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029"/>
  <workbookPr codeName="ThisWorkbook" defaultThemeVersion="124226"/>
  <mc:AlternateContent xmlns:mc="http://schemas.openxmlformats.org/markup-compatibility/2006">
    <mc:Choice Requires="x15">
      <x15ac:absPath xmlns:x15ac="http://schemas.microsoft.com/office/spreadsheetml/2010/11/ac" url="C:\Users\matsuda-r\Documents\発出用\新規（修正版）\"/>
    </mc:Choice>
  </mc:AlternateContent>
  <xr:revisionPtr revIDLastSave="0" documentId="13_ncr:1_{5B83A3D8-1DD9-4CBA-A149-84F1A6EBD7E0}" xr6:coauthVersionLast="47" xr6:coauthVersionMax="47" xr10:uidLastSave="{00000000-0000-0000-0000-000000000000}"/>
  <bookViews>
    <workbookView xWindow="28680" yWindow="-120" windowWidth="29040" windowHeight="15840" tabRatio="785" xr2:uid="{00000000-000D-0000-FFFF-FFFF00000000}"/>
  </bookViews>
  <sheets>
    <sheet name="１－１．組織等" sheetId="2" r:id="rId1"/>
    <sheet name="１－２．予算・決算・外部資金等" sheetId="3" r:id="rId2"/>
    <sheet name="１－３．国際交流状況" sheetId="4" r:id="rId3"/>
    <sheet name="１－４．教育活動・人材育成" sheetId="5" r:id="rId4"/>
    <sheet name="２－１．共同利用・共同研究の実施状況" sheetId="6" r:id="rId5"/>
    <sheet name="２－２．施設、設備、資料及びデータ等の利用状況等" sheetId="7" r:id="rId6"/>
    <sheet name="集計用" sheetId="9" r:id="rId7"/>
  </sheets>
  <definedNames>
    <definedName name="_xlnm.Print_Area" localSheetId="0">'１－１．組織等'!$A$4:$U$149</definedName>
    <definedName name="_xlnm.Print_Area" localSheetId="1">'１－２．予算・決算・外部資金等'!$A$4:$AH$351</definedName>
    <definedName name="_xlnm.Print_Area" localSheetId="2">'１－３．国際交流状況'!$A$4:$AA$99</definedName>
    <definedName name="_xlnm.Print_Area" localSheetId="3">'１－４．教育活動・人材育成'!$A$4:$AE$32</definedName>
    <definedName name="_xlnm.Print_Area" localSheetId="4">'２－１．共同利用・共同研究の実施状況'!$A$4:$AB$808</definedName>
    <definedName name="_xlnm.Print_Area" localSheetId="5">'２－２．施設、設備、資料及びデータ等の利用状況等'!$A$5:$AH$90</definedName>
    <definedName name="_xlnm.Print_Area" localSheetId="6">集計用!$A$10</definedName>
    <definedName name="Z_6C6F9770_00A4_469A_B65C_1B89AB972F41_.wvu.PrintArea" localSheetId="0" hidden="1">'１－１．組織等'!$A$6:$U$153</definedName>
    <definedName name="Z_6C6F9770_00A4_469A_B65C_1B89AB972F41_.wvu.PrintArea" localSheetId="1" hidden="1">'１－２．予算・決算・外部資金等'!$A$4:$AJ$351</definedName>
    <definedName name="Z_6C6F9770_00A4_469A_B65C_1B89AB972F41_.wvu.PrintArea" localSheetId="2" hidden="1">'１－３．国際交流状況'!$A$4:$AA$99</definedName>
    <definedName name="Z_6C6F9770_00A4_469A_B65C_1B89AB972F41_.wvu.PrintArea" localSheetId="3" hidden="1">'１－４．教育活動・人材育成'!$A$4:$AE$32</definedName>
    <definedName name="Z_6C6F9770_00A4_469A_B65C_1B89AB972F41_.wvu.PrintArea" localSheetId="4" hidden="1">'２－１．共同利用・共同研究の実施状況'!$A$4:$AB$811</definedName>
    <definedName name="Z_6C6F9770_00A4_469A_B65C_1B89AB972F41_.wvu.PrintArea" localSheetId="5" hidden="1">'２－２．施設、設備、資料及びデータ等の利用状況等'!$A$5:$AH$90</definedName>
    <definedName name="Z_6C6F9770_00A4_469A_B65C_1B89AB972F41_.wvu.PrintArea" localSheetId="6" hidden="1">集計用!#REF!</definedName>
  </definedNames>
  <calcPr calcId="191029"/>
  <customWorkbookViews>
    <customWorkbookView name="m - 個人用ビュー" guid="{6C6F9770-00A4-469A-B65C-1B89AB972F41}" mergeInterval="0" personalView="1" xWindow="431" yWindow="64" windowWidth="1101" windowHeight="928" tabRatio="785" activeSheetId="2"/>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Q145" i="2" l="1"/>
  <c r="Q144" i="2"/>
  <c r="Q143" i="2"/>
  <c r="Q142" i="2"/>
  <c r="Q141" i="2"/>
  <c r="P145" i="2"/>
  <c r="P144" i="2"/>
  <c r="P143" i="2"/>
  <c r="P142" i="2"/>
  <c r="P141" i="2"/>
  <c r="O145" i="2"/>
  <c r="O144" i="2"/>
  <c r="O143" i="2"/>
  <c r="O142" i="2"/>
  <c r="O141" i="2"/>
  <c r="N145" i="2"/>
  <c r="N144" i="2"/>
  <c r="N143" i="2"/>
  <c r="N142" i="2"/>
  <c r="N141" i="2"/>
  <c r="M145" i="2"/>
  <c r="M144" i="2"/>
  <c r="M143" i="2"/>
  <c r="M142" i="2"/>
  <c r="M141" i="2"/>
  <c r="L145" i="2"/>
  <c r="L144" i="2"/>
  <c r="L143" i="2"/>
  <c r="L142" i="2"/>
  <c r="L141" i="2"/>
  <c r="K145" i="2"/>
  <c r="K144" i="2"/>
  <c r="K143" i="2"/>
  <c r="K142" i="2"/>
  <c r="K141" i="2"/>
  <c r="Q146" i="2"/>
  <c r="P146" i="2"/>
  <c r="O146" i="2"/>
  <c r="N146" i="2"/>
  <c r="M146" i="2"/>
  <c r="L146" i="2"/>
  <c r="K146" i="2"/>
  <c r="E146" i="2"/>
  <c r="D146" i="2"/>
  <c r="D141" i="2"/>
  <c r="N130" i="2"/>
  <c r="K130" i="2"/>
  <c r="G130" i="2"/>
  <c r="G135" i="2" s="1"/>
  <c r="D130" i="2"/>
  <c r="D135" i="2" s="1"/>
  <c r="J135" i="2"/>
  <c r="I135" i="2"/>
  <c r="H135" i="2"/>
  <c r="F135" i="2"/>
  <c r="E135" i="2"/>
  <c r="U115" i="2"/>
  <c r="U116" i="2" s="1"/>
  <c r="E116" i="2"/>
  <c r="U91" i="2"/>
  <c r="U90" i="2"/>
  <c r="U89" i="2"/>
  <c r="U88" i="2"/>
  <c r="U87" i="2"/>
  <c r="U86" i="2"/>
  <c r="U85" i="2"/>
  <c r="U84" i="2"/>
  <c r="P92" i="2"/>
  <c r="U69" i="2"/>
  <c r="S69" i="2"/>
  <c r="R69" i="2"/>
  <c r="Q69" i="2"/>
  <c r="P69" i="2"/>
  <c r="O69" i="2"/>
  <c r="M69" i="2"/>
  <c r="L69" i="2"/>
  <c r="K69" i="2"/>
  <c r="J69" i="2"/>
  <c r="H69" i="2"/>
  <c r="G69" i="2"/>
  <c r="F69" i="2"/>
  <c r="E69" i="2"/>
  <c r="U45" i="2"/>
  <c r="U46" i="2" s="1"/>
  <c r="S46" i="2"/>
  <c r="R46" i="2"/>
  <c r="Q46" i="2"/>
  <c r="P46" i="2"/>
  <c r="O46" i="2"/>
  <c r="M46" i="2"/>
  <c r="L46" i="2"/>
  <c r="K46" i="2"/>
  <c r="J46" i="2"/>
  <c r="H46" i="2"/>
  <c r="G46" i="2"/>
  <c r="F46" i="2"/>
  <c r="E46" i="2"/>
  <c r="U23" i="2"/>
  <c r="U22" i="2"/>
  <c r="U16" i="2"/>
  <c r="G24" i="3" s="1"/>
  <c r="U15" i="2"/>
  <c r="S23" i="2"/>
  <c r="R23" i="2"/>
  <c r="Q23" i="2"/>
  <c r="P23" i="2"/>
  <c r="M23" i="2"/>
  <c r="L23" i="2"/>
  <c r="K23" i="2"/>
  <c r="J23" i="2"/>
  <c r="H23" i="2"/>
  <c r="G23" i="2"/>
  <c r="F23" i="2"/>
  <c r="E23" i="2"/>
  <c r="W10" i="3"/>
  <c r="T10" i="3"/>
  <c r="Q10" i="3"/>
  <c r="N10" i="3"/>
  <c r="K16" i="3"/>
  <c r="K10" i="3"/>
  <c r="H16" i="3"/>
  <c r="H10" i="3"/>
  <c r="P27" i="3"/>
  <c r="K1" i="3" s="1"/>
  <c r="M27" i="3"/>
  <c r="J27" i="3"/>
  <c r="I1" i="3" s="1"/>
  <c r="P86" i="3"/>
  <c r="N84" i="3"/>
  <c r="N83" i="3"/>
  <c r="P114" i="3"/>
  <c r="N155" i="3"/>
  <c r="N166" i="3" s="1"/>
  <c r="N154" i="3"/>
  <c r="N165" i="3" s="1"/>
  <c r="X238" i="3"/>
  <c r="X236" i="3"/>
  <c r="X235" i="3"/>
  <c r="S235" i="3" s="1"/>
  <c r="S231" i="3"/>
  <c r="N236" i="3"/>
  <c r="N235" i="3"/>
  <c r="P235" i="3" s="1"/>
  <c r="L235" i="3"/>
  <c r="P343" i="3"/>
  <c r="AH1" i="3" s="1"/>
  <c r="L258" i="3"/>
  <c r="P344" i="3"/>
  <c r="AI1" i="3" s="1"/>
  <c r="P333" i="3"/>
  <c r="AG1" i="3" s="1"/>
  <c r="P332" i="3"/>
  <c r="AF1" i="3" s="1"/>
  <c r="P322" i="3"/>
  <c r="AE1" i="3" s="1"/>
  <c r="P321" i="3"/>
  <c r="AD1" i="3" s="1"/>
  <c r="Z19" i="4"/>
  <c r="Z18" i="4"/>
  <c r="X19" i="4"/>
  <c r="X18" i="4"/>
  <c r="Z15" i="4"/>
  <c r="X15" i="4"/>
  <c r="Z12" i="4"/>
  <c r="X12" i="4"/>
  <c r="O23" i="4"/>
  <c r="R45" i="4"/>
  <c r="Q78" i="4"/>
  <c r="Q77" i="4"/>
  <c r="Q76" i="4"/>
  <c r="Q75" i="4"/>
  <c r="Q74" i="4"/>
  <c r="Q73" i="4"/>
  <c r="Q72" i="4"/>
  <c r="Q71" i="4"/>
  <c r="Q70" i="4"/>
  <c r="Q69" i="4"/>
  <c r="N80" i="4"/>
  <c r="N79" i="4"/>
  <c r="N78" i="4"/>
  <c r="N77" i="4"/>
  <c r="N76" i="4"/>
  <c r="N75" i="4"/>
  <c r="N74" i="4"/>
  <c r="N73" i="4"/>
  <c r="N72" i="4"/>
  <c r="N71" i="4"/>
  <c r="N70" i="4"/>
  <c r="N69" i="4"/>
  <c r="K69" i="4"/>
  <c r="H69" i="4"/>
  <c r="K55" i="4"/>
  <c r="Q55" i="4"/>
  <c r="N55" i="4"/>
  <c r="H55" i="4"/>
  <c r="Z99" i="4"/>
  <c r="X99" i="4"/>
  <c r="Z94" i="4"/>
  <c r="X94" i="4"/>
  <c r="Z89" i="4"/>
  <c r="X89" i="4"/>
  <c r="T29" i="5"/>
  <c r="T28" i="5"/>
  <c r="T27" i="5"/>
  <c r="T26" i="5"/>
  <c r="T25" i="5"/>
  <c r="T24" i="5"/>
  <c r="T23" i="5"/>
  <c r="T30" i="5"/>
  <c r="P30" i="5"/>
  <c r="L30" i="5"/>
  <c r="H30" i="5"/>
  <c r="V19" i="5"/>
  <c r="T19" i="5"/>
  <c r="V13" i="5"/>
  <c r="V12" i="5"/>
  <c r="V11" i="5"/>
  <c r="V10" i="5"/>
  <c r="V9" i="5"/>
  <c r="T13" i="5"/>
  <c r="T12" i="5"/>
  <c r="T11" i="5"/>
  <c r="T10" i="5"/>
  <c r="T9" i="5"/>
  <c r="V14" i="5"/>
  <c r="T14" i="5"/>
  <c r="R14" i="5"/>
  <c r="P14" i="5"/>
  <c r="N14" i="5"/>
  <c r="L14" i="5"/>
  <c r="J14" i="5"/>
  <c r="H14" i="5"/>
  <c r="R84" i="7"/>
  <c r="R83" i="7"/>
  <c r="R82" i="7"/>
  <c r="R69" i="7"/>
  <c r="R68" i="7"/>
  <c r="R66" i="7"/>
  <c r="W34" i="7"/>
  <c r="W33" i="7"/>
  <c r="W32" i="7"/>
  <c r="W31" i="7"/>
  <c r="W30" i="7"/>
  <c r="S29" i="7"/>
  <c r="O29" i="7"/>
  <c r="K29" i="7"/>
  <c r="Y27" i="7"/>
  <c r="Y26" i="7"/>
  <c r="Y25" i="7"/>
  <c r="Y24" i="7"/>
  <c r="Y23" i="7"/>
  <c r="Y22" i="7"/>
  <c r="Y21" i="7"/>
  <c r="Y20" i="7"/>
  <c r="Y19" i="7"/>
  <c r="Y18" i="7"/>
  <c r="Y17" i="7"/>
  <c r="W25" i="7"/>
  <c r="W24" i="7"/>
  <c r="W23" i="7"/>
  <c r="W22" i="7"/>
  <c r="W21" i="7"/>
  <c r="W20" i="7"/>
  <c r="W19" i="7"/>
  <c r="W18" i="7"/>
  <c r="W17" i="7"/>
  <c r="W26" i="7"/>
  <c r="W27" i="7"/>
  <c r="U27" i="7"/>
  <c r="U26" i="7"/>
  <c r="S27" i="7"/>
  <c r="S26" i="7"/>
  <c r="Q27" i="7"/>
  <c r="Q26" i="7"/>
  <c r="O27" i="7"/>
  <c r="O26" i="7"/>
  <c r="M27" i="7"/>
  <c r="M26" i="7"/>
  <c r="K27" i="7"/>
  <c r="K26" i="7"/>
  <c r="O59" i="6"/>
  <c r="O120" i="6"/>
  <c r="T141" i="6"/>
  <c r="P141" i="6"/>
  <c r="N141" i="6"/>
  <c r="L141" i="6"/>
  <c r="J141" i="6"/>
  <c r="H141" i="6"/>
  <c r="T144" i="6"/>
  <c r="T153" i="6"/>
  <c r="P153" i="6"/>
  <c r="N153" i="6"/>
  <c r="L153" i="6"/>
  <c r="J153" i="6"/>
  <c r="H153" i="6"/>
  <c r="T165" i="6"/>
  <c r="P165" i="6"/>
  <c r="R165" i="6"/>
  <c r="N165" i="6"/>
  <c r="L165" i="6"/>
  <c r="J165" i="6"/>
  <c r="H165" i="6"/>
  <c r="H177" i="6" s="1"/>
  <c r="N177" i="6"/>
  <c r="H160" i="6"/>
  <c r="H172" i="6" s="1"/>
  <c r="H159" i="6"/>
  <c r="H171" i="6" s="1"/>
  <c r="H157" i="6"/>
  <c r="H156" i="6"/>
  <c r="P168" i="6"/>
  <c r="N176" i="6"/>
  <c r="N175" i="6"/>
  <c r="N174" i="6"/>
  <c r="N173" i="6"/>
  <c r="N172" i="6"/>
  <c r="N171" i="6"/>
  <c r="N170" i="6"/>
  <c r="N169" i="6"/>
  <c r="N168" i="6"/>
  <c r="L176" i="6"/>
  <c r="L175" i="6"/>
  <c r="L174" i="6"/>
  <c r="L173" i="6"/>
  <c r="L172" i="6"/>
  <c r="L171" i="6"/>
  <c r="L170" i="6"/>
  <c r="L169" i="6"/>
  <c r="L168" i="6"/>
  <c r="J169" i="6"/>
  <c r="J170" i="6"/>
  <c r="J171" i="6"/>
  <c r="J172" i="6"/>
  <c r="J455" i="6" s="1"/>
  <c r="J173" i="6"/>
  <c r="J174" i="6"/>
  <c r="J175" i="6"/>
  <c r="J176" i="6"/>
  <c r="J459" i="6" s="1"/>
  <c r="J168" i="6"/>
  <c r="H168" i="6"/>
  <c r="T168" i="6" s="1"/>
  <c r="H176" i="6"/>
  <c r="H175" i="6"/>
  <c r="H174" i="6"/>
  <c r="H173" i="6"/>
  <c r="H170" i="6"/>
  <c r="H169" i="6"/>
  <c r="T191" i="6"/>
  <c r="P191" i="6"/>
  <c r="L191" i="6"/>
  <c r="H191" i="6"/>
  <c r="T203" i="6"/>
  <c r="P203" i="6"/>
  <c r="L203" i="6"/>
  <c r="H203" i="6"/>
  <c r="T214" i="6"/>
  <c r="T215" i="6"/>
  <c r="P215" i="6"/>
  <c r="L215" i="6"/>
  <c r="H215" i="6"/>
  <c r="T206" i="6"/>
  <c r="L227" i="6"/>
  <c r="P227" i="6"/>
  <c r="P218" i="6"/>
  <c r="L218" i="6"/>
  <c r="H218" i="6"/>
  <c r="T242" i="6"/>
  <c r="P242" i="6"/>
  <c r="N242" i="6"/>
  <c r="L242" i="6"/>
  <c r="J242" i="6"/>
  <c r="H242" i="6"/>
  <c r="T254" i="6"/>
  <c r="P254" i="6"/>
  <c r="N254" i="6"/>
  <c r="L254" i="6"/>
  <c r="J254" i="6"/>
  <c r="H254" i="6"/>
  <c r="T266" i="6"/>
  <c r="P266" i="6"/>
  <c r="P278" i="6" s="1"/>
  <c r="P484" i="6" s="1"/>
  <c r="M1" i="6" s="1"/>
  <c r="BZ8" i="9" s="1"/>
  <c r="N266" i="6"/>
  <c r="L266" i="6"/>
  <c r="J266" i="6"/>
  <c r="J278" i="6" s="1"/>
  <c r="J484" i="6" s="1"/>
  <c r="H266" i="6"/>
  <c r="T265" i="6"/>
  <c r="T269" i="6"/>
  <c r="N269" i="6"/>
  <c r="L269" i="6"/>
  <c r="J269" i="6"/>
  <c r="H278" i="6"/>
  <c r="H269" i="6"/>
  <c r="P269" i="6"/>
  <c r="T298" i="6"/>
  <c r="P298" i="6"/>
  <c r="L298" i="6"/>
  <c r="H298" i="6"/>
  <c r="T301" i="6"/>
  <c r="T310" i="6"/>
  <c r="P310" i="6"/>
  <c r="L310" i="6"/>
  <c r="H310" i="6"/>
  <c r="T325" i="6"/>
  <c r="P325" i="6"/>
  <c r="L325" i="6"/>
  <c r="H325" i="6"/>
  <c r="T350" i="6"/>
  <c r="P350" i="6"/>
  <c r="N350" i="6"/>
  <c r="N386" i="6" s="1"/>
  <c r="N508" i="6" s="1"/>
  <c r="L350" i="6"/>
  <c r="J350" i="6"/>
  <c r="H350" i="6"/>
  <c r="T362" i="6"/>
  <c r="P362" i="6"/>
  <c r="N362" i="6"/>
  <c r="L362" i="6"/>
  <c r="J362" i="6"/>
  <c r="H362" i="6"/>
  <c r="T374" i="6"/>
  <c r="P374" i="6"/>
  <c r="N374" i="6"/>
  <c r="L374" i="6"/>
  <c r="J374" i="6"/>
  <c r="H374" i="6"/>
  <c r="T378" i="6"/>
  <c r="P377" i="6"/>
  <c r="N377" i="6"/>
  <c r="L377" i="6"/>
  <c r="J378" i="6"/>
  <c r="J377" i="6"/>
  <c r="H377" i="6"/>
  <c r="T399" i="6"/>
  <c r="L408" i="6"/>
  <c r="H408" i="6"/>
  <c r="T411" i="6"/>
  <c r="H420" i="6"/>
  <c r="T423" i="6"/>
  <c r="P432" i="6"/>
  <c r="T432" i="6" s="1"/>
  <c r="L432" i="6"/>
  <c r="H432" i="6"/>
  <c r="P435" i="6"/>
  <c r="P511" i="6" s="1"/>
  <c r="L435" i="6"/>
  <c r="L511" i="6" s="1"/>
  <c r="H435" i="6"/>
  <c r="H511" i="6" s="1"/>
  <c r="R556" i="6"/>
  <c r="O556" i="6"/>
  <c r="AA1" i="6" s="1"/>
  <c r="CN8" i="9" s="1"/>
  <c r="AA590" i="6"/>
  <c r="AA591" i="6" s="1"/>
  <c r="AO1" i="6" s="1"/>
  <c r="DB8" i="9" s="1"/>
  <c r="AA589" i="6"/>
  <c r="AA588" i="6"/>
  <c r="X590" i="6"/>
  <c r="X591" i="6" s="1"/>
  <c r="X589" i="6"/>
  <c r="X588" i="6"/>
  <c r="U590" i="6"/>
  <c r="U589" i="6"/>
  <c r="U588" i="6"/>
  <c r="T591" i="6"/>
  <c r="R591" i="6"/>
  <c r="P591" i="6"/>
  <c r="O591" i="6"/>
  <c r="M591" i="6"/>
  <c r="K591" i="6"/>
  <c r="I591" i="6"/>
  <c r="G590" i="6"/>
  <c r="G591" i="6" s="1"/>
  <c r="AE1" i="6" s="1"/>
  <c r="CR8" i="9" s="1"/>
  <c r="G589" i="6"/>
  <c r="G588" i="6"/>
  <c r="E591" i="6"/>
  <c r="C591" i="6"/>
  <c r="Z633" i="6"/>
  <c r="Z632" i="6"/>
  <c r="Z631" i="6"/>
  <c r="Z630" i="6"/>
  <c r="X633" i="6"/>
  <c r="X632" i="6"/>
  <c r="X631" i="6"/>
  <c r="X630" i="6"/>
  <c r="V633" i="6"/>
  <c r="V632" i="6"/>
  <c r="V631" i="6"/>
  <c r="V630" i="6"/>
  <c r="S633" i="6"/>
  <c r="S632" i="6"/>
  <c r="S631" i="6"/>
  <c r="S630" i="6"/>
  <c r="Q633" i="6"/>
  <c r="Q632" i="6"/>
  <c r="Q631" i="6"/>
  <c r="Q630" i="6"/>
  <c r="O633" i="6"/>
  <c r="O632" i="6"/>
  <c r="O631" i="6"/>
  <c r="O630" i="6"/>
  <c r="M633" i="6"/>
  <c r="M632" i="6"/>
  <c r="M631" i="6"/>
  <c r="M630" i="6"/>
  <c r="J633" i="6"/>
  <c r="J632" i="6"/>
  <c r="J631" i="6"/>
  <c r="J630" i="6"/>
  <c r="G632" i="6"/>
  <c r="G630" i="6"/>
  <c r="Z669" i="6"/>
  <c r="Z668" i="6"/>
  <c r="Z667" i="6"/>
  <c r="Z666" i="6"/>
  <c r="X669" i="6"/>
  <c r="X668" i="6"/>
  <c r="X667" i="6"/>
  <c r="X666" i="6"/>
  <c r="X736" i="6" s="1"/>
  <c r="V669" i="6"/>
  <c r="V668" i="6"/>
  <c r="V667" i="6"/>
  <c r="V666" i="6"/>
  <c r="V736" i="6" s="1"/>
  <c r="S669" i="6"/>
  <c r="S668" i="6"/>
  <c r="S667" i="6"/>
  <c r="S666" i="6"/>
  <c r="Q669" i="6"/>
  <c r="Q668" i="6"/>
  <c r="Q667" i="6"/>
  <c r="Q666" i="6"/>
  <c r="Q736" i="6" s="1"/>
  <c r="O669" i="6"/>
  <c r="O668" i="6"/>
  <c r="O667" i="6"/>
  <c r="O666" i="6"/>
  <c r="M669" i="6"/>
  <c r="M668" i="6"/>
  <c r="M667" i="6"/>
  <c r="M666" i="6"/>
  <c r="J669" i="6"/>
  <c r="J668" i="6"/>
  <c r="J667" i="6"/>
  <c r="J666" i="6"/>
  <c r="J736" i="6" s="1"/>
  <c r="G668" i="6"/>
  <c r="G666" i="6"/>
  <c r="Z704" i="6"/>
  <c r="Z703" i="6"/>
  <c r="Z702" i="6"/>
  <c r="Z701" i="6"/>
  <c r="X704" i="6"/>
  <c r="X703" i="6"/>
  <c r="X702" i="6"/>
  <c r="X701" i="6"/>
  <c r="V704" i="6"/>
  <c r="V703" i="6"/>
  <c r="V738" i="6" s="1"/>
  <c r="AV1" i="6" s="1"/>
  <c r="V702" i="6"/>
  <c r="V701" i="6"/>
  <c r="S704" i="6"/>
  <c r="S703" i="6"/>
  <c r="S738" i="6" s="1"/>
  <c r="AU1" i="6" s="1"/>
  <c r="DH8" i="9" s="1"/>
  <c r="S702" i="6"/>
  <c r="S701" i="6"/>
  <c r="Q704" i="6"/>
  <c r="Q703" i="6"/>
  <c r="Q738" i="6" s="1"/>
  <c r="Q702" i="6"/>
  <c r="Q701" i="6"/>
  <c r="O704" i="6"/>
  <c r="O703" i="6"/>
  <c r="O702" i="6"/>
  <c r="O701" i="6"/>
  <c r="M704" i="6"/>
  <c r="M703" i="6"/>
  <c r="M738" i="6" s="1"/>
  <c r="AR1" i="6" s="1"/>
  <c r="M702" i="6"/>
  <c r="M701" i="6"/>
  <c r="J704" i="6"/>
  <c r="J703" i="6"/>
  <c r="J738" i="6" s="1"/>
  <c r="AQ1" i="6" s="1"/>
  <c r="J702" i="6"/>
  <c r="J701" i="6"/>
  <c r="G703" i="6"/>
  <c r="G701" i="6"/>
  <c r="X718" i="6"/>
  <c r="V718" i="6"/>
  <c r="S718" i="6"/>
  <c r="Q718" i="6"/>
  <c r="O718" i="6"/>
  <c r="J718" i="6"/>
  <c r="G738" i="6"/>
  <c r="AP1" i="6" s="1"/>
  <c r="DC8" i="9" s="1"/>
  <c r="G718" i="6"/>
  <c r="M757" i="6"/>
  <c r="M756" i="6"/>
  <c r="Q756" i="6"/>
  <c r="BA1" i="6" s="1"/>
  <c r="DN8" i="9" s="1"/>
  <c r="I776" i="6"/>
  <c r="BC1" i="6" s="1"/>
  <c r="DP8" i="9" s="1"/>
  <c r="M794" i="6"/>
  <c r="K794" i="6"/>
  <c r="I794" i="6"/>
  <c r="G794" i="6"/>
  <c r="E794" i="6"/>
  <c r="C794" i="6"/>
  <c r="Q792" i="6"/>
  <c r="O792" i="6"/>
  <c r="O794" i="6" s="1"/>
  <c r="Q790" i="6"/>
  <c r="Q794" i="6" s="1"/>
  <c r="BE1" i="6" s="1"/>
  <c r="DR8" i="9" s="1"/>
  <c r="O790" i="6"/>
  <c r="Q788" i="6"/>
  <c r="O788" i="6"/>
  <c r="S31" i="7"/>
  <c r="K31" i="7"/>
  <c r="T233" i="6"/>
  <c r="T182" i="6"/>
  <c r="B1" i="6"/>
  <c r="BO8" i="9" s="1"/>
  <c r="A1" i="6"/>
  <c r="BN8" i="9" s="1"/>
  <c r="C1" i="5"/>
  <c r="BK8" i="9" s="1"/>
  <c r="C1" i="4"/>
  <c r="BD8" i="9" s="1"/>
  <c r="N227" i="3"/>
  <c r="N238" i="3" s="1"/>
  <c r="N226" i="3"/>
  <c r="N237" i="3" s="1"/>
  <c r="N164" i="3"/>
  <c r="N163" i="3"/>
  <c r="N95" i="3"/>
  <c r="N93" i="3"/>
  <c r="N92" i="3"/>
  <c r="N94" i="3" s="1"/>
  <c r="P218" i="3"/>
  <c r="P208" i="3"/>
  <c r="P157" i="3"/>
  <c r="P116" i="3"/>
  <c r="L154" i="3"/>
  <c r="X84" i="3"/>
  <c r="X83" i="3"/>
  <c r="P47" i="3"/>
  <c r="P43" i="3"/>
  <c r="P45" i="3"/>
  <c r="S43" i="3"/>
  <c r="AA8" i="9"/>
  <c r="M718" i="6"/>
  <c r="T207" i="6"/>
  <c r="T208" i="6"/>
  <c r="T209" i="6"/>
  <c r="T210" i="6"/>
  <c r="T211" i="6"/>
  <c r="T212" i="6"/>
  <c r="T213" i="6"/>
  <c r="T195" i="6"/>
  <c r="T196" i="6"/>
  <c r="T197" i="6"/>
  <c r="T198" i="6"/>
  <c r="T199" i="6"/>
  <c r="T200" i="6"/>
  <c r="T201" i="6"/>
  <c r="T202" i="6"/>
  <c r="T194" i="6"/>
  <c r="T183" i="6"/>
  <c r="T184" i="6"/>
  <c r="T185" i="6"/>
  <c r="T186" i="6"/>
  <c r="T187" i="6"/>
  <c r="T188" i="6"/>
  <c r="T189" i="6"/>
  <c r="T190" i="6"/>
  <c r="T273" i="6"/>
  <c r="T479" i="6" s="1"/>
  <c r="T258" i="6"/>
  <c r="T259" i="6"/>
  <c r="T260" i="6"/>
  <c r="T261" i="6"/>
  <c r="T262" i="6"/>
  <c r="T263" i="6"/>
  <c r="T264" i="6"/>
  <c r="T257" i="6"/>
  <c r="T246" i="6"/>
  <c r="T247" i="6"/>
  <c r="T248" i="6"/>
  <c r="T249" i="6"/>
  <c r="T250" i="6"/>
  <c r="T251" i="6"/>
  <c r="T252" i="6"/>
  <c r="T253" i="6"/>
  <c r="T245" i="6"/>
  <c r="T234" i="6"/>
  <c r="T235" i="6"/>
  <c r="T236" i="6"/>
  <c r="T237" i="6"/>
  <c r="T238" i="6"/>
  <c r="T239" i="6"/>
  <c r="T240" i="6"/>
  <c r="T241" i="6"/>
  <c r="T330" i="6"/>
  <c r="T492" i="6" s="1"/>
  <c r="T314" i="6"/>
  <c r="T315" i="6"/>
  <c r="T316" i="6"/>
  <c r="T317" i="6"/>
  <c r="T318" i="6"/>
  <c r="T319" i="6"/>
  <c r="T320" i="6"/>
  <c r="T321" i="6"/>
  <c r="T313" i="6"/>
  <c r="T302" i="6"/>
  <c r="T303" i="6"/>
  <c r="T304" i="6"/>
  <c r="T305" i="6"/>
  <c r="T306" i="6"/>
  <c r="T307" i="6"/>
  <c r="T308" i="6"/>
  <c r="T309" i="6"/>
  <c r="T290" i="6"/>
  <c r="T291" i="6"/>
  <c r="T292" i="6"/>
  <c r="T293" i="6"/>
  <c r="T294" i="6"/>
  <c r="T295" i="6"/>
  <c r="T296" i="6"/>
  <c r="T297" i="6"/>
  <c r="T289" i="6"/>
  <c r="T382" i="6"/>
  <c r="T366" i="6"/>
  <c r="T367" i="6"/>
  <c r="T368" i="6"/>
  <c r="T369" i="6"/>
  <c r="T370" i="6"/>
  <c r="T371" i="6"/>
  <c r="T372" i="6"/>
  <c r="T373" i="6"/>
  <c r="T365" i="6"/>
  <c r="T354" i="6"/>
  <c r="T355" i="6"/>
  <c r="T356" i="6"/>
  <c r="T357" i="6"/>
  <c r="T358" i="6"/>
  <c r="T359" i="6"/>
  <c r="T360" i="6"/>
  <c r="T361" i="6"/>
  <c r="T353" i="6"/>
  <c r="T342" i="6"/>
  <c r="T343" i="6"/>
  <c r="T344" i="6"/>
  <c r="T345" i="6"/>
  <c r="T346" i="6"/>
  <c r="T347" i="6"/>
  <c r="T348" i="6"/>
  <c r="T349" i="6"/>
  <c r="T341" i="6"/>
  <c r="T424" i="6"/>
  <c r="T425" i="6"/>
  <c r="T426" i="6"/>
  <c r="T427" i="6"/>
  <c r="T428" i="6"/>
  <c r="T429" i="6"/>
  <c r="T430" i="6"/>
  <c r="T431" i="6"/>
  <c r="T412" i="6"/>
  <c r="T413" i="6"/>
  <c r="T414" i="6"/>
  <c r="T415" i="6"/>
  <c r="T416" i="6"/>
  <c r="T417" i="6"/>
  <c r="T418" i="6"/>
  <c r="T419" i="6"/>
  <c r="T400" i="6"/>
  <c r="T401" i="6"/>
  <c r="T402" i="6"/>
  <c r="T403" i="6"/>
  <c r="T404" i="6"/>
  <c r="T405" i="6"/>
  <c r="T406" i="6"/>
  <c r="T407" i="6"/>
  <c r="T161" i="6"/>
  <c r="T147" i="6"/>
  <c r="T152" i="6"/>
  <c r="N16" i="3"/>
  <c r="Z16" i="3" s="1"/>
  <c r="G1" i="3" s="1"/>
  <c r="Z12" i="3"/>
  <c r="Z11" i="3"/>
  <c r="Z13" i="3"/>
  <c r="D1" i="3" s="1"/>
  <c r="V8" i="9" s="1"/>
  <c r="Z14" i="3"/>
  <c r="Z15" i="3"/>
  <c r="W16" i="3"/>
  <c r="T16" i="3"/>
  <c r="Q16" i="3"/>
  <c r="H132" i="6"/>
  <c r="D1" i="5"/>
  <c r="B1" i="5"/>
  <c r="A1" i="5"/>
  <c r="D1" i="4"/>
  <c r="E1" i="4"/>
  <c r="BF8" i="9"/>
  <c r="B1" i="4"/>
  <c r="BC8" i="9" s="1"/>
  <c r="L301" i="3"/>
  <c r="N258" i="3"/>
  <c r="F1" i="2"/>
  <c r="A1" i="2"/>
  <c r="AJ1" i="6"/>
  <c r="CW8" i="9" s="1"/>
  <c r="H487" i="6"/>
  <c r="P487" i="6"/>
  <c r="H475" i="6"/>
  <c r="P475" i="6"/>
  <c r="L456" i="6"/>
  <c r="G1" i="7"/>
  <c r="DY8" i="9" s="1"/>
  <c r="F1" i="7"/>
  <c r="DX8" i="9" s="1"/>
  <c r="E1" i="7"/>
  <c r="DW8" i="9" s="1"/>
  <c r="D1" i="7"/>
  <c r="DV8" i="9" s="1"/>
  <c r="AB1" i="6"/>
  <c r="CO8" i="9" s="1"/>
  <c r="BS8" i="9"/>
  <c r="AT1" i="6"/>
  <c r="DG8" i="9" s="1"/>
  <c r="AL1" i="6"/>
  <c r="AK1" i="6"/>
  <c r="AI1" i="6"/>
  <c r="AH1" i="6"/>
  <c r="CU8" i="9" s="1"/>
  <c r="AG1" i="6"/>
  <c r="AD1" i="6"/>
  <c r="AC1" i="6"/>
  <c r="F1" i="6"/>
  <c r="T504" i="6"/>
  <c r="P502" i="6"/>
  <c r="P506" i="6"/>
  <c r="N502" i="6"/>
  <c r="N506" i="6"/>
  <c r="L501" i="6"/>
  <c r="L505" i="6"/>
  <c r="L499" i="6"/>
  <c r="J503" i="6"/>
  <c r="J507" i="6"/>
  <c r="P491" i="6"/>
  <c r="P495" i="6"/>
  <c r="L492" i="6"/>
  <c r="L487" i="6"/>
  <c r="H494" i="6"/>
  <c r="P477" i="6"/>
  <c r="P481" i="6"/>
  <c r="N477" i="6"/>
  <c r="N481" i="6"/>
  <c r="J479" i="6"/>
  <c r="J483" i="6"/>
  <c r="H483" i="6"/>
  <c r="P467" i="6"/>
  <c r="P471" i="6"/>
  <c r="L467" i="6"/>
  <c r="L471" i="6"/>
  <c r="H469" i="6"/>
  <c r="P157" i="6"/>
  <c r="P158" i="6"/>
  <c r="P159" i="6"/>
  <c r="P160" i="6"/>
  <c r="P172" i="6" s="1"/>
  <c r="P455" i="6" s="1"/>
  <c r="P161" i="6"/>
  <c r="P162" i="6"/>
  <c r="P163" i="6"/>
  <c r="T163" i="6" s="1"/>
  <c r="P164" i="6"/>
  <c r="T164" i="6" s="1"/>
  <c r="P156" i="6"/>
  <c r="N157" i="6"/>
  <c r="N158" i="6"/>
  <c r="N159" i="6"/>
  <c r="N160" i="6"/>
  <c r="N161" i="6"/>
  <c r="N162" i="6"/>
  <c r="N163" i="6"/>
  <c r="N164" i="6"/>
  <c r="N156" i="6"/>
  <c r="L157" i="6"/>
  <c r="L158" i="6"/>
  <c r="L159" i="6"/>
  <c r="L160" i="6"/>
  <c r="L161" i="6"/>
  <c r="L162" i="6"/>
  <c r="L163" i="6"/>
  <c r="L164" i="6"/>
  <c r="L156" i="6"/>
  <c r="J157" i="6"/>
  <c r="J158" i="6"/>
  <c r="J159" i="6"/>
  <c r="J160" i="6"/>
  <c r="J161" i="6"/>
  <c r="J162" i="6"/>
  <c r="J163" i="6"/>
  <c r="J164" i="6"/>
  <c r="J156" i="6"/>
  <c r="H158" i="6"/>
  <c r="T158" i="6" s="1"/>
  <c r="T159" i="6"/>
  <c r="T160" i="6"/>
  <c r="H161" i="6"/>
  <c r="H162" i="6"/>
  <c r="H163" i="6"/>
  <c r="H164" i="6"/>
  <c r="P145" i="6"/>
  <c r="R145" i="6"/>
  <c r="P146" i="6"/>
  <c r="R146" i="6"/>
  <c r="P147" i="6"/>
  <c r="R147" i="6"/>
  <c r="P148" i="6"/>
  <c r="T148" i="6" s="1"/>
  <c r="R148" i="6"/>
  <c r="P149" i="6"/>
  <c r="T149" i="6" s="1"/>
  <c r="R149" i="6"/>
  <c r="P150" i="6"/>
  <c r="T150" i="6" s="1"/>
  <c r="R150" i="6"/>
  <c r="P151" i="6"/>
  <c r="R151" i="6"/>
  <c r="P152" i="6"/>
  <c r="R152" i="6"/>
  <c r="R153" i="6"/>
  <c r="P144" i="6"/>
  <c r="R144" i="6"/>
  <c r="N145" i="6"/>
  <c r="N146" i="6"/>
  <c r="N453" i="6" s="1"/>
  <c r="N147" i="6"/>
  <c r="N148" i="6"/>
  <c r="N149" i="6"/>
  <c r="N150" i="6"/>
  <c r="N457" i="6" s="1"/>
  <c r="N151" i="6"/>
  <c r="N152" i="6"/>
  <c r="N144" i="6"/>
  <c r="N451" i="6" s="1"/>
  <c r="L145" i="6"/>
  <c r="L146" i="6"/>
  <c r="L147" i="6"/>
  <c r="L148" i="6"/>
  <c r="L149" i="6"/>
  <c r="L150" i="6"/>
  <c r="L151" i="6"/>
  <c r="L152" i="6"/>
  <c r="L144" i="6"/>
  <c r="J145" i="6"/>
  <c r="J146" i="6"/>
  <c r="J147" i="6"/>
  <c r="J148" i="6"/>
  <c r="J149" i="6"/>
  <c r="J150" i="6"/>
  <c r="J151" i="6"/>
  <c r="J152" i="6"/>
  <c r="J144" i="6"/>
  <c r="H145" i="6"/>
  <c r="H146" i="6"/>
  <c r="T146" i="6" s="1"/>
  <c r="H147" i="6"/>
  <c r="H148" i="6"/>
  <c r="H149" i="6"/>
  <c r="H150" i="6"/>
  <c r="H151" i="6"/>
  <c r="H152" i="6"/>
  <c r="H144" i="6"/>
  <c r="P133" i="6"/>
  <c r="R133" i="6"/>
  <c r="P134" i="6"/>
  <c r="R134" i="6"/>
  <c r="P135" i="6"/>
  <c r="P171" i="6" s="1"/>
  <c r="P454" i="6" s="1"/>
  <c r="R135" i="6"/>
  <c r="P136" i="6"/>
  <c r="R136" i="6"/>
  <c r="P137" i="6"/>
  <c r="R137" i="6"/>
  <c r="P138" i="6"/>
  <c r="R138" i="6"/>
  <c r="P139" i="6"/>
  <c r="T139" i="6" s="1"/>
  <c r="R139" i="6"/>
  <c r="P140" i="6"/>
  <c r="P176" i="6" s="1"/>
  <c r="P459" i="6" s="1"/>
  <c r="R140" i="6"/>
  <c r="R141" i="6"/>
  <c r="P132" i="6"/>
  <c r="R132" i="6"/>
  <c r="N133" i="6"/>
  <c r="N452" i="6"/>
  <c r="N134" i="6"/>
  <c r="N135" i="6"/>
  <c r="N136" i="6"/>
  <c r="N137" i="6"/>
  <c r="N138" i="6"/>
  <c r="N139" i="6"/>
  <c r="N140" i="6"/>
  <c r="N459" i="6" s="1"/>
  <c r="N132" i="6"/>
  <c r="L133" i="6"/>
  <c r="L134" i="6"/>
  <c r="L453" i="6" s="1"/>
  <c r="L135" i="6"/>
  <c r="L454" i="6" s="1"/>
  <c r="L136" i="6"/>
  <c r="L137" i="6"/>
  <c r="L138" i="6"/>
  <c r="L457" i="6" s="1"/>
  <c r="L139" i="6"/>
  <c r="L458" i="6" s="1"/>
  <c r="L140" i="6"/>
  <c r="L132" i="6"/>
  <c r="J133" i="6"/>
  <c r="J134" i="6"/>
  <c r="J135" i="6"/>
  <c r="J136" i="6"/>
  <c r="J137" i="6"/>
  <c r="J138" i="6"/>
  <c r="J139" i="6"/>
  <c r="J140" i="6"/>
  <c r="J132" i="6"/>
  <c r="H133" i="6"/>
  <c r="T133" i="6" s="1"/>
  <c r="H134" i="6"/>
  <c r="H135" i="6"/>
  <c r="H136" i="6"/>
  <c r="H137" i="6"/>
  <c r="H138" i="6"/>
  <c r="H139" i="6"/>
  <c r="H140" i="6"/>
  <c r="P420" i="6"/>
  <c r="P408" i="6"/>
  <c r="R444" i="6"/>
  <c r="R443" i="6"/>
  <c r="P443" i="6"/>
  <c r="P519" i="6" s="1"/>
  <c r="L443" i="6"/>
  <c r="L519" i="6" s="1"/>
  <c r="H443" i="6"/>
  <c r="R442" i="6"/>
  <c r="P442" i="6"/>
  <c r="P518" i="6" s="1"/>
  <c r="L442" i="6"/>
  <c r="L518" i="6" s="1"/>
  <c r="H442" i="6"/>
  <c r="H518" i="6" s="1"/>
  <c r="R441" i="6"/>
  <c r="P441" i="6"/>
  <c r="T441" i="6" s="1"/>
  <c r="T517" i="6" s="1"/>
  <c r="L441" i="6"/>
  <c r="L517" i="6" s="1"/>
  <c r="H441" i="6"/>
  <c r="H517" i="6" s="1"/>
  <c r="R440" i="6"/>
  <c r="P440" i="6"/>
  <c r="T440" i="6" s="1"/>
  <c r="T516" i="6" s="1"/>
  <c r="L440" i="6"/>
  <c r="L516" i="6" s="1"/>
  <c r="H440" i="6"/>
  <c r="H516" i="6" s="1"/>
  <c r="R439" i="6"/>
  <c r="P439" i="6"/>
  <c r="L439" i="6"/>
  <c r="L515" i="6" s="1"/>
  <c r="H439" i="6"/>
  <c r="H515" i="6" s="1"/>
  <c r="R438" i="6"/>
  <c r="P438" i="6"/>
  <c r="P514" i="6" s="1"/>
  <c r="L438" i="6"/>
  <c r="L514" i="6" s="1"/>
  <c r="H438" i="6"/>
  <c r="H514" i="6" s="1"/>
  <c r="R437" i="6"/>
  <c r="P437" i="6"/>
  <c r="P513" i="6" s="1"/>
  <c r="L437" i="6"/>
  <c r="L513" i="6" s="1"/>
  <c r="H437" i="6"/>
  <c r="H513" i="6" s="1"/>
  <c r="R436" i="6"/>
  <c r="P436" i="6"/>
  <c r="P512" i="6" s="1"/>
  <c r="L436" i="6"/>
  <c r="L512" i="6" s="1"/>
  <c r="H436" i="6"/>
  <c r="R435" i="6"/>
  <c r="L420" i="6"/>
  <c r="P499" i="6"/>
  <c r="N499" i="6"/>
  <c r="H499" i="6"/>
  <c r="R386" i="6"/>
  <c r="R385" i="6"/>
  <c r="P385" i="6"/>
  <c r="N385" i="6"/>
  <c r="N507" i="6" s="1"/>
  <c r="L385" i="6"/>
  <c r="L507" i="6" s="1"/>
  <c r="J385" i="6"/>
  <c r="H385" i="6"/>
  <c r="H507" i="6" s="1"/>
  <c r="R384" i="6"/>
  <c r="P384" i="6"/>
  <c r="T384" i="6" s="1"/>
  <c r="T506" i="6" s="1"/>
  <c r="N384" i="6"/>
  <c r="L384" i="6"/>
  <c r="L506" i="6" s="1"/>
  <c r="J384" i="6"/>
  <c r="J506" i="6" s="1"/>
  <c r="H384" i="6"/>
  <c r="H506" i="6" s="1"/>
  <c r="R383" i="6"/>
  <c r="P383" i="6"/>
  <c r="N383" i="6"/>
  <c r="N505" i="6" s="1"/>
  <c r="L383" i="6"/>
  <c r="J383" i="6"/>
  <c r="J505" i="6" s="1"/>
  <c r="H383" i="6"/>
  <c r="H505" i="6" s="1"/>
  <c r="R382" i="6"/>
  <c r="P382" i="6"/>
  <c r="P504" i="6" s="1"/>
  <c r="N382" i="6"/>
  <c r="N504" i="6" s="1"/>
  <c r="L382" i="6"/>
  <c r="L504" i="6" s="1"/>
  <c r="J382" i="6"/>
  <c r="J504" i="6" s="1"/>
  <c r="H382" i="6"/>
  <c r="H504" i="6" s="1"/>
  <c r="R381" i="6"/>
  <c r="P381" i="6"/>
  <c r="P503" i="6" s="1"/>
  <c r="N381" i="6"/>
  <c r="N503" i="6" s="1"/>
  <c r="L381" i="6"/>
  <c r="L503" i="6" s="1"/>
  <c r="J381" i="6"/>
  <c r="H381" i="6"/>
  <c r="T381" i="6" s="1"/>
  <c r="T503" i="6" s="1"/>
  <c r="R380" i="6"/>
  <c r="P380" i="6"/>
  <c r="T380" i="6" s="1"/>
  <c r="T502" i="6" s="1"/>
  <c r="N380" i="6"/>
  <c r="L380" i="6"/>
  <c r="L502" i="6" s="1"/>
  <c r="J380" i="6"/>
  <c r="J502" i="6" s="1"/>
  <c r="H380" i="6"/>
  <c r="H502" i="6" s="1"/>
  <c r="R379" i="6"/>
  <c r="P379" i="6"/>
  <c r="P501" i="6" s="1"/>
  <c r="N379" i="6"/>
  <c r="N501" i="6" s="1"/>
  <c r="L379" i="6"/>
  <c r="J379" i="6"/>
  <c r="J501" i="6" s="1"/>
  <c r="H379" i="6"/>
  <c r="T379" i="6" s="1"/>
  <c r="T501" i="6" s="1"/>
  <c r="R378" i="6"/>
  <c r="P378" i="6"/>
  <c r="P500" i="6" s="1"/>
  <c r="N378" i="6"/>
  <c r="N500" i="6" s="1"/>
  <c r="L378" i="6"/>
  <c r="L500" i="6" s="1"/>
  <c r="J500" i="6"/>
  <c r="H378" i="6"/>
  <c r="H500" i="6" s="1"/>
  <c r="R377" i="6"/>
  <c r="H386" i="6"/>
  <c r="P326" i="6"/>
  <c r="R326" i="6"/>
  <c r="P327" i="6"/>
  <c r="P489" i="6" s="1"/>
  <c r="R327" i="6"/>
  <c r="P328" i="6"/>
  <c r="P490" i="6" s="1"/>
  <c r="R328" i="6"/>
  <c r="P329" i="6"/>
  <c r="R329" i="6"/>
  <c r="P330" i="6"/>
  <c r="P492" i="6" s="1"/>
  <c r="R330" i="6"/>
  <c r="P331" i="6"/>
  <c r="T331" i="6" s="1"/>
  <c r="T493" i="6" s="1"/>
  <c r="R331" i="6"/>
  <c r="P332" i="6"/>
  <c r="R332" i="6"/>
  <c r="P333" i="6"/>
  <c r="R333" i="6"/>
  <c r="R334" i="6"/>
  <c r="L326" i="6"/>
  <c r="L488" i="6" s="1"/>
  <c r="L327" i="6"/>
  <c r="L489" i="6" s="1"/>
  <c r="L328" i="6"/>
  <c r="L490" i="6" s="1"/>
  <c r="L329" i="6"/>
  <c r="L491" i="6" s="1"/>
  <c r="L330" i="6"/>
  <c r="L331" i="6"/>
  <c r="L493" i="6" s="1"/>
  <c r="L332" i="6"/>
  <c r="L494" i="6" s="1"/>
  <c r="L333" i="6"/>
  <c r="L495" i="6" s="1"/>
  <c r="H326" i="6"/>
  <c r="H488" i="6" s="1"/>
  <c r="H327" i="6"/>
  <c r="T327" i="6" s="1"/>
  <c r="T489" i="6" s="1"/>
  <c r="H328" i="6"/>
  <c r="H329" i="6"/>
  <c r="H491" i="6" s="1"/>
  <c r="H330" i="6"/>
  <c r="H492" i="6" s="1"/>
  <c r="H331" i="6"/>
  <c r="H493" i="6" s="1"/>
  <c r="H332" i="6"/>
  <c r="H333" i="6"/>
  <c r="H495" i="6" s="1"/>
  <c r="P322" i="6"/>
  <c r="L322" i="6"/>
  <c r="H322" i="6"/>
  <c r="AZ8" i="9"/>
  <c r="AX8" i="9"/>
  <c r="AV8" i="9"/>
  <c r="R325" i="6"/>
  <c r="P334" i="6"/>
  <c r="P496" i="6" s="1"/>
  <c r="P270" i="6"/>
  <c r="T270" i="6" s="1"/>
  <c r="T476" i="6" s="1"/>
  <c r="R270" i="6"/>
  <c r="P271" i="6"/>
  <c r="R271" i="6"/>
  <c r="P272" i="6"/>
  <c r="P478" i="6" s="1"/>
  <c r="R272" i="6"/>
  <c r="P273" i="6"/>
  <c r="P479" i="6" s="1"/>
  <c r="R273" i="6"/>
  <c r="P274" i="6"/>
  <c r="T274" i="6" s="1"/>
  <c r="T480" i="6" s="1"/>
  <c r="R274" i="6"/>
  <c r="P275" i="6"/>
  <c r="T275" i="6" s="1"/>
  <c r="T481" i="6" s="1"/>
  <c r="R275" i="6"/>
  <c r="P276" i="6"/>
  <c r="P482" i="6" s="1"/>
  <c r="R276" i="6"/>
  <c r="P277" i="6"/>
  <c r="P483" i="6" s="1"/>
  <c r="R277" i="6"/>
  <c r="R278" i="6"/>
  <c r="N270" i="6"/>
  <c r="N476" i="6" s="1"/>
  <c r="N271" i="6"/>
  <c r="N272" i="6"/>
  <c r="N478" i="6" s="1"/>
  <c r="N273" i="6"/>
  <c r="N479" i="6" s="1"/>
  <c r="N274" i="6"/>
  <c r="N480" i="6" s="1"/>
  <c r="N275" i="6"/>
  <c r="N276" i="6"/>
  <c r="N482" i="6" s="1"/>
  <c r="N277" i="6"/>
  <c r="N483" i="6" s="1"/>
  <c r="N475" i="6"/>
  <c r="J270" i="6"/>
  <c r="J476" i="6" s="1"/>
  <c r="J271" i="6"/>
  <c r="J272" i="6"/>
  <c r="J478" i="6" s="1"/>
  <c r="J273" i="6"/>
  <c r="J274" i="6"/>
  <c r="J480" i="6" s="1"/>
  <c r="J275" i="6"/>
  <c r="J276" i="6"/>
  <c r="J482" i="6" s="1"/>
  <c r="J277" i="6"/>
  <c r="J475" i="6"/>
  <c r="L270" i="6"/>
  <c r="L476" i="6" s="1"/>
  <c r="L271" i="6"/>
  <c r="L477" i="6" s="1"/>
  <c r="L272" i="6"/>
  <c r="L478" i="6" s="1"/>
  <c r="L273" i="6"/>
  <c r="L479" i="6" s="1"/>
  <c r="L274" i="6"/>
  <c r="L480" i="6" s="1"/>
  <c r="L275" i="6"/>
  <c r="L481" i="6" s="1"/>
  <c r="L276" i="6"/>
  <c r="L482" i="6" s="1"/>
  <c r="L277" i="6"/>
  <c r="L483" i="6" s="1"/>
  <c r="L475" i="6"/>
  <c r="H270" i="6"/>
  <c r="H476" i="6" s="1"/>
  <c r="H271" i="6"/>
  <c r="H477" i="6" s="1"/>
  <c r="H272" i="6"/>
  <c r="H478" i="6" s="1"/>
  <c r="H273" i="6"/>
  <c r="H479" i="6" s="1"/>
  <c r="H274" i="6"/>
  <c r="H480" i="6" s="1"/>
  <c r="H275" i="6"/>
  <c r="H481" i="6" s="1"/>
  <c r="H276" i="6"/>
  <c r="H482" i="6" s="1"/>
  <c r="H277" i="6"/>
  <c r="T277" i="6" s="1"/>
  <c r="T483" i="6" s="1"/>
  <c r="H463" i="6"/>
  <c r="R269" i="6"/>
  <c r="P219" i="6"/>
  <c r="P464" i="6" s="1"/>
  <c r="R219" i="6"/>
  <c r="P220" i="6"/>
  <c r="P465" i="6" s="1"/>
  <c r="R220" i="6"/>
  <c r="P221" i="6"/>
  <c r="R221" i="6"/>
  <c r="P222" i="6"/>
  <c r="T222" i="6" s="1"/>
  <c r="T467" i="6" s="1"/>
  <c r="R222" i="6"/>
  <c r="P223" i="6"/>
  <c r="P468" i="6" s="1"/>
  <c r="R223" i="6"/>
  <c r="P224" i="6"/>
  <c r="T224" i="6" s="1"/>
  <c r="T469" i="6" s="1"/>
  <c r="R224" i="6"/>
  <c r="P225" i="6"/>
  <c r="R225" i="6"/>
  <c r="P226" i="6"/>
  <c r="T226" i="6" s="1"/>
  <c r="T471" i="6" s="1"/>
  <c r="R226" i="6"/>
  <c r="R176" i="6" s="1"/>
  <c r="R227" i="6"/>
  <c r="P463" i="6"/>
  <c r="L219" i="6"/>
  <c r="L464" i="6" s="1"/>
  <c r="L220" i="6"/>
  <c r="L465" i="6" s="1"/>
  <c r="L221" i="6"/>
  <c r="L466" i="6" s="1"/>
  <c r="L222" i="6"/>
  <c r="L223" i="6"/>
  <c r="L468" i="6" s="1"/>
  <c r="L224" i="6"/>
  <c r="L469" i="6" s="1"/>
  <c r="L225" i="6"/>
  <c r="L470" i="6" s="1"/>
  <c r="L226" i="6"/>
  <c r="L463" i="6"/>
  <c r="H226" i="6"/>
  <c r="H471" i="6" s="1"/>
  <c r="H219" i="6"/>
  <c r="T219" i="6" s="1"/>
  <c r="T464" i="6" s="1"/>
  <c r="H220" i="6"/>
  <c r="T220" i="6" s="1"/>
  <c r="T465" i="6" s="1"/>
  <c r="H221" i="6"/>
  <c r="H466" i="6" s="1"/>
  <c r="H222" i="6"/>
  <c r="H467" i="6" s="1"/>
  <c r="H223" i="6"/>
  <c r="H468" i="6" s="1"/>
  <c r="H224" i="6"/>
  <c r="H225" i="6"/>
  <c r="H470" i="6" s="1"/>
  <c r="R218" i="6"/>
  <c r="O8" i="4"/>
  <c r="A1" i="4"/>
  <c r="BB8" i="9"/>
  <c r="AW8" i="9"/>
  <c r="X297" i="3"/>
  <c r="X296" i="3"/>
  <c r="X295" i="3"/>
  <c r="X294" i="3"/>
  <c r="X293" i="3"/>
  <c r="X292" i="3"/>
  <c r="X291" i="3"/>
  <c r="X290" i="3"/>
  <c r="Z291" i="3"/>
  <c r="Z290" i="3"/>
  <c r="X289" i="3"/>
  <c r="X288" i="3"/>
  <c r="X287" i="3"/>
  <c r="X286" i="3"/>
  <c r="X285" i="3"/>
  <c r="X284" i="3"/>
  <c r="X283" i="3"/>
  <c r="X282" i="3"/>
  <c r="X281" i="3"/>
  <c r="X280" i="3"/>
  <c r="X278" i="3"/>
  <c r="X277" i="3"/>
  <c r="X276" i="3"/>
  <c r="X275" i="3"/>
  <c r="X274" i="3"/>
  <c r="X273" i="3"/>
  <c r="X272" i="3"/>
  <c r="X271" i="3"/>
  <c r="X270" i="3"/>
  <c r="X269" i="3"/>
  <c r="X268" i="3"/>
  <c r="X267" i="3"/>
  <c r="X266" i="3"/>
  <c r="X265" i="3"/>
  <c r="X264" i="3"/>
  <c r="Z265" i="3"/>
  <c r="X263" i="3"/>
  <c r="Z264" i="3"/>
  <c r="Z263" i="3"/>
  <c r="X262" i="3"/>
  <c r="Z262" i="3"/>
  <c r="X261" i="3"/>
  <c r="X260" i="3"/>
  <c r="X259" i="3"/>
  <c r="X258" i="3"/>
  <c r="N297" i="3"/>
  <c r="N296" i="3"/>
  <c r="N295" i="3"/>
  <c r="N294" i="3"/>
  <c r="N293" i="3"/>
  <c r="N292" i="3"/>
  <c r="N291" i="3"/>
  <c r="N290" i="3"/>
  <c r="N289" i="3"/>
  <c r="N288" i="3"/>
  <c r="N287" i="3"/>
  <c r="N286" i="3"/>
  <c r="N285" i="3"/>
  <c r="N284" i="3"/>
  <c r="N283" i="3"/>
  <c r="N281" i="3"/>
  <c r="N279" i="3"/>
  <c r="N278" i="3"/>
  <c r="N277" i="3"/>
  <c r="N276" i="3"/>
  <c r="N275" i="3"/>
  <c r="N274" i="3"/>
  <c r="L274" i="3"/>
  <c r="N273" i="3"/>
  <c r="N272" i="3"/>
  <c r="N271" i="3"/>
  <c r="N270" i="3"/>
  <c r="N269" i="3"/>
  <c r="N268" i="3"/>
  <c r="N266" i="3"/>
  <c r="N264" i="3"/>
  <c r="Z1" i="3" s="1"/>
  <c r="N265" i="3"/>
  <c r="N262" i="3"/>
  <c r="N261" i="3"/>
  <c r="N263" i="3"/>
  <c r="L260" i="3"/>
  <c r="N260" i="3"/>
  <c r="N259" i="3"/>
  <c r="L296" i="3"/>
  <c r="L294" i="3"/>
  <c r="L292" i="3"/>
  <c r="L290" i="3"/>
  <c r="L288" i="3"/>
  <c r="L286" i="3"/>
  <c r="P286" i="3" s="1"/>
  <c r="L284" i="3"/>
  <c r="L278" i="3"/>
  <c r="L276" i="3"/>
  <c r="L272" i="3"/>
  <c r="L270" i="3"/>
  <c r="L268" i="3"/>
  <c r="L266" i="3"/>
  <c r="L262" i="3"/>
  <c r="X227" i="3"/>
  <c r="X226" i="3"/>
  <c r="X237" i="3" s="1"/>
  <c r="L226" i="3"/>
  <c r="L237" i="3" s="1"/>
  <c r="X163" i="3"/>
  <c r="X155" i="3"/>
  <c r="X154" i="3"/>
  <c r="S218" i="3"/>
  <c r="L163" i="3"/>
  <c r="S144" i="3"/>
  <c r="P144" i="3"/>
  <c r="S118" i="3"/>
  <c r="P118" i="3"/>
  <c r="S120" i="3"/>
  <c r="P120" i="3"/>
  <c r="L83" i="3"/>
  <c r="P83" i="3" s="1"/>
  <c r="L92" i="3"/>
  <c r="S49" i="3"/>
  <c r="P49" i="3"/>
  <c r="S47" i="3"/>
  <c r="BE8" i="9"/>
  <c r="A1" i="7"/>
  <c r="DS8" i="9" s="1"/>
  <c r="B1" i="7"/>
  <c r="DT8" i="9" s="1"/>
  <c r="Z735" i="6"/>
  <c r="X735" i="6"/>
  <c r="V735" i="6"/>
  <c r="S735" i="6"/>
  <c r="Q735" i="6"/>
  <c r="O735" i="6"/>
  <c r="M735" i="6"/>
  <c r="J735" i="6"/>
  <c r="Z734" i="6"/>
  <c r="X734" i="6"/>
  <c r="V734" i="6"/>
  <c r="S734" i="6"/>
  <c r="Q734" i="6"/>
  <c r="O734" i="6"/>
  <c r="M734" i="6"/>
  <c r="J734" i="6"/>
  <c r="Z733" i="6"/>
  <c r="X733" i="6"/>
  <c r="V733" i="6"/>
  <c r="S733" i="6"/>
  <c r="Q733" i="6"/>
  <c r="O733" i="6"/>
  <c r="M733" i="6"/>
  <c r="J733" i="6"/>
  <c r="Z732" i="6"/>
  <c r="X732" i="6"/>
  <c r="V732" i="6"/>
  <c r="S732" i="6"/>
  <c r="Q732" i="6"/>
  <c r="O732" i="6"/>
  <c r="M732" i="6"/>
  <c r="J732" i="6"/>
  <c r="Z731" i="6"/>
  <c r="X731" i="6"/>
  <c r="V731" i="6"/>
  <c r="S731" i="6"/>
  <c r="Q731" i="6"/>
  <c r="O731" i="6"/>
  <c r="M731" i="6"/>
  <c r="J731" i="6"/>
  <c r="Z730" i="6"/>
  <c r="X730" i="6"/>
  <c r="V730" i="6"/>
  <c r="S730" i="6"/>
  <c r="Q730" i="6"/>
  <c r="O730" i="6"/>
  <c r="M730" i="6"/>
  <c r="J730" i="6"/>
  <c r="Z729" i="6"/>
  <c r="X729" i="6"/>
  <c r="V729" i="6"/>
  <c r="S729" i="6"/>
  <c r="Q729" i="6"/>
  <c r="O729" i="6"/>
  <c r="M729" i="6"/>
  <c r="J729" i="6"/>
  <c r="Z728" i="6"/>
  <c r="X728" i="6"/>
  <c r="V728" i="6"/>
  <c r="S728" i="6"/>
  <c r="Q728" i="6"/>
  <c r="O728" i="6"/>
  <c r="M728" i="6"/>
  <c r="J728" i="6"/>
  <c r="Z727" i="6"/>
  <c r="X727" i="6"/>
  <c r="V727" i="6"/>
  <c r="S727" i="6"/>
  <c r="Q727" i="6"/>
  <c r="O727" i="6"/>
  <c r="M727" i="6"/>
  <c r="J727" i="6"/>
  <c r="Z726" i="6"/>
  <c r="X726" i="6"/>
  <c r="V726" i="6"/>
  <c r="S726" i="6"/>
  <c r="Q726" i="6"/>
  <c r="O726" i="6"/>
  <c r="M726" i="6"/>
  <c r="J726" i="6"/>
  <c r="Z725" i="6"/>
  <c r="X725" i="6"/>
  <c r="V725" i="6"/>
  <c r="S725" i="6"/>
  <c r="Q725" i="6"/>
  <c r="O725" i="6"/>
  <c r="M725" i="6"/>
  <c r="J725" i="6"/>
  <c r="Z724" i="6"/>
  <c r="X724" i="6"/>
  <c r="V724" i="6"/>
  <c r="S724" i="6"/>
  <c r="Q724" i="6"/>
  <c r="O724" i="6"/>
  <c r="M724" i="6"/>
  <c r="J724" i="6"/>
  <c r="Z723" i="6"/>
  <c r="X723" i="6"/>
  <c r="V723" i="6"/>
  <c r="S723" i="6"/>
  <c r="Q723" i="6"/>
  <c r="O723" i="6"/>
  <c r="M723" i="6"/>
  <c r="J723" i="6"/>
  <c r="Z722" i="6"/>
  <c r="X722" i="6"/>
  <c r="V722" i="6"/>
  <c r="S722" i="6"/>
  <c r="Q722" i="6"/>
  <c r="O722" i="6"/>
  <c r="M722" i="6"/>
  <c r="J722" i="6"/>
  <c r="Z721" i="6"/>
  <c r="X721" i="6"/>
  <c r="V721" i="6"/>
  <c r="S721" i="6"/>
  <c r="Q721" i="6"/>
  <c r="O721" i="6"/>
  <c r="M721" i="6"/>
  <c r="J721" i="6"/>
  <c r="Z720" i="6"/>
  <c r="X720" i="6"/>
  <c r="V720" i="6"/>
  <c r="S720" i="6"/>
  <c r="Q720" i="6"/>
  <c r="O720" i="6"/>
  <c r="M720" i="6"/>
  <c r="J720" i="6"/>
  <c r="Z719" i="6"/>
  <c r="X719" i="6"/>
  <c r="V719" i="6"/>
  <c r="S719" i="6"/>
  <c r="Q719" i="6"/>
  <c r="O719" i="6"/>
  <c r="M719" i="6"/>
  <c r="J719" i="6"/>
  <c r="Z718" i="6"/>
  <c r="G734" i="6"/>
  <c r="G732" i="6"/>
  <c r="G730" i="6"/>
  <c r="G728" i="6"/>
  <c r="G726" i="6"/>
  <c r="G724" i="6"/>
  <c r="G722" i="6"/>
  <c r="G720" i="6"/>
  <c r="E756" i="6"/>
  <c r="G756" i="6"/>
  <c r="I756" i="6"/>
  <c r="K756" i="6"/>
  <c r="E757" i="6"/>
  <c r="G757" i="6"/>
  <c r="I757" i="6"/>
  <c r="K757" i="6"/>
  <c r="C757" i="6"/>
  <c r="C756" i="6"/>
  <c r="CY8" i="9"/>
  <c r="CX8" i="9"/>
  <c r="CV8" i="9"/>
  <c r="CT8" i="9"/>
  <c r="AF1" i="6"/>
  <c r="CS8" i="9" s="1"/>
  <c r="CQ8" i="9"/>
  <c r="CP8" i="9"/>
  <c r="BL8" i="9"/>
  <c r="Q79" i="4"/>
  <c r="Q80" i="4"/>
  <c r="Q753" i="6"/>
  <c r="O753" i="6"/>
  <c r="Q750" i="6"/>
  <c r="O750" i="6"/>
  <c r="BJ8" i="9"/>
  <c r="BA8" i="9"/>
  <c r="AY8" i="9"/>
  <c r="X305" i="3"/>
  <c r="X302" i="3"/>
  <c r="Z302" i="3"/>
  <c r="X303" i="3"/>
  <c r="Z303" i="3"/>
  <c r="X304" i="3"/>
  <c r="Z304" i="3"/>
  <c r="Z305" i="3"/>
  <c r="X306" i="3"/>
  <c r="Z306" i="3"/>
  <c r="Z309" i="3"/>
  <c r="Z310" i="3"/>
  <c r="Z301" i="3"/>
  <c r="X301" i="3"/>
  <c r="Z293" i="3"/>
  <c r="Z294" i="3"/>
  <c r="Z295" i="3"/>
  <c r="Z296" i="3"/>
  <c r="Z297" i="3"/>
  <c r="Z292" i="3"/>
  <c r="Z289" i="3"/>
  <c r="Z288" i="3"/>
  <c r="Z287" i="3"/>
  <c r="Z286" i="3"/>
  <c r="Z285" i="3"/>
  <c r="Z284" i="3"/>
  <c r="Z283" i="3"/>
  <c r="Z282" i="3"/>
  <c r="Z280" i="3"/>
  <c r="Z281" i="3"/>
  <c r="Z279" i="3"/>
  <c r="X279" i="3"/>
  <c r="Z278" i="3"/>
  <c r="Z275" i="3"/>
  <c r="Z276" i="3"/>
  <c r="Z277" i="3"/>
  <c r="Z274" i="3"/>
  <c r="Z267" i="3"/>
  <c r="Z268" i="3"/>
  <c r="Z269" i="3"/>
  <c r="Z270" i="3"/>
  <c r="Z271" i="3"/>
  <c r="Z272" i="3"/>
  <c r="Z273" i="3"/>
  <c r="Z266" i="3"/>
  <c r="Z261" i="3"/>
  <c r="Z260" i="3"/>
  <c r="Z259" i="3"/>
  <c r="Z258" i="3"/>
  <c r="N302" i="3"/>
  <c r="N303" i="3"/>
  <c r="N304" i="3"/>
  <c r="N305" i="3"/>
  <c r="N306" i="3"/>
  <c r="N301" i="3"/>
  <c r="L305" i="3"/>
  <c r="L303" i="3"/>
  <c r="N267" i="3"/>
  <c r="O31" i="7"/>
  <c r="O751" i="6"/>
  <c r="Q751" i="6"/>
  <c r="O752" i="6"/>
  <c r="Q752" i="6"/>
  <c r="O754" i="6"/>
  <c r="O756" i="6" s="1"/>
  <c r="AY1" i="6" s="1"/>
  <c r="DL8" i="9" s="1"/>
  <c r="Q754" i="6"/>
  <c r="O755" i="6"/>
  <c r="O757" i="6" s="1"/>
  <c r="AZ1" i="6" s="1"/>
  <c r="DM8" i="9" s="1"/>
  <c r="Q755" i="6"/>
  <c r="Q757" i="6" s="1"/>
  <c r="BB1" i="6" s="1"/>
  <c r="DO8" i="9" s="1"/>
  <c r="BI8" i="9"/>
  <c r="S45" i="3"/>
  <c r="P51" i="3"/>
  <c r="S51" i="3"/>
  <c r="P53" i="3"/>
  <c r="S53" i="3"/>
  <c r="P55" i="3"/>
  <c r="S55" i="3"/>
  <c r="P57" i="3"/>
  <c r="S57" i="3"/>
  <c r="P59" i="3"/>
  <c r="S59" i="3"/>
  <c r="P61" i="3"/>
  <c r="S61" i="3"/>
  <c r="P63" i="3"/>
  <c r="S63" i="3"/>
  <c r="P65" i="3"/>
  <c r="S65" i="3"/>
  <c r="P67" i="3"/>
  <c r="S67" i="3"/>
  <c r="P69" i="3"/>
  <c r="S69" i="3"/>
  <c r="P71" i="3"/>
  <c r="S71" i="3"/>
  <c r="P73" i="3"/>
  <c r="S73" i="3"/>
  <c r="P75" i="3"/>
  <c r="S75" i="3"/>
  <c r="S290" i="3" s="1"/>
  <c r="P77" i="3"/>
  <c r="S77" i="3"/>
  <c r="P79" i="3"/>
  <c r="S79" i="3"/>
  <c r="P81" i="3"/>
  <c r="S81" i="3"/>
  <c r="Z83" i="3"/>
  <c r="Z84" i="3"/>
  <c r="S86" i="3"/>
  <c r="P88" i="3"/>
  <c r="S88" i="3"/>
  <c r="P90" i="3"/>
  <c r="S90" i="3"/>
  <c r="X92" i="3"/>
  <c r="Z92" i="3"/>
  <c r="Z307" i="3" s="1"/>
  <c r="X93" i="3"/>
  <c r="Z93" i="3"/>
  <c r="Z308" i="3" s="1"/>
  <c r="S114" i="3"/>
  <c r="S116" i="3"/>
  <c r="P122" i="3"/>
  <c r="S122" i="3"/>
  <c r="P124" i="3"/>
  <c r="S124" i="3"/>
  <c r="P126" i="3"/>
  <c r="S126" i="3"/>
  <c r="P128" i="3"/>
  <c r="S128" i="3"/>
  <c r="P130" i="3"/>
  <c r="S130" i="3"/>
  <c r="P132" i="3"/>
  <c r="S132" i="3"/>
  <c r="P134" i="3"/>
  <c r="S134" i="3"/>
  <c r="P136" i="3"/>
  <c r="S136" i="3"/>
  <c r="P138" i="3"/>
  <c r="S138" i="3"/>
  <c r="P140" i="3"/>
  <c r="S140" i="3"/>
  <c r="P142" i="3"/>
  <c r="S142" i="3"/>
  <c r="P146" i="3"/>
  <c r="S146" i="3"/>
  <c r="P148" i="3"/>
  <c r="S148" i="3"/>
  <c r="P150" i="3"/>
  <c r="S150" i="3"/>
  <c r="P152" i="3"/>
  <c r="S152" i="3"/>
  <c r="Z154" i="3"/>
  <c r="Z155" i="3"/>
  <c r="S157" i="3"/>
  <c r="P159" i="3"/>
  <c r="S159" i="3"/>
  <c r="P161" i="3"/>
  <c r="S161" i="3"/>
  <c r="Z163" i="3"/>
  <c r="X164" i="3"/>
  <c r="Z164" i="3"/>
  <c r="P186" i="3"/>
  <c r="S186" i="3"/>
  <c r="P188" i="3"/>
  <c r="S188" i="3"/>
  <c r="P190" i="3"/>
  <c r="S190" i="3"/>
  <c r="S262" i="3" s="1"/>
  <c r="P192" i="3"/>
  <c r="S192" i="3"/>
  <c r="S264" i="3" s="1"/>
  <c r="P194" i="3"/>
  <c r="S194" i="3"/>
  <c r="P196" i="3"/>
  <c r="S196" i="3"/>
  <c r="P198" i="3"/>
  <c r="S198" i="3"/>
  <c r="P200" i="3"/>
  <c r="S200" i="3"/>
  <c r="P202" i="3"/>
  <c r="S202" i="3"/>
  <c r="P204" i="3"/>
  <c r="S204" i="3"/>
  <c r="P206" i="3"/>
  <c r="S206" i="3"/>
  <c r="S208" i="3"/>
  <c r="P210" i="3"/>
  <c r="S210" i="3"/>
  <c r="P212" i="3"/>
  <c r="S212" i="3"/>
  <c r="P214" i="3"/>
  <c r="S214" i="3"/>
  <c r="P216" i="3"/>
  <c r="S216" i="3"/>
  <c r="P220" i="3"/>
  <c r="S220" i="3"/>
  <c r="P222" i="3"/>
  <c r="S222" i="3"/>
  <c r="P224" i="3"/>
  <c r="S224" i="3"/>
  <c r="Z226" i="3"/>
  <c r="Z227" i="3"/>
  <c r="P229" i="3"/>
  <c r="S229" i="3"/>
  <c r="P231" i="3"/>
  <c r="P233" i="3"/>
  <c r="S233" i="3"/>
  <c r="Z235" i="3"/>
  <c r="Z236" i="3"/>
  <c r="P280" i="3"/>
  <c r="P282" i="3"/>
  <c r="U17" i="2"/>
  <c r="U18" i="2"/>
  <c r="U19" i="2"/>
  <c r="U20" i="2"/>
  <c r="U21" i="2"/>
  <c r="O23" i="2"/>
  <c r="U38" i="2"/>
  <c r="U39" i="2"/>
  <c r="G25" i="3" s="1"/>
  <c r="V25" i="3" s="1"/>
  <c r="U40" i="2"/>
  <c r="U41" i="2"/>
  <c r="U42" i="2"/>
  <c r="U43" i="2"/>
  <c r="U44" i="2"/>
  <c r="U61" i="2"/>
  <c r="U62" i="2"/>
  <c r="U63" i="2"/>
  <c r="U64" i="2"/>
  <c r="U65" i="2"/>
  <c r="U66" i="2"/>
  <c r="U67" i="2"/>
  <c r="U68" i="2"/>
  <c r="W241" i="3"/>
  <c r="E92" i="2"/>
  <c r="A8" i="9"/>
  <c r="F92" i="2"/>
  <c r="B1" i="2"/>
  <c r="B8" i="9"/>
  <c r="G92" i="2"/>
  <c r="C1" i="2"/>
  <c r="C8" i="9"/>
  <c r="H92" i="2"/>
  <c r="D1" i="2"/>
  <c r="D8" i="9"/>
  <c r="J92" i="2"/>
  <c r="E1" i="2"/>
  <c r="E8" i="9"/>
  <c r="K92" i="2"/>
  <c r="L92" i="2"/>
  <c r="M92" i="2"/>
  <c r="O92" i="2"/>
  <c r="F8" i="9"/>
  <c r="G1" i="2"/>
  <c r="G8" i="9"/>
  <c r="Q92" i="2"/>
  <c r="H1" i="2"/>
  <c r="H8" i="9"/>
  <c r="R92" i="2"/>
  <c r="I1" i="2"/>
  <c r="I8" i="9"/>
  <c r="S92" i="2"/>
  <c r="J1" i="2"/>
  <c r="J8" i="9"/>
  <c r="U108" i="2"/>
  <c r="U109" i="2"/>
  <c r="U110" i="2"/>
  <c r="U111" i="2"/>
  <c r="U112" i="2"/>
  <c r="U113" i="2"/>
  <c r="U114" i="2"/>
  <c r="F116" i="2"/>
  <c r="G116" i="2"/>
  <c r="H116" i="2"/>
  <c r="J116" i="2"/>
  <c r="K116" i="2"/>
  <c r="L116" i="2"/>
  <c r="M116" i="2"/>
  <c r="O116" i="2"/>
  <c r="P116" i="2"/>
  <c r="Q116" i="2"/>
  <c r="R116" i="2"/>
  <c r="S116" i="2"/>
  <c r="D131" i="2"/>
  <c r="G131" i="2"/>
  <c r="K131" i="2"/>
  <c r="N131" i="2"/>
  <c r="D132" i="2"/>
  <c r="G132" i="2"/>
  <c r="K132" i="2"/>
  <c r="N132" i="2"/>
  <c r="D133" i="2"/>
  <c r="G133" i="2"/>
  <c r="K133" i="2"/>
  <c r="N133" i="2"/>
  <c r="D134" i="2"/>
  <c r="G134" i="2"/>
  <c r="K134" i="2"/>
  <c r="N134" i="2"/>
  <c r="L135" i="2"/>
  <c r="M135" i="2"/>
  <c r="O135" i="2"/>
  <c r="P135" i="2"/>
  <c r="Q135" i="2"/>
  <c r="G141" i="2"/>
  <c r="D142" i="2"/>
  <c r="G142" i="2"/>
  <c r="D143" i="2"/>
  <c r="G143" i="2"/>
  <c r="D144" i="2"/>
  <c r="G144" i="2"/>
  <c r="D145" i="2"/>
  <c r="G145" i="2"/>
  <c r="M1" i="2"/>
  <c r="M8" i="9" s="1"/>
  <c r="F146" i="2"/>
  <c r="H146" i="2"/>
  <c r="I146" i="2"/>
  <c r="J146" i="2"/>
  <c r="R1" i="2"/>
  <c r="R8" i="9" s="1"/>
  <c r="N135" i="2"/>
  <c r="K135" i="2"/>
  <c r="J458" i="6"/>
  <c r="J454" i="6"/>
  <c r="N455" i="6"/>
  <c r="J456" i="6"/>
  <c r="J452" i="6"/>
  <c r="N458" i="6"/>
  <c r="N454" i="6"/>
  <c r="N460" i="6"/>
  <c r="L444" i="6"/>
  <c r="L520" i="6" s="1"/>
  <c r="X1" i="6" s="1"/>
  <c r="CK8" i="9" s="1"/>
  <c r="X737" i="6"/>
  <c r="J386" i="6"/>
  <c r="J508" i="6" s="1"/>
  <c r="Q737" i="6"/>
  <c r="Z737" i="6"/>
  <c r="M736" i="6"/>
  <c r="M737" i="6"/>
  <c r="DD8" i="9"/>
  <c r="X739" i="6"/>
  <c r="O739" i="6"/>
  <c r="X738" i="6"/>
  <c r="AW1" i="6" s="1"/>
  <c r="DJ8" i="9" s="1"/>
  <c r="O738" i="6"/>
  <c r="AS1" i="6" s="1"/>
  <c r="DF8" i="9" s="1"/>
  <c r="V739" i="6"/>
  <c r="M739" i="6"/>
  <c r="DI8" i="9"/>
  <c r="DE8" i="9"/>
  <c r="S736" i="6"/>
  <c r="J737" i="6"/>
  <c r="S737" i="6"/>
  <c r="BD1" i="6"/>
  <c r="DQ8" i="9" s="1"/>
  <c r="S739" i="6"/>
  <c r="J739" i="6"/>
  <c r="AN1" i="6"/>
  <c r="DA8" i="9" s="1"/>
  <c r="G736" i="6"/>
  <c r="Z736" i="6"/>
  <c r="V737" i="6"/>
  <c r="O736" i="6"/>
  <c r="Z738" i="6"/>
  <c r="AX1" i="6" s="1"/>
  <c r="DK8" i="9" s="1"/>
  <c r="Q739" i="6"/>
  <c r="Z739" i="6"/>
  <c r="O737" i="6"/>
  <c r="P1" i="2"/>
  <c r="P8" i="9" s="1"/>
  <c r="Q1" i="2"/>
  <c r="Q8" i="9" s="1"/>
  <c r="G146" i="2"/>
  <c r="N1" i="2"/>
  <c r="N8" i="9" s="1"/>
  <c r="G1" i="4"/>
  <c r="BH8" i="9" s="1"/>
  <c r="G26" i="3"/>
  <c r="Y26" i="3" s="1"/>
  <c r="P237" i="3" l="1"/>
  <c r="W1" i="3"/>
  <c r="B1" i="3"/>
  <c r="T8" i="9" s="1"/>
  <c r="V26" i="3"/>
  <c r="AA1" i="3"/>
  <c r="X1" i="3"/>
  <c r="Y1" i="3"/>
  <c r="X8" i="9"/>
  <c r="F1" i="3"/>
  <c r="U8" i="9"/>
  <c r="C1" i="3"/>
  <c r="P258" i="3"/>
  <c r="P154" i="3"/>
  <c r="S25" i="3"/>
  <c r="Y25" i="3"/>
  <c r="W8" i="9"/>
  <c r="E1" i="3"/>
  <c r="S26" i="3"/>
  <c r="S27" i="3" s="1"/>
  <c r="L1" i="3" s="1"/>
  <c r="O1" i="2"/>
  <c r="O8" i="9" s="1"/>
  <c r="L1" i="2"/>
  <c r="L8" i="9" s="1"/>
  <c r="S242" i="3"/>
  <c r="U92" i="2"/>
  <c r="K1" i="2" s="1"/>
  <c r="K8" i="9" s="1"/>
  <c r="S24" i="3"/>
  <c r="Y24" i="3"/>
  <c r="Y27" i="3" s="1"/>
  <c r="N1" i="3" s="1"/>
  <c r="V24" i="3"/>
  <c r="G27" i="3"/>
  <c r="H1" i="3" s="1"/>
  <c r="N298" i="3"/>
  <c r="R1" i="3" s="1"/>
  <c r="S243" i="3"/>
  <c r="E1" i="5"/>
  <c r="BM8" i="9" s="1"/>
  <c r="W29" i="7"/>
  <c r="P177" i="6"/>
  <c r="L177" i="6"/>
  <c r="L460" i="6" s="1"/>
  <c r="D1" i="6" s="1"/>
  <c r="BQ8" i="9" s="1"/>
  <c r="J177" i="6"/>
  <c r="J460" i="6" s="1"/>
  <c r="N456" i="6"/>
  <c r="H456" i="6"/>
  <c r="N278" i="6"/>
  <c r="N484" i="6" s="1"/>
  <c r="L278" i="6"/>
  <c r="L484" i="6" s="1"/>
  <c r="L1" i="6" s="1"/>
  <c r="BY8" i="9" s="1"/>
  <c r="T278" i="6"/>
  <c r="L386" i="6"/>
  <c r="L508" i="6" s="1"/>
  <c r="T1" i="6" s="1"/>
  <c r="CG8" i="9" s="1"/>
  <c r="T377" i="6"/>
  <c r="T156" i="6"/>
  <c r="T333" i="6"/>
  <c r="T495" i="6" s="1"/>
  <c r="T329" i="6"/>
  <c r="T491" i="6" s="1"/>
  <c r="T162" i="6"/>
  <c r="P174" i="6"/>
  <c r="P457" i="6" s="1"/>
  <c r="P173" i="6"/>
  <c r="T137" i="6"/>
  <c r="T225" i="6"/>
  <c r="T470" i="6" s="1"/>
  <c r="P470" i="6"/>
  <c r="T221" i="6"/>
  <c r="T466" i="6" s="1"/>
  <c r="P466" i="6"/>
  <c r="J457" i="6"/>
  <c r="J481" i="6"/>
  <c r="J453" i="6"/>
  <c r="J477" i="6"/>
  <c r="T332" i="6"/>
  <c r="T494" i="6" s="1"/>
  <c r="P494" i="6"/>
  <c r="T383" i="6"/>
  <c r="T505" i="6" s="1"/>
  <c r="P505" i="6"/>
  <c r="P507" i="6"/>
  <c r="T385" i="6"/>
  <c r="T507" i="6" s="1"/>
  <c r="J499" i="6"/>
  <c r="J451" i="6"/>
  <c r="P515" i="6"/>
  <c r="T439" i="6"/>
  <c r="T515" i="6" s="1"/>
  <c r="T420" i="6"/>
  <c r="P444" i="6"/>
  <c r="P520" i="6" s="1"/>
  <c r="Y1" i="6" s="1"/>
  <c r="CL8" i="9" s="1"/>
  <c r="T223" i="6"/>
  <c r="T468" i="6" s="1"/>
  <c r="T328" i="6"/>
  <c r="T490" i="6" s="1"/>
  <c r="R170" i="6"/>
  <c r="R169" i="6"/>
  <c r="R171" i="6"/>
  <c r="R172" i="6"/>
  <c r="R173" i="6"/>
  <c r="R174" i="6"/>
  <c r="R175" i="6"/>
  <c r="T145" i="6"/>
  <c r="P480" i="6"/>
  <c r="P476" i="6"/>
  <c r="T276" i="6"/>
  <c r="T482" i="6" s="1"/>
  <c r="T272" i="6"/>
  <c r="T478" i="6" s="1"/>
  <c r="T443" i="6"/>
  <c r="T519" i="6" s="1"/>
  <c r="R177" i="6"/>
  <c r="T135" i="6"/>
  <c r="T138" i="6"/>
  <c r="T136" i="6"/>
  <c r="T134" i="6"/>
  <c r="P469" i="6"/>
  <c r="P493" i="6"/>
  <c r="H457" i="6"/>
  <c r="L459" i="6"/>
  <c r="L455" i="6"/>
  <c r="T151" i="6"/>
  <c r="T173" i="6"/>
  <c r="T456" i="6" s="1"/>
  <c r="P456" i="6"/>
  <c r="P170" i="6"/>
  <c r="P453" i="6" s="1"/>
  <c r="P517" i="6"/>
  <c r="P175" i="6"/>
  <c r="P458" i="6" s="1"/>
  <c r="P516" i="6"/>
  <c r="T408" i="6"/>
  <c r="T140" i="6"/>
  <c r="H519" i="6"/>
  <c r="T437" i="6"/>
  <c r="T513" i="6" s="1"/>
  <c r="T132" i="6"/>
  <c r="T435" i="6"/>
  <c r="T511" i="6" s="1"/>
  <c r="U591" i="6"/>
  <c r="AM1" i="6" s="1"/>
  <c r="CZ8" i="9" s="1"/>
  <c r="C1" i="7"/>
  <c r="DU8" i="9" s="1"/>
  <c r="F1" i="4"/>
  <c r="BG8" i="9" s="1"/>
  <c r="S226" i="3"/>
  <c r="S237" i="3" s="1"/>
  <c r="W243" i="3" s="1"/>
  <c r="P296" i="3"/>
  <c r="X94" i="3"/>
  <c r="S163" i="3"/>
  <c r="X95" i="3"/>
  <c r="AP8" i="9"/>
  <c r="P276" i="3"/>
  <c r="P294" i="3"/>
  <c r="P301" i="3"/>
  <c r="Y8" i="9"/>
  <c r="J1" i="3"/>
  <c r="AB8" i="9" s="1"/>
  <c r="P163" i="3"/>
  <c r="X165" i="3"/>
  <c r="P270" i="3"/>
  <c r="P272" i="3"/>
  <c r="Z10" i="3"/>
  <c r="T438" i="6"/>
  <c r="T514" i="6" s="1"/>
  <c r="T442" i="6"/>
  <c r="T518" i="6" s="1"/>
  <c r="H455" i="6"/>
  <c r="H503" i="6"/>
  <c r="T500" i="6"/>
  <c r="T322" i="6"/>
  <c r="H489" i="6"/>
  <c r="T171" i="6"/>
  <c r="T454" i="6" s="1"/>
  <c r="H490" i="6"/>
  <c r="T271" i="6"/>
  <c r="T477" i="6" s="1"/>
  <c r="H227" i="6"/>
  <c r="H465" i="6"/>
  <c r="H464" i="6"/>
  <c r="L472" i="6"/>
  <c r="H1" i="6" s="1"/>
  <c r="BU8" i="9" s="1"/>
  <c r="R168" i="6"/>
  <c r="L452" i="6"/>
  <c r="H501" i="6"/>
  <c r="T326" i="6"/>
  <c r="T488" i="6" s="1"/>
  <c r="H452" i="6"/>
  <c r="T436" i="6"/>
  <c r="T512" i="6" s="1"/>
  <c r="T157" i="6"/>
  <c r="H512" i="6"/>
  <c r="L334" i="6"/>
  <c r="L496" i="6" s="1"/>
  <c r="T475" i="6"/>
  <c r="T218" i="6"/>
  <c r="T463" i="6" s="1"/>
  <c r="L451" i="6"/>
  <c r="T487" i="6"/>
  <c r="P169" i="6"/>
  <c r="P488" i="6"/>
  <c r="O1" i="6"/>
  <c r="CB8" i="9" s="1"/>
  <c r="Q1" i="6"/>
  <c r="CD8" i="9" s="1"/>
  <c r="H334" i="6"/>
  <c r="T334" i="6" s="1"/>
  <c r="H508" i="6"/>
  <c r="S1" i="6" s="1"/>
  <c r="CF8" i="9" s="1"/>
  <c r="T499" i="6"/>
  <c r="P386" i="6"/>
  <c r="P508" i="6" s="1"/>
  <c r="U1" i="6" s="1"/>
  <c r="CH8" i="9" s="1"/>
  <c r="P451" i="6"/>
  <c r="H444" i="6"/>
  <c r="H451" i="6"/>
  <c r="Z8" i="9"/>
  <c r="AR8" i="9"/>
  <c r="P262" i="3"/>
  <c r="X166" i="3"/>
  <c r="X298" i="3"/>
  <c r="P226" i="3"/>
  <c r="P260" i="3"/>
  <c r="P305" i="3"/>
  <c r="S280" i="3"/>
  <c r="S154" i="3"/>
  <c r="N307" i="3"/>
  <c r="P303" i="3"/>
  <c r="P92" i="3"/>
  <c r="P268" i="3"/>
  <c r="L94" i="3"/>
  <c r="S83" i="3"/>
  <c r="S305" i="3"/>
  <c r="S296" i="3"/>
  <c r="P266" i="3"/>
  <c r="P274" i="3"/>
  <c r="P278" i="3"/>
  <c r="P284" i="3"/>
  <c r="P288" i="3"/>
  <c r="P292" i="3"/>
  <c r="L307" i="3"/>
  <c r="S270" i="3"/>
  <c r="P264" i="3"/>
  <c r="S303" i="3"/>
  <c r="S294" i="3"/>
  <c r="X307" i="3"/>
  <c r="N299" i="3"/>
  <c r="N308" i="3"/>
  <c r="X308" i="3"/>
  <c r="AQ8" i="9"/>
  <c r="S92" i="3"/>
  <c r="S288" i="3"/>
  <c r="S284" i="3"/>
  <c r="S276" i="3"/>
  <c r="S272" i="3"/>
  <c r="S268" i="3"/>
  <c r="S260" i="3"/>
  <c r="S258" i="3"/>
  <c r="AS8" i="9"/>
  <c r="X299" i="3"/>
  <c r="L298" i="3"/>
  <c r="P290" i="3"/>
  <c r="AO8" i="9"/>
  <c r="S301" i="3"/>
  <c r="S292" i="3"/>
  <c r="S286" i="3"/>
  <c r="S282" i="3"/>
  <c r="S278" i="3"/>
  <c r="S274" i="3"/>
  <c r="S266" i="3"/>
  <c r="L165" i="3"/>
  <c r="W98" i="3"/>
  <c r="S100" i="3" s="1"/>
  <c r="Y169" i="3"/>
  <c r="U170" i="3" s="1"/>
  <c r="S99" i="3" l="1"/>
  <c r="W313" i="3"/>
  <c r="AI8" i="9"/>
  <c r="Q1" i="3"/>
  <c r="W99" i="3"/>
  <c r="U171" i="3"/>
  <c r="AL8" i="9"/>
  <c r="T1" i="3"/>
  <c r="AC1" i="3"/>
  <c r="Y170" i="3"/>
  <c r="S8" i="9"/>
  <c r="A1" i="3"/>
  <c r="W242" i="3"/>
  <c r="V1" i="3" s="1"/>
  <c r="S314" i="3"/>
  <c r="U1" i="3" s="1"/>
  <c r="H472" i="6"/>
  <c r="G1" i="6" s="1"/>
  <c r="BT8" i="9" s="1"/>
  <c r="T227" i="6"/>
  <c r="T472" i="6" s="1"/>
  <c r="T174" i="6"/>
  <c r="T457" i="6" s="1"/>
  <c r="T484" i="6"/>
  <c r="N1" i="6" s="1"/>
  <c r="CA8" i="9" s="1"/>
  <c r="H484" i="6"/>
  <c r="K1" i="6" s="1"/>
  <c r="BX8" i="9" s="1"/>
  <c r="T176" i="6"/>
  <c r="T459" i="6" s="1"/>
  <c r="H459" i="6"/>
  <c r="T444" i="6"/>
  <c r="T520" i="6" s="1"/>
  <c r="Z1" i="6" s="1"/>
  <c r="CM8" i="9" s="1"/>
  <c r="AJ8" i="9"/>
  <c r="P165" i="3"/>
  <c r="V27" i="3"/>
  <c r="M1" i="3" s="1"/>
  <c r="S165" i="3"/>
  <c r="Y171" i="3" s="1"/>
  <c r="S94" i="3"/>
  <c r="W100" i="3" s="1"/>
  <c r="T175" i="6"/>
  <c r="T458" i="6" s="1"/>
  <c r="H458" i="6"/>
  <c r="T172" i="6"/>
  <c r="T455" i="6" s="1"/>
  <c r="H454" i="6"/>
  <c r="T170" i="6"/>
  <c r="H453" i="6"/>
  <c r="H520" i="6"/>
  <c r="W1" i="6" s="1"/>
  <c r="CJ8" i="9" s="1"/>
  <c r="P460" i="6"/>
  <c r="E1" i="6" s="1"/>
  <c r="BR8" i="9" s="1"/>
  <c r="P472" i="6"/>
  <c r="I1" i="6" s="1"/>
  <c r="BV8" i="9" s="1"/>
  <c r="P452" i="6"/>
  <c r="T169" i="6"/>
  <c r="H496" i="6"/>
  <c r="T496" i="6"/>
  <c r="T386" i="6"/>
  <c r="T508" i="6" s="1"/>
  <c r="V1" i="6" s="1"/>
  <c r="CI8" i="9" s="1"/>
  <c r="H460" i="6"/>
  <c r="C1" i="6" s="1"/>
  <c r="BP8" i="9" s="1"/>
  <c r="T451" i="6"/>
  <c r="P307" i="3"/>
  <c r="X310" i="3"/>
  <c r="AU8" i="9"/>
  <c r="P298" i="3"/>
  <c r="S1" i="3" s="1"/>
  <c r="X309" i="3"/>
  <c r="N310" i="3"/>
  <c r="S307" i="3"/>
  <c r="N309" i="3"/>
  <c r="S298" i="3"/>
  <c r="P94" i="3"/>
  <c r="L309" i="3"/>
  <c r="AH8" i="9" l="1"/>
  <c r="P1" i="3"/>
  <c r="AE8" i="9" s="1"/>
  <c r="AT8" i="9"/>
  <c r="AB1" i="3"/>
  <c r="W314" i="3"/>
  <c r="S315" i="3"/>
  <c r="AK8" i="9"/>
  <c r="T453" i="6"/>
  <c r="P1" i="6"/>
  <c r="CC8" i="9" s="1"/>
  <c r="R1" i="6"/>
  <c r="CE8" i="9" s="1"/>
  <c r="T452" i="6"/>
  <c r="T177" i="6"/>
  <c r="T460" i="6" s="1"/>
  <c r="AF8" i="9"/>
  <c r="AC8" i="9"/>
  <c r="S309" i="3"/>
  <c r="O1" i="3" s="1"/>
  <c r="P309" i="3"/>
  <c r="AD8" i="9" s="1"/>
  <c r="AM8" i="9"/>
  <c r="AN8" i="9"/>
  <c r="AG8" i="9" l="1"/>
  <c r="W315" i="3"/>
  <c r="J1" i="6"/>
  <c r="BW8" i="9" s="1"/>
</calcChain>
</file>

<file path=xl/sharedStrings.xml><?xml version="1.0" encoding="utf-8"?>
<sst xmlns="http://schemas.openxmlformats.org/spreadsheetml/2006/main" count="2237" uniqueCount="729">
  <si>
    <t>終了予定年月</t>
    <rPh sb="0" eb="2">
      <t>シュウリョウ</t>
    </rPh>
    <rPh sb="2" eb="4">
      <t>ヨテイ</t>
    </rPh>
    <rPh sb="4" eb="6">
      <t>ネンゲツ</t>
    </rPh>
    <phoneticPr fontId="2"/>
  </si>
  <si>
    <t>受入人数</t>
    <rPh sb="0" eb="2">
      <t>ウケイレ</t>
    </rPh>
    <rPh sb="2" eb="4">
      <t>ニンズウ</t>
    </rPh>
    <phoneticPr fontId="2"/>
  </si>
  <si>
    <t>派遣人数</t>
    <rPh sb="0" eb="2">
      <t>ハケン</t>
    </rPh>
    <rPh sb="2" eb="4">
      <t>ニンズウ</t>
    </rPh>
    <phoneticPr fontId="2"/>
  </si>
  <si>
    <t>各研究部門（研究者）等に研究費として配分した額
（ｄ）</t>
    <rPh sb="0" eb="3">
      <t>カクケンキュウ</t>
    </rPh>
    <rPh sb="3" eb="5">
      <t>ブモン</t>
    </rPh>
    <rPh sb="6" eb="8">
      <t>ケンキュウ</t>
    </rPh>
    <rPh sb="8" eb="9">
      <t>シャ</t>
    </rPh>
    <rPh sb="10" eb="11">
      <t>トウ</t>
    </rPh>
    <rPh sb="12" eb="15">
      <t>ケンキュウヒ</t>
    </rPh>
    <rPh sb="18" eb="20">
      <t>ハイブン</t>
    </rPh>
    <rPh sb="22" eb="23">
      <t>ガク</t>
    </rPh>
    <phoneticPr fontId="2"/>
  </si>
  <si>
    <t>捻出財源</t>
    <rPh sb="0" eb="2">
      <t>ネンシュツ</t>
    </rPh>
    <rPh sb="2" eb="4">
      <t>ザイゲン</t>
    </rPh>
    <phoneticPr fontId="2"/>
  </si>
  <si>
    <t>運営費交付金（基盤的経費）の一部</t>
    <rPh sb="0" eb="3">
      <t>ウンエイヒ</t>
    </rPh>
    <rPh sb="3" eb="6">
      <t>コウフキン</t>
    </rPh>
    <rPh sb="7" eb="10">
      <t>キバンテキ</t>
    </rPh>
    <rPh sb="10" eb="12">
      <t>ケイヒ</t>
    </rPh>
    <rPh sb="14" eb="16">
      <t>イチブ</t>
    </rPh>
    <phoneticPr fontId="2"/>
  </si>
  <si>
    <t>（女性数）</t>
    <rPh sb="1" eb="3">
      <t>ジョセイ</t>
    </rPh>
    <phoneticPr fontId="2"/>
  </si>
  <si>
    <t>（外国人数）</t>
    <rPh sb="1" eb="4">
      <t>ガイコクジン</t>
    </rPh>
    <phoneticPr fontId="2"/>
  </si>
  <si>
    <t>（任期付教員数）</t>
    <rPh sb="6" eb="7">
      <t>スウ</t>
    </rPh>
    <phoneticPr fontId="2"/>
  </si>
  <si>
    <t>特別推進研究</t>
    <rPh sb="0" eb="2">
      <t>トクベツ</t>
    </rPh>
    <rPh sb="2" eb="4">
      <t>スイシン</t>
    </rPh>
    <rPh sb="4" eb="6">
      <t>ケンキュウ</t>
    </rPh>
    <phoneticPr fontId="2"/>
  </si>
  <si>
    <t>基盤研究（Ｓ）</t>
    <rPh sb="0" eb="2">
      <t>キバン</t>
    </rPh>
    <rPh sb="2" eb="4">
      <t>ケンキュウ</t>
    </rPh>
    <phoneticPr fontId="2"/>
  </si>
  <si>
    <t>基盤研究（Ａ）</t>
    <rPh sb="0" eb="2">
      <t>キバン</t>
    </rPh>
    <rPh sb="2" eb="4">
      <t>ケンキュウ</t>
    </rPh>
    <phoneticPr fontId="2"/>
  </si>
  <si>
    <t>基盤研究（Ｂ）</t>
    <rPh sb="0" eb="2">
      <t>キバン</t>
    </rPh>
    <rPh sb="2" eb="4">
      <t>ケンキュウ</t>
    </rPh>
    <phoneticPr fontId="2"/>
  </si>
  <si>
    <t>若手研究（Ａ）</t>
    <rPh sb="0" eb="2">
      <t>ワカテ</t>
    </rPh>
    <rPh sb="2" eb="4">
      <t>ケンキュウ</t>
    </rPh>
    <phoneticPr fontId="2"/>
  </si>
  <si>
    <t>若手研究（Ｂ）</t>
    <rPh sb="0" eb="2">
      <t>ワカテ</t>
    </rPh>
    <rPh sb="2" eb="4">
      <t>ケンキュウ</t>
    </rPh>
    <phoneticPr fontId="2"/>
  </si>
  <si>
    <t>特別研究促進費</t>
    <rPh sb="0" eb="2">
      <t>トクベツ</t>
    </rPh>
    <rPh sb="2" eb="4">
      <t>ケンキュウ</t>
    </rPh>
    <rPh sb="4" eb="6">
      <t>ソクシン</t>
    </rPh>
    <rPh sb="6" eb="7">
      <t>ヒ</t>
    </rPh>
    <phoneticPr fontId="2"/>
  </si>
  <si>
    <t>合　計</t>
    <rPh sb="0" eb="1">
      <t>ゴウ</t>
    </rPh>
    <rPh sb="2" eb="3">
      <t>ケイ</t>
    </rPh>
    <phoneticPr fontId="2"/>
  </si>
  <si>
    <t>うち外国人</t>
    <rPh sb="2" eb="4">
      <t>ガイコク</t>
    </rPh>
    <rPh sb="4" eb="5">
      <t>ニン</t>
    </rPh>
    <phoneticPr fontId="2"/>
  </si>
  <si>
    <t>支出機関名</t>
    <rPh sb="0" eb="2">
      <t>シシュツ</t>
    </rPh>
    <rPh sb="2" eb="4">
      <t>キカン</t>
    </rPh>
    <rPh sb="4" eb="5">
      <t>メイ</t>
    </rPh>
    <phoneticPr fontId="2"/>
  </si>
  <si>
    <t>研究課題名（制度名）</t>
    <rPh sb="0" eb="2">
      <t>ケンキュウ</t>
    </rPh>
    <rPh sb="2" eb="4">
      <t>カダイ</t>
    </rPh>
    <rPh sb="4" eb="5">
      <t>メイ</t>
    </rPh>
    <rPh sb="6" eb="8">
      <t>セイド</t>
    </rPh>
    <rPh sb="8" eb="9">
      <t>メイ</t>
    </rPh>
    <phoneticPr fontId="2"/>
  </si>
  <si>
    <t>○×△省</t>
    <rPh sb="3" eb="4">
      <t>ショウ</t>
    </rPh>
    <phoneticPr fontId="2"/>
  </si>
  <si>
    <t>①アジア</t>
    <phoneticPr fontId="2"/>
  </si>
  <si>
    <t>事項名</t>
    <rPh sb="0" eb="2">
      <t>ジコウ</t>
    </rPh>
    <rPh sb="2" eb="3">
      <t>メイ</t>
    </rPh>
    <phoneticPr fontId="2"/>
  </si>
  <si>
    <t>配分方法
（決定体制を含む）</t>
    <rPh sb="0" eb="2">
      <t>ハイブン</t>
    </rPh>
    <rPh sb="2" eb="4">
      <t>ホウホウ</t>
    </rPh>
    <rPh sb="6" eb="8">
      <t>ケッテイ</t>
    </rPh>
    <rPh sb="8" eb="10">
      <t>タイセイ</t>
    </rPh>
    <rPh sb="11" eb="12">
      <t>フク</t>
    </rPh>
    <phoneticPr fontId="2"/>
  </si>
  <si>
    <t>配分対象（配分対象者、事業者名等）</t>
    <rPh sb="0" eb="2">
      <t>ハイブン</t>
    </rPh>
    <rPh sb="2" eb="4">
      <t>タイショウ</t>
    </rPh>
    <rPh sb="5" eb="7">
      <t>ハイブン</t>
    </rPh>
    <rPh sb="7" eb="10">
      <t>タイショウシャ</t>
    </rPh>
    <rPh sb="11" eb="15">
      <t>ジギョウシャメイ</t>
    </rPh>
    <rPh sb="15" eb="16">
      <t>トウ</t>
    </rPh>
    <phoneticPr fontId="2"/>
  </si>
  <si>
    <t>シンポジウム・講演会</t>
    <rPh sb="7" eb="10">
      <t>コウエンカイ</t>
    </rPh>
    <phoneticPr fontId="2"/>
  </si>
  <si>
    <t>学外</t>
    <rPh sb="0" eb="2">
      <t>ガクガイ</t>
    </rPh>
    <phoneticPr fontId="2"/>
  </si>
  <si>
    <t>博士号取得者数</t>
    <rPh sb="0" eb="1">
      <t>ヒロシ</t>
    </rPh>
    <rPh sb="1" eb="2">
      <t>シ</t>
    </rPh>
    <rPh sb="2" eb="3">
      <t>ゴウ</t>
    </rPh>
    <rPh sb="3" eb="6">
      <t>シュトクシャ</t>
    </rPh>
    <rPh sb="6" eb="7">
      <t>スウ</t>
    </rPh>
    <phoneticPr fontId="2"/>
  </si>
  <si>
    <t>区分</t>
    <rPh sb="0" eb="2">
      <t>クブン</t>
    </rPh>
    <phoneticPr fontId="2"/>
  </si>
  <si>
    <t>その他</t>
    <rPh sb="2" eb="3">
      <t>タ</t>
    </rPh>
    <phoneticPr fontId="2"/>
  </si>
  <si>
    <t>計</t>
    <rPh sb="0" eb="1">
      <t>ケイ</t>
    </rPh>
    <phoneticPr fontId="2"/>
  </si>
  <si>
    <t>関係研究者名</t>
    <rPh sb="0" eb="2">
      <t>カンケイ</t>
    </rPh>
    <rPh sb="2" eb="5">
      <t>ケンキュウシャ</t>
    </rPh>
    <rPh sb="5" eb="6">
      <t>メイ</t>
    </rPh>
    <phoneticPr fontId="2"/>
  </si>
  <si>
    <t>現員数</t>
    <rPh sb="0" eb="3">
      <t>ゲンインスウ</t>
    </rPh>
    <phoneticPr fontId="2"/>
  </si>
  <si>
    <t>教授</t>
    <rPh sb="0" eb="2">
      <t>キョウジュ</t>
    </rPh>
    <phoneticPr fontId="2"/>
  </si>
  <si>
    <t>講師</t>
    <rPh sb="0" eb="2">
      <t>コウシ</t>
    </rPh>
    <phoneticPr fontId="2"/>
  </si>
  <si>
    <t>助手</t>
    <rPh sb="0" eb="2">
      <t>ジョシュ</t>
    </rPh>
    <phoneticPr fontId="2"/>
  </si>
  <si>
    <t>人</t>
    <rPh sb="0" eb="1">
      <t>ニン</t>
    </rPh>
    <phoneticPr fontId="2"/>
  </si>
  <si>
    <t>件数</t>
    <rPh sb="0" eb="2">
      <t>ケンスウ</t>
    </rPh>
    <phoneticPr fontId="2"/>
  </si>
  <si>
    <t>金額</t>
    <rPh sb="0" eb="2">
      <t>キンガク</t>
    </rPh>
    <phoneticPr fontId="2"/>
  </si>
  <si>
    <t>件</t>
    <rPh sb="0" eb="1">
      <t>ケン</t>
    </rPh>
    <phoneticPr fontId="2"/>
  </si>
  <si>
    <t>賞名</t>
    <rPh sb="0" eb="1">
      <t>ショウ</t>
    </rPh>
    <rPh sb="1" eb="2">
      <t>メイ</t>
    </rPh>
    <phoneticPr fontId="2"/>
  </si>
  <si>
    <t>受賞年月</t>
    <rPh sb="0" eb="2">
      <t>ジュショウ</t>
    </rPh>
    <rPh sb="2" eb="4">
      <t>ネンゲツ</t>
    </rPh>
    <phoneticPr fontId="2"/>
  </si>
  <si>
    <t>日本学術振興会事業</t>
    <rPh sb="0" eb="2">
      <t>ニホン</t>
    </rPh>
    <rPh sb="2" eb="4">
      <t>ガクジュツ</t>
    </rPh>
    <rPh sb="4" eb="7">
      <t>シンコウカイ</t>
    </rPh>
    <rPh sb="7" eb="9">
      <t>ジギョウ</t>
    </rPh>
    <phoneticPr fontId="2"/>
  </si>
  <si>
    <t>②北米</t>
    <rPh sb="1" eb="3">
      <t>ホクベイ</t>
    </rPh>
    <phoneticPr fontId="2"/>
  </si>
  <si>
    <t>③中南米</t>
    <rPh sb="1" eb="4">
      <t>チュウナンベイ</t>
    </rPh>
    <phoneticPr fontId="2"/>
  </si>
  <si>
    <t>⑥中東</t>
    <rPh sb="1" eb="3">
      <t>チュウトウ</t>
    </rPh>
    <phoneticPr fontId="2"/>
  </si>
  <si>
    <t>研究プロジェクト等の概要</t>
    <rPh sb="0" eb="2">
      <t>ケンキュウ</t>
    </rPh>
    <rPh sb="8" eb="9">
      <t>トウ</t>
    </rPh>
    <rPh sb="10" eb="12">
      <t>ガイヨウ</t>
    </rPh>
    <phoneticPr fontId="2"/>
  </si>
  <si>
    <t>概要</t>
    <rPh sb="0" eb="2">
      <t>ガイヨウ</t>
    </rPh>
    <phoneticPr fontId="2"/>
  </si>
  <si>
    <t>締結年月</t>
    <rPh sb="0" eb="2">
      <t>テイケツ</t>
    </rPh>
    <rPh sb="2" eb="4">
      <t>ネンゲツ</t>
    </rPh>
    <phoneticPr fontId="2"/>
  </si>
  <si>
    <t>協定名</t>
    <rPh sb="0" eb="2">
      <t>キョウテイ</t>
    </rPh>
    <rPh sb="2" eb="3">
      <t>メイ</t>
    </rPh>
    <phoneticPr fontId="2"/>
  </si>
  <si>
    <t>学部生</t>
    <rPh sb="0" eb="3">
      <t>ガクブセイ</t>
    </rPh>
    <phoneticPr fontId="2"/>
  </si>
  <si>
    <t>受賞者氏名</t>
    <rPh sb="0" eb="3">
      <t>ジュショウシャ</t>
    </rPh>
    <rPh sb="3" eb="5">
      <t>シメイ</t>
    </rPh>
    <phoneticPr fontId="2"/>
  </si>
  <si>
    <t>学内</t>
    <rPh sb="0" eb="2">
      <t>ガクナイ</t>
    </rPh>
    <phoneticPr fontId="2"/>
  </si>
  <si>
    <t>文部科学省事業</t>
    <rPh sb="0" eb="2">
      <t>モンブ</t>
    </rPh>
    <rPh sb="2" eb="5">
      <t>カガクショウ</t>
    </rPh>
    <rPh sb="5" eb="7">
      <t>ジギョウ</t>
    </rPh>
    <phoneticPr fontId="2"/>
  </si>
  <si>
    <t>当該法人による事業</t>
    <rPh sb="0" eb="2">
      <t>トウガイ</t>
    </rPh>
    <rPh sb="2" eb="4">
      <t>ホウジン</t>
    </rPh>
    <rPh sb="7" eb="9">
      <t>ジギョウ</t>
    </rPh>
    <phoneticPr fontId="2"/>
  </si>
  <si>
    <t>合計</t>
    <rPh sb="0" eb="2">
      <t>ゴウケイ</t>
    </rPh>
    <phoneticPr fontId="2"/>
  </si>
  <si>
    <t>助教</t>
    <rPh sb="0" eb="1">
      <t>ジョ</t>
    </rPh>
    <rPh sb="1" eb="2">
      <t>キョウ</t>
    </rPh>
    <phoneticPr fontId="2"/>
  </si>
  <si>
    <t>〔単位：百万円〕</t>
  </si>
  <si>
    <t>〔単位：人〕</t>
    <rPh sb="4" eb="5">
      <t>ニン</t>
    </rPh>
    <phoneticPr fontId="2"/>
  </si>
  <si>
    <t>④ヨーロッパ</t>
    <phoneticPr fontId="2"/>
  </si>
  <si>
    <t>⑤オセアニア</t>
    <phoneticPr fontId="2"/>
  </si>
  <si>
    <t>⑦アフリカ</t>
    <phoneticPr fontId="2"/>
  </si>
  <si>
    <t>その他の事業</t>
    <rPh sb="2" eb="3">
      <t>タ</t>
    </rPh>
    <rPh sb="4" eb="6">
      <t>ジギョウ</t>
    </rPh>
    <phoneticPr fontId="2"/>
  </si>
  <si>
    <t>区　分</t>
    <rPh sb="0" eb="1">
      <t>ク</t>
    </rPh>
    <rPh sb="2" eb="3">
      <t>ブン</t>
    </rPh>
    <phoneticPr fontId="2"/>
  </si>
  <si>
    <t>事業区分</t>
    <rPh sb="0" eb="2">
      <t>ジギョウ</t>
    </rPh>
    <rPh sb="2" eb="4">
      <t>クブン</t>
    </rPh>
    <phoneticPr fontId="2"/>
  </si>
  <si>
    <t>派遣先国</t>
    <rPh sb="0" eb="3">
      <t>ハケンサキ</t>
    </rPh>
    <rPh sb="3" eb="4">
      <t>コク</t>
    </rPh>
    <phoneticPr fontId="2"/>
  </si>
  <si>
    <t>区         分</t>
    <rPh sb="0" eb="1">
      <t>ク</t>
    </rPh>
    <rPh sb="10" eb="11">
      <t>ブン</t>
    </rPh>
    <phoneticPr fontId="2"/>
  </si>
  <si>
    <t>博士後期課程</t>
    <rPh sb="0" eb="2">
      <t>ハカセ</t>
    </rPh>
    <rPh sb="2" eb="4">
      <t>コウキ</t>
    </rPh>
    <rPh sb="4" eb="6">
      <t>カテイ</t>
    </rPh>
    <phoneticPr fontId="2"/>
  </si>
  <si>
    <t>修士・博士前期課程</t>
    <rPh sb="0" eb="2">
      <t>シュウシ</t>
    </rPh>
    <rPh sb="3" eb="5">
      <t>ハカセ</t>
    </rPh>
    <rPh sb="5" eb="7">
      <t>ゼンキ</t>
    </rPh>
    <rPh sb="7" eb="9">
      <t>カテイ</t>
    </rPh>
    <phoneticPr fontId="2"/>
  </si>
  <si>
    <t>参加人数</t>
    <rPh sb="0" eb="2">
      <t>サンカ</t>
    </rPh>
    <rPh sb="2" eb="4">
      <t>ニンズウ</t>
    </rPh>
    <phoneticPr fontId="2"/>
  </si>
  <si>
    <t>小計</t>
    <rPh sb="0" eb="2">
      <t>ショウケイ</t>
    </rPh>
    <phoneticPr fontId="2"/>
  </si>
  <si>
    <t>期間</t>
    <rPh sb="0" eb="2">
      <t>キカン</t>
    </rPh>
    <phoneticPr fontId="2"/>
  </si>
  <si>
    <t>相手方機関名</t>
    <rPh sb="0" eb="2">
      <t>アイテ</t>
    </rPh>
    <rPh sb="2" eb="3">
      <t>ガタ</t>
    </rPh>
    <rPh sb="3" eb="5">
      <t>キカン</t>
    </rPh>
    <rPh sb="5" eb="6">
      <t>メイ</t>
    </rPh>
    <phoneticPr fontId="2"/>
  </si>
  <si>
    <t>合計</t>
    <rPh sb="0" eb="1">
      <t>ゴウ</t>
    </rPh>
    <rPh sb="1" eb="2">
      <t>ケイ</t>
    </rPh>
    <phoneticPr fontId="2"/>
  </si>
  <si>
    <t>受入年度</t>
    <rPh sb="0" eb="1">
      <t>ウ</t>
    </rPh>
    <rPh sb="1" eb="2">
      <t>イ</t>
    </rPh>
    <rPh sb="2" eb="3">
      <t>トシ</t>
    </rPh>
    <rPh sb="3" eb="4">
      <t>ド</t>
    </rPh>
    <phoneticPr fontId="2"/>
  </si>
  <si>
    <t>開催期間</t>
    <rPh sb="0" eb="2">
      <t>カイサイ</t>
    </rPh>
    <rPh sb="2" eb="4">
      <t>キカン</t>
    </rPh>
    <phoneticPr fontId="2"/>
  </si>
  <si>
    <t>形態（区分）</t>
    <rPh sb="0" eb="2">
      <t>ケイタイ</t>
    </rPh>
    <rPh sb="3" eb="5">
      <t>クブン</t>
    </rPh>
    <phoneticPr fontId="2"/>
  </si>
  <si>
    <t>①アジア</t>
    <phoneticPr fontId="2"/>
  </si>
  <si>
    <t>研究費
総額
(外部資金を含む）
（b）</t>
    <phoneticPr fontId="2"/>
  </si>
  <si>
    <t>No.</t>
    <phoneticPr fontId="2"/>
  </si>
  <si>
    <t>研究活動スタート支援</t>
    <rPh sb="0" eb="2">
      <t>ケンキュウ</t>
    </rPh>
    <rPh sb="2" eb="4">
      <t>カツドウ</t>
    </rPh>
    <rPh sb="8" eb="10">
      <t>シエン</t>
    </rPh>
    <phoneticPr fontId="2"/>
  </si>
  <si>
    <t>招へい状況</t>
    <rPh sb="0" eb="1">
      <t>ショウ</t>
    </rPh>
    <rPh sb="3" eb="5">
      <t>ジョウキョウ</t>
    </rPh>
    <phoneticPr fontId="2"/>
  </si>
  <si>
    <t>派遣状況</t>
    <rPh sb="0" eb="2">
      <t>ハケン</t>
    </rPh>
    <rPh sb="2" eb="4">
      <t>ジョウキョウ</t>
    </rPh>
    <phoneticPr fontId="2"/>
  </si>
  <si>
    <t>経費等
（百万円）</t>
    <rPh sb="0" eb="2">
      <t>ケイヒ</t>
    </rPh>
    <rPh sb="2" eb="3">
      <t>トウ</t>
    </rPh>
    <rPh sb="5" eb="7">
      <t>ヒャクマン</t>
    </rPh>
    <rPh sb="7" eb="8">
      <t>エン</t>
    </rPh>
    <phoneticPr fontId="2"/>
  </si>
  <si>
    <t>研究施設・設備名</t>
    <rPh sb="0" eb="2">
      <t>ケンキュウ</t>
    </rPh>
    <rPh sb="2" eb="4">
      <t>シセツ</t>
    </rPh>
    <rPh sb="5" eb="7">
      <t>セツビ</t>
    </rPh>
    <rPh sb="7" eb="8">
      <t>メイ</t>
    </rPh>
    <phoneticPr fontId="2"/>
  </si>
  <si>
    <t>性能</t>
    <rPh sb="0" eb="2">
      <t>セイノウ</t>
    </rPh>
    <phoneticPr fontId="2"/>
  </si>
  <si>
    <t>施設・設備の概要及び目的</t>
    <rPh sb="0" eb="2">
      <t>シセツ</t>
    </rPh>
    <rPh sb="3" eb="5">
      <t>セツビ</t>
    </rPh>
    <rPh sb="6" eb="8">
      <t>ガイヨウ</t>
    </rPh>
    <rPh sb="8" eb="9">
      <t>オヨ</t>
    </rPh>
    <rPh sb="10" eb="12">
      <t>モクテキ</t>
    </rPh>
    <phoneticPr fontId="2"/>
  </si>
  <si>
    <t>稼動状況</t>
    <rPh sb="0" eb="2">
      <t>カドウ</t>
    </rPh>
    <rPh sb="2" eb="4">
      <t>ジョウキョウ</t>
    </rPh>
    <phoneticPr fontId="2"/>
  </si>
  <si>
    <t>使用者の所属機関</t>
    <rPh sb="0" eb="3">
      <t>シヨウシャ</t>
    </rPh>
    <rPh sb="4" eb="6">
      <t>ショゾク</t>
    </rPh>
    <rPh sb="6" eb="8">
      <t>キカン</t>
    </rPh>
    <phoneticPr fontId="2"/>
  </si>
  <si>
    <t>年間使用人数</t>
    <rPh sb="0" eb="2">
      <t>ネンカン</t>
    </rPh>
    <rPh sb="2" eb="4">
      <t>シヨウ</t>
    </rPh>
    <rPh sb="4" eb="6">
      <t>ニンズウ</t>
    </rPh>
    <phoneticPr fontId="2"/>
  </si>
  <si>
    <t>共同利用者数</t>
    <rPh sb="0" eb="2">
      <t>キョウドウ</t>
    </rPh>
    <rPh sb="2" eb="5">
      <t>リヨウシャ</t>
    </rPh>
    <rPh sb="5" eb="6">
      <t>スウ</t>
    </rPh>
    <phoneticPr fontId="2"/>
  </si>
  <si>
    <t>学内（法人内）</t>
    <rPh sb="0" eb="2">
      <t>ガクナイ</t>
    </rPh>
    <rPh sb="3" eb="5">
      <t>ホウジン</t>
    </rPh>
    <rPh sb="5" eb="6">
      <t>ナイ</t>
    </rPh>
    <phoneticPr fontId="2"/>
  </si>
  <si>
    <t>国立大学</t>
    <rPh sb="0" eb="2">
      <t>コクリツ</t>
    </rPh>
    <rPh sb="2" eb="4">
      <t>ダイガク</t>
    </rPh>
    <phoneticPr fontId="2"/>
  </si>
  <si>
    <t>公立大学</t>
    <rPh sb="0" eb="2">
      <t>コウリツ</t>
    </rPh>
    <rPh sb="2" eb="4">
      <t>ダイガク</t>
    </rPh>
    <phoneticPr fontId="2"/>
  </si>
  <si>
    <t>私立大学</t>
    <rPh sb="0" eb="2">
      <t>シリツ</t>
    </rPh>
    <rPh sb="2" eb="4">
      <t>ダイガク</t>
    </rPh>
    <phoneticPr fontId="2"/>
  </si>
  <si>
    <t>大学共同利用機関法人</t>
    <rPh sb="0" eb="2">
      <t>ダイガク</t>
    </rPh>
    <rPh sb="2" eb="4">
      <t>キョウドウ</t>
    </rPh>
    <rPh sb="4" eb="6">
      <t>リヨウ</t>
    </rPh>
    <rPh sb="6" eb="8">
      <t>キカン</t>
    </rPh>
    <rPh sb="8" eb="10">
      <t>ホウジン</t>
    </rPh>
    <phoneticPr fontId="2"/>
  </si>
  <si>
    <t>独立行政法人等公的研究機関</t>
    <rPh sb="0" eb="6">
      <t>ドクリツ</t>
    </rPh>
    <rPh sb="6" eb="7">
      <t>トウ</t>
    </rPh>
    <rPh sb="7" eb="9">
      <t>コウテキ</t>
    </rPh>
    <rPh sb="9" eb="11">
      <t>ケンキュウ</t>
    </rPh>
    <rPh sb="11" eb="13">
      <t>キカン</t>
    </rPh>
    <phoneticPr fontId="2"/>
  </si>
  <si>
    <t>民間機関</t>
    <rPh sb="0" eb="2">
      <t>ミンカン</t>
    </rPh>
    <rPh sb="2" eb="4">
      <t>キカン</t>
    </rPh>
    <phoneticPr fontId="2"/>
  </si>
  <si>
    <t>外国機関</t>
    <rPh sb="0" eb="2">
      <t>ガイコク</t>
    </rPh>
    <rPh sb="2" eb="4">
      <t>キカン</t>
    </rPh>
    <phoneticPr fontId="2"/>
  </si>
  <si>
    <t>分野</t>
    <rPh sb="0" eb="2">
      <t>ブンヤ</t>
    </rPh>
    <phoneticPr fontId="2"/>
  </si>
  <si>
    <t>対象</t>
    <rPh sb="0" eb="2">
      <t>タイショウ</t>
    </rPh>
    <phoneticPr fontId="2"/>
  </si>
  <si>
    <t>公開講座等名称</t>
    <rPh sb="0" eb="2">
      <t>コウカイ</t>
    </rPh>
    <rPh sb="2" eb="4">
      <t>コウザ</t>
    </rPh>
    <rPh sb="4" eb="5">
      <t>トウ</t>
    </rPh>
    <rPh sb="5" eb="7">
      <t>メイショウ</t>
    </rPh>
    <phoneticPr fontId="2"/>
  </si>
  <si>
    <t>備考</t>
    <rPh sb="0" eb="2">
      <t>ビコウ</t>
    </rPh>
    <phoneticPr fontId="2"/>
  </si>
  <si>
    <t>運転経費（千円／年）</t>
    <rPh sb="0" eb="2">
      <t>ウンテン</t>
    </rPh>
    <rPh sb="2" eb="4">
      <t>ケイヒ</t>
    </rPh>
    <rPh sb="5" eb="7">
      <t>センエン</t>
    </rPh>
    <rPh sb="8" eb="9">
      <t>ネン</t>
    </rPh>
    <phoneticPr fontId="2"/>
  </si>
  <si>
    <t>設置時の導入経費（千円）</t>
    <rPh sb="0" eb="2">
      <t>セッチ</t>
    </rPh>
    <rPh sb="2" eb="3">
      <t>ジ</t>
    </rPh>
    <rPh sb="4" eb="6">
      <t>ドウニュウ</t>
    </rPh>
    <rPh sb="6" eb="8">
      <t>ケイヒ</t>
    </rPh>
    <rPh sb="9" eb="11">
      <t>センエン</t>
    </rPh>
    <phoneticPr fontId="2"/>
  </si>
  <si>
    <t>開催時期</t>
    <rPh sb="0" eb="2">
      <t>カイサイ</t>
    </rPh>
    <rPh sb="2" eb="4">
      <t>ジキ</t>
    </rPh>
    <phoneticPr fontId="2"/>
  </si>
  <si>
    <t>国際シンポジウム等名称</t>
    <rPh sb="0" eb="2">
      <t>コクサイ</t>
    </rPh>
    <rPh sb="8" eb="9">
      <t>トウ</t>
    </rPh>
    <rPh sb="9" eb="11">
      <t>メイショウ</t>
    </rPh>
    <phoneticPr fontId="2"/>
  </si>
  <si>
    <t>設置年月日</t>
    <rPh sb="0" eb="2">
      <t>セッチ</t>
    </rPh>
    <rPh sb="2" eb="5">
      <t>ネンガッピ</t>
    </rPh>
    <phoneticPr fontId="2"/>
  </si>
  <si>
    <t>国費</t>
    <rPh sb="0" eb="2">
      <t>コクヒ</t>
    </rPh>
    <phoneticPr fontId="2"/>
  </si>
  <si>
    <t>※国費がある場合は主な財源（３件以内）を記載。
（例）運営費交付金、施設整備費補助金、科学研究費補助金</t>
    <rPh sb="1" eb="3">
      <t>コクヒ</t>
    </rPh>
    <rPh sb="6" eb="8">
      <t>バアイ</t>
    </rPh>
    <rPh sb="9" eb="10">
      <t>オモ</t>
    </rPh>
    <rPh sb="11" eb="13">
      <t>ザイゲン</t>
    </rPh>
    <rPh sb="15" eb="16">
      <t>ケン</t>
    </rPh>
    <rPh sb="16" eb="18">
      <t>イナイ</t>
    </rPh>
    <rPh sb="20" eb="22">
      <t>キサイ</t>
    </rPh>
    <rPh sb="25" eb="26">
      <t>レイ</t>
    </rPh>
    <rPh sb="27" eb="30">
      <t>ウンエイヒ</t>
    </rPh>
    <rPh sb="30" eb="33">
      <t>コウフキン</t>
    </rPh>
    <rPh sb="34" eb="36">
      <t>シセツ</t>
    </rPh>
    <rPh sb="36" eb="39">
      <t>セイビヒ</t>
    </rPh>
    <rPh sb="39" eb="42">
      <t>ホジョキン</t>
    </rPh>
    <rPh sb="43" eb="51">
      <t>カガク</t>
    </rPh>
    <phoneticPr fontId="2"/>
  </si>
  <si>
    <t>准教授</t>
    <rPh sb="0" eb="1">
      <t>ジュン</t>
    </rPh>
    <rPh sb="1" eb="3">
      <t>キョウジュ</t>
    </rPh>
    <phoneticPr fontId="2"/>
  </si>
  <si>
    <t>受賞対象となった研究課題名等</t>
    <rPh sb="0" eb="2">
      <t>ジュショウ</t>
    </rPh>
    <rPh sb="2" eb="4">
      <t>タイショウ</t>
    </rPh>
    <rPh sb="8" eb="10">
      <t>ケンキュウ</t>
    </rPh>
    <rPh sb="10" eb="12">
      <t>カダイ</t>
    </rPh>
    <rPh sb="12" eb="13">
      <t>メイ</t>
    </rPh>
    <rPh sb="13" eb="14">
      <t>トウ</t>
    </rPh>
    <phoneticPr fontId="2"/>
  </si>
  <si>
    <t>主なもの</t>
    <rPh sb="0" eb="1">
      <t>オモ</t>
    </rPh>
    <phoneticPr fontId="2"/>
  </si>
  <si>
    <t>参加件数</t>
    <rPh sb="0" eb="2">
      <t>サンカ</t>
    </rPh>
    <rPh sb="2" eb="4">
      <t>ケンスウ</t>
    </rPh>
    <phoneticPr fontId="2"/>
  </si>
  <si>
    <t>掲載論文数</t>
    <rPh sb="0" eb="2">
      <t>ケイサイ</t>
    </rPh>
    <rPh sb="2" eb="4">
      <t>ロンブン</t>
    </rPh>
    <rPh sb="4" eb="5">
      <t>スウ</t>
    </rPh>
    <phoneticPr fontId="2"/>
  </si>
  <si>
    <t>論文名</t>
    <rPh sb="0" eb="3">
      <t>ロンブンメイ</t>
    </rPh>
    <phoneticPr fontId="2"/>
  </si>
  <si>
    <t>発表者名</t>
    <rPh sb="0" eb="3">
      <t>ハッピョウシャ</t>
    </rPh>
    <rPh sb="3" eb="4">
      <t>メイ</t>
    </rPh>
    <phoneticPr fontId="2"/>
  </si>
  <si>
    <t>インパクトファクター以外の指標とその理由</t>
    <rPh sb="10" eb="12">
      <t>イガイ</t>
    </rPh>
    <rPh sb="13" eb="15">
      <t>シヒョウ</t>
    </rPh>
    <rPh sb="18" eb="20">
      <t>リユウ</t>
    </rPh>
    <phoneticPr fontId="2"/>
  </si>
  <si>
    <t>受賞総数</t>
    <rPh sb="0" eb="2">
      <t>ジュショウ</t>
    </rPh>
    <rPh sb="2" eb="4">
      <t>ソウスウ</t>
    </rPh>
    <phoneticPr fontId="2"/>
  </si>
  <si>
    <t>総数</t>
    <rPh sb="0" eb="2">
      <t>ソウスウ</t>
    </rPh>
    <phoneticPr fontId="2"/>
  </si>
  <si>
    <t>教員数
（a）</t>
    <rPh sb="0" eb="2">
      <t>キョウイン</t>
    </rPh>
    <rPh sb="2" eb="3">
      <t>スウ</t>
    </rPh>
    <phoneticPr fontId="2"/>
  </si>
  <si>
    <t>教員１人当たりの研究費
（外部資金を含む）
(b)/(a)</t>
    <rPh sb="0" eb="2">
      <t>キョウイン</t>
    </rPh>
    <phoneticPr fontId="2"/>
  </si>
  <si>
    <t>教員１人当たりの
研究費
（外部資金除く）
(ｃ)/(a)</t>
    <rPh sb="0" eb="2">
      <t>キョウイン</t>
    </rPh>
    <phoneticPr fontId="2"/>
  </si>
  <si>
    <t>採択率</t>
    <rPh sb="0" eb="2">
      <t>サイタク</t>
    </rPh>
    <rPh sb="2" eb="3">
      <t>リツ</t>
    </rPh>
    <phoneticPr fontId="2"/>
  </si>
  <si>
    <t>金額（千円）</t>
    <rPh sb="0" eb="2">
      <t>キンガク</t>
    </rPh>
    <rPh sb="3" eb="5">
      <t>センエン</t>
    </rPh>
    <phoneticPr fontId="2"/>
  </si>
  <si>
    <t>応募</t>
    <rPh sb="0" eb="2">
      <t>オウボ</t>
    </rPh>
    <phoneticPr fontId="2"/>
  </si>
  <si>
    <t>採択</t>
    <rPh sb="0" eb="2">
      <t>サイタク</t>
    </rPh>
    <phoneticPr fontId="2"/>
  </si>
  <si>
    <t>合計
（千円）</t>
    <rPh sb="0" eb="2">
      <t>ゴウケイ</t>
    </rPh>
    <rPh sb="4" eb="6">
      <t>センエン</t>
    </rPh>
    <phoneticPr fontId="2"/>
  </si>
  <si>
    <t>上：直接経費</t>
    <rPh sb="0" eb="1">
      <t>ウエ</t>
    </rPh>
    <rPh sb="2" eb="4">
      <t>チョクセツ</t>
    </rPh>
    <rPh sb="4" eb="6">
      <t>ケイヒ</t>
    </rPh>
    <phoneticPr fontId="2"/>
  </si>
  <si>
    <t>％</t>
    <phoneticPr fontId="2"/>
  </si>
  <si>
    <t>下：間接経費</t>
    <rPh sb="0" eb="1">
      <t>シタ</t>
    </rPh>
    <rPh sb="2" eb="4">
      <t>カンセツ</t>
    </rPh>
    <rPh sb="4" eb="6">
      <t>ケイヒ</t>
    </rPh>
    <phoneticPr fontId="2"/>
  </si>
  <si>
    <t>新規</t>
    <rPh sb="0" eb="2">
      <t>シンキ</t>
    </rPh>
    <phoneticPr fontId="2"/>
  </si>
  <si>
    <t>継続</t>
    <rPh sb="0" eb="2">
      <t>ケイゾク</t>
    </rPh>
    <phoneticPr fontId="2"/>
  </si>
  <si>
    <t>基盤研究（C)</t>
    <rPh sb="0" eb="2">
      <t>キバン</t>
    </rPh>
    <rPh sb="2" eb="4">
      <t>ケンキュウ</t>
    </rPh>
    <phoneticPr fontId="2"/>
  </si>
  <si>
    <t>研究成果公開促進費</t>
    <rPh sb="0" eb="2">
      <t>ケンキュウ</t>
    </rPh>
    <rPh sb="2" eb="4">
      <t>セイカ</t>
    </rPh>
    <rPh sb="4" eb="6">
      <t>コウカイ</t>
    </rPh>
    <rPh sb="6" eb="9">
      <t>ソクシンヒ</t>
    </rPh>
    <phoneticPr fontId="2"/>
  </si>
  <si>
    <t>その他の補助金等</t>
    <rPh sb="2" eb="3">
      <t>タ</t>
    </rPh>
    <rPh sb="4" eb="7">
      <t>ホジョキン</t>
    </rPh>
    <rPh sb="7" eb="8">
      <t>トウ</t>
    </rPh>
    <phoneticPr fontId="2"/>
  </si>
  <si>
    <t>（若手数（35歳以下））</t>
    <rPh sb="1" eb="3">
      <t>ワカテ</t>
    </rPh>
    <rPh sb="3" eb="4">
      <t>スウ</t>
    </rPh>
    <rPh sb="7" eb="8">
      <t>サイ</t>
    </rPh>
    <rPh sb="8" eb="10">
      <t>イカ</t>
    </rPh>
    <phoneticPr fontId="2"/>
  </si>
  <si>
    <t>（女性数）</t>
    <phoneticPr fontId="2"/>
  </si>
  <si>
    <t>（外国人数）</t>
    <phoneticPr fontId="2"/>
  </si>
  <si>
    <t>（若手数（35歳以下））</t>
    <rPh sb="3" eb="4">
      <t>スウ</t>
    </rPh>
    <phoneticPr fontId="2"/>
  </si>
  <si>
    <t>常勤</t>
    <rPh sb="0" eb="2">
      <t>ジョウキン</t>
    </rPh>
    <phoneticPr fontId="2"/>
  </si>
  <si>
    <t>非常勤</t>
    <rPh sb="0" eb="3">
      <t>ヒジョウキン</t>
    </rPh>
    <phoneticPr fontId="2"/>
  </si>
  <si>
    <t>　総数</t>
    <rPh sb="1" eb="3">
      <t>ソウスウ</t>
    </rPh>
    <phoneticPr fontId="2"/>
  </si>
  <si>
    <t>化学</t>
    <rPh sb="0" eb="2">
      <t>カガク</t>
    </rPh>
    <phoneticPr fontId="2"/>
  </si>
  <si>
    <t>材料科学</t>
    <rPh sb="0" eb="2">
      <t>ザイリョウ</t>
    </rPh>
    <rPh sb="2" eb="4">
      <t>カガク</t>
    </rPh>
    <phoneticPr fontId="2"/>
  </si>
  <si>
    <t>物理学</t>
    <rPh sb="0" eb="3">
      <t>ブツリガク</t>
    </rPh>
    <phoneticPr fontId="2"/>
  </si>
  <si>
    <t>計算機＆数学</t>
    <rPh sb="0" eb="3">
      <t>ケイサンキ</t>
    </rPh>
    <rPh sb="4" eb="6">
      <t>スウガク</t>
    </rPh>
    <phoneticPr fontId="2"/>
  </si>
  <si>
    <t>工学</t>
    <rPh sb="0" eb="2">
      <t>コウガク</t>
    </rPh>
    <phoneticPr fontId="2"/>
  </si>
  <si>
    <t>環境＆地球科学</t>
    <rPh sb="0" eb="2">
      <t>カンキョウ</t>
    </rPh>
    <rPh sb="3" eb="5">
      <t>チキュウ</t>
    </rPh>
    <rPh sb="5" eb="7">
      <t>カガク</t>
    </rPh>
    <phoneticPr fontId="2"/>
  </si>
  <si>
    <t>臨床医学</t>
    <rPh sb="0" eb="2">
      <t>リンショウ</t>
    </rPh>
    <rPh sb="2" eb="4">
      <t>イガク</t>
    </rPh>
    <phoneticPr fontId="2"/>
  </si>
  <si>
    <t>基礎生命科学</t>
    <rPh sb="0" eb="2">
      <t>キソ</t>
    </rPh>
    <rPh sb="2" eb="4">
      <t>セイメイ</t>
    </rPh>
    <rPh sb="4" eb="6">
      <t>カガク</t>
    </rPh>
    <phoneticPr fontId="2"/>
  </si>
  <si>
    <t>人文社会系</t>
    <rPh sb="0" eb="2">
      <t>ジンブン</t>
    </rPh>
    <rPh sb="2" eb="5">
      <t>シャカイケイ</t>
    </rPh>
    <phoneticPr fontId="2"/>
  </si>
  <si>
    <t>任期制導入状況　</t>
    <phoneticPr fontId="2"/>
  </si>
  <si>
    <t>文部科学省以外の府省庁の補助金等</t>
    <rPh sb="0" eb="2">
      <t>モンブ</t>
    </rPh>
    <rPh sb="2" eb="5">
      <t>カガクショウ</t>
    </rPh>
    <rPh sb="5" eb="7">
      <t>イガイ</t>
    </rPh>
    <rPh sb="8" eb="9">
      <t>フ</t>
    </rPh>
    <rPh sb="9" eb="11">
      <t>ショウチョウ</t>
    </rPh>
    <rPh sb="12" eb="15">
      <t>ホジョキン</t>
    </rPh>
    <rPh sb="15" eb="16">
      <t>トウ</t>
    </rPh>
    <phoneticPr fontId="2"/>
  </si>
  <si>
    <t>常勤－現員数</t>
    <rPh sb="0" eb="2">
      <t>ジョウキン</t>
    </rPh>
    <rPh sb="3" eb="5">
      <t>ゲンイン</t>
    </rPh>
    <rPh sb="5" eb="6">
      <t>スウ</t>
    </rPh>
    <phoneticPr fontId="2"/>
  </si>
  <si>
    <t>常勤－現員数（女性数）</t>
    <rPh sb="0" eb="2">
      <t>ジョウキン</t>
    </rPh>
    <rPh sb="3" eb="5">
      <t>ゲンイン</t>
    </rPh>
    <rPh sb="5" eb="6">
      <t>スウ</t>
    </rPh>
    <rPh sb="7" eb="9">
      <t>ジョセイ</t>
    </rPh>
    <rPh sb="9" eb="10">
      <t>スウ</t>
    </rPh>
    <phoneticPr fontId="2"/>
  </si>
  <si>
    <t>常勤－現員数（外国人数）</t>
    <rPh sb="0" eb="2">
      <t>ジョウキン</t>
    </rPh>
    <rPh sb="3" eb="5">
      <t>ゲンイン</t>
    </rPh>
    <rPh sb="5" eb="6">
      <t>スウ</t>
    </rPh>
    <rPh sb="7" eb="9">
      <t>ガイコク</t>
    </rPh>
    <rPh sb="9" eb="10">
      <t>ジン</t>
    </rPh>
    <rPh sb="10" eb="11">
      <t>スウ</t>
    </rPh>
    <phoneticPr fontId="2"/>
  </si>
  <si>
    <t>常勤－現員数（若手数）</t>
    <rPh sb="0" eb="2">
      <t>ジョウキン</t>
    </rPh>
    <rPh sb="3" eb="5">
      <t>ゲンイン</t>
    </rPh>
    <rPh sb="5" eb="6">
      <t>スウ</t>
    </rPh>
    <rPh sb="7" eb="9">
      <t>ワカテ</t>
    </rPh>
    <rPh sb="9" eb="10">
      <t>スウ</t>
    </rPh>
    <phoneticPr fontId="2"/>
  </si>
  <si>
    <t>非常勤－現員数</t>
    <rPh sb="0" eb="3">
      <t>ヒジョウキン</t>
    </rPh>
    <rPh sb="4" eb="6">
      <t>ゲンイン</t>
    </rPh>
    <rPh sb="6" eb="7">
      <t>スウ</t>
    </rPh>
    <phoneticPr fontId="2"/>
  </si>
  <si>
    <t>非常勤－現員数（女性数）</t>
    <rPh sb="0" eb="3">
      <t>ヒジョウキン</t>
    </rPh>
    <rPh sb="4" eb="6">
      <t>ゲンイン</t>
    </rPh>
    <rPh sb="6" eb="7">
      <t>スウ</t>
    </rPh>
    <rPh sb="8" eb="10">
      <t>ジョセイ</t>
    </rPh>
    <rPh sb="10" eb="11">
      <t>スウ</t>
    </rPh>
    <phoneticPr fontId="2"/>
  </si>
  <si>
    <t>非常勤－現員数（外国人数）</t>
    <rPh sb="0" eb="3">
      <t>ヒジョウキン</t>
    </rPh>
    <rPh sb="4" eb="6">
      <t>ゲンイン</t>
    </rPh>
    <rPh sb="6" eb="7">
      <t>スウ</t>
    </rPh>
    <rPh sb="8" eb="10">
      <t>ガイコク</t>
    </rPh>
    <rPh sb="10" eb="11">
      <t>ジン</t>
    </rPh>
    <rPh sb="11" eb="12">
      <t>スウ</t>
    </rPh>
    <phoneticPr fontId="2"/>
  </si>
  <si>
    <t>非常勤－現員数（若手数）</t>
    <rPh sb="0" eb="3">
      <t>ヒジョウキン</t>
    </rPh>
    <rPh sb="4" eb="6">
      <t>ゲンイン</t>
    </rPh>
    <rPh sb="6" eb="7">
      <t>スウ</t>
    </rPh>
    <rPh sb="8" eb="10">
      <t>ワカテ</t>
    </rPh>
    <rPh sb="10" eb="11">
      <t>スウ</t>
    </rPh>
    <phoneticPr fontId="2"/>
  </si>
  <si>
    <t>人員（総数）</t>
    <rPh sb="0" eb="2">
      <t>ジンイン</t>
    </rPh>
    <rPh sb="3" eb="5">
      <t>ソウスウ</t>
    </rPh>
    <phoneticPr fontId="2"/>
  </si>
  <si>
    <t>その他の補助金額</t>
    <rPh sb="2" eb="3">
      <t>タ</t>
    </rPh>
    <rPh sb="4" eb="7">
      <t>ホジョキン</t>
    </rPh>
    <rPh sb="7" eb="8">
      <t>ガク</t>
    </rPh>
    <phoneticPr fontId="2"/>
  </si>
  <si>
    <t>民間件数</t>
    <rPh sb="0" eb="2">
      <t>ミンカン</t>
    </rPh>
    <rPh sb="2" eb="4">
      <t>ケンスウ</t>
    </rPh>
    <phoneticPr fontId="2"/>
  </si>
  <si>
    <t>民間金額</t>
    <rPh sb="0" eb="2">
      <t>ミンカン</t>
    </rPh>
    <rPh sb="2" eb="4">
      <t>キンガク</t>
    </rPh>
    <phoneticPr fontId="2"/>
  </si>
  <si>
    <t>受託件数</t>
    <rPh sb="0" eb="2">
      <t>ジュタク</t>
    </rPh>
    <rPh sb="2" eb="4">
      <t>ケンスウ</t>
    </rPh>
    <phoneticPr fontId="2"/>
  </si>
  <si>
    <t>受託金額</t>
    <rPh sb="0" eb="2">
      <t>ジュタク</t>
    </rPh>
    <rPh sb="2" eb="4">
      <t>キンガク</t>
    </rPh>
    <phoneticPr fontId="2"/>
  </si>
  <si>
    <t>寄附金件数</t>
    <rPh sb="0" eb="3">
      <t>キフキン</t>
    </rPh>
    <rPh sb="3" eb="5">
      <t>ケンスウ</t>
    </rPh>
    <phoneticPr fontId="2"/>
  </si>
  <si>
    <t>寄附金金額</t>
    <rPh sb="0" eb="3">
      <t>キフキン</t>
    </rPh>
    <rPh sb="3" eb="5">
      <t>キンガク</t>
    </rPh>
    <phoneticPr fontId="2"/>
  </si>
  <si>
    <t>↑集計用セルのため削除・変更等しないでください。</t>
    <rPh sb="1" eb="4">
      <t>シュウケイヨウ</t>
    </rPh>
    <rPh sb="9" eb="11">
      <t>サクジョ</t>
    </rPh>
    <rPh sb="12" eb="14">
      <t>ヘンコウ</t>
    </rPh>
    <rPh sb="14" eb="15">
      <t>トウ</t>
    </rPh>
    <phoneticPr fontId="2"/>
  </si>
  <si>
    <t>常勤－併任数</t>
    <rPh sb="0" eb="2">
      <t>ジョウキン</t>
    </rPh>
    <rPh sb="3" eb="5">
      <t>ヘイニン</t>
    </rPh>
    <rPh sb="5" eb="6">
      <t>スウ</t>
    </rPh>
    <phoneticPr fontId="2"/>
  </si>
  <si>
    <t>常勤－任期付</t>
    <rPh sb="0" eb="2">
      <t>ジョウキン</t>
    </rPh>
    <rPh sb="3" eb="5">
      <t>ニンキ</t>
    </rPh>
    <rPh sb="5" eb="6">
      <t>ツキ</t>
    </rPh>
    <phoneticPr fontId="2"/>
  </si>
  <si>
    <t>教員１人当たりの
研究費
（各研究部門（研究者）等に研究費として配分した額）
(d)/(a)</t>
    <rPh sb="0" eb="2">
      <t>キョウイン</t>
    </rPh>
    <phoneticPr fontId="2"/>
  </si>
  <si>
    <t>：</t>
    <phoneticPr fontId="2"/>
  </si>
  <si>
    <t>教員数</t>
    <rPh sb="0" eb="2">
      <t>キョウイン</t>
    </rPh>
    <rPh sb="2" eb="3">
      <t>スウ</t>
    </rPh>
    <phoneticPr fontId="2"/>
  </si>
  <si>
    <t>参加した主な国際シンポジウム等</t>
    <rPh sb="0" eb="2">
      <t>サンカ</t>
    </rPh>
    <phoneticPr fontId="2"/>
  </si>
  <si>
    <t>〔単位：人〕</t>
  </si>
  <si>
    <t>併任教員数</t>
    <rPh sb="0" eb="2">
      <t>ヘイニン</t>
    </rPh>
    <rPh sb="2" eb="5">
      <t>キョウインスウ</t>
    </rPh>
    <phoneticPr fontId="2"/>
  </si>
  <si>
    <t>研究所に属する個々の研究者</t>
    <rPh sb="0" eb="2">
      <t>ケンキュウ</t>
    </rPh>
    <rPh sb="2" eb="3">
      <t>ショ</t>
    </rPh>
    <rPh sb="4" eb="5">
      <t>ゾク</t>
    </rPh>
    <rPh sb="7" eb="9">
      <t>ココ</t>
    </rPh>
    <rPh sb="10" eb="13">
      <t>ケンキュウシャ</t>
    </rPh>
    <phoneticPr fontId="2"/>
  </si>
  <si>
    <t>（例）○○に関する研究（○○○○プログラム）</t>
    <rPh sb="1" eb="2">
      <t>レイ</t>
    </rPh>
    <rPh sb="6" eb="7">
      <t>カン</t>
    </rPh>
    <rPh sb="9" eb="11">
      <t>ケンキュウ</t>
    </rPh>
    <phoneticPr fontId="2"/>
  </si>
  <si>
    <t>（独）○○研究機構</t>
    <rPh sb="1" eb="2">
      <t>ドク</t>
    </rPh>
    <rPh sb="5" eb="7">
      <t>ケンキュウ</t>
    </rPh>
    <rPh sb="7" eb="9">
      <t>キコウ</t>
    </rPh>
    <phoneticPr fontId="2"/>
  </si>
  <si>
    <t>（例）（公財）○○研究振興財団</t>
    <rPh sb="1" eb="2">
      <t>レイ</t>
    </rPh>
    <rPh sb="4" eb="6">
      <t>コウザイ</t>
    </rPh>
    <rPh sb="9" eb="11">
      <t>ケンキュウ</t>
    </rPh>
    <rPh sb="11" eb="13">
      <t>シンコウ</t>
    </rPh>
    <rPh sb="13" eb="15">
      <t>ザイダン</t>
    </rPh>
    <phoneticPr fontId="2"/>
  </si>
  <si>
    <t>※(　)は現員数の内数</t>
    <rPh sb="5" eb="8">
      <t>ゲンインスウ</t>
    </rPh>
    <phoneticPr fontId="2"/>
  </si>
  <si>
    <t>うち国際学術誌掲載論文数</t>
    <rPh sb="2" eb="4">
      <t>コクサイ</t>
    </rPh>
    <rPh sb="4" eb="7">
      <t>ガクジュツシ</t>
    </rPh>
    <rPh sb="7" eb="9">
      <t>ケイサイ</t>
    </rPh>
    <rPh sb="9" eb="11">
      <t>ロンブン</t>
    </rPh>
    <rPh sb="11" eb="12">
      <t>スウ</t>
    </rPh>
    <phoneticPr fontId="2"/>
  </si>
  <si>
    <t>相手国</t>
    <rPh sb="0" eb="3">
      <t>アイテコク</t>
    </rPh>
    <phoneticPr fontId="2"/>
  </si>
  <si>
    <t>機関名</t>
    <phoneticPr fontId="2"/>
  </si>
  <si>
    <t>協定総数</t>
    <rPh sb="0" eb="2">
      <t>キョウテイ</t>
    </rPh>
    <rPh sb="2" eb="4">
      <t>ソウスウ</t>
    </rPh>
    <phoneticPr fontId="2"/>
  </si>
  <si>
    <t>相手国名</t>
    <rPh sb="0" eb="3">
      <t>アイテコク</t>
    </rPh>
    <rPh sb="3" eb="4">
      <t>メイ</t>
    </rPh>
    <phoneticPr fontId="2"/>
  </si>
  <si>
    <t>研究機関名</t>
    <phoneticPr fontId="2"/>
  </si>
  <si>
    <t>※年間稼動時間とは、利用者が当該設備を利用するために、電源が投入されている時間を指します。</t>
  </si>
  <si>
    <t>※(c)(d)以外の利用に供する時間とは、法人として研究に使用しない時間のうち、民間等に貸し出す時間等を指します。</t>
  </si>
  <si>
    <t>〔単位：件〕</t>
    <rPh sb="4" eb="5">
      <t>ケン</t>
    </rPh>
    <phoneticPr fontId="2"/>
  </si>
  <si>
    <t>支出合計</t>
    <rPh sb="0" eb="2">
      <t>シシュツ</t>
    </rPh>
    <rPh sb="2" eb="4">
      <t>ゴウケイ</t>
    </rPh>
    <phoneticPr fontId="2"/>
  </si>
  <si>
    <t>区分</t>
    <rPh sb="0" eb="1">
      <t>ク</t>
    </rPh>
    <rPh sb="1" eb="2">
      <t>ブン</t>
    </rPh>
    <phoneticPr fontId="2"/>
  </si>
  <si>
    <t>公開方法</t>
    <rPh sb="0" eb="2">
      <t>コウカイ</t>
    </rPh>
    <rPh sb="2" eb="4">
      <t>ホウホウ</t>
    </rPh>
    <phoneticPr fontId="2"/>
  </si>
  <si>
    <t>蓄積情報の概要</t>
    <rPh sb="0" eb="2">
      <t>チクセキ</t>
    </rPh>
    <rPh sb="2" eb="4">
      <t>ジョウホウ</t>
    </rPh>
    <rPh sb="5" eb="7">
      <t>ガイヨウ</t>
    </rPh>
    <phoneticPr fontId="2"/>
  </si>
  <si>
    <t>保有数</t>
    <rPh sb="0" eb="2">
      <t>ホユウ</t>
    </rPh>
    <rPh sb="2" eb="3">
      <t>スウ</t>
    </rPh>
    <phoneticPr fontId="2"/>
  </si>
  <si>
    <t>資料の概要</t>
    <rPh sb="0" eb="2">
      <t>シリョウ</t>
    </rPh>
    <rPh sb="3" eb="5">
      <t>ガイヨウ</t>
    </rPh>
    <phoneticPr fontId="2"/>
  </si>
  <si>
    <t>資料名</t>
    <rPh sb="0" eb="2">
      <t>シリョウ</t>
    </rPh>
    <rPh sb="2" eb="3">
      <t>メイ</t>
    </rPh>
    <phoneticPr fontId="2"/>
  </si>
  <si>
    <t>利用・提供区分</t>
    <rPh sb="0" eb="2">
      <t>リヨウ</t>
    </rPh>
    <rPh sb="3" eb="5">
      <t>テイキョウ</t>
    </rPh>
    <rPh sb="5" eb="7">
      <t>クブン</t>
    </rPh>
    <phoneticPr fontId="2"/>
  </si>
  <si>
    <t>保有数／利用・提供状況</t>
    <rPh sb="0" eb="2">
      <t>ホユウ</t>
    </rPh>
    <rPh sb="2" eb="3">
      <t>スウ</t>
    </rPh>
    <rPh sb="4" eb="6">
      <t>リヨウ</t>
    </rPh>
    <rPh sb="7" eb="9">
      <t>テイキョウ</t>
    </rPh>
    <rPh sb="9" eb="11">
      <t>ジョウキョウ</t>
    </rPh>
    <phoneticPr fontId="2"/>
  </si>
  <si>
    <t>大学院生</t>
    <rPh sb="0" eb="2">
      <t>ダイガク</t>
    </rPh>
    <rPh sb="2" eb="4">
      <t>インセイ</t>
    </rPh>
    <phoneticPr fontId="2"/>
  </si>
  <si>
    <t>若手研究者</t>
    <rPh sb="0" eb="2">
      <t>ワカテ</t>
    </rPh>
    <rPh sb="2" eb="5">
      <t>ケンキュウシャ</t>
    </rPh>
    <phoneticPr fontId="2"/>
  </si>
  <si>
    <t>外国人</t>
    <rPh sb="0" eb="2">
      <t>ガイコク</t>
    </rPh>
    <rPh sb="2" eb="3">
      <t>ジン</t>
    </rPh>
    <phoneticPr fontId="2"/>
  </si>
  <si>
    <t>延べ人数</t>
    <rPh sb="0" eb="1">
      <t>ノ</t>
    </rPh>
    <rPh sb="2" eb="4">
      <t>ニンズウ</t>
    </rPh>
    <phoneticPr fontId="2"/>
  </si>
  <si>
    <t>機関数</t>
    <rPh sb="0" eb="2">
      <t>キカン</t>
    </rPh>
    <rPh sb="2" eb="3">
      <t>スウ</t>
    </rPh>
    <phoneticPr fontId="2"/>
  </si>
  <si>
    <t>課題名</t>
    <rPh sb="0" eb="2">
      <t>カダイ</t>
    </rPh>
    <rPh sb="2" eb="3">
      <t>メイ</t>
    </rPh>
    <phoneticPr fontId="2"/>
  </si>
  <si>
    <t>うち国際共同研究</t>
    <rPh sb="2" eb="4">
      <t>コクサイ</t>
    </rPh>
    <rPh sb="4" eb="6">
      <t>キョウドウ</t>
    </rPh>
    <rPh sb="6" eb="8">
      <t>ケンキュウ</t>
    </rPh>
    <phoneticPr fontId="2"/>
  </si>
  <si>
    <t>採択率(%)</t>
    <rPh sb="0" eb="3">
      <t>サイタクリツ</t>
    </rPh>
    <phoneticPr fontId="2"/>
  </si>
  <si>
    <t>採択件数</t>
    <rPh sb="0" eb="2">
      <t>サイタク</t>
    </rPh>
    <rPh sb="2" eb="4">
      <t>ケンスウ</t>
    </rPh>
    <phoneticPr fontId="2"/>
  </si>
  <si>
    <t>応募件数</t>
    <rPh sb="0" eb="2">
      <t>オウボ</t>
    </rPh>
    <rPh sb="2" eb="4">
      <t>ケンスウ</t>
    </rPh>
    <phoneticPr fontId="2"/>
  </si>
  <si>
    <t>うち国際共同研究</t>
    <phoneticPr fontId="2"/>
  </si>
  <si>
    <t>継続分</t>
    <rPh sb="0" eb="2">
      <t>ケイゾク</t>
    </rPh>
    <rPh sb="2" eb="3">
      <t>ブン</t>
    </rPh>
    <phoneticPr fontId="2"/>
  </si>
  <si>
    <t>新規分</t>
    <phoneticPr fontId="2"/>
  </si>
  <si>
    <t>公募型</t>
    <rPh sb="0" eb="3">
      <t>コウボガタ</t>
    </rPh>
    <phoneticPr fontId="2"/>
  </si>
  <si>
    <r>
      <t>〔単位：千</t>
    </r>
    <r>
      <rPr>
        <sz val="11"/>
        <rFont val="ＭＳ Ｐゴシック"/>
        <family val="3"/>
        <charset val="128"/>
      </rPr>
      <t>円〕</t>
    </r>
    <rPh sb="4" eb="5">
      <t>セン</t>
    </rPh>
    <phoneticPr fontId="2"/>
  </si>
  <si>
    <t>技術職員</t>
    <rPh sb="0" eb="2">
      <t>ギジュツ</t>
    </rPh>
    <rPh sb="2" eb="4">
      <t>ショクイン</t>
    </rPh>
    <phoneticPr fontId="2"/>
  </si>
  <si>
    <t>事務職員</t>
    <rPh sb="0" eb="2">
      <t>ジム</t>
    </rPh>
    <rPh sb="2" eb="4">
      <t>ショクイン</t>
    </rPh>
    <phoneticPr fontId="2"/>
  </si>
  <si>
    <t>転入等</t>
    <rPh sb="0" eb="2">
      <t>テンニュウ</t>
    </rPh>
    <rPh sb="2" eb="3">
      <t>トウ</t>
    </rPh>
    <phoneticPr fontId="2"/>
  </si>
  <si>
    <t>転出等</t>
    <rPh sb="0" eb="2">
      <t>テンシュツ</t>
    </rPh>
    <rPh sb="2" eb="3">
      <t>トウ</t>
    </rPh>
    <phoneticPr fontId="2"/>
  </si>
  <si>
    <t>　　　　　総数</t>
    <rPh sb="5" eb="7">
      <t>ソウスウ</t>
    </rPh>
    <phoneticPr fontId="2"/>
  </si>
  <si>
    <t>（内部昇任者数）</t>
    <rPh sb="3" eb="5">
      <t>ショウニン</t>
    </rPh>
    <rPh sb="5" eb="6">
      <t>シャ</t>
    </rPh>
    <phoneticPr fontId="2"/>
  </si>
  <si>
    <t>（退職者数）</t>
    <rPh sb="1" eb="3">
      <t>タイショク</t>
    </rPh>
    <rPh sb="3" eb="4">
      <t>シャ</t>
    </rPh>
    <rPh sb="4" eb="5">
      <t>スウ</t>
    </rPh>
    <phoneticPr fontId="2"/>
  </si>
  <si>
    <t>（転出者数）</t>
    <rPh sb="1" eb="3">
      <t>テンシュツ</t>
    </rPh>
    <rPh sb="3" eb="4">
      <t>シャ</t>
    </rPh>
    <rPh sb="4" eb="5">
      <t>スウ</t>
    </rPh>
    <phoneticPr fontId="2"/>
  </si>
  <si>
    <t>うち、人件費</t>
    <rPh sb="3" eb="6">
      <t>ジンケンヒ</t>
    </rPh>
    <phoneticPr fontId="2"/>
  </si>
  <si>
    <t>うち、その他</t>
    <rPh sb="5" eb="6">
      <t>タ</t>
    </rPh>
    <phoneticPr fontId="2"/>
  </si>
  <si>
    <t>うち、運営委員会経費(a)</t>
    <rPh sb="3" eb="5">
      <t>ウンエイ</t>
    </rPh>
    <rPh sb="5" eb="8">
      <t>イインカイ</t>
    </rPh>
    <rPh sb="8" eb="10">
      <t>ケイヒ</t>
    </rPh>
    <phoneticPr fontId="2"/>
  </si>
  <si>
    <t>うち、共同研究費(b)</t>
    <rPh sb="3" eb="5">
      <t>キョウドウ</t>
    </rPh>
    <rPh sb="5" eb="8">
      <t>ケンキュウヒ</t>
    </rPh>
    <phoneticPr fontId="2"/>
  </si>
  <si>
    <t>研究費
総額
(外部資金を除く）
（ｃ）</t>
    <phoneticPr fontId="2"/>
  </si>
  <si>
    <t>うち、共同研究旅費(c)</t>
    <rPh sb="3" eb="5">
      <t>キョウドウ</t>
    </rPh>
    <rPh sb="5" eb="7">
      <t>ケンキュウ</t>
    </rPh>
    <rPh sb="7" eb="9">
      <t>リョヒ</t>
    </rPh>
    <phoneticPr fontId="2"/>
  </si>
  <si>
    <t>計(a+b+c)</t>
    <rPh sb="0" eb="1">
      <t>ケイ</t>
    </rPh>
    <phoneticPr fontId="2"/>
  </si>
  <si>
    <t>主なシンポジウム、研究会等の開催状況</t>
    <rPh sb="0" eb="1">
      <t>オモ</t>
    </rPh>
    <rPh sb="9" eb="12">
      <t>ケンキュウカイ</t>
    </rPh>
    <rPh sb="12" eb="13">
      <t>トウ</t>
    </rPh>
    <rPh sb="14" eb="16">
      <t>カイサイ</t>
    </rPh>
    <rPh sb="16" eb="18">
      <t>ジョウキョウ</t>
    </rPh>
    <phoneticPr fontId="2"/>
  </si>
  <si>
    <t>○参加人数の算定方法</t>
    <rPh sb="1" eb="3">
      <t>サンカ</t>
    </rPh>
    <rPh sb="3" eb="5">
      <t>ニンズウ</t>
    </rPh>
    <rPh sb="6" eb="8">
      <t>サンテイ</t>
    </rPh>
    <rPh sb="8" eb="10">
      <t>ホウホウ</t>
    </rPh>
    <phoneticPr fontId="2"/>
  </si>
  <si>
    <t>年度</t>
    <rPh sb="0" eb="2">
      <t>ネンド</t>
    </rPh>
    <phoneticPr fontId="2"/>
  </si>
  <si>
    <t>セミナー・研究会・ワークショップ</t>
    <phoneticPr fontId="2"/>
  </si>
  <si>
    <t>研究会等名称</t>
    <rPh sb="0" eb="2">
      <t>ケンキュウ</t>
    </rPh>
    <rPh sb="2" eb="3">
      <t>カイ</t>
    </rPh>
    <rPh sb="3" eb="4">
      <t>トウ</t>
    </rPh>
    <rPh sb="4" eb="6">
      <t>メイショウ</t>
    </rPh>
    <phoneticPr fontId="2"/>
  </si>
  <si>
    <t>セミナー・公開講座</t>
    <rPh sb="5" eb="7">
      <t>コウカイ</t>
    </rPh>
    <rPh sb="7" eb="9">
      <t>コウザ</t>
    </rPh>
    <phoneticPr fontId="2"/>
  </si>
  <si>
    <t>○主なシンポジウム、公開講演会、施設の一般公開等の開催状況</t>
    <rPh sb="1" eb="2">
      <t>オモ</t>
    </rPh>
    <rPh sb="10" eb="12">
      <t>コウカイ</t>
    </rPh>
    <rPh sb="12" eb="15">
      <t>コウエンカイ</t>
    </rPh>
    <rPh sb="16" eb="18">
      <t>シセツ</t>
    </rPh>
    <rPh sb="19" eb="21">
      <t>イッパン</t>
    </rPh>
    <rPh sb="21" eb="23">
      <t>コウカイ</t>
    </rPh>
    <rPh sb="23" eb="24">
      <t>トウ</t>
    </rPh>
    <rPh sb="25" eb="27">
      <t>カイサイ</t>
    </rPh>
    <rPh sb="27" eb="29">
      <t>ジョウキョウ</t>
    </rPh>
    <phoneticPr fontId="2"/>
  </si>
  <si>
    <t>〔単位：百万円〕</t>
    <rPh sb="4" eb="6">
      <t>ヒャクマン</t>
    </rPh>
    <phoneticPr fontId="2"/>
  </si>
  <si>
    <t>サー、コレスポンディングオーサー、ラストオーサー等）を果たしている論文（内数）を記入し、ファーストオ</t>
    <rPh sb="40" eb="42">
      <t>キニュウ</t>
    </rPh>
    <phoneticPr fontId="2"/>
  </si>
  <si>
    <t>掲載年月</t>
    <rPh sb="0" eb="2">
      <t>ケイサイ</t>
    </rPh>
    <rPh sb="2" eb="3">
      <t>ネン</t>
    </rPh>
    <rPh sb="3" eb="4">
      <t>ガツ</t>
    </rPh>
    <phoneticPr fontId="2"/>
  </si>
  <si>
    <t>ーサー、コレスポンディングオーサー、ラストオーサー以外で、論文における重要な役割を果たしている</t>
    <phoneticPr fontId="2"/>
  </si>
  <si>
    <t>雑誌名</t>
    <phoneticPr fontId="2"/>
  </si>
  <si>
    <t>採択状況</t>
  </si>
  <si>
    <t>常勤</t>
    <rPh sb="0" eb="2">
      <t>ジョウキン</t>
    </rPh>
    <phoneticPr fontId="20"/>
  </si>
  <si>
    <t>現員数</t>
    <rPh sb="0" eb="2">
      <t>ゲンイン</t>
    </rPh>
    <rPh sb="2" eb="3">
      <t>スウ</t>
    </rPh>
    <phoneticPr fontId="20"/>
  </si>
  <si>
    <t>女性</t>
    <rPh sb="0" eb="2">
      <t>ジョセイ</t>
    </rPh>
    <phoneticPr fontId="21"/>
  </si>
  <si>
    <t>外国人</t>
    <rPh sb="0" eb="2">
      <t>ガイコク</t>
    </rPh>
    <rPh sb="2" eb="3">
      <t>ジン</t>
    </rPh>
    <phoneticPr fontId="21"/>
  </si>
  <si>
    <t>若手</t>
    <rPh sb="0" eb="2">
      <t>ワカテ</t>
    </rPh>
    <phoneticPr fontId="21"/>
  </si>
  <si>
    <t>任期付</t>
    <rPh sb="0" eb="2">
      <t>ニンキ</t>
    </rPh>
    <rPh sb="2" eb="3">
      <t>ツ</t>
    </rPh>
    <phoneticPr fontId="21"/>
  </si>
  <si>
    <t>非常勤</t>
    <rPh sb="0" eb="3">
      <t>ヒジョウキン</t>
    </rPh>
    <phoneticPr fontId="21"/>
  </si>
  <si>
    <t>総数</t>
    <rPh sb="0" eb="2">
      <t>ソウスウ</t>
    </rPh>
    <phoneticPr fontId="20"/>
  </si>
  <si>
    <t>人材の流動性</t>
    <rPh sb="0" eb="2">
      <t>ジンザイ</t>
    </rPh>
    <rPh sb="3" eb="6">
      <t>リュウドウセイ</t>
    </rPh>
    <phoneticPr fontId="20"/>
  </si>
  <si>
    <t>転入等</t>
    <rPh sb="0" eb="2">
      <t>テンニュウ</t>
    </rPh>
    <rPh sb="2" eb="3">
      <t>トウ</t>
    </rPh>
    <phoneticPr fontId="21"/>
  </si>
  <si>
    <t>総数</t>
    <rPh sb="0" eb="2">
      <t>ソウスウ</t>
    </rPh>
    <phoneticPr fontId="21"/>
  </si>
  <si>
    <t>新規・転入</t>
    <rPh sb="0" eb="2">
      <t>シンキ</t>
    </rPh>
    <rPh sb="3" eb="5">
      <t>テンニュウ</t>
    </rPh>
    <phoneticPr fontId="21"/>
  </si>
  <si>
    <t>内部昇任</t>
    <rPh sb="0" eb="2">
      <t>ナイブ</t>
    </rPh>
    <rPh sb="2" eb="4">
      <t>ショウニン</t>
    </rPh>
    <phoneticPr fontId="21"/>
  </si>
  <si>
    <t>転出等</t>
    <rPh sb="0" eb="2">
      <t>テンシュツ</t>
    </rPh>
    <rPh sb="2" eb="3">
      <t>トウ</t>
    </rPh>
    <phoneticPr fontId="21"/>
  </si>
  <si>
    <t>退職</t>
    <rPh sb="0" eb="2">
      <t>タイショク</t>
    </rPh>
    <phoneticPr fontId="21"/>
  </si>
  <si>
    <t>転出</t>
    <rPh sb="0" eb="2">
      <t>テンシュツ</t>
    </rPh>
    <phoneticPr fontId="21"/>
  </si>
  <si>
    <t>予算規模（千円）</t>
    <rPh sb="0" eb="2">
      <t>ヨサン</t>
    </rPh>
    <rPh sb="2" eb="4">
      <t>キボ</t>
    </rPh>
    <rPh sb="5" eb="7">
      <t>センエン</t>
    </rPh>
    <phoneticPr fontId="2"/>
  </si>
  <si>
    <t>うち
人件費</t>
    <rPh sb="3" eb="6">
      <t>ジンケンヒ</t>
    </rPh>
    <phoneticPr fontId="2"/>
  </si>
  <si>
    <t>うち
その他</t>
    <rPh sb="5" eb="6">
      <t>タ</t>
    </rPh>
    <phoneticPr fontId="2"/>
  </si>
  <si>
    <t>総計金額</t>
    <rPh sb="0" eb="2">
      <t>ソウケイ</t>
    </rPh>
    <rPh sb="2" eb="4">
      <t>キンガク</t>
    </rPh>
    <phoneticPr fontId="20"/>
  </si>
  <si>
    <t>科学研究費助成事業</t>
    <rPh sb="0" eb="2">
      <t>カガク</t>
    </rPh>
    <rPh sb="2" eb="5">
      <t>ケンキュウヒ</t>
    </rPh>
    <rPh sb="5" eb="7">
      <t>ジョセイ</t>
    </rPh>
    <rPh sb="7" eb="9">
      <t>ジギョウ</t>
    </rPh>
    <phoneticPr fontId="2"/>
  </si>
  <si>
    <t>合計金額（千円）</t>
    <rPh sb="0" eb="2">
      <t>ゴウケイ</t>
    </rPh>
    <rPh sb="2" eb="4">
      <t>キンガク</t>
    </rPh>
    <rPh sb="5" eb="6">
      <t>セン</t>
    </rPh>
    <rPh sb="6" eb="7">
      <t>エン</t>
    </rPh>
    <phoneticPr fontId="2"/>
  </si>
  <si>
    <t>採択件数</t>
    <rPh sb="0" eb="2">
      <t>サイタク</t>
    </rPh>
    <rPh sb="2" eb="4">
      <t>ケンスウ</t>
    </rPh>
    <phoneticPr fontId="20"/>
  </si>
  <si>
    <t>採択率</t>
    <phoneticPr fontId="20"/>
  </si>
  <si>
    <t>採択件数（全体）</t>
    <rPh sb="0" eb="2">
      <t>サイタク</t>
    </rPh>
    <rPh sb="2" eb="4">
      <t>ケンスウ</t>
    </rPh>
    <rPh sb="5" eb="7">
      <t>ゼンタイ</t>
    </rPh>
    <phoneticPr fontId="20"/>
  </si>
  <si>
    <t>金額（全体）（百万円）</t>
    <rPh sb="0" eb="2">
      <t>キンガク</t>
    </rPh>
    <rPh sb="3" eb="5">
      <t>ゼンタイ</t>
    </rPh>
    <rPh sb="7" eb="10">
      <t>ヒャクマンエン</t>
    </rPh>
    <phoneticPr fontId="20"/>
  </si>
  <si>
    <t>特別
推進</t>
    <rPh sb="0" eb="2">
      <t>トクベツ</t>
    </rPh>
    <rPh sb="3" eb="5">
      <t>スイシン</t>
    </rPh>
    <phoneticPr fontId="2"/>
  </si>
  <si>
    <t>新学術
領域</t>
    <rPh sb="0" eb="1">
      <t>シン</t>
    </rPh>
    <rPh sb="1" eb="3">
      <t>ガクジュツ</t>
    </rPh>
    <rPh sb="4" eb="6">
      <t>リョウイキ</t>
    </rPh>
    <phoneticPr fontId="2"/>
  </si>
  <si>
    <t>基盤
（S)</t>
    <rPh sb="0" eb="2">
      <t>キバン</t>
    </rPh>
    <phoneticPr fontId="2"/>
  </si>
  <si>
    <t>合計金額
（千円）</t>
    <rPh sb="0" eb="2">
      <t>ゴウケイ</t>
    </rPh>
    <rPh sb="2" eb="4">
      <t>キンガク</t>
    </rPh>
    <phoneticPr fontId="2"/>
  </si>
  <si>
    <t>民間等との
共同研究</t>
    <rPh sb="0" eb="2">
      <t>ミンカン</t>
    </rPh>
    <rPh sb="2" eb="3">
      <t>トウ</t>
    </rPh>
    <rPh sb="6" eb="8">
      <t>キョウドウ</t>
    </rPh>
    <rPh sb="8" eb="10">
      <t>ケンキュウ</t>
    </rPh>
    <phoneticPr fontId="20"/>
  </si>
  <si>
    <t>件数</t>
    <rPh sb="0" eb="2">
      <t>ケンスウ</t>
    </rPh>
    <phoneticPr fontId="20"/>
  </si>
  <si>
    <t>金額</t>
    <rPh sb="0" eb="2">
      <t>キンガク</t>
    </rPh>
    <phoneticPr fontId="20"/>
  </si>
  <si>
    <t>受託件数</t>
    <rPh sb="0" eb="2">
      <t>ジュタク</t>
    </rPh>
    <rPh sb="2" eb="4">
      <t>ケンスウ</t>
    </rPh>
    <phoneticPr fontId="20"/>
  </si>
  <si>
    <t>奨学寄附金</t>
    <rPh sb="0" eb="2">
      <t>ショウガク</t>
    </rPh>
    <rPh sb="2" eb="5">
      <t>キフキン</t>
    </rPh>
    <phoneticPr fontId="20"/>
  </si>
  <si>
    <t>当該施設を利用して学位を取得した大学院生数</t>
    <rPh sb="0" eb="2">
      <t>トウガイ</t>
    </rPh>
    <rPh sb="2" eb="4">
      <t>シセツ</t>
    </rPh>
    <rPh sb="5" eb="7">
      <t>リヨウ</t>
    </rPh>
    <rPh sb="9" eb="11">
      <t>ガクイ</t>
    </rPh>
    <rPh sb="12" eb="14">
      <t>シュトク</t>
    </rPh>
    <rPh sb="16" eb="18">
      <t>ダイガク</t>
    </rPh>
    <rPh sb="18" eb="20">
      <t>インセイ</t>
    </rPh>
    <rPh sb="20" eb="21">
      <t>スウ</t>
    </rPh>
    <phoneticPr fontId="20"/>
  </si>
  <si>
    <t>学内</t>
    <rPh sb="0" eb="2">
      <t>ガクナイ</t>
    </rPh>
    <phoneticPr fontId="20"/>
  </si>
  <si>
    <t>学外</t>
    <rPh sb="0" eb="2">
      <t>ガクガイ</t>
    </rPh>
    <phoneticPr fontId="20"/>
  </si>
  <si>
    <t>研究者を対象</t>
    <rPh sb="0" eb="3">
      <t>ケンキュウシャ</t>
    </rPh>
    <rPh sb="4" eb="6">
      <t>タイショウ</t>
    </rPh>
    <phoneticPr fontId="20"/>
  </si>
  <si>
    <t>国際</t>
    <rPh sb="0" eb="2">
      <t>コクサイ</t>
    </rPh>
    <phoneticPr fontId="2"/>
  </si>
  <si>
    <t>共同利用・共同研究課題の採択状況・実施状況</t>
    <rPh sb="0" eb="2">
      <t>キョウドウ</t>
    </rPh>
    <rPh sb="2" eb="4">
      <t>リヨウ</t>
    </rPh>
    <rPh sb="5" eb="7">
      <t>キョウドウ</t>
    </rPh>
    <rPh sb="7" eb="9">
      <t>ケンキュウ</t>
    </rPh>
    <rPh sb="9" eb="11">
      <t>カダイ</t>
    </rPh>
    <rPh sb="12" eb="14">
      <t>サイタク</t>
    </rPh>
    <rPh sb="14" eb="16">
      <t>ジョウキョウ</t>
    </rPh>
    <rPh sb="17" eb="19">
      <t>ジッシ</t>
    </rPh>
    <rPh sb="19" eb="21">
      <t>ジョウキョウ</t>
    </rPh>
    <phoneticPr fontId="2"/>
  </si>
  <si>
    <t>共同利用・共同研究の参加状況</t>
    <rPh sb="0" eb="2">
      <t>キョウドウ</t>
    </rPh>
    <rPh sb="2" eb="4">
      <t>リヨウ</t>
    </rPh>
    <rPh sb="5" eb="7">
      <t>キョウドウ</t>
    </rPh>
    <rPh sb="7" eb="9">
      <t>ケンキュウ</t>
    </rPh>
    <rPh sb="10" eb="12">
      <t>サンカ</t>
    </rPh>
    <rPh sb="12" eb="14">
      <t>ジョウキョウ</t>
    </rPh>
    <phoneticPr fontId="20"/>
  </si>
  <si>
    <t>受入人数</t>
    <rPh sb="0" eb="2">
      <t>ウケイレ</t>
    </rPh>
    <rPh sb="2" eb="4">
      <t>ニンズウ</t>
    </rPh>
    <phoneticPr fontId="20"/>
  </si>
  <si>
    <t>延べ人数</t>
    <rPh sb="0" eb="1">
      <t>ノ</t>
    </rPh>
    <rPh sb="2" eb="4">
      <t>ニンズウ</t>
    </rPh>
    <phoneticPr fontId="20"/>
  </si>
  <si>
    <t>共同利用・共同研究による成果として発表された論文数</t>
    <rPh sb="0" eb="4">
      <t>キョウドウリヨウ</t>
    </rPh>
    <rPh sb="5" eb="9">
      <t>キョウドウケンキュウ</t>
    </rPh>
    <rPh sb="12" eb="14">
      <t>セイカ</t>
    </rPh>
    <rPh sb="17" eb="19">
      <t>ハッピョウ</t>
    </rPh>
    <phoneticPr fontId="2"/>
  </si>
  <si>
    <t>論文総数</t>
    <rPh sb="0" eb="1">
      <t>ロンブン</t>
    </rPh>
    <rPh sb="1" eb="3">
      <t>ソウスウ</t>
    </rPh>
    <phoneticPr fontId="20"/>
  </si>
  <si>
    <t>うち国際学術誌</t>
    <rPh sb="2" eb="4">
      <t>コクサイ</t>
    </rPh>
    <rPh sb="4" eb="7">
      <t>ガクジュツシ</t>
    </rPh>
    <phoneticPr fontId="2"/>
  </si>
  <si>
    <t>(1)拠点のみ</t>
    <rPh sb="3" eb="5">
      <t>キョテン</t>
    </rPh>
    <phoneticPr fontId="20"/>
  </si>
  <si>
    <t>(2)拠点と国内機関</t>
    <rPh sb="3" eb="5">
      <t>キョテン</t>
    </rPh>
    <rPh sb="6" eb="8">
      <t>コクナイ</t>
    </rPh>
    <rPh sb="8" eb="10">
      <t>キカン</t>
    </rPh>
    <phoneticPr fontId="20"/>
  </si>
  <si>
    <t>(3)拠点以外の国内機関のみ</t>
    <rPh sb="3" eb="5">
      <t>キョテン</t>
    </rPh>
    <rPh sb="5" eb="7">
      <t>イガイ</t>
    </rPh>
    <rPh sb="8" eb="10">
      <t>コクナイ</t>
    </rPh>
    <rPh sb="10" eb="12">
      <t>キカン</t>
    </rPh>
    <phoneticPr fontId="20"/>
  </si>
  <si>
    <t>(4)国内機関と国外機関</t>
    <rPh sb="3" eb="5">
      <t>コクナイ</t>
    </rPh>
    <rPh sb="5" eb="7">
      <t>キカン</t>
    </rPh>
    <rPh sb="8" eb="10">
      <t>コクガイ</t>
    </rPh>
    <rPh sb="10" eb="12">
      <t>キカン</t>
    </rPh>
    <phoneticPr fontId="20"/>
  </si>
  <si>
    <t>(5)国外機関のみ</t>
    <rPh sb="3" eb="5">
      <t>コクガイ</t>
    </rPh>
    <rPh sb="5" eb="7">
      <t>キカン</t>
    </rPh>
    <phoneticPr fontId="20"/>
  </si>
  <si>
    <t>若手</t>
    <phoneticPr fontId="20"/>
  </si>
  <si>
    <t>若手</t>
    <phoneticPr fontId="20"/>
  </si>
  <si>
    <t>競争的資金の採択状況</t>
    <phoneticPr fontId="2"/>
  </si>
  <si>
    <t>（千円）</t>
    <phoneticPr fontId="20"/>
  </si>
  <si>
    <t>教員一人当たり</t>
    <phoneticPr fontId="20"/>
  </si>
  <si>
    <t>外国人</t>
    <phoneticPr fontId="20"/>
  </si>
  <si>
    <t>大学院生</t>
    <phoneticPr fontId="20"/>
  </si>
  <si>
    <t>大学院生</t>
    <phoneticPr fontId="20"/>
  </si>
  <si>
    <t>転入（総数）</t>
    <rPh sb="0" eb="2">
      <t>テンニュウ</t>
    </rPh>
    <rPh sb="3" eb="5">
      <t>ソウスウ</t>
    </rPh>
    <phoneticPr fontId="2"/>
  </si>
  <si>
    <t>転入（新規・転入）</t>
    <rPh sb="0" eb="2">
      <t>テンニュウ</t>
    </rPh>
    <rPh sb="3" eb="5">
      <t>シンキ</t>
    </rPh>
    <rPh sb="6" eb="8">
      <t>テンニュウ</t>
    </rPh>
    <phoneticPr fontId="2"/>
  </si>
  <si>
    <t>転入（内部昇任）</t>
    <rPh sb="0" eb="2">
      <t>テンニュウ</t>
    </rPh>
    <rPh sb="3" eb="5">
      <t>ナイブ</t>
    </rPh>
    <rPh sb="5" eb="7">
      <t>ショウニン</t>
    </rPh>
    <phoneticPr fontId="2"/>
  </si>
  <si>
    <t>転出（総数）</t>
    <rPh sb="0" eb="2">
      <t>テンシュツ</t>
    </rPh>
    <rPh sb="3" eb="5">
      <t>ソウスウ</t>
    </rPh>
    <phoneticPr fontId="2"/>
  </si>
  <si>
    <t>転出（退職）</t>
    <rPh sb="0" eb="2">
      <t>テンシュツ</t>
    </rPh>
    <rPh sb="3" eb="5">
      <t>タイショク</t>
    </rPh>
    <phoneticPr fontId="2"/>
  </si>
  <si>
    <t>転出（退職・転出）</t>
    <rPh sb="0" eb="2">
      <t>テンシュツ</t>
    </rPh>
    <rPh sb="3" eb="5">
      <t>タイショク</t>
    </rPh>
    <rPh sb="6" eb="8">
      <t>テンシュツ</t>
    </rPh>
    <phoneticPr fontId="2"/>
  </si>
  <si>
    <t>転出（内部昇任）</t>
    <rPh sb="0" eb="2">
      <t>テンシュツ</t>
    </rPh>
    <rPh sb="3" eb="5">
      <t>ナイブ</t>
    </rPh>
    <rPh sb="5" eb="7">
      <t>ショウニン</t>
    </rPh>
    <phoneticPr fontId="2"/>
  </si>
  <si>
    <t>人件費</t>
    <rPh sb="0" eb="3">
      <t>ジンケンヒ</t>
    </rPh>
    <phoneticPr fontId="2"/>
  </si>
  <si>
    <t>運営委員会経費a</t>
    <rPh sb="0" eb="2">
      <t>ウンエイ</t>
    </rPh>
    <rPh sb="2" eb="5">
      <t>イインカイ</t>
    </rPh>
    <rPh sb="5" eb="7">
      <t>ケイヒ</t>
    </rPh>
    <phoneticPr fontId="2"/>
  </si>
  <si>
    <t>共同研究費b</t>
    <rPh sb="0" eb="2">
      <t>キョウドウ</t>
    </rPh>
    <rPh sb="2" eb="4">
      <t>ケンキュウ</t>
    </rPh>
    <rPh sb="4" eb="5">
      <t>ヒ</t>
    </rPh>
    <phoneticPr fontId="2"/>
  </si>
  <si>
    <t>共同研究旅費c</t>
    <rPh sb="0" eb="2">
      <t>キョウドウ</t>
    </rPh>
    <rPh sb="2" eb="4">
      <t>ケンキュウ</t>
    </rPh>
    <rPh sb="4" eb="6">
      <t>リョヒ</t>
    </rPh>
    <phoneticPr fontId="2"/>
  </si>
  <si>
    <t>a+b+c</t>
    <phoneticPr fontId="2"/>
  </si>
  <si>
    <t>科研件数/教員</t>
    <rPh sb="0" eb="2">
      <t>カケン</t>
    </rPh>
    <rPh sb="2" eb="4">
      <t>ケンスウ</t>
    </rPh>
    <rPh sb="5" eb="7">
      <t>キョウイン</t>
    </rPh>
    <phoneticPr fontId="2"/>
  </si>
  <si>
    <t>科研金額/教員</t>
    <rPh sb="0" eb="2">
      <t>カケン</t>
    </rPh>
    <rPh sb="2" eb="4">
      <t>キンガク</t>
    </rPh>
    <rPh sb="5" eb="7">
      <t>キョウイン</t>
    </rPh>
    <phoneticPr fontId="2"/>
  </si>
  <si>
    <t>地方公共団体・民間助成団体等の研究費</t>
    <rPh sb="0" eb="6">
      <t>チホウコウキョウダンタイ</t>
    </rPh>
    <rPh sb="7" eb="9">
      <t>ミンカン</t>
    </rPh>
    <rPh sb="9" eb="11">
      <t>ジョセイ</t>
    </rPh>
    <rPh sb="11" eb="13">
      <t>ダンタイ</t>
    </rPh>
    <rPh sb="13" eb="14">
      <t>トウ</t>
    </rPh>
    <rPh sb="15" eb="18">
      <t>ケンキュウヒ</t>
    </rPh>
    <phoneticPr fontId="2"/>
  </si>
  <si>
    <t>協定受入合計</t>
    <rPh sb="0" eb="2">
      <t>キョウテイ</t>
    </rPh>
    <rPh sb="2" eb="4">
      <t>ウケイレ</t>
    </rPh>
    <rPh sb="4" eb="6">
      <t>ゴウケイ</t>
    </rPh>
    <phoneticPr fontId="2"/>
  </si>
  <si>
    <t>協定派遣合計</t>
    <rPh sb="0" eb="2">
      <t>キョウテイ</t>
    </rPh>
    <rPh sb="2" eb="4">
      <t>ハケン</t>
    </rPh>
    <rPh sb="4" eb="6">
      <t>ゴウケイ</t>
    </rPh>
    <phoneticPr fontId="2"/>
  </si>
  <si>
    <t>研究プロジェクト参加総数</t>
    <rPh sb="0" eb="2">
      <t>ケンキュウ</t>
    </rPh>
    <rPh sb="8" eb="10">
      <t>サンカ</t>
    </rPh>
    <rPh sb="10" eb="12">
      <t>ソウスウ</t>
    </rPh>
    <phoneticPr fontId="2"/>
  </si>
  <si>
    <t>延べ－海外派遣計</t>
    <rPh sb="0" eb="1">
      <t>ノ</t>
    </rPh>
    <rPh sb="3" eb="5">
      <t>カイガイ</t>
    </rPh>
    <rPh sb="5" eb="7">
      <t>ハケン</t>
    </rPh>
    <rPh sb="7" eb="8">
      <t>ケイ</t>
    </rPh>
    <phoneticPr fontId="2"/>
  </si>
  <si>
    <t>延べ－海外招へい計</t>
    <rPh sb="0" eb="1">
      <t>ノ</t>
    </rPh>
    <rPh sb="3" eb="5">
      <t>カイガイ</t>
    </rPh>
    <rPh sb="5" eb="6">
      <t>ショウ</t>
    </rPh>
    <rPh sb="8" eb="9">
      <t>ケイ</t>
    </rPh>
    <phoneticPr fontId="2"/>
  </si>
  <si>
    <t>大学院生計</t>
    <rPh sb="0" eb="2">
      <t>ダイガク</t>
    </rPh>
    <rPh sb="2" eb="4">
      <t>インセイ</t>
    </rPh>
    <rPh sb="4" eb="5">
      <t>ケイ</t>
    </rPh>
    <phoneticPr fontId="2"/>
  </si>
  <si>
    <t>うち外国人計</t>
    <rPh sb="2" eb="4">
      <t>ガイコク</t>
    </rPh>
    <rPh sb="4" eb="5">
      <t>ジン</t>
    </rPh>
    <rPh sb="5" eb="6">
      <t>ケイ</t>
    </rPh>
    <phoneticPr fontId="2"/>
  </si>
  <si>
    <t>博士号取得（学内）</t>
    <rPh sb="0" eb="2">
      <t>ハカセ</t>
    </rPh>
    <rPh sb="2" eb="3">
      <t>ゴウ</t>
    </rPh>
    <rPh sb="3" eb="5">
      <t>シュトク</t>
    </rPh>
    <rPh sb="6" eb="8">
      <t>ガクナイ</t>
    </rPh>
    <phoneticPr fontId="2"/>
  </si>
  <si>
    <t>博士号取得（学外）</t>
    <rPh sb="0" eb="2">
      <t>ハカセ</t>
    </rPh>
    <rPh sb="2" eb="3">
      <t>ゴウ</t>
    </rPh>
    <rPh sb="3" eb="5">
      <t>シュトク</t>
    </rPh>
    <rPh sb="6" eb="8">
      <t>ガクガイ</t>
    </rPh>
    <phoneticPr fontId="2"/>
  </si>
  <si>
    <t>留学生受入計</t>
    <rPh sb="0" eb="3">
      <t>リュウガクセイ</t>
    </rPh>
    <rPh sb="3" eb="4">
      <t>ウ</t>
    </rPh>
    <rPh sb="4" eb="5">
      <t>イ</t>
    </rPh>
    <rPh sb="5" eb="6">
      <t>ケイ</t>
    </rPh>
    <phoneticPr fontId="2"/>
  </si>
  <si>
    <t>論文総数</t>
    <rPh sb="0" eb="2">
      <t>ロンブン</t>
    </rPh>
    <rPh sb="2" eb="4">
      <t>ソウスウ</t>
    </rPh>
    <phoneticPr fontId="2"/>
  </si>
  <si>
    <t>①拠点のみ</t>
    <rPh sb="1" eb="3">
      <t>キョテン</t>
    </rPh>
    <phoneticPr fontId="2"/>
  </si>
  <si>
    <t>①うち国際学術誌</t>
    <rPh sb="3" eb="5">
      <t>コクサイ</t>
    </rPh>
    <rPh sb="5" eb="8">
      <t>ガクジュツシ</t>
    </rPh>
    <phoneticPr fontId="2"/>
  </si>
  <si>
    <t>②拠点と国内機関</t>
    <rPh sb="1" eb="3">
      <t>キョテン</t>
    </rPh>
    <rPh sb="4" eb="6">
      <t>コクナイ</t>
    </rPh>
    <rPh sb="6" eb="8">
      <t>キカン</t>
    </rPh>
    <phoneticPr fontId="2"/>
  </si>
  <si>
    <t>②うち国際学術誌</t>
    <rPh sb="3" eb="5">
      <t>コクサイ</t>
    </rPh>
    <rPh sb="5" eb="8">
      <t>ガクジュツシ</t>
    </rPh>
    <phoneticPr fontId="2"/>
  </si>
  <si>
    <t>③拠点以外の国内機関のみ</t>
    <rPh sb="1" eb="3">
      <t>キョテン</t>
    </rPh>
    <rPh sb="3" eb="5">
      <t>イガイ</t>
    </rPh>
    <rPh sb="6" eb="8">
      <t>コクナイ</t>
    </rPh>
    <rPh sb="8" eb="10">
      <t>キカン</t>
    </rPh>
    <phoneticPr fontId="2"/>
  </si>
  <si>
    <t>③うち国際学術誌</t>
    <rPh sb="3" eb="5">
      <t>コクサイ</t>
    </rPh>
    <rPh sb="5" eb="8">
      <t>ガクジュツシ</t>
    </rPh>
    <phoneticPr fontId="2"/>
  </si>
  <si>
    <t>④国内機関と国外機関</t>
    <rPh sb="1" eb="3">
      <t>コクナイ</t>
    </rPh>
    <rPh sb="3" eb="5">
      <t>キカン</t>
    </rPh>
    <rPh sb="6" eb="8">
      <t>コクガイ</t>
    </rPh>
    <rPh sb="8" eb="10">
      <t>キカン</t>
    </rPh>
    <phoneticPr fontId="2"/>
  </si>
  <si>
    <t>④うち国際学術誌</t>
    <rPh sb="3" eb="5">
      <t>コクサイ</t>
    </rPh>
    <rPh sb="5" eb="8">
      <t>ガクジュツシ</t>
    </rPh>
    <phoneticPr fontId="2"/>
  </si>
  <si>
    <t>⑤国外機関のみ</t>
    <rPh sb="1" eb="3">
      <t>コクガイ</t>
    </rPh>
    <rPh sb="3" eb="5">
      <t>キカン</t>
    </rPh>
    <phoneticPr fontId="2"/>
  </si>
  <si>
    <t>⑤うち国際学術誌</t>
    <rPh sb="3" eb="5">
      <t>コクサイ</t>
    </rPh>
    <rPh sb="5" eb="8">
      <t>ガクジュツシ</t>
    </rPh>
    <phoneticPr fontId="2"/>
  </si>
  <si>
    <t>新規：公募</t>
    <rPh sb="0" eb="2">
      <t>シンキ</t>
    </rPh>
    <rPh sb="3" eb="5">
      <t>コウボ</t>
    </rPh>
    <phoneticPr fontId="2"/>
  </si>
  <si>
    <t>新規：うち国際共同研究</t>
    <rPh sb="0" eb="2">
      <t>シンキ</t>
    </rPh>
    <rPh sb="5" eb="7">
      <t>コクサイ</t>
    </rPh>
    <rPh sb="7" eb="9">
      <t>キョウドウ</t>
    </rPh>
    <rPh sb="9" eb="11">
      <t>ケンキュウ</t>
    </rPh>
    <phoneticPr fontId="2"/>
  </si>
  <si>
    <t>継続：公募</t>
    <rPh sb="0" eb="2">
      <t>ケイゾク</t>
    </rPh>
    <rPh sb="3" eb="5">
      <t>コウボ</t>
    </rPh>
    <phoneticPr fontId="2"/>
  </si>
  <si>
    <t>合計：公募</t>
    <rPh sb="0" eb="2">
      <t>ゴウケイ</t>
    </rPh>
    <rPh sb="3" eb="5">
      <t>コウボ</t>
    </rPh>
    <phoneticPr fontId="2"/>
  </si>
  <si>
    <t>受入人数</t>
    <rPh sb="0" eb="1">
      <t>ウ</t>
    </rPh>
    <rPh sb="1" eb="2">
      <t>イ</t>
    </rPh>
    <rPh sb="2" eb="4">
      <t>ニンズウ</t>
    </rPh>
    <phoneticPr fontId="2"/>
  </si>
  <si>
    <t>受入：外国人</t>
    <rPh sb="0" eb="2">
      <t>ウケイレ</t>
    </rPh>
    <rPh sb="3" eb="5">
      <t>ガイコク</t>
    </rPh>
    <rPh sb="5" eb="6">
      <t>ジン</t>
    </rPh>
    <phoneticPr fontId="2"/>
  </si>
  <si>
    <t>受入：若手</t>
    <rPh sb="0" eb="2">
      <t>ウケイレ</t>
    </rPh>
    <rPh sb="3" eb="5">
      <t>ワカテ</t>
    </rPh>
    <phoneticPr fontId="2"/>
  </si>
  <si>
    <t>受入：大学院生</t>
    <rPh sb="0" eb="2">
      <t>ウケイレ</t>
    </rPh>
    <rPh sb="3" eb="5">
      <t>ダイガク</t>
    </rPh>
    <rPh sb="5" eb="7">
      <t>インセイ</t>
    </rPh>
    <phoneticPr fontId="2"/>
  </si>
  <si>
    <t>延べ：外国人</t>
    <rPh sb="0" eb="1">
      <t>ノ</t>
    </rPh>
    <rPh sb="3" eb="5">
      <t>ガイコク</t>
    </rPh>
    <rPh sb="5" eb="6">
      <t>ジン</t>
    </rPh>
    <phoneticPr fontId="2"/>
  </si>
  <si>
    <t>延べ：若手</t>
    <rPh sb="0" eb="1">
      <t>ノ</t>
    </rPh>
    <rPh sb="3" eb="5">
      <t>ワカテ</t>
    </rPh>
    <phoneticPr fontId="2"/>
  </si>
  <si>
    <t>延べ：大学院生</t>
    <rPh sb="0" eb="1">
      <t>ノ</t>
    </rPh>
    <rPh sb="3" eb="5">
      <t>ダイガク</t>
    </rPh>
    <rPh sb="5" eb="7">
      <t>インセイ</t>
    </rPh>
    <phoneticPr fontId="2"/>
  </si>
  <si>
    <t>シンポ等：件数</t>
    <rPh sb="3" eb="4">
      <t>ナド</t>
    </rPh>
    <rPh sb="5" eb="7">
      <t>ケンスウ</t>
    </rPh>
    <phoneticPr fontId="2"/>
  </si>
  <si>
    <t>うち国際シンポ</t>
    <rPh sb="2" eb="4">
      <t>コクサイ</t>
    </rPh>
    <phoneticPr fontId="2"/>
  </si>
  <si>
    <t>シンポ等：参加人数</t>
    <rPh sb="3" eb="4">
      <t>ナド</t>
    </rPh>
    <rPh sb="5" eb="7">
      <t>サンカ</t>
    </rPh>
    <rPh sb="7" eb="9">
      <t>ニンズウ</t>
    </rPh>
    <phoneticPr fontId="2"/>
  </si>
  <si>
    <t>教員１人当たりの
研究費（外部資金除く）
(ｃ)/(a)</t>
    <rPh sb="0" eb="2">
      <t>キョウイン</t>
    </rPh>
    <phoneticPr fontId="2"/>
  </si>
  <si>
    <t>研究費配分額（ｄ）</t>
    <rPh sb="0" eb="3">
      <t>ケンキュウヒ</t>
    </rPh>
    <rPh sb="3" eb="5">
      <t>ハイブン</t>
    </rPh>
    <rPh sb="5" eb="6">
      <t>ガク</t>
    </rPh>
    <phoneticPr fontId="2"/>
  </si>
  <si>
    <t>教員1人当たりの
研究費配分額
(d)/(a)</t>
    <rPh sb="0" eb="2">
      <t>キョウイン</t>
    </rPh>
    <rPh sb="9" eb="12">
      <t>ケンキュウヒ</t>
    </rPh>
    <rPh sb="12" eb="14">
      <t>ハイブン</t>
    </rPh>
    <rPh sb="14" eb="15">
      <t>ガク</t>
    </rPh>
    <phoneticPr fontId="2"/>
  </si>
  <si>
    <t>特推採択</t>
    <rPh sb="0" eb="1">
      <t>トク</t>
    </rPh>
    <rPh sb="1" eb="2">
      <t>スイ</t>
    </rPh>
    <rPh sb="2" eb="4">
      <t>サイタク</t>
    </rPh>
    <phoneticPr fontId="2"/>
  </si>
  <si>
    <t>新学術採択</t>
    <rPh sb="0" eb="1">
      <t>シン</t>
    </rPh>
    <rPh sb="1" eb="3">
      <t>ガクジュツ</t>
    </rPh>
    <rPh sb="3" eb="5">
      <t>サイタク</t>
    </rPh>
    <phoneticPr fontId="2"/>
  </si>
  <si>
    <t>基盤Ｓ採択</t>
    <rPh sb="0" eb="2">
      <t>キバン</t>
    </rPh>
    <rPh sb="3" eb="5">
      <t>サイタク</t>
    </rPh>
    <phoneticPr fontId="2"/>
  </si>
  <si>
    <t>併任
教員</t>
    <rPh sb="0" eb="2">
      <t>ヘイニン</t>
    </rPh>
    <rPh sb="3" eb="5">
      <t>キョウイン</t>
    </rPh>
    <phoneticPr fontId="21"/>
  </si>
  <si>
    <t>うち
運営委員会経費(a)</t>
    <rPh sb="3" eb="5">
      <t>ウンエイ</t>
    </rPh>
    <rPh sb="5" eb="8">
      <t>イインカイ</t>
    </rPh>
    <rPh sb="8" eb="10">
      <t>ケイヒ</t>
    </rPh>
    <phoneticPr fontId="2"/>
  </si>
  <si>
    <t>うち
共同研究費(b)</t>
    <rPh sb="3" eb="5">
      <t>キョウドウ</t>
    </rPh>
    <rPh sb="5" eb="8">
      <t>ケンキュウヒ</t>
    </rPh>
    <phoneticPr fontId="2"/>
  </si>
  <si>
    <t>うち
共同研究旅費(c)</t>
    <rPh sb="3" eb="5">
      <t>キョウドウ</t>
    </rPh>
    <rPh sb="5" eb="7">
      <t>ケンキュウ</t>
    </rPh>
    <rPh sb="7" eb="9">
      <t>リョヒ</t>
    </rPh>
    <phoneticPr fontId="2"/>
  </si>
  <si>
    <t>計
(a+b+c)</t>
    <rPh sb="0" eb="1">
      <t>ケイ</t>
    </rPh>
    <phoneticPr fontId="2"/>
  </si>
  <si>
    <t>教員１人当たりの研究費</t>
    <rPh sb="0" eb="2">
      <t>キョウイン</t>
    </rPh>
    <rPh sb="3" eb="4">
      <t>ヒト</t>
    </rPh>
    <rPh sb="4" eb="5">
      <t>ア</t>
    </rPh>
    <rPh sb="8" eb="11">
      <t>ケンキュウヒ</t>
    </rPh>
    <phoneticPr fontId="2"/>
  </si>
  <si>
    <t>教員数(a)</t>
    <rPh sb="0" eb="2">
      <t>キョウイン</t>
    </rPh>
    <rPh sb="2" eb="3">
      <t>スウ</t>
    </rPh>
    <phoneticPr fontId="2"/>
  </si>
  <si>
    <t>研究費総額（外部資金含む）(b)</t>
    <rPh sb="0" eb="3">
      <t>ケンキュウヒ</t>
    </rPh>
    <rPh sb="3" eb="5">
      <t>ソウガク</t>
    </rPh>
    <rPh sb="6" eb="8">
      <t>ガイブ</t>
    </rPh>
    <rPh sb="8" eb="10">
      <t>シキン</t>
    </rPh>
    <rPh sb="10" eb="11">
      <t>フク</t>
    </rPh>
    <phoneticPr fontId="21"/>
  </si>
  <si>
    <t>研究費総額（外部資金除く）(c)</t>
    <rPh sb="0" eb="3">
      <t>ケンキュウヒ</t>
    </rPh>
    <rPh sb="3" eb="5">
      <t>ソウガク</t>
    </rPh>
    <rPh sb="6" eb="8">
      <t>ガイブ</t>
    </rPh>
    <rPh sb="8" eb="10">
      <t>シキン</t>
    </rPh>
    <rPh sb="10" eb="11">
      <t>ノゾ</t>
    </rPh>
    <phoneticPr fontId="21"/>
  </si>
  <si>
    <t>各研究部門への研究費配分額(d)</t>
    <rPh sb="0" eb="3">
      <t>カクケンキュウ</t>
    </rPh>
    <rPh sb="3" eb="5">
      <t>ブモン</t>
    </rPh>
    <rPh sb="7" eb="10">
      <t>ケンキュウヒ</t>
    </rPh>
    <rPh sb="10" eb="12">
      <t>ハイブン</t>
    </rPh>
    <rPh sb="12" eb="13">
      <t>ガク</t>
    </rPh>
    <phoneticPr fontId="2"/>
  </si>
  <si>
    <t>外部資金含む(b)/(a)</t>
    <rPh sb="0" eb="2">
      <t>ガイブ</t>
    </rPh>
    <rPh sb="2" eb="4">
      <t>シキン</t>
    </rPh>
    <rPh sb="4" eb="5">
      <t>フク</t>
    </rPh>
    <phoneticPr fontId="2"/>
  </si>
  <si>
    <t>外部資金除く©/(a)</t>
    <rPh sb="0" eb="2">
      <t>ガイブ</t>
    </rPh>
    <rPh sb="2" eb="4">
      <t>シキン</t>
    </rPh>
    <rPh sb="4" eb="5">
      <t>ノゾ</t>
    </rPh>
    <phoneticPr fontId="2"/>
  </si>
  <si>
    <t>各研究部門への配分額(d)/(a)</t>
    <rPh sb="0" eb="3">
      <t>カクケンキュウ</t>
    </rPh>
    <rPh sb="3" eb="5">
      <t>ブモン</t>
    </rPh>
    <rPh sb="7" eb="9">
      <t>ハイブン</t>
    </rPh>
    <rPh sb="9" eb="10">
      <t>ガク</t>
    </rPh>
    <phoneticPr fontId="2"/>
  </si>
  <si>
    <t>種目別採択件数（新規+継続）　※一部抜粋</t>
    <rPh sb="0" eb="2">
      <t>シュモク</t>
    </rPh>
    <rPh sb="2" eb="3">
      <t>ベツ</t>
    </rPh>
    <rPh sb="3" eb="5">
      <t>サイタク</t>
    </rPh>
    <rPh sb="5" eb="7">
      <t>ケンスウ</t>
    </rPh>
    <rPh sb="8" eb="10">
      <t>シンキ</t>
    </rPh>
    <rPh sb="11" eb="13">
      <t>ケイゾク</t>
    </rPh>
    <rPh sb="16" eb="18">
      <t>イチブ</t>
    </rPh>
    <rPh sb="18" eb="20">
      <t>バッスイ</t>
    </rPh>
    <phoneticPr fontId="2"/>
  </si>
  <si>
    <t>（千円）</t>
    <rPh sb="1" eb="2">
      <t>セン</t>
    </rPh>
    <phoneticPr fontId="2"/>
  </si>
  <si>
    <t>受賞状況</t>
    <rPh sb="0" eb="2">
      <t>ジュショウ</t>
    </rPh>
    <rPh sb="2" eb="4">
      <t>ジョウキョウ</t>
    </rPh>
    <phoneticPr fontId="20"/>
  </si>
  <si>
    <t>学術国際交流協定の状況</t>
    <rPh sb="0" eb="2">
      <t>ガクジュツ</t>
    </rPh>
    <rPh sb="2" eb="4">
      <t>コクサイ</t>
    </rPh>
    <rPh sb="4" eb="6">
      <t>コウリュウ</t>
    </rPh>
    <rPh sb="6" eb="8">
      <t>キョウテイ</t>
    </rPh>
    <rPh sb="9" eb="11">
      <t>ジョウキョウ</t>
    </rPh>
    <phoneticPr fontId="2"/>
  </si>
  <si>
    <t>国際的な研究プロジェクトへの参加状況
（総数）</t>
    <rPh sb="0" eb="3">
      <t>コクサイテキ</t>
    </rPh>
    <rPh sb="4" eb="6">
      <t>ケンキュウ</t>
    </rPh>
    <rPh sb="14" eb="16">
      <t>サンカ</t>
    </rPh>
    <rPh sb="16" eb="18">
      <t>ジョウキョウ</t>
    </rPh>
    <rPh sb="20" eb="22">
      <t>ソウスウ</t>
    </rPh>
    <phoneticPr fontId="2"/>
  </si>
  <si>
    <t>研究者の海外派遣状況・外国人研究者の招へい状況（延べ人数）</t>
    <rPh sb="0" eb="3">
      <t>ケンキュウシャ</t>
    </rPh>
    <rPh sb="4" eb="6">
      <t>カイガイ</t>
    </rPh>
    <rPh sb="6" eb="8">
      <t>ハケン</t>
    </rPh>
    <rPh sb="8" eb="10">
      <t>ジョウキョウ</t>
    </rPh>
    <rPh sb="11" eb="13">
      <t>ガイコク</t>
    </rPh>
    <rPh sb="13" eb="14">
      <t>ジン</t>
    </rPh>
    <rPh sb="14" eb="17">
      <t>ケンキュウシャ</t>
    </rPh>
    <rPh sb="18" eb="19">
      <t>ショウ</t>
    </rPh>
    <rPh sb="21" eb="23">
      <t>ジョウキョウ</t>
    </rPh>
    <rPh sb="24" eb="25">
      <t>ノ</t>
    </rPh>
    <rPh sb="26" eb="28">
      <t>ニンズウ</t>
    </rPh>
    <phoneticPr fontId="20"/>
  </si>
  <si>
    <t>派遣状況</t>
    <rPh sb="0" eb="2">
      <t>ハケン</t>
    </rPh>
    <rPh sb="2" eb="4">
      <t>ジョウキョウ</t>
    </rPh>
    <phoneticPr fontId="20"/>
  </si>
  <si>
    <t>招へい状況</t>
    <rPh sb="0" eb="1">
      <t>ショウ</t>
    </rPh>
    <rPh sb="3" eb="5">
      <t>ジョウキョウ</t>
    </rPh>
    <phoneticPr fontId="20"/>
  </si>
  <si>
    <t>大学院生等の受入状況</t>
    <rPh sb="0" eb="2">
      <t>ダイガク</t>
    </rPh>
    <rPh sb="2" eb="4">
      <t>インセイ</t>
    </rPh>
    <rPh sb="4" eb="5">
      <t>トウ</t>
    </rPh>
    <rPh sb="6" eb="8">
      <t>ウケイレ</t>
    </rPh>
    <rPh sb="8" eb="10">
      <t>ジョウキョウ</t>
    </rPh>
    <phoneticPr fontId="20"/>
  </si>
  <si>
    <t>うち外国人</t>
    <rPh sb="2" eb="4">
      <t>ガイコク</t>
    </rPh>
    <rPh sb="4" eb="5">
      <t>ジン</t>
    </rPh>
    <phoneticPr fontId="20"/>
  </si>
  <si>
    <t>留学生の受入状況（人）</t>
    <rPh sb="0" eb="3">
      <t>リュウガクセイ</t>
    </rPh>
    <rPh sb="4" eb="6">
      <t>ウケイレ</t>
    </rPh>
    <rPh sb="6" eb="8">
      <t>ジョウキョウ</t>
    </rPh>
    <rPh sb="9" eb="10">
      <t>ニン</t>
    </rPh>
    <phoneticPr fontId="2"/>
  </si>
  <si>
    <t>研究会・シンポジウム等の実施状況</t>
    <rPh sb="12" eb="14">
      <t>ジッシ</t>
    </rPh>
    <rPh sb="14" eb="16">
      <t>ジョウキョウ</t>
    </rPh>
    <phoneticPr fontId="2"/>
  </si>
  <si>
    <t>1-1</t>
    <phoneticPr fontId="2"/>
  </si>
  <si>
    <t>1-2</t>
    <phoneticPr fontId="2"/>
  </si>
  <si>
    <t>1-3</t>
    <phoneticPr fontId="2"/>
  </si>
  <si>
    <t>1-4</t>
    <phoneticPr fontId="2"/>
  </si>
  <si>
    <t>継続件数</t>
    <rPh sb="0" eb="2">
      <t>ケイゾク</t>
    </rPh>
    <rPh sb="2" eb="4">
      <t>ケンスウ</t>
    </rPh>
    <phoneticPr fontId="2"/>
  </si>
  <si>
    <t>科研費計</t>
    <rPh sb="0" eb="3">
      <t>カケンヒ</t>
    </rPh>
    <rPh sb="3" eb="4">
      <t>ケイ</t>
    </rPh>
    <phoneticPr fontId="2"/>
  </si>
  <si>
    <t>科研費新規応募</t>
    <rPh sb="0" eb="3">
      <t>カケンヒ</t>
    </rPh>
    <rPh sb="3" eb="5">
      <t>シンキ</t>
    </rPh>
    <rPh sb="5" eb="7">
      <t>オウボ</t>
    </rPh>
    <phoneticPr fontId="2"/>
  </si>
  <si>
    <t>科研費新規採択</t>
    <rPh sb="0" eb="3">
      <t>カケンヒ</t>
    </rPh>
    <rPh sb="3" eb="5">
      <t>シンキ</t>
    </rPh>
    <rPh sb="5" eb="7">
      <t>サイタク</t>
    </rPh>
    <phoneticPr fontId="2"/>
  </si>
  <si>
    <t>採択件数
（新規+継続）</t>
    <rPh sb="6" eb="8">
      <t>シンキ</t>
    </rPh>
    <rPh sb="9" eb="11">
      <t>ケイゾク</t>
    </rPh>
    <phoneticPr fontId="20"/>
  </si>
  <si>
    <t>その他件数</t>
    <rPh sb="2" eb="3">
      <t>タ</t>
    </rPh>
    <rPh sb="3" eb="5">
      <t>ケンスウ</t>
    </rPh>
    <phoneticPr fontId="2"/>
  </si>
  <si>
    <t>2-1</t>
    <phoneticPr fontId="2"/>
  </si>
  <si>
    <t>うち国際</t>
    <rPh sb="2" eb="4">
      <t>コクサイ</t>
    </rPh>
    <phoneticPr fontId="20"/>
  </si>
  <si>
    <t>株式会社○○</t>
    <rPh sb="0" eb="4">
      <t>カブシキガイシャ</t>
    </rPh>
    <phoneticPr fontId="2"/>
  </si>
  <si>
    <t>No.</t>
    <phoneticPr fontId="2"/>
  </si>
  <si>
    <t>〔単位：人〕</t>
    <phoneticPr fontId="2"/>
  </si>
  <si>
    <t>価値</t>
    <rPh sb="0" eb="2">
      <t>カチ</t>
    </rPh>
    <phoneticPr fontId="2"/>
  </si>
  <si>
    <t>データ名</t>
    <rPh sb="3" eb="4">
      <t>メイ</t>
    </rPh>
    <phoneticPr fontId="2"/>
  </si>
  <si>
    <t>研究書数の合計</t>
    <rPh sb="0" eb="3">
      <t>ケンキュウショ</t>
    </rPh>
    <rPh sb="3" eb="4">
      <t>スウ</t>
    </rPh>
    <rPh sb="5" eb="7">
      <t>ゴウケイ</t>
    </rPh>
    <phoneticPr fontId="2"/>
  </si>
  <si>
    <t>研究書の名称</t>
    <rPh sb="4" eb="6">
      <t>メイショウ</t>
    </rPh>
    <phoneticPr fontId="2"/>
  </si>
  <si>
    <t>平均</t>
    <rPh sb="0" eb="2">
      <t>ヘイキン</t>
    </rPh>
    <phoneticPr fontId="2"/>
  </si>
  <si>
    <t>○平均　教員一人当たりの採択件数及び金額：</t>
    <rPh sb="1" eb="3">
      <t>ヘイキン</t>
    </rPh>
    <rPh sb="4" eb="6">
      <t>キョウイン</t>
    </rPh>
    <rPh sb="6" eb="8">
      <t>ヒトリ</t>
    </rPh>
    <phoneticPr fontId="2"/>
  </si>
  <si>
    <t>総数平均</t>
    <rPh sb="0" eb="2">
      <t>ソウスウ</t>
    </rPh>
    <rPh sb="2" eb="4">
      <t>ヘイキン</t>
    </rPh>
    <phoneticPr fontId="2"/>
  </si>
  <si>
    <t>①平均</t>
    <rPh sb="1" eb="3">
      <t>ヘイキン</t>
    </rPh>
    <phoneticPr fontId="2"/>
  </si>
  <si>
    <t>②平均</t>
    <rPh sb="1" eb="3">
      <t>ヘイキン</t>
    </rPh>
    <phoneticPr fontId="2"/>
  </si>
  <si>
    <t>③平均</t>
    <rPh sb="1" eb="3">
      <t>ヘイキン</t>
    </rPh>
    <phoneticPr fontId="2"/>
  </si>
  <si>
    <t>④平均</t>
    <rPh sb="1" eb="3">
      <t>ヘイキン</t>
    </rPh>
    <phoneticPr fontId="2"/>
  </si>
  <si>
    <t>⑤平均</t>
    <rPh sb="1" eb="3">
      <t>ヘイキン</t>
    </rPh>
    <phoneticPr fontId="2"/>
  </si>
  <si>
    <t>採択状況</t>
    <rPh sb="0" eb="2">
      <t>サイタク</t>
    </rPh>
    <rPh sb="2" eb="4">
      <t>ジョウキョウ</t>
    </rPh>
    <phoneticPr fontId="2"/>
  </si>
  <si>
    <t>実施状況</t>
    <rPh sb="0" eb="2">
      <t>ジッシ</t>
    </rPh>
    <rPh sb="2" eb="4">
      <t>ジョウキョウ</t>
    </rPh>
    <phoneticPr fontId="2"/>
  </si>
  <si>
    <t>年間稼動時間(b)=(c)+(d)+(e)</t>
    <rPh sb="1" eb="3">
      <t>ネンカン</t>
    </rPh>
    <rPh sb="3" eb="5">
      <t>カドウ</t>
    </rPh>
    <rPh sb="5" eb="7">
      <t>ジカン</t>
    </rPh>
    <phoneticPr fontId="2"/>
  </si>
  <si>
    <t>-</t>
    <phoneticPr fontId="2"/>
  </si>
  <si>
    <t>稼働率(b/a)</t>
    <rPh sb="0" eb="2">
      <t>カドウ</t>
    </rPh>
    <rPh sb="2" eb="3">
      <t>リツ</t>
    </rPh>
    <phoneticPr fontId="2"/>
  </si>
  <si>
    <t>年間稼動可能時間(a)</t>
    <rPh sb="0" eb="2">
      <t>ネンカン</t>
    </rPh>
    <rPh sb="2" eb="4">
      <t>カドウ</t>
    </rPh>
    <rPh sb="4" eb="6">
      <t>カノウ</t>
    </rPh>
    <rPh sb="6" eb="8">
      <t>ジカン</t>
    </rPh>
    <phoneticPr fontId="2"/>
  </si>
  <si>
    <t>共同利用に供した時間(c)</t>
    <rPh sb="1" eb="3">
      <t>キョウドウ</t>
    </rPh>
    <rPh sb="3" eb="5">
      <t>リヨウ</t>
    </rPh>
    <rPh sb="6" eb="7">
      <t>キョウ</t>
    </rPh>
    <rPh sb="9" eb="11">
      <t>ジカン</t>
    </rPh>
    <phoneticPr fontId="2"/>
  </si>
  <si>
    <t>共同利用以外の研究に供した時間(d)</t>
    <rPh sb="0" eb="2">
      <t>キョウドウ</t>
    </rPh>
    <rPh sb="2" eb="4">
      <t>リヨウ</t>
    </rPh>
    <rPh sb="4" eb="6">
      <t>イガイ</t>
    </rPh>
    <rPh sb="7" eb="9">
      <t>ケンキュウ</t>
    </rPh>
    <rPh sb="10" eb="11">
      <t>キョウ</t>
    </rPh>
    <rPh sb="13" eb="15">
      <t>ジカン</t>
    </rPh>
    <phoneticPr fontId="2"/>
  </si>
  <si>
    <t>(c)、(d)以外の利用に供した時間(e)</t>
    <rPh sb="8" eb="10">
      <t>イガイ</t>
    </rPh>
    <rPh sb="11" eb="13">
      <t>リヨウ</t>
    </rPh>
    <rPh sb="14" eb="15">
      <t>キョウ</t>
    </rPh>
    <rPh sb="17" eb="19">
      <t>ジカン</t>
    </rPh>
    <phoneticPr fontId="2"/>
  </si>
  <si>
    <t>※　○又は△を記入した施設・設備については、設置年月日、設置時の導入経費及び年間の運転経費
を以下に記載し、別紙「施設・設備の概要.ppt」を作成してください。</t>
    <phoneticPr fontId="2"/>
  </si>
  <si>
    <t>利用
件数</t>
    <rPh sb="0" eb="2">
      <t>リヨウ</t>
    </rPh>
    <rPh sb="3" eb="5">
      <t>ケンスウ</t>
    </rPh>
    <phoneticPr fontId="2"/>
  </si>
  <si>
    <t>総利用件数</t>
    <rPh sb="0" eb="1">
      <t>ソウ</t>
    </rPh>
    <rPh sb="1" eb="3">
      <t>リヨウ</t>
    </rPh>
    <rPh sb="3" eb="5">
      <t>ケンスウ</t>
    </rPh>
    <phoneticPr fontId="2"/>
  </si>
  <si>
    <t>共同利用・共同研究者利用件数（内数）</t>
    <rPh sb="0" eb="2">
      <t>キョウドウ</t>
    </rPh>
    <rPh sb="2" eb="4">
      <t>リヨウ</t>
    </rPh>
    <rPh sb="5" eb="7">
      <t>キョウドウ</t>
    </rPh>
    <rPh sb="7" eb="10">
      <t>ケンキュウシャ</t>
    </rPh>
    <rPh sb="10" eb="12">
      <t>リヨウ</t>
    </rPh>
    <rPh sb="12" eb="14">
      <t>ケンスウ</t>
    </rPh>
    <rPh sb="15" eb="17">
      <t>ウチスウ</t>
    </rPh>
    <phoneticPr fontId="2"/>
  </si>
  <si>
    <t>蓄積量／利用・提供状況</t>
    <rPh sb="0" eb="2">
      <t>チクセキ</t>
    </rPh>
    <rPh sb="2" eb="3">
      <t>リョウ</t>
    </rPh>
    <rPh sb="4" eb="6">
      <t>リヨウ</t>
    </rPh>
    <rPh sb="7" eb="9">
      <t>テイキョウ</t>
    </rPh>
    <rPh sb="9" eb="11">
      <t>ジョウキョウ</t>
    </rPh>
    <phoneticPr fontId="2"/>
  </si>
  <si>
    <t>蓄積量</t>
    <rPh sb="0" eb="3">
      <t>チクセキリョウ</t>
    </rPh>
    <phoneticPr fontId="2"/>
  </si>
  <si>
    <t>挑戦的研究（開拓）</t>
    <rPh sb="0" eb="2">
      <t>チョウセン</t>
    </rPh>
    <rPh sb="2" eb="3">
      <t>テキ</t>
    </rPh>
    <rPh sb="3" eb="5">
      <t>ケンキュウ</t>
    </rPh>
    <rPh sb="6" eb="8">
      <t>カイタク</t>
    </rPh>
    <phoneticPr fontId="2"/>
  </si>
  <si>
    <t>挑戦的研究（萌芽）</t>
    <rPh sb="0" eb="3">
      <t>チョウセンテキ</t>
    </rPh>
    <rPh sb="3" eb="5">
      <t>ケンキュウ</t>
    </rPh>
    <rPh sb="6" eb="8">
      <t>ホウガ</t>
    </rPh>
    <phoneticPr fontId="2"/>
  </si>
  <si>
    <t>研究書数</t>
    <rPh sb="0" eb="3">
      <t>ケンキュウショ</t>
    </rPh>
    <rPh sb="3" eb="4">
      <t>スウ</t>
    </rPh>
    <phoneticPr fontId="2"/>
  </si>
  <si>
    <t>共同利用・共同研究による成果としての研究書数</t>
    <rPh sb="18" eb="21">
      <t>ケンキュウショ</t>
    </rPh>
    <phoneticPr fontId="2"/>
  </si>
  <si>
    <t>（新規採用者・
  転入者数）</t>
    <phoneticPr fontId="2"/>
  </si>
  <si>
    <t>※算出方法を記載　　（例）当該施設の光熱水料（概算）、運転・整備に係る人件費及び備品代の直近○年間の平均額。</t>
    <rPh sb="1" eb="3">
      <t>サンシュツ</t>
    </rPh>
    <rPh sb="3" eb="5">
      <t>ホウホウ</t>
    </rPh>
    <rPh sb="6" eb="8">
      <t>キサイ</t>
    </rPh>
    <rPh sb="11" eb="12">
      <t>レイ</t>
    </rPh>
    <rPh sb="13" eb="15">
      <t>トウガイ</t>
    </rPh>
    <rPh sb="15" eb="17">
      <t>シセツ</t>
    </rPh>
    <rPh sb="18" eb="20">
      <t>コウネツ</t>
    </rPh>
    <rPh sb="20" eb="21">
      <t>スイ</t>
    </rPh>
    <rPh sb="21" eb="22">
      <t>リョウ</t>
    </rPh>
    <rPh sb="23" eb="25">
      <t>ガイサン</t>
    </rPh>
    <rPh sb="27" eb="29">
      <t>ウンテン</t>
    </rPh>
    <rPh sb="30" eb="32">
      <t>セイビ</t>
    </rPh>
    <rPh sb="33" eb="34">
      <t>カカ</t>
    </rPh>
    <rPh sb="35" eb="38">
      <t>ジンケンヒ</t>
    </rPh>
    <rPh sb="38" eb="39">
      <t>オヨ</t>
    </rPh>
    <rPh sb="40" eb="42">
      <t>ビヒン</t>
    </rPh>
    <rPh sb="42" eb="43">
      <t>ダイ</t>
    </rPh>
    <rPh sb="44" eb="46">
      <t>チョッキン</t>
    </rPh>
    <rPh sb="47" eb="49">
      <t>ネンカン</t>
    </rPh>
    <rPh sb="50" eb="52">
      <t>ヘイキン</t>
    </rPh>
    <rPh sb="52" eb="53">
      <t>ガク</t>
    </rPh>
    <phoneticPr fontId="2"/>
  </si>
  <si>
    <t>科学研究費助成事業</t>
    <rPh sb="0" eb="2">
      <t>カガク</t>
    </rPh>
    <rPh sb="2" eb="4">
      <t>ケンキュウ</t>
    </rPh>
    <rPh sb="4" eb="5">
      <t>ヒ</t>
    </rPh>
    <rPh sb="5" eb="7">
      <t>ジョセイ</t>
    </rPh>
    <rPh sb="7" eb="9">
      <t>ジギョウ</t>
    </rPh>
    <phoneticPr fontId="2"/>
  </si>
  <si>
    <t>科学研究費助成事業を除く文部科学省の補助金</t>
    <rPh sb="0" eb="2">
      <t>カガク</t>
    </rPh>
    <rPh sb="2" eb="4">
      <t>ケンキュウ</t>
    </rPh>
    <rPh sb="4" eb="5">
      <t>ヒ</t>
    </rPh>
    <rPh sb="5" eb="7">
      <t>ジョセイ</t>
    </rPh>
    <rPh sb="7" eb="9">
      <t>ジギョウ</t>
    </rPh>
    <rPh sb="10" eb="11">
      <t>ノゾ</t>
    </rPh>
    <rPh sb="12" eb="14">
      <t>モンブ</t>
    </rPh>
    <rPh sb="14" eb="17">
      <t>カガクショウ</t>
    </rPh>
    <rPh sb="18" eb="21">
      <t>ホジョキン</t>
    </rPh>
    <phoneticPr fontId="2"/>
  </si>
  <si>
    <t>科学研究費助成事業（新規＋継続）</t>
    <rPh sb="0" eb="2">
      <t>カガク</t>
    </rPh>
    <rPh sb="2" eb="4">
      <t>ケンキュウ</t>
    </rPh>
    <rPh sb="4" eb="5">
      <t>ヒ</t>
    </rPh>
    <rPh sb="5" eb="7">
      <t>ジョセイ</t>
    </rPh>
    <rPh sb="7" eb="9">
      <t>ジギョウ</t>
    </rPh>
    <rPh sb="10" eb="12">
      <t>シンキ</t>
    </rPh>
    <rPh sb="13" eb="15">
      <t>ケイゾク</t>
    </rPh>
    <phoneticPr fontId="2"/>
  </si>
  <si>
    <t>科学研究費助成事業（新規＋継続）＋その他の補助金等</t>
    <rPh sb="0" eb="2">
      <t>カガク</t>
    </rPh>
    <rPh sb="2" eb="4">
      <t>ケンキュウ</t>
    </rPh>
    <rPh sb="4" eb="5">
      <t>ヒ</t>
    </rPh>
    <rPh sb="5" eb="7">
      <t>ジョセイ</t>
    </rPh>
    <rPh sb="7" eb="9">
      <t>ジギョウ</t>
    </rPh>
    <rPh sb="10" eb="12">
      <t>シンキ</t>
    </rPh>
    <rPh sb="13" eb="15">
      <t>ケイゾク</t>
    </rPh>
    <rPh sb="19" eb="20">
      <t>タ</t>
    </rPh>
    <rPh sb="21" eb="24">
      <t>ホジョキン</t>
    </rPh>
    <rPh sb="24" eb="25">
      <t>トウ</t>
    </rPh>
    <phoneticPr fontId="2"/>
  </si>
  <si>
    <t>新学術領域研究（研究領域提案型）</t>
    <rPh sb="0" eb="1">
      <t>シン</t>
    </rPh>
    <rPh sb="1" eb="3">
      <t>ガクジュツ</t>
    </rPh>
    <rPh sb="3" eb="5">
      <t>リョウイキ</t>
    </rPh>
    <rPh sb="5" eb="7">
      <t>ケンキュウ</t>
    </rPh>
    <phoneticPr fontId="2"/>
  </si>
  <si>
    <t>※件数の下段には、国際シンポジウム等の回数（内数）を記入してください。</t>
    <rPh sb="1" eb="3">
      <t>ケンスウ</t>
    </rPh>
    <rPh sb="4" eb="6">
      <t>ゲダン</t>
    </rPh>
    <rPh sb="9" eb="11">
      <t>コクサイ</t>
    </rPh>
    <rPh sb="17" eb="18">
      <t>トウ</t>
    </rPh>
    <rPh sb="19" eb="21">
      <t>カイスウ</t>
    </rPh>
    <rPh sb="26" eb="28">
      <t>キニュウ</t>
    </rPh>
    <phoneticPr fontId="2"/>
  </si>
  <si>
    <t>※数が膨大になる場合は、主なもの10件に限定して記入してください。</t>
    <rPh sb="1" eb="2">
      <t>カズ</t>
    </rPh>
    <rPh sb="3" eb="5">
      <t>ボウダイ</t>
    </rPh>
    <rPh sb="8" eb="10">
      <t>バアイ</t>
    </rPh>
    <rPh sb="12" eb="13">
      <t>オモ</t>
    </rPh>
    <rPh sb="18" eb="19">
      <t>ケン</t>
    </rPh>
    <rPh sb="20" eb="22">
      <t>ゲンテイ</t>
    </rPh>
    <rPh sb="24" eb="26">
      <t>キニュウ</t>
    </rPh>
    <phoneticPr fontId="2"/>
  </si>
  <si>
    <t>※年間使用人数、共同利用者数については延べ人数で算出してください。</t>
    <phoneticPr fontId="2"/>
  </si>
  <si>
    <t>※教員数のその他に該当する教職員がいる場合には、その職名及び人数を記入してください。</t>
    <rPh sb="1" eb="3">
      <t>キョウイン</t>
    </rPh>
    <rPh sb="3" eb="4">
      <t>スウ</t>
    </rPh>
    <rPh sb="7" eb="8">
      <t>タ</t>
    </rPh>
    <rPh sb="9" eb="11">
      <t>ガイトウ</t>
    </rPh>
    <rPh sb="13" eb="16">
      <t>キョウショクイン</t>
    </rPh>
    <rPh sb="19" eb="21">
      <t>バアイ</t>
    </rPh>
    <rPh sb="26" eb="28">
      <t>ショクメイ</t>
    </rPh>
    <rPh sb="28" eb="29">
      <t>オヨ</t>
    </rPh>
    <rPh sb="30" eb="32">
      <t>ニンズウ</t>
    </rPh>
    <rPh sb="33" eb="35">
      <t>キニュウ</t>
    </rPh>
    <phoneticPr fontId="2"/>
  </si>
  <si>
    <t>※共同研究費、共同研究旅費には当該研究所等において公募・採択したものに限らず、拠点の事業として実施した共同研究費、</t>
    <rPh sb="1" eb="3">
      <t>キョウドウ</t>
    </rPh>
    <rPh sb="3" eb="6">
      <t>ケンキュウヒ</t>
    </rPh>
    <rPh sb="7" eb="9">
      <t>キョウドウ</t>
    </rPh>
    <rPh sb="9" eb="11">
      <t>ケンキュウ</t>
    </rPh>
    <rPh sb="11" eb="13">
      <t>リョヒ</t>
    </rPh>
    <rPh sb="15" eb="17">
      <t>トウガイ</t>
    </rPh>
    <rPh sb="17" eb="21">
      <t>ケンキュウショナド</t>
    </rPh>
    <rPh sb="25" eb="27">
      <t>コウボ</t>
    </rPh>
    <rPh sb="28" eb="30">
      <t>サイタク</t>
    </rPh>
    <rPh sb="35" eb="36">
      <t>カギ</t>
    </rPh>
    <rPh sb="39" eb="41">
      <t>キョテン</t>
    </rPh>
    <rPh sb="42" eb="44">
      <t>ジギョウ</t>
    </rPh>
    <rPh sb="47" eb="49">
      <t>ジッシ</t>
    </rPh>
    <phoneticPr fontId="2"/>
  </si>
  <si>
    <t>　 共同研究旅費を含めてください。</t>
    <phoneticPr fontId="2"/>
  </si>
  <si>
    <t>出版社名</t>
    <rPh sb="0" eb="3">
      <t>シュッパンシャ</t>
    </rPh>
    <rPh sb="3" eb="4">
      <t>メイ</t>
    </rPh>
    <phoneticPr fontId="2"/>
  </si>
  <si>
    <t>ものとして、内数に計上しているものがある場合は、その役割を以下に記入してください。</t>
    <rPh sb="6" eb="8">
      <t>ウチスウ</t>
    </rPh>
    <rPh sb="9" eb="11">
      <t>ケイジョウ</t>
    </rPh>
    <rPh sb="20" eb="22">
      <t>バアイ</t>
    </rPh>
    <rPh sb="29" eb="31">
      <t>イカ</t>
    </rPh>
    <phoneticPr fontId="2"/>
  </si>
  <si>
    <t>※受入人数、延べ人数については上段に総数を下段に（）で女性の内数を記入してください。</t>
    <rPh sb="1" eb="3">
      <t>ウケイ</t>
    </rPh>
    <rPh sb="3" eb="5">
      <t>ニンズウ</t>
    </rPh>
    <rPh sb="6" eb="7">
      <t>ノ</t>
    </rPh>
    <rPh sb="8" eb="10">
      <t>ニンズウ</t>
    </rPh>
    <rPh sb="15" eb="17">
      <t>ジョウダン</t>
    </rPh>
    <rPh sb="18" eb="20">
      <t>ソウスウ</t>
    </rPh>
    <rPh sb="21" eb="23">
      <t>カダン</t>
    </rPh>
    <rPh sb="27" eb="29">
      <t>ジョセイ</t>
    </rPh>
    <rPh sb="30" eb="32">
      <t>ウチスウ</t>
    </rPh>
    <rPh sb="33" eb="35">
      <t>キニュウ</t>
    </rPh>
    <phoneticPr fontId="2"/>
  </si>
  <si>
    <t>※「学内」の所属機関数は「学部数」等を記入してください。</t>
    <rPh sb="2" eb="4">
      <t>ガクナイ</t>
    </rPh>
    <rPh sb="6" eb="8">
      <t>ショゾク</t>
    </rPh>
    <rPh sb="8" eb="10">
      <t>キカン</t>
    </rPh>
    <rPh sb="10" eb="11">
      <t>スウ</t>
    </rPh>
    <rPh sb="13" eb="16">
      <t>ガクブスウ</t>
    </rPh>
    <rPh sb="17" eb="18">
      <t>トウ</t>
    </rPh>
    <rPh sb="19" eb="21">
      <t>キニュウ</t>
    </rPh>
    <phoneticPr fontId="2"/>
  </si>
  <si>
    <t>※ネットワーク型拠点の場合は、「学内」を「ネットワーク内」として記入してください。</t>
    <rPh sb="7" eb="8">
      <t>ガタ</t>
    </rPh>
    <rPh sb="8" eb="10">
      <t>キョテン</t>
    </rPh>
    <rPh sb="11" eb="13">
      <t>バアイ</t>
    </rPh>
    <rPh sb="16" eb="18">
      <t>ガクナイ</t>
    </rPh>
    <rPh sb="27" eb="28">
      <t>ナイ</t>
    </rPh>
    <rPh sb="32" eb="34">
      <t>キニュウ</t>
    </rPh>
    <phoneticPr fontId="2"/>
  </si>
  <si>
    <t>※利用件数は、上段に総利用件数、下段に共同利用・共同研究者の利用件数（内数）を記入してください。</t>
    <rPh sb="1" eb="3">
      <t>リヨウ</t>
    </rPh>
    <rPh sb="3" eb="5">
      <t>ケンスウ</t>
    </rPh>
    <rPh sb="7" eb="9">
      <t>ジョウダン</t>
    </rPh>
    <rPh sb="10" eb="11">
      <t>ソウ</t>
    </rPh>
    <rPh sb="11" eb="13">
      <t>リヨウ</t>
    </rPh>
    <rPh sb="13" eb="15">
      <t>ケンスウ</t>
    </rPh>
    <rPh sb="16" eb="18">
      <t>カダン</t>
    </rPh>
    <rPh sb="19" eb="21">
      <t>キョウドウ</t>
    </rPh>
    <rPh sb="21" eb="23">
      <t>リヨウ</t>
    </rPh>
    <rPh sb="24" eb="26">
      <t>キョウドウ</t>
    </rPh>
    <rPh sb="26" eb="29">
      <t>ケンキュウシャ</t>
    </rPh>
    <rPh sb="30" eb="32">
      <t>リヨウ</t>
    </rPh>
    <rPh sb="32" eb="34">
      <t>ケンスウ</t>
    </rPh>
    <rPh sb="35" eb="36">
      <t>ウチ</t>
    </rPh>
    <rPh sb="36" eb="37">
      <t>カズ</t>
    </rPh>
    <rPh sb="39" eb="41">
      <t>キニュウ</t>
    </rPh>
    <phoneticPr fontId="2"/>
  </si>
  <si>
    <t>※カウントできないものについては欄外にその理由を記入してください。</t>
    <rPh sb="16" eb="18">
      <t>ランガイ</t>
    </rPh>
    <rPh sb="21" eb="23">
      <t>リユウ</t>
    </rPh>
    <rPh sb="24" eb="26">
      <t>キニュウ</t>
    </rPh>
    <phoneticPr fontId="2"/>
  </si>
  <si>
    <t>※（ｃ）-（ｄ）の経費分の額（所長裁量経費等機動的な研究費配分を可能とする制度・取組）の配分状況</t>
    <rPh sb="9" eb="11">
      <t>ケイヒ</t>
    </rPh>
    <rPh sb="11" eb="12">
      <t>ブン</t>
    </rPh>
    <rPh sb="13" eb="14">
      <t>ガク</t>
    </rPh>
    <rPh sb="15" eb="17">
      <t>ショチョウ</t>
    </rPh>
    <rPh sb="17" eb="19">
      <t>サイリョウ</t>
    </rPh>
    <rPh sb="19" eb="21">
      <t>ケイヒ</t>
    </rPh>
    <rPh sb="21" eb="22">
      <t>トウ</t>
    </rPh>
    <rPh sb="22" eb="25">
      <t>キドウテキ</t>
    </rPh>
    <rPh sb="26" eb="29">
      <t>ケンキュウヒ</t>
    </rPh>
    <rPh sb="29" eb="31">
      <t>ハイブン</t>
    </rPh>
    <rPh sb="32" eb="34">
      <t>カノウ</t>
    </rPh>
    <rPh sb="37" eb="39">
      <t>セイド</t>
    </rPh>
    <rPh sb="40" eb="42">
      <t>トリクミ</t>
    </rPh>
    <rPh sb="44" eb="46">
      <t>ハイブン</t>
    </rPh>
    <rPh sb="46" eb="48">
      <t>ジョウキョウ</t>
    </rPh>
    <phoneticPr fontId="2"/>
  </si>
  <si>
    <t>所長裁量経費</t>
    <rPh sb="0" eb="2">
      <t>ショチョウ</t>
    </rPh>
    <rPh sb="2" eb="4">
      <t>サイリョウ</t>
    </rPh>
    <rPh sb="4" eb="6">
      <t>ケイヒ</t>
    </rPh>
    <phoneticPr fontId="2"/>
  </si>
  <si>
    <t>平　均</t>
    <rPh sb="0" eb="1">
      <t>ヒラ</t>
    </rPh>
    <rPh sb="2" eb="3">
      <t>ヒトシ</t>
    </rPh>
    <phoneticPr fontId="2"/>
  </si>
  <si>
    <t>参加期間</t>
    <phoneticPr fontId="2"/>
  </si>
  <si>
    <t>概要</t>
    <phoneticPr fontId="2"/>
  </si>
  <si>
    <t>発行年月</t>
    <rPh sb="0" eb="2">
      <t>ハッコウ</t>
    </rPh>
    <rPh sb="2" eb="4">
      <t>ネンゲツ</t>
    </rPh>
    <phoneticPr fontId="2"/>
  </si>
  <si>
    <t>A</t>
    <phoneticPr fontId="2"/>
  </si>
  <si>
    <t>B</t>
    <phoneticPr fontId="2"/>
  </si>
  <si>
    <t>C</t>
    <phoneticPr fontId="2"/>
  </si>
  <si>
    <t>A</t>
    <phoneticPr fontId="2"/>
  </si>
  <si>
    <t>B</t>
    <phoneticPr fontId="2"/>
  </si>
  <si>
    <t>C</t>
    <phoneticPr fontId="2"/>
  </si>
  <si>
    <t>研究課題名</t>
    <rPh sb="0" eb="2">
      <t>ケンキュウ</t>
    </rPh>
    <rPh sb="2" eb="4">
      <t>カダイ</t>
    </rPh>
    <rPh sb="4" eb="5">
      <t>メイ</t>
    </rPh>
    <phoneticPr fontId="2"/>
  </si>
  <si>
    <t xml:space="preserve">研究課題名（制度名） </t>
    <rPh sb="0" eb="2">
      <t>ケンキュウ</t>
    </rPh>
    <rPh sb="2" eb="4">
      <t>カダイ</t>
    </rPh>
    <rPh sb="4" eb="5">
      <t>メイ</t>
    </rPh>
    <rPh sb="6" eb="8">
      <t>セイド</t>
    </rPh>
    <rPh sb="8" eb="9">
      <t>メイ</t>
    </rPh>
    <phoneticPr fontId="2"/>
  </si>
  <si>
    <t xml:space="preserve">寄附金支出元 </t>
    <rPh sb="0" eb="2">
      <t>キフ</t>
    </rPh>
    <rPh sb="2" eb="3">
      <t>キン</t>
    </rPh>
    <rPh sb="3" eb="5">
      <t>シシュツ</t>
    </rPh>
    <rPh sb="5" eb="6">
      <t>モト</t>
    </rPh>
    <phoneticPr fontId="2"/>
  </si>
  <si>
    <t>事業名</t>
    <rPh sb="0" eb="2">
      <t>ジギョウ</t>
    </rPh>
    <rPh sb="2" eb="3">
      <t>メイ</t>
    </rPh>
    <phoneticPr fontId="2"/>
  </si>
  <si>
    <t>受入額</t>
    <rPh sb="0" eb="2">
      <t>ウケイレ</t>
    </rPh>
    <rPh sb="2" eb="3">
      <t>ガク</t>
    </rPh>
    <phoneticPr fontId="2"/>
  </si>
  <si>
    <r>
      <t xml:space="preserve">　　  </t>
    </r>
    <r>
      <rPr>
        <u/>
        <sz val="10"/>
        <rFont val="ＭＳ Ｐゴシック"/>
        <family val="3"/>
        <charset val="128"/>
      </rPr>
      <t>ください。</t>
    </r>
    <phoneticPr fontId="2"/>
  </si>
  <si>
    <r>
      <t xml:space="preserve">　　  </t>
    </r>
    <r>
      <rPr>
        <u/>
        <sz val="10"/>
        <rFont val="ＭＳ Ｐゴシック"/>
        <family val="3"/>
        <charset val="128"/>
      </rPr>
      <t>ください。</t>
    </r>
    <phoneticPr fontId="2"/>
  </si>
  <si>
    <t>掲載論文数</t>
    <phoneticPr fontId="2"/>
  </si>
  <si>
    <t>インパクトファクター</t>
    <phoneticPr fontId="2"/>
  </si>
  <si>
    <t>（若手数（40歳未満））</t>
    <rPh sb="8" eb="10">
      <t>ミマン</t>
    </rPh>
    <phoneticPr fontId="2"/>
  </si>
  <si>
    <t>令和2年度</t>
    <rPh sb="0" eb="2">
      <t>レイワ</t>
    </rPh>
    <rPh sb="3" eb="5">
      <t>ネンド</t>
    </rPh>
    <phoneticPr fontId="2"/>
  </si>
  <si>
    <t>若手研究</t>
    <rPh sb="0" eb="2">
      <t>ワカテ</t>
    </rPh>
    <rPh sb="2" eb="4">
      <t>ケンキュウ</t>
    </rPh>
    <phoneticPr fontId="2"/>
  </si>
  <si>
    <t xml:space="preserve"> </t>
    <phoneticPr fontId="2"/>
  </si>
  <si>
    <t>国際共同研究強化（A)</t>
    <rPh sb="0" eb="2">
      <t>コクサイ</t>
    </rPh>
    <rPh sb="2" eb="4">
      <t>キョウドウ</t>
    </rPh>
    <rPh sb="4" eb="6">
      <t>ケンキュウ</t>
    </rPh>
    <rPh sb="6" eb="8">
      <t>キョウカ</t>
    </rPh>
    <phoneticPr fontId="2"/>
  </si>
  <si>
    <t>国際共同研究強化（B)</t>
    <rPh sb="0" eb="2">
      <t>コクサイ</t>
    </rPh>
    <rPh sb="2" eb="4">
      <t>キョウドウ</t>
    </rPh>
    <rPh sb="4" eb="6">
      <t>ケンキュウ</t>
    </rPh>
    <rPh sb="6" eb="8">
      <t>キョウカ</t>
    </rPh>
    <phoneticPr fontId="2"/>
  </si>
  <si>
    <t>帰国発展研究</t>
    <rPh sb="0" eb="2">
      <t>キコク</t>
    </rPh>
    <rPh sb="2" eb="4">
      <t>ハッテン</t>
    </rPh>
    <rPh sb="4" eb="6">
      <t>ケンキュウ</t>
    </rPh>
    <phoneticPr fontId="2"/>
  </si>
  <si>
    <t>〔単位：千円〕</t>
    <rPh sb="4" eb="5">
      <t>セン</t>
    </rPh>
    <phoneticPr fontId="2"/>
  </si>
  <si>
    <t>編著者名</t>
    <rPh sb="0" eb="3">
      <t>ヘンチョシャ</t>
    </rPh>
    <rPh sb="3" eb="4">
      <t>メイ</t>
    </rPh>
    <phoneticPr fontId="2"/>
  </si>
  <si>
    <t>公募型実施件数</t>
    <rPh sb="0" eb="3">
      <t>コウボガタ</t>
    </rPh>
    <rPh sb="3" eb="5">
      <t>ジッシ</t>
    </rPh>
    <rPh sb="5" eb="7">
      <t>ケンスウ</t>
    </rPh>
    <phoneticPr fontId="2"/>
  </si>
  <si>
    <t>うち研究テーマ設定型</t>
    <rPh sb="2" eb="4">
      <t>ケンキュウ</t>
    </rPh>
    <rPh sb="7" eb="9">
      <t>セッテイ</t>
    </rPh>
    <rPh sb="9" eb="10">
      <t>ガタ</t>
    </rPh>
    <phoneticPr fontId="2"/>
  </si>
  <si>
    <t>うち研究テーマ設定型</t>
    <rPh sb="2" eb="4">
      <t>ケンキュウ</t>
    </rPh>
    <rPh sb="7" eb="10">
      <t>セッテイガタ</t>
    </rPh>
    <phoneticPr fontId="2"/>
  </si>
  <si>
    <t>学外　計</t>
    <rPh sb="0" eb="2">
      <t>ガクガイ</t>
    </rPh>
    <rPh sb="3" eb="4">
      <t>ケイ</t>
    </rPh>
    <phoneticPr fontId="2"/>
  </si>
  <si>
    <t>合計</t>
    <rPh sb="0" eb="2">
      <t>ゴウケイケイ</t>
    </rPh>
    <phoneticPr fontId="2"/>
  </si>
  <si>
    <t>海外
研究者</t>
    <rPh sb="0" eb="2">
      <t>カイガイ</t>
    </rPh>
    <rPh sb="3" eb="6">
      <t>ケンキュウシャ</t>
    </rPh>
    <phoneticPr fontId="2"/>
  </si>
  <si>
    <t>【その他の参加状況】</t>
    <rPh sb="3" eb="4">
      <t>タ</t>
    </rPh>
    <rPh sb="5" eb="7">
      <t>サンカ</t>
    </rPh>
    <rPh sb="7" eb="9">
      <t>ジョウキョウ</t>
    </rPh>
    <phoneticPr fontId="2"/>
  </si>
  <si>
    <t>うち国際共著</t>
    <rPh sb="2" eb="4">
      <t>コクサイ</t>
    </rPh>
    <rPh sb="4" eb="6">
      <t>キョウチョ</t>
    </rPh>
    <phoneticPr fontId="2"/>
  </si>
  <si>
    <t>※世界／国内最高性能をもつ施設・設備の場合は、「性能」欄に○（世界最高）、△（国内最高）を記入し、「施設・設備の概要及び目的」欄にどの点が世界/国内最高性能であるのかを記入してください。</t>
    <rPh sb="1" eb="3">
      <t>セカイ</t>
    </rPh>
    <rPh sb="4" eb="6">
      <t>コクナイ</t>
    </rPh>
    <rPh sb="6" eb="8">
      <t>サイコウ</t>
    </rPh>
    <rPh sb="8" eb="10">
      <t>セイノウ</t>
    </rPh>
    <rPh sb="13" eb="15">
      <t>シセツ</t>
    </rPh>
    <rPh sb="16" eb="18">
      <t>セツビ</t>
    </rPh>
    <rPh sb="19" eb="21">
      <t>バアイ</t>
    </rPh>
    <rPh sb="24" eb="26">
      <t>セイノウ</t>
    </rPh>
    <rPh sb="27" eb="28">
      <t>ラン</t>
    </rPh>
    <rPh sb="31" eb="33">
      <t>セカイ</t>
    </rPh>
    <rPh sb="33" eb="35">
      <t>サイコウ</t>
    </rPh>
    <rPh sb="39" eb="41">
      <t>コクナイ</t>
    </rPh>
    <rPh sb="41" eb="43">
      <t>サイコウ</t>
    </rPh>
    <rPh sb="45" eb="47">
      <t>キニュウ</t>
    </rPh>
    <rPh sb="50" eb="52">
      <t>シセツ</t>
    </rPh>
    <rPh sb="53" eb="55">
      <t>セツビ</t>
    </rPh>
    <rPh sb="56" eb="58">
      <t>ガイヨウ</t>
    </rPh>
    <rPh sb="58" eb="59">
      <t>オヨ</t>
    </rPh>
    <phoneticPr fontId="2"/>
  </si>
  <si>
    <t>※年間稼働可能時間とは、当該設備のメンテナンスに係る時間等を除き、電源投入の有無に関わらず、当該設備を利用に供することが可能な状態にある時間を指します。</t>
    <phoneticPr fontId="2"/>
  </si>
  <si>
    <t>※利用（アクセス）件数は、上段に総利用（アクセス）件数、下段に共同利用・共同研究者の利用（アクセス）件数（内数）を記入してください。</t>
    <rPh sb="1" eb="3">
      <t>リヨウ</t>
    </rPh>
    <rPh sb="9" eb="11">
      <t>ケンスウ</t>
    </rPh>
    <rPh sb="13" eb="15">
      <t>ジョウダン</t>
    </rPh>
    <rPh sb="16" eb="17">
      <t>ソウ</t>
    </rPh>
    <rPh sb="17" eb="19">
      <t>リヨウ</t>
    </rPh>
    <rPh sb="25" eb="27">
      <t>ケンスウ</t>
    </rPh>
    <rPh sb="28" eb="30">
      <t>カダン</t>
    </rPh>
    <rPh sb="31" eb="33">
      <t>キョウドウ</t>
    </rPh>
    <rPh sb="33" eb="35">
      <t>リヨウ</t>
    </rPh>
    <rPh sb="36" eb="38">
      <t>キョウドウ</t>
    </rPh>
    <rPh sb="38" eb="41">
      <t>ケンキュウシャ</t>
    </rPh>
    <rPh sb="42" eb="44">
      <t>リヨウ</t>
    </rPh>
    <rPh sb="50" eb="52">
      <t>ケンスウ</t>
    </rPh>
    <rPh sb="53" eb="54">
      <t>ウチ</t>
    </rPh>
    <rPh sb="54" eb="55">
      <t>スウ</t>
    </rPh>
    <rPh sb="57" eb="59">
      <t>キニュウ</t>
    </rPh>
    <phoneticPr fontId="2"/>
  </si>
  <si>
    <t>※参加人数の下段には海外研究者の参加人数（内数）を記入してください。</t>
    <rPh sb="1" eb="3">
      <t>サンカ</t>
    </rPh>
    <rPh sb="3" eb="5">
      <t>ニンズウ</t>
    </rPh>
    <rPh sb="6" eb="8">
      <t>ゲダン</t>
    </rPh>
    <rPh sb="10" eb="15">
      <t>カイガイケンキュウシャ</t>
    </rPh>
    <rPh sb="16" eb="18">
      <t>サンカ</t>
    </rPh>
    <rPh sb="18" eb="20">
      <t>ニンズウ</t>
    </rPh>
    <rPh sb="25" eb="27">
      <t>キニュウ</t>
    </rPh>
    <phoneticPr fontId="2"/>
  </si>
  <si>
    <t>40歳
未満</t>
    <rPh sb="2" eb="3">
      <t>サイ</t>
    </rPh>
    <rPh sb="4" eb="6">
      <t>ミマン</t>
    </rPh>
    <phoneticPr fontId="2"/>
  </si>
  <si>
    <t>千円</t>
    <rPh sb="0" eb="1">
      <t>セン</t>
    </rPh>
    <rPh sb="1" eb="2">
      <t>エン</t>
    </rPh>
    <phoneticPr fontId="2"/>
  </si>
  <si>
    <t>その他</t>
    <rPh sb="2" eb="3">
      <t>ホカ</t>
    </rPh>
    <phoneticPr fontId="2"/>
  </si>
  <si>
    <t>※　運転経費については、各年度について記入してください。</t>
    <rPh sb="2" eb="4">
      <t>ウンテン</t>
    </rPh>
    <rPh sb="4" eb="6">
      <t>ケイヒ</t>
    </rPh>
    <rPh sb="12" eb="15">
      <t>カクネンド</t>
    </rPh>
    <rPh sb="19" eb="21">
      <t>キニュウ</t>
    </rPh>
    <phoneticPr fontId="2"/>
  </si>
  <si>
    <t>※資料の内容や保有数等において、世界／国内最高クラスに学術的価値が高い資料の場合は、「価値」欄に○（世界最高）、△（国内最高）を記入し、
　「資料の概要」欄にどの点が世界／国内最高であるのかを記入して下さい。</t>
    <rPh sb="1" eb="3">
      <t>シリョウ</t>
    </rPh>
    <rPh sb="4" eb="6">
      <t>ナイヨウ</t>
    </rPh>
    <rPh sb="7" eb="9">
      <t>ホユウ</t>
    </rPh>
    <rPh sb="9" eb="10">
      <t>スウ</t>
    </rPh>
    <rPh sb="10" eb="11">
      <t>トウ</t>
    </rPh>
    <rPh sb="27" eb="29">
      <t>ガクジュツ</t>
    </rPh>
    <rPh sb="29" eb="30">
      <t>テキ</t>
    </rPh>
    <rPh sb="30" eb="32">
      <t>カチ</t>
    </rPh>
    <rPh sb="33" eb="34">
      <t>タカ</t>
    </rPh>
    <rPh sb="35" eb="37">
      <t>シリョウ</t>
    </rPh>
    <rPh sb="43" eb="45">
      <t>カチ</t>
    </rPh>
    <rPh sb="71" eb="73">
      <t>シリョウ</t>
    </rPh>
    <phoneticPr fontId="2"/>
  </si>
  <si>
    <t>※データの内容や蓄積量等において、世界／国内最高クラスに学術的価値が高いデータの場合は、「価値」欄に○（世界最高）、△（国内最高）を記入し、
　「蓄積情報の概要」欄にどの点が世界／国内最高であるのかを記入して下さい。</t>
    <rPh sb="5" eb="7">
      <t>ナイヨウ</t>
    </rPh>
    <rPh sb="8" eb="10">
      <t>チクセキ</t>
    </rPh>
    <rPh sb="10" eb="11">
      <t>リョウ</t>
    </rPh>
    <rPh sb="11" eb="12">
      <t>トウ</t>
    </rPh>
    <rPh sb="28" eb="30">
      <t>ガクジュツ</t>
    </rPh>
    <rPh sb="30" eb="31">
      <t>テキ</t>
    </rPh>
    <rPh sb="31" eb="33">
      <t>カチ</t>
    </rPh>
    <rPh sb="34" eb="35">
      <t>タカ</t>
    </rPh>
    <rPh sb="45" eb="47">
      <t>カチ</t>
    </rPh>
    <phoneticPr fontId="2"/>
  </si>
  <si>
    <t>※○又は△を記入した資料については、別紙「資料・データの概要.ppt」を作成してください。</t>
    <rPh sb="2" eb="3">
      <t>マタ</t>
    </rPh>
    <rPh sb="6" eb="8">
      <t>キニュウ</t>
    </rPh>
    <rPh sb="10" eb="12">
      <t>シリョウ</t>
    </rPh>
    <rPh sb="21" eb="23">
      <t>シリョウ</t>
    </rPh>
    <phoneticPr fontId="2"/>
  </si>
  <si>
    <t>※○又は△を記入したデータについては、別紙「資料・データの概要.ppt」を作成してください。</t>
    <rPh sb="2" eb="3">
      <t>マタ</t>
    </rPh>
    <rPh sb="6" eb="8">
      <t>キニュウ</t>
    </rPh>
    <rPh sb="22" eb="24">
      <t>シリョウ</t>
    </rPh>
    <phoneticPr fontId="2"/>
  </si>
  <si>
    <t>雑誌等名</t>
    <rPh sb="2" eb="3">
      <t>トウ</t>
    </rPh>
    <phoneticPr fontId="2"/>
  </si>
  <si>
    <r>
      <t xml:space="preserve"> </t>
    </r>
    <r>
      <rPr>
        <u/>
        <sz val="10"/>
        <rFont val="ＭＳ Ｐゴシック"/>
        <family val="3"/>
        <charset val="128"/>
      </rPr>
      <t>Acknowledgement（謝辞）等がある論文のみを記入してください。</t>
    </r>
    <rPh sb="20" eb="21">
      <t>トウ</t>
    </rPh>
    <phoneticPr fontId="2"/>
  </si>
  <si>
    <t>※今後、拠点化にあたり、学内措置等により、人員の拡充等を予定している場合に記入。</t>
    <phoneticPr fontId="2"/>
  </si>
  <si>
    <t>令和○年度（R○.○.○現在）</t>
    <rPh sb="0" eb="2">
      <t>レイワ</t>
    </rPh>
    <rPh sb="3" eb="5">
      <t>ネンド</t>
    </rPh>
    <rPh sb="4" eb="5">
      <t>ド</t>
    </rPh>
    <rPh sb="12" eb="14">
      <t>ゲンザイ</t>
    </rPh>
    <phoneticPr fontId="2"/>
  </si>
  <si>
    <t>その他人員（R○.○.○現在）</t>
    <rPh sb="2" eb="3">
      <t>タ</t>
    </rPh>
    <rPh sb="3" eb="5">
      <t>ジンイン</t>
    </rPh>
    <phoneticPr fontId="2"/>
  </si>
  <si>
    <t>○共同利用・共同研究による成果として発表された論文の総数【単独・NW個】</t>
    <rPh sb="1" eb="3">
      <t>キョウドウ</t>
    </rPh>
    <rPh sb="3" eb="5">
      <t>リヨウ</t>
    </rPh>
    <rPh sb="6" eb="8">
      <t>キョウドウ</t>
    </rPh>
    <rPh sb="8" eb="10">
      <t>ケンキュウ</t>
    </rPh>
    <rPh sb="13" eb="15">
      <t>セイカ</t>
    </rPh>
    <rPh sb="18" eb="20">
      <t>ハッピョウ</t>
    </rPh>
    <rPh sb="23" eb="25">
      <t>ロンブン</t>
    </rPh>
    <rPh sb="26" eb="28">
      <t>ソウスウ</t>
    </rPh>
    <phoneticPr fontId="2"/>
  </si>
  <si>
    <t xml:space="preserve">   掲載論文数、掲載された論文のうち主なものを記載してください。【単独・NW個】</t>
    <rPh sb="19" eb="20">
      <t>オモ</t>
    </rPh>
    <rPh sb="24" eb="26">
      <t>キサイ</t>
    </rPh>
    <rPh sb="34" eb="36">
      <t>タンドク</t>
    </rPh>
    <rPh sb="39" eb="40">
      <t>コ</t>
    </rPh>
    <phoneticPr fontId="2"/>
  </si>
  <si>
    <t>海外研究者</t>
    <rPh sb="0" eb="2">
      <t>カイガイ</t>
    </rPh>
    <rPh sb="2" eb="5">
      <t>ケンキュウシャ</t>
    </rPh>
    <phoneticPr fontId="2"/>
  </si>
  <si>
    <t>２－１．共同利用・共同研究の実施状況</t>
    <rPh sb="4" eb="8">
      <t>キョウドウリヨウ</t>
    </rPh>
    <rPh sb="9" eb="13">
      <t>キョウドウケンキュウ</t>
    </rPh>
    <rPh sb="14" eb="16">
      <t>ジッシ</t>
    </rPh>
    <rPh sb="16" eb="18">
      <t>ジョウキョウ</t>
    </rPh>
    <phoneticPr fontId="2"/>
  </si>
  <si>
    <t>２－２．共同利用・共同研究に供する施設、設備、資料及びデータ等の利用状況等</t>
    <rPh sb="4" eb="6">
      <t>キョウドウ</t>
    </rPh>
    <rPh sb="6" eb="8">
      <t>リヨウ</t>
    </rPh>
    <rPh sb="9" eb="11">
      <t>キョウドウ</t>
    </rPh>
    <rPh sb="11" eb="13">
      <t>ケンキュウ</t>
    </rPh>
    <rPh sb="14" eb="15">
      <t>キョウ</t>
    </rPh>
    <rPh sb="17" eb="19">
      <t>シセツ</t>
    </rPh>
    <rPh sb="20" eb="22">
      <t>セツビ</t>
    </rPh>
    <rPh sb="23" eb="25">
      <t>シリョウ</t>
    </rPh>
    <rPh sb="25" eb="26">
      <t>オヨ</t>
    </rPh>
    <rPh sb="30" eb="31">
      <t>トウ</t>
    </rPh>
    <rPh sb="32" eb="34">
      <t>リヨウ</t>
    </rPh>
    <rPh sb="34" eb="36">
      <t>ジョウキョウ</t>
    </rPh>
    <rPh sb="36" eb="37">
      <t>トウ</t>
    </rPh>
    <phoneticPr fontId="2"/>
  </si>
  <si>
    <t>２-２-①．施設、設備の利用状況等【単独・NW個】</t>
    <phoneticPr fontId="2"/>
  </si>
  <si>
    <t>２．共同利用・共同研究の状況</t>
    <rPh sb="2" eb="6">
      <t>キョウドウリヨウ</t>
    </rPh>
    <rPh sb="7" eb="11">
      <t>キョウドウケンキュウ</t>
    </rPh>
    <rPh sb="12" eb="14">
      <t>ジョウキョウ</t>
    </rPh>
    <phoneticPr fontId="2"/>
  </si>
  <si>
    <t>　 ※右側の（　)内には、研究施設に所属する者（大学院生を含む）が、特に重要な役割・高い貢献（ファーストオー</t>
    <rPh sb="3" eb="5">
      <t>ミギガワ</t>
    </rPh>
    <rPh sb="9" eb="10">
      <t>ナイ</t>
    </rPh>
    <rPh sb="13" eb="15">
      <t>ケンキュウ</t>
    </rPh>
    <rPh sb="15" eb="17">
      <t>シセツ</t>
    </rPh>
    <rPh sb="18" eb="20">
      <t>ショゾク</t>
    </rPh>
    <rPh sb="22" eb="23">
      <t>モノ</t>
    </rPh>
    <rPh sb="24" eb="26">
      <t>ダイガク</t>
    </rPh>
    <rPh sb="26" eb="28">
      <t>インセイ</t>
    </rPh>
    <rPh sb="29" eb="30">
      <t>フク</t>
    </rPh>
    <rPh sb="34" eb="35">
      <t>トク</t>
    </rPh>
    <rPh sb="36" eb="38">
      <t>ジュウヨウ</t>
    </rPh>
    <rPh sb="39" eb="41">
      <t>ヤクワリ</t>
    </rPh>
    <rPh sb="42" eb="43">
      <t>タカ</t>
    </rPh>
    <phoneticPr fontId="2"/>
  </si>
  <si>
    <t>　※研究施設における共同利用・共同研究の成果である旨の Acknowledgement（謝辞）等がある論文のみを記入して</t>
    <rPh sb="2" eb="4">
      <t>ケンキュウ</t>
    </rPh>
    <rPh sb="4" eb="6">
      <t>シセツ</t>
    </rPh>
    <rPh sb="10" eb="12">
      <t>キョウドウ</t>
    </rPh>
    <rPh sb="12" eb="14">
      <t>リヨウ</t>
    </rPh>
    <rPh sb="15" eb="17">
      <t>キョウドウ</t>
    </rPh>
    <rPh sb="17" eb="19">
      <t>ケンキュウ</t>
    </rPh>
    <rPh sb="20" eb="22">
      <t>セイカ</t>
    </rPh>
    <rPh sb="25" eb="26">
      <t>ムネ</t>
    </rPh>
    <rPh sb="44" eb="46">
      <t>シャジ</t>
    </rPh>
    <rPh sb="47" eb="48">
      <t>トウ</t>
    </rPh>
    <rPh sb="51" eb="53">
      <t>ロンブン</t>
    </rPh>
    <rPh sb="56" eb="58">
      <t>キニュウ</t>
    </rPh>
    <phoneticPr fontId="2"/>
  </si>
  <si>
    <t>　 ※研究施設に所属する者を含まない論文については、拠点における共同利用・共同研究の成果である旨の</t>
    <rPh sb="3" eb="5">
      <t>ケンキュウ</t>
    </rPh>
    <rPh sb="5" eb="7">
      <t>シセツ</t>
    </rPh>
    <rPh sb="8" eb="10">
      <t>ショゾク</t>
    </rPh>
    <rPh sb="12" eb="13">
      <t>モノ</t>
    </rPh>
    <rPh sb="14" eb="15">
      <t>フク</t>
    </rPh>
    <rPh sb="18" eb="20">
      <t>ロンブン</t>
    </rPh>
    <rPh sb="26" eb="28">
      <t>キョテン</t>
    </rPh>
    <rPh sb="32" eb="34">
      <t>キョウドウ</t>
    </rPh>
    <rPh sb="34" eb="36">
      <t>リヨウ</t>
    </rPh>
    <rPh sb="37" eb="39">
      <t>キョウドウ</t>
    </rPh>
    <rPh sb="39" eb="41">
      <t>ケンキュウ</t>
    </rPh>
    <rPh sb="42" eb="44">
      <t>セイカ</t>
    </rPh>
    <rPh sb="47" eb="48">
      <t>ムネ</t>
    </rPh>
    <phoneticPr fontId="2"/>
  </si>
  <si>
    <t xml:space="preserve">  ※研究施設以外の研究者については、発表者名にアンダーラインを付してください。</t>
    <rPh sb="3" eb="5">
      <t>ケンキュウ</t>
    </rPh>
    <rPh sb="5" eb="7">
      <t>シセツ</t>
    </rPh>
    <rPh sb="7" eb="9">
      <t>イガイ</t>
    </rPh>
    <rPh sb="10" eb="13">
      <t>ケンキュウシャ</t>
    </rPh>
    <rPh sb="19" eb="22">
      <t>ハッピョウシャ</t>
    </rPh>
    <rPh sb="22" eb="23">
      <t>メイ</t>
    </rPh>
    <rPh sb="32" eb="33">
      <t>フ</t>
    </rPh>
    <phoneticPr fontId="2"/>
  </si>
  <si>
    <t xml:space="preserve">  ※研究施設以外の研究者については、発表者名にアンダーラインを付してください。</t>
    <rPh sb="3" eb="5">
      <t>ケンキュウ</t>
    </rPh>
    <rPh sb="5" eb="7">
      <t>シセツ</t>
    </rPh>
    <rPh sb="7" eb="9">
      <t>イガイ</t>
    </rPh>
    <phoneticPr fontId="2"/>
  </si>
  <si>
    <t>１</t>
    <phoneticPr fontId="2"/>
  </si>
  <si>
    <t>成果の概要（１５０字程度）</t>
    <rPh sb="0" eb="2">
      <t>セイカ</t>
    </rPh>
    <rPh sb="3" eb="5">
      <t>ガイヨウ</t>
    </rPh>
    <phoneticPr fontId="2"/>
  </si>
  <si>
    <t>当該成果をまとめた代表的な論文あるいは研究書等</t>
    <rPh sb="0" eb="2">
      <t>トウガイ</t>
    </rPh>
    <rPh sb="2" eb="4">
      <t>セイカ</t>
    </rPh>
    <rPh sb="9" eb="12">
      <t>ダイヒョウテキ</t>
    </rPh>
    <rPh sb="13" eb="15">
      <t>ロンブン</t>
    </rPh>
    <rPh sb="19" eb="22">
      <t>ケンキュウショ</t>
    </rPh>
    <rPh sb="22" eb="23">
      <t>トウ</t>
    </rPh>
    <phoneticPr fontId="2"/>
  </si>
  <si>
    <t>発表年月</t>
    <rPh sb="0" eb="2">
      <t>ハッピョウ</t>
    </rPh>
    <rPh sb="2" eb="4">
      <t>ネンゲツ</t>
    </rPh>
    <phoneticPr fontId="2"/>
  </si>
  <si>
    <t>論文名または研究書名</t>
    <rPh sb="0" eb="2">
      <t>ロンブン</t>
    </rPh>
    <rPh sb="2" eb="3">
      <t>メイ</t>
    </rPh>
    <rPh sb="6" eb="9">
      <t>ケンキュウショ</t>
    </rPh>
    <rPh sb="9" eb="10">
      <t>メイ</t>
    </rPh>
    <phoneticPr fontId="2"/>
  </si>
  <si>
    <t>研究代表者又は著作者名</t>
    <rPh sb="0" eb="2">
      <t>ケンキュウ</t>
    </rPh>
    <rPh sb="2" eb="5">
      <t>ダイヒョウシャ</t>
    </rPh>
    <rPh sb="5" eb="6">
      <t>マタ</t>
    </rPh>
    <rPh sb="7" eb="10">
      <t>チョサクシャ</t>
    </rPh>
    <rPh sb="10" eb="11">
      <t>メイ</t>
    </rPh>
    <phoneticPr fontId="2"/>
  </si>
  <si>
    <t>２</t>
  </si>
  <si>
    <t>３</t>
  </si>
  <si>
    <t>４</t>
    <phoneticPr fontId="2"/>
  </si>
  <si>
    <t>５</t>
    <phoneticPr fontId="2"/>
  </si>
  <si>
    <t>　 ５件まで厳選して記入し、主なもの２件について別紙ひな型を使用し、ポンチ絵を作成してください。</t>
    <rPh sb="3" eb="4">
      <t>ケン</t>
    </rPh>
    <rPh sb="6" eb="8">
      <t>ゲンセン</t>
    </rPh>
    <rPh sb="10" eb="12">
      <t>キニュウ</t>
    </rPh>
    <rPh sb="14" eb="15">
      <t>オモ</t>
    </rPh>
    <rPh sb="19" eb="20">
      <t>ケン</t>
    </rPh>
    <phoneticPr fontId="2"/>
  </si>
  <si>
    <t xml:space="preserve">２-１-１．共同利用・共同研究による成果 </t>
    <rPh sb="6" eb="8">
      <t>キョウドウ</t>
    </rPh>
    <rPh sb="8" eb="10">
      <t>リヨウ</t>
    </rPh>
    <rPh sb="11" eb="13">
      <t>キョウドウ</t>
    </rPh>
    <rPh sb="13" eb="15">
      <t>ケンキュウ</t>
    </rPh>
    <rPh sb="18" eb="20">
      <t>セイカ</t>
    </rPh>
    <phoneticPr fontId="2"/>
  </si>
  <si>
    <t>被引用数</t>
    <rPh sb="0" eb="1">
      <t>ヒ</t>
    </rPh>
    <rPh sb="1" eb="3">
      <t>インヨウ</t>
    </rPh>
    <rPh sb="3" eb="4">
      <t>スウ</t>
    </rPh>
    <phoneticPr fontId="2"/>
  </si>
  <si>
    <t>論文数</t>
    <rPh sb="0" eb="2">
      <t>ロンブン</t>
    </rPh>
    <rPh sb="2" eb="3">
      <t>スウ</t>
    </rPh>
    <phoneticPr fontId="2"/>
  </si>
  <si>
    <t>Q値</t>
    <rPh sb="1" eb="2">
      <t>チ</t>
    </rPh>
    <phoneticPr fontId="2"/>
  </si>
  <si>
    <t>対象期間</t>
    <phoneticPr fontId="2"/>
  </si>
  <si>
    <t>調査会社名</t>
    <rPh sb="0" eb="2">
      <t>チョウサ</t>
    </rPh>
    <rPh sb="2" eb="4">
      <t>カイシャ</t>
    </rPh>
    <rPh sb="4" eb="5">
      <t>メイ</t>
    </rPh>
    <phoneticPr fontId="2"/>
  </si>
  <si>
    <t>備考</t>
    <phoneticPr fontId="2"/>
  </si>
  <si>
    <t>（例）物理学</t>
    <rPh sb="1" eb="2">
      <t>レイ</t>
    </rPh>
    <rPh sb="3" eb="6">
      <t>ブツリガク</t>
    </rPh>
    <phoneticPr fontId="2"/>
  </si>
  <si>
    <t>トムソン・ロイター・プロフェッショナル株式会社</t>
    <phoneticPr fontId="2"/>
  </si>
  <si>
    <t>分野名</t>
    <rPh sb="0" eb="2">
      <t>ブンヤ</t>
    </rPh>
    <rPh sb="2" eb="3">
      <t>メイ</t>
    </rPh>
    <phoneticPr fontId="2"/>
  </si>
  <si>
    <t>引用数</t>
    <rPh sb="0" eb="2">
      <t>インヨウ</t>
    </rPh>
    <rPh sb="2" eb="3">
      <t>スウ</t>
    </rPh>
    <phoneticPr fontId="2"/>
  </si>
  <si>
    <t>２-１-１－②．研究施設における受賞状況【単独・NW個】</t>
    <rPh sb="8" eb="10">
      <t>ケンキュウ</t>
    </rPh>
    <rPh sb="10" eb="12">
      <t>シセツ</t>
    </rPh>
    <rPh sb="16" eb="18">
      <t>ジュショウ</t>
    </rPh>
    <rPh sb="18" eb="20">
      <t>ジョウキョウ</t>
    </rPh>
    <phoneticPr fontId="2"/>
  </si>
  <si>
    <t>学術変革領域研究（A）</t>
    <rPh sb="0" eb="2">
      <t>ガクジュツ</t>
    </rPh>
    <rPh sb="2" eb="4">
      <t>ヘンカク</t>
    </rPh>
    <rPh sb="4" eb="6">
      <t>リョウイキ</t>
    </rPh>
    <rPh sb="6" eb="8">
      <t>ケンキュウ</t>
    </rPh>
    <phoneticPr fontId="2"/>
  </si>
  <si>
    <t>学術変革領域研究（B）</t>
    <rPh sb="0" eb="2">
      <t>ガクジュツ</t>
    </rPh>
    <rPh sb="2" eb="4">
      <t>ヘンカク</t>
    </rPh>
    <rPh sb="4" eb="6">
      <t>リョウイキ</t>
    </rPh>
    <rPh sb="6" eb="8">
      <t>ケンキュウ</t>
    </rPh>
    <phoneticPr fontId="2"/>
  </si>
  <si>
    <t>うち社会人</t>
    <rPh sb="2" eb="5">
      <t>シャカイジン</t>
    </rPh>
    <phoneticPr fontId="2"/>
  </si>
  <si>
    <t>研究費総額
(外部資金を除く）
（ｃ）</t>
    <phoneticPr fontId="2"/>
  </si>
  <si>
    <t>受賞数</t>
    <rPh sb="0" eb="2">
      <t>ジュショウ</t>
    </rPh>
    <rPh sb="2" eb="3">
      <t>スウ</t>
    </rPh>
    <phoneticPr fontId="2"/>
  </si>
  <si>
    <t>新規：うち研究テーマ設定型</t>
    <rPh sb="0" eb="2">
      <t>シンキ</t>
    </rPh>
    <rPh sb="5" eb="7">
      <t>ケンキュウ</t>
    </rPh>
    <rPh sb="10" eb="12">
      <t>セッテイ</t>
    </rPh>
    <rPh sb="12" eb="13">
      <t>ガタ</t>
    </rPh>
    <phoneticPr fontId="2"/>
  </si>
  <si>
    <t>継続：うち研究テーマ設定型</t>
    <rPh sb="0" eb="2">
      <t>ケイゾク</t>
    </rPh>
    <rPh sb="5" eb="7">
      <t>ケンキュウ</t>
    </rPh>
    <rPh sb="10" eb="12">
      <t>セッテイ</t>
    </rPh>
    <rPh sb="12" eb="13">
      <t>ガタ</t>
    </rPh>
    <phoneticPr fontId="2"/>
  </si>
  <si>
    <t>継続：うち国際共同研究</t>
    <rPh sb="0" eb="2">
      <t>ケイゾク</t>
    </rPh>
    <rPh sb="5" eb="7">
      <t>コクサイ</t>
    </rPh>
    <rPh sb="7" eb="9">
      <t>キョウドウ</t>
    </rPh>
    <rPh sb="9" eb="11">
      <t>ケンキュウ</t>
    </rPh>
    <phoneticPr fontId="2"/>
  </si>
  <si>
    <t>合計：うち研究テーマ設定型</t>
    <rPh sb="0" eb="2">
      <t>ゴウケイ</t>
    </rPh>
    <rPh sb="5" eb="7">
      <t>ケンキュウ</t>
    </rPh>
    <rPh sb="10" eb="13">
      <t>セッテイガタ</t>
    </rPh>
    <phoneticPr fontId="2"/>
  </si>
  <si>
    <t>合計：うち国際共同研究</t>
    <rPh sb="0" eb="2">
      <t>ゴウケイ</t>
    </rPh>
    <rPh sb="5" eb="7">
      <t>コクサイ</t>
    </rPh>
    <rPh sb="7" eb="9">
      <t>キョウドウ</t>
    </rPh>
    <rPh sb="9" eb="11">
      <t>ケンキュウ</t>
    </rPh>
    <phoneticPr fontId="2"/>
  </si>
  <si>
    <t>公募型（新規）</t>
    <rPh sb="0" eb="3">
      <t>コウボガタ</t>
    </rPh>
    <rPh sb="4" eb="6">
      <t>シンキ</t>
    </rPh>
    <phoneticPr fontId="20"/>
  </si>
  <si>
    <t>公募型（継続）</t>
    <rPh sb="0" eb="3">
      <t>コウボガタ</t>
    </rPh>
    <rPh sb="4" eb="6">
      <t>ケイゾク</t>
    </rPh>
    <phoneticPr fontId="20"/>
  </si>
  <si>
    <t>公募型（合計）</t>
    <rPh sb="0" eb="3">
      <t>コウボガタ</t>
    </rPh>
    <rPh sb="4" eb="6">
      <t>ゴウケイ</t>
    </rPh>
    <phoneticPr fontId="20"/>
  </si>
  <si>
    <t>実施状況件数</t>
    <rPh sb="2" eb="4">
      <t>ジョウキョウ</t>
    </rPh>
    <rPh sb="4" eb="6">
      <t>ケンスウ</t>
    </rPh>
    <phoneticPr fontId="20"/>
  </si>
  <si>
    <t>【単独・NW個】</t>
    <phoneticPr fontId="2"/>
  </si>
  <si>
    <t>令和3年度</t>
    <rPh sb="0" eb="2">
      <t>レイワ</t>
    </rPh>
    <rPh sb="3" eb="5">
      <t>ネンド</t>
    </rPh>
    <phoneticPr fontId="2"/>
  </si>
  <si>
    <t>令和4年度</t>
    <rPh sb="0" eb="2">
      <t>レイワ</t>
    </rPh>
    <rPh sb="3" eb="5">
      <t>ネンド</t>
    </rPh>
    <phoneticPr fontId="2"/>
  </si>
  <si>
    <t>令和2年度</t>
    <phoneticPr fontId="2"/>
  </si>
  <si>
    <t>令和3年度</t>
    <phoneticPr fontId="2"/>
  </si>
  <si>
    <t>令和4年度</t>
    <phoneticPr fontId="2"/>
  </si>
  <si>
    <t>令和4年度</t>
    <rPh sb="0" eb="2">
      <t>レイワ</t>
    </rPh>
    <rPh sb="3" eb="5">
      <t>ネンド</t>
    </rPh>
    <rPh sb="4" eb="5">
      <t>ド</t>
    </rPh>
    <phoneticPr fontId="2"/>
  </si>
  <si>
    <t>令和2年度（R3.3.31現在）</t>
    <rPh sb="13" eb="15">
      <t>ゲンザイ</t>
    </rPh>
    <phoneticPr fontId="2"/>
  </si>
  <si>
    <t>その他人員（R3.3.31現在）</t>
    <rPh sb="2" eb="3">
      <t>タ</t>
    </rPh>
    <rPh sb="3" eb="5">
      <t>ジンイン</t>
    </rPh>
    <rPh sb="13" eb="15">
      <t>ゲンザイ</t>
    </rPh>
    <phoneticPr fontId="2"/>
  </si>
  <si>
    <t>令和3年度（R4.3.31現在）</t>
    <rPh sb="0" eb="2">
      <t>レイワ</t>
    </rPh>
    <rPh sb="3" eb="5">
      <t>ネンド</t>
    </rPh>
    <rPh sb="4" eb="5">
      <t>ド</t>
    </rPh>
    <rPh sb="13" eb="15">
      <t>ゲンザイ</t>
    </rPh>
    <phoneticPr fontId="2"/>
  </si>
  <si>
    <t>その他人員（R4.3.31現在）</t>
    <rPh sb="2" eb="3">
      <t>タ</t>
    </rPh>
    <rPh sb="3" eb="5">
      <t>ジンイン</t>
    </rPh>
    <rPh sb="13" eb="15">
      <t>ゲンザイ</t>
    </rPh>
    <phoneticPr fontId="2"/>
  </si>
  <si>
    <t>令和4年度（R5.3.31現在）</t>
    <rPh sb="0" eb="2">
      <t>レイワ</t>
    </rPh>
    <rPh sb="3" eb="5">
      <t>ネンド</t>
    </rPh>
    <rPh sb="4" eb="5">
      <t>ド</t>
    </rPh>
    <rPh sb="13" eb="15">
      <t>ゲンザイ</t>
    </rPh>
    <phoneticPr fontId="2"/>
  </si>
  <si>
    <t>その他人員（R5.3.31現在）</t>
    <rPh sb="2" eb="3">
      <t>タ</t>
    </rPh>
    <rPh sb="3" eb="5">
      <t>ジンイン</t>
    </rPh>
    <rPh sb="13" eb="15">
      <t>ゲンザイ</t>
    </rPh>
    <phoneticPr fontId="2"/>
  </si>
  <si>
    <t>令和5年度（R5.12.31現在）</t>
    <rPh sb="0" eb="2">
      <t>レイワ</t>
    </rPh>
    <rPh sb="3" eb="5">
      <t>ネンド</t>
    </rPh>
    <rPh sb="4" eb="5">
      <t>ド</t>
    </rPh>
    <rPh sb="14" eb="16">
      <t>ゲンザイ</t>
    </rPh>
    <phoneticPr fontId="2"/>
  </si>
  <si>
    <t>その他人員（R5.12.31現在）</t>
    <rPh sb="2" eb="3">
      <t>タ</t>
    </rPh>
    <rPh sb="3" eb="5">
      <t>ジンイン</t>
    </rPh>
    <rPh sb="14" eb="16">
      <t>ゲンザイ</t>
    </rPh>
    <phoneticPr fontId="2"/>
  </si>
  <si>
    <t>令和4年度</t>
    <rPh sb="0" eb="2">
      <t>レイワ</t>
    </rPh>
    <rPh sb="3" eb="5">
      <t>ネンド</t>
    </rPh>
    <rPh sb="4" eb="5">
      <t>ガンネン</t>
    </rPh>
    <phoneticPr fontId="2"/>
  </si>
  <si>
    <t>共同利用・共同研究の主な内容（令和3年度）</t>
    <rPh sb="0" eb="2">
      <t>キョウドウ</t>
    </rPh>
    <rPh sb="2" eb="4">
      <t>リヨウ</t>
    </rPh>
    <rPh sb="5" eb="7">
      <t>キョウドウ</t>
    </rPh>
    <rPh sb="7" eb="9">
      <t>ケンキュウ</t>
    </rPh>
    <rPh sb="10" eb="11">
      <t>オモ</t>
    </rPh>
    <rPh sb="12" eb="14">
      <t>ナイヨウ</t>
    </rPh>
    <phoneticPr fontId="2"/>
  </si>
  <si>
    <t>共同利用・共同研究の主な内容（令和4年度）</t>
    <rPh sb="0" eb="2">
      <t>キョウドウ</t>
    </rPh>
    <rPh sb="2" eb="4">
      <t>リヨウ</t>
    </rPh>
    <rPh sb="5" eb="7">
      <t>キョウドウ</t>
    </rPh>
    <rPh sb="7" eb="9">
      <t>ケンキュウ</t>
    </rPh>
    <rPh sb="10" eb="11">
      <t>オモ</t>
    </rPh>
    <rPh sb="12" eb="14">
      <t>ナイヨウ</t>
    </rPh>
    <phoneticPr fontId="2"/>
  </si>
  <si>
    <t>R3</t>
    <phoneticPr fontId="2"/>
  </si>
  <si>
    <t>R4</t>
    <phoneticPr fontId="2"/>
  </si>
  <si>
    <t>（例）令和
2年度</t>
    <rPh sb="1" eb="2">
      <t>レイ</t>
    </rPh>
    <rPh sb="3" eb="5">
      <t>レイワ</t>
    </rPh>
    <rPh sb="7" eb="9">
      <t>ネンド</t>
    </rPh>
    <phoneticPr fontId="2"/>
  </si>
  <si>
    <t>R2～R4</t>
    <phoneticPr fontId="2"/>
  </si>
  <si>
    <t>R1～R4</t>
    <phoneticPr fontId="2"/>
  </si>
  <si>
    <t>代表研究者名</t>
    <rPh sb="0" eb="2">
      <t>ダイヒョウ</t>
    </rPh>
    <rPh sb="2" eb="5">
      <t>ケンキュウシャ</t>
    </rPh>
    <rPh sb="5" eb="6">
      <t>メイ</t>
    </rPh>
    <phoneticPr fontId="2"/>
  </si>
  <si>
    <t>研究プロジェクト等の概要・成果</t>
    <rPh sb="0" eb="2">
      <t>ケンキュウ</t>
    </rPh>
    <rPh sb="8" eb="9">
      <t>トウ</t>
    </rPh>
    <rPh sb="10" eb="12">
      <t>ガイヨウ</t>
    </rPh>
    <rPh sb="13" eb="15">
      <t>セイカ</t>
    </rPh>
    <phoneticPr fontId="2"/>
  </si>
  <si>
    <t>実施期間</t>
    <rPh sb="0" eb="2">
      <t>ジッシ</t>
    </rPh>
    <rPh sb="2" eb="4">
      <t>キカン</t>
    </rPh>
    <phoneticPr fontId="2"/>
  </si>
  <si>
    <t>参加者（国）の規模</t>
    <rPh sb="0" eb="3">
      <t>サンカシャ</t>
    </rPh>
    <rPh sb="4" eb="5">
      <t>クニ</t>
    </rPh>
    <rPh sb="7" eb="9">
      <t>キボ</t>
    </rPh>
    <phoneticPr fontId="2"/>
  </si>
  <si>
    <t>国際会議等の名称</t>
    <rPh sb="0" eb="2">
      <t>コクサイ</t>
    </rPh>
    <rPh sb="2" eb="4">
      <t>カイギ</t>
    </rPh>
    <rPh sb="4" eb="5">
      <t>トウ</t>
    </rPh>
    <rPh sb="6" eb="8">
      <t>メイショウ</t>
    </rPh>
    <phoneticPr fontId="2"/>
  </si>
  <si>
    <t>参加者（国）の規模</t>
    <rPh sb="0" eb="2">
      <t>サンカ</t>
    </rPh>
    <rPh sb="2" eb="3">
      <t>シャ</t>
    </rPh>
    <rPh sb="4" eb="5">
      <t>コク</t>
    </rPh>
    <rPh sb="7" eb="9">
      <t>キボ</t>
    </rPh>
    <phoneticPr fontId="2"/>
  </si>
  <si>
    <t xml:space="preserve">２-１-５．共同利用・共同研究に関するシンポジウム等の実施状況 </t>
    <rPh sb="6" eb="8">
      <t>キョウドウ</t>
    </rPh>
    <rPh sb="8" eb="10">
      <t>リヨウ</t>
    </rPh>
    <rPh sb="11" eb="13">
      <t>キョウドウ</t>
    </rPh>
    <rPh sb="13" eb="15">
      <t>ケンキュウ</t>
    </rPh>
    <rPh sb="16" eb="17">
      <t>カン</t>
    </rPh>
    <rPh sb="25" eb="26">
      <t>トウ</t>
    </rPh>
    <rPh sb="27" eb="29">
      <t>ジッシ</t>
    </rPh>
    <rPh sb="29" eb="31">
      <t>ジョウキョウ</t>
    </rPh>
    <phoneticPr fontId="2"/>
  </si>
  <si>
    <t>２-１-５-①．研究者を対象としたシンポジウム等の実施状況【単独・NW個】</t>
    <rPh sb="8" eb="11">
      <t>ケンキュウシャ</t>
    </rPh>
    <rPh sb="12" eb="14">
      <t>タイショウ</t>
    </rPh>
    <rPh sb="23" eb="24">
      <t>トウ</t>
    </rPh>
    <rPh sb="25" eb="27">
      <t>ジッシ</t>
    </rPh>
    <rPh sb="27" eb="29">
      <t>ジョウキョウ</t>
    </rPh>
    <phoneticPr fontId="2"/>
  </si>
  <si>
    <t>２-１-５-②．国際シンポジウム等への参加状況【単独・NW個】</t>
    <rPh sb="8" eb="10">
      <t>コクサイ</t>
    </rPh>
    <rPh sb="16" eb="17">
      <t>トウ</t>
    </rPh>
    <rPh sb="19" eb="21">
      <t>サンカ</t>
    </rPh>
    <rPh sb="21" eb="23">
      <t>ジョウキョウ</t>
    </rPh>
    <phoneticPr fontId="2"/>
  </si>
  <si>
    <t>２-１-５-③．研究者以外を対象としたシンポジウム等の実施状況【単独・NW個】</t>
    <rPh sb="8" eb="11">
      <t>ケンキュウシャ</t>
    </rPh>
    <rPh sb="11" eb="13">
      <t>イガイ</t>
    </rPh>
    <rPh sb="14" eb="16">
      <t>タイショウ</t>
    </rPh>
    <rPh sb="25" eb="26">
      <t>トウ</t>
    </rPh>
    <rPh sb="27" eb="29">
      <t>ジッシ</t>
    </rPh>
    <rPh sb="29" eb="31">
      <t>ジョウキョウ</t>
    </rPh>
    <phoneticPr fontId="2"/>
  </si>
  <si>
    <t xml:space="preserve">２-１-２．共同利用・共同研究による特筆すべき国際的な成果 </t>
    <rPh sb="6" eb="8">
      <t>キョウドウ</t>
    </rPh>
    <rPh sb="8" eb="10">
      <t>リヨウ</t>
    </rPh>
    <rPh sb="11" eb="13">
      <t>キョウドウ</t>
    </rPh>
    <rPh sb="13" eb="15">
      <t>ケンキュウ</t>
    </rPh>
    <rPh sb="18" eb="20">
      <t>トクヒツ</t>
    </rPh>
    <rPh sb="23" eb="26">
      <t>コクサイテキ</t>
    </rPh>
    <rPh sb="27" eb="29">
      <t>セイカ</t>
    </rPh>
    <phoneticPr fontId="2"/>
  </si>
  <si>
    <t xml:space="preserve">２-１-３．共同利用・共同研究による成果として発表された論文数 </t>
    <rPh sb="6" eb="8">
      <t>キョウドウ</t>
    </rPh>
    <rPh sb="8" eb="10">
      <t>リヨウ</t>
    </rPh>
    <rPh sb="11" eb="13">
      <t>キョウドウ</t>
    </rPh>
    <rPh sb="13" eb="15">
      <t>ケンキュウ</t>
    </rPh>
    <rPh sb="18" eb="20">
      <t>セイカ</t>
    </rPh>
    <rPh sb="23" eb="25">
      <t>ハッピョウ</t>
    </rPh>
    <rPh sb="28" eb="30">
      <t>ロンブン</t>
    </rPh>
    <rPh sb="30" eb="31">
      <t>カズ</t>
    </rPh>
    <phoneticPr fontId="2"/>
  </si>
  <si>
    <t>２-１-３-①．研究施設に所属する者（大学院生を含む）のみの論文【単独・NW個】</t>
    <rPh sb="8" eb="10">
      <t>ケンキュウ</t>
    </rPh>
    <rPh sb="10" eb="12">
      <t>シセツ</t>
    </rPh>
    <rPh sb="13" eb="15">
      <t>ショゾク</t>
    </rPh>
    <rPh sb="17" eb="18">
      <t>モノ</t>
    </rPh>
    <rPh sb="19" eb="21">
      <t>ダイガク</t>
    </rPh>
    <rPh sb="21" eb="23">
      <t>インセイ</t>
    </rPh>
    <rPh sb="24" eb="25">
      <t>フク</t>
    </rPh>
    <rPh sb="30" eb="32">
      <t>ロンブン</t>
    </rPh>
    <phoneticPr fontId="2"/>
  </si>
  <si>
    <t>２-１-３-②．研究施設に所属する者と研究施設以外に所属する者（国外の研究機関に所属する者を除く）の論文</t>
    <rPh sb="8" eb="10">
      <t>ケンキュウ</t>
    </rPh>
    <rPh sb="10" eb="12">
      <t>シセツ</t>
    </rPh>
    <rPh sb="13" eb="15">
      <t>ショゾク</t>
    </rPh>
    <rPh sb="17" eb="18">
      <t>モノ</t>
    </rPh>
    <rPh sb="19" eb="21">
      <t>ケンキュウ</t>
    </rPh>
    <rPh sb="21" eb="23">
      <t>シセツ</t>
    </rPh>
    <rPh sb="23" eb="25">
      <t>イガイ</t>
    </rPh>
    <rPh sb="26" eb="28">
      <t>ショゾク</t>
    </rPh>
    <rPh sb="30" eb="31">
      <t>モノ</t>
    </rPh>
    <rPh sb="32" eb="34">
      <t>コクガイ</t>
    </rPh>
    <rPh sb="35" eb="37">
      <t>ケンキュウ</t>
    </rPh>
    <rPh sb="37" eb="39">
      <t>キカン</t>
    </rPh>
    <rPh sb="40" eb="42">
      <t>ショゾク</t>
    </rPh>
    <rPh sb="44" eb="45">
      <t>モノ</t>
    </rPh>
    <rPh sb="46" eb="47">
      <t>ノゾ</t>
    </rPh>
    <rPh sb="50" eb="52">
      <t>ロンブン</t>
    </rPh>
    <phoneticPr fontId="2"/>
  </si>
  <si>
    <t>２-１-３-③．研究施設以外に所属する者（国外の研究機関に所属する者を除く）のみの論文【単独・NW個】</t>
    <rPh sb="8" eb="10">
      <t>ケンキュウ</t>
    </rPh>
    <rPh sb="10" eb="12">
      <t>シセツ</t>
    </rPh>
    <rPh sb="12" eb="14">
      <t>イガイ</t>
    </rPh>
    <rPh sb="15" eb="17">
      <t>ショゾク</t>
    </rPh>
    <rPh sb="19" eb="20">
      <t>モノ</t>
    </rPh>
    <rPh sb="21" eb="23">
      <t>コクガイ</t>
    </rPh>
    <rPh sb="24" eb="26">
      <t>ケンキュウ</t>
    </rPh>
    <rPh sb="26" eb="28">
      <t>キカン</t>
    </rPh>
    <rPh sb="29" eb="31">
      <t>ショゾク</t>
    </rPh>
    <rPh sb="33" eb="34">
      <t>モノ</t>
    </rPh>
    <rPh sb="35" eb="36">
      <t>ノゾ</t>
    </rPh>
    <rPh sb="41" eb="43">
      <t>ロンブン</t>
    </rPh>
    <phoneticPr fontId="2"/>
  </si>
  <si>
    <t>２-１-３-④．国内の研究機関（研究施設を含む）に所属する者と国外の研究機関に所属する者の論文【単独・NW個】</t>
    <rPh sb="8" eb="10">
      <t>コクナイ</t>
    </rPh>
    <rPh sb="11" eb="13">
      <t>ケンキュウ</t>
    </rPh>
    <rPh sb="13" eb="15">
      <t>キカン</t>
    </rPh>
    <rPh sb="16" eb="18">
      <t>ケンキュウ</t>
    </rPh>
    <rPh sb="18" eb="20">
      <t>シセツ</t>
    </rPh>
    <rPh sb="21" eb="22">
      <t>フク</t>
    </rPh>
    <rPh sb="25" eb="27">
      <t>ショゾク</t>
    </rPh>
    <rPh sb="29" eb="30">
      <t>モノ</t>
    </rPh>
    <rPh sb="31" eb="33">
      <t>コクガイ</t>
    </rPh>
    <rPh sb="34" eb="36">
      <t>ケンキュウ</t>
    </rPh>
    <rPh sb="36" eb="38">
      <t>キカン</t>
    </rPh>
    <rPh sb="39" eb="41">
      <t>ショゾク</t>
    </rPh>
    <rPh sb="43" eb="44">
      <t>モノ</t>
    </rPh>
    <rPh sb="45" eb="47">
      <t>ロンブン</t>
    </rPh>
    <phoneticPr fontId="2"/>
  </si>
  <si>
    <t>２-１-３-⑤．国外の研究機関に所属する者のみの論文【単独・NW個】</t>
    <rPh sb="8" eb="10">
      <t>コクガイ</t>
    </rPh>
    <rPh sb="11" eb="13">
      <t>ケンキュウ</t>
    </rPh>
    <rPh sb="13" eb="15">
      <t>キカン</t>
    </rPh>
    <rPh sb="16" eb="18">
      <t>ショゾク</t>
    </rPh>
    <rPh sb="20" eb="21">
      <t>モノ</t>
    </rPh>
    <rPh sb="24" eb="26">
      <t>ロンブン</t>
    </rPh>
    <phoneticPr fontId="2"/>
  </si>
  <si>
    <t>２-１-３-①～⑤における平均【単独・NW個】</t>
    <rPh sb="13" eb="15">
      <t>ヘイキン</t>
    </rPh>
    <phoneticPr fontId="2"/>
  </si>
  <si>
    <t xml:space="preserve">２-１-４．共同利用・共同研究の活動状況 </t>
    <rPh sb="6" eb="10">
      <t>キョウドウリヨウ</t>
    </rPh>
    <rPh sb="11" eb="13">
      <t>キョウドウ</t>
    </rPh>
    <rPh sb="13" eb="15">
      <t>ケンキュウ</t>
    </rPh>
    <rPh sb="16" eb="18">
      <t>カツドウ</t>
    </rPh>
    <rPh sb="18" eb="20">
      <t>ジョウキョウ</t>
    </rPh>
    <phoneticPr fontId="2"/>
  </si>
  <si>
    <t>２-１-４-①．共同利用・共同研究課題の採択状況・実施状況【単独・NW個】</t>
    <rPh sb="8" eb="10">
      <t>キョウドウ</t>
    </rPh>
    <rPh sb="10" eb="12">
      <t>リヨウ</t>
    </rPh>
    <rPh sb="13" eb="15">
      <t>キョウドウ</t>
    </rPh>
    <rPh sb="15" eb="17">
      <t>ケンキュウ</t>
    </rPh>
    <rPh sb="17" eb="19">
      <t>カダイ</t>
    </rPh>
    <rPh sb="20" eb="22">
      <t>サイタク</t>
    </rPh>
    <rPh sb="22" eb="24">
      <t>ジョウキョウ</t>
    </rPh>
    <rPh sb="25" eb="27">
      <t>ジッシ</t>
    </rPh>
    <rPh sb="27" eb="29">
      <t>ジョウキョウ</t>
    </rPh>
    <rPh sb="35" eb="36">
      <t>コ</t>
    </rPh>
    <phoneticPr fontId="2"/>
  </si>
  <si>
    <t>２-１-４-②．共同利用・共同研究課題の概要【単独・NW個】</t>
    <rPh sb="8" eb="10">
      <t>キョウドウ</t>
    </rPh>
    <rPh sb="10" eb="12">
      <t>リヨウ</t>
    </rPh>
    <rPh sb="13" eb="15">
      <t>キョウドウ</t>
    </rPh>
    <rPh sb="15" eb="17">
      <t>ケンキュウ</t>
    </rPh>
    <rPh sb="17" eb="19">
      <t>カダイ</t>
    </rPh>
    <rPh sb="20" eb="22">
      <t>ガイヨウ</t>
    </rPh>
    <rPh sb="28" eb="29">
      <t>コ</t>
    </rPh>
    <phoneticPr fontId="2"/>
  </si>
  <si>
    <t xml:space="preserve"> １－１．研究施設の組織等</t>
    <rPh sb="5" eb="7">
      <t>ケンキュウ</t>
    </rPh>
    <rPh sb="7" eb="9">
      <t>シセツ</t>
    </rPh>
    <rPh sb="10" eb="12">
      <t>ソシキ</t>
    </rPh>
    <rPh sb="12" eb="13">
      <t>トウ</t>
    </rPh>
    <phoneticPr fontId="2"/>
  </si>
  <si>
    <t>１-１-１．教員数</t>
    <rPh sb="6" eb="8">
      <t>キョウイン</t>
    </rPh>
    <rPh sb="8" eb="9">
      <t>スウ</t>
    </rPh>
    <phoneticPr fontId="2"/>
  </si>
  <si>
    <t>１-１-１-①．教員数（令和2年度）【単独・NW個】</t>
    <rPh sb="8" eb="10">
      <t>キョウイン</t>
    </rPh>
    <rPh sb="10" eb="11">
      <t>スウ</t>
    </rPh>
    <phoneticPr fontId="2"/>
  </si>
  <si>
    <t>１-１-１-②．教員数（令和3年度）【単独・NW個】</t>
    <rPh sb="8" eb="10">
      <t>キョウイン</t>
    </rPh>
    <rPh sb="10" eb="11">
      <t>スウ</t>
    </rPh>
    <rPh sb="12" eb="14">
      <t>レイワ</t>
    </rPh>
    <rPh sb="15" eb="17">
      <t>ネンド</t>
    </rPh>
    <phoneticPr fontId="2"/>
  </si>
  <si>
    <t>１-１-１-③．教員数（令和4年度）【単独・NW個】</t>
    <rPh sb="8" eb="10">
      <t>キョウイン</t>
    </rPh>
    <rPh sb="10" eb="11">
      <t>スウ</t>
    </rPh>
    <rPh sb="12" eb="14">
      <t>レイワ</t>
    </rPh>
    <rPh sb="15" eb="17">
      <t>ネンド</t>
    </rPh>
    <rPh sb="16" eb="17">
      <t>ドヘイネンド</t>
    </rPh>
    <phoneticPr fontId="2"/>
  </si>
  <si>
    <t>１-１-１-④．教員数（令和5年度）【単独・NW個】</t>
    <rPh sb="8" eb="10">
      <t>キョウイン</t>
    </rPh>
    <rPh sb="10" eb="11">
      <t>スウ</t>
    </rPh>
    <rPh sb="12" eb="14">
      <t>レイワ</t>
    </rPh>
    <rPh sb="15" eb="17">
      <t>ネンド</t>
    </rPh>
    <rPh sb="16" eb="17">
      <t>ドヘイネンド</t>
    </rPh>
    <phoneticPr fontId="2"/>
  </si>
  <si>
    <t>１-１-１-⑤．教員数（令和○年度）【単独・NW個】</t>
    <rPh sb="8" eb="10">
      <t>キョウイン</t>
    </rPh>
    <rPh sb="10" eb="11">
      <t>スウ</t>
    </rPh>
    <rPh sb="12" eb="14">
      <t>レイワ</t>
    </rPh>
    <rPh sb="15" eb="17">
      <t>ネンド</t>
    </rPh>
    <rPh sb="16" eb="17">
      <t>ドヘイネンド</t>
    </rPh>
    <phoneticPr fontId="2"/>
  </si>
  <si>
    <t>１-１-２．人材の流動性【単独・NW個】</t>
    <rPh sb="6" eb="8">
      <t>ジンザイ</t>
    </rPh>
    <rPh sb="9" eb="12">
      <t>リュウドウセイ</t>
    </rPh>
    <phoneticPr fontId="2"/>
  </si>
  <si>
    <t>１－２．研究施設の予算・決算・外部資金等</t>
    <rPh sb="4" eb="6">
      <t>ケンキュウ</t>
    </rPh>
    <rPh sb="6" eb="8">
      <t>シセツ</t>
    </rPh>
    <rPh sb="9" eb="11">
      <t>ヨサン</t>
    </rPh>
    <rPh sb="12" eb="14">
      <t>ケッサン</t>
    </rPh>
    <rPh sb="15" eb="17">
      <t>ガイブ</t>
    </rPh>
    <rPh sb="17" eb="19">
      <t>シキン</t>
    </rPh>
    <rPh sb="19" eb="20">
      <t>トウ</t>
    </rPh>
    <phoneticPr fontId="2"/>
  </si>
  <si>
    <t>１-２-１．決算額【単独・NW個】</t>
    <phoneticPr fontId="2"/>
  </si>
  <si>
    <t>１-２-２．教員１人当たりの研究費【単独・NW個】</t>
    <rPh sb="6" eb="8">
      <t>キョウイン</t>
    </rPh>
    <rPh sb="9" eb="10">
      <t>ニン</t>
    </rPh>
    <rPh sb="10" eb="11">
      <t>ア</t>
    </rPh>
    <rPh sb="14" eb="17">
      <t>ケンキュウヒ</t>
    </rPh>
    <phoneticPr fontId="2"/>
  </si>
  <si>
    <t>１-２-３．科学研究費助成事業等の採択状況</t>
    <rPh sb="6" eb="8">
      <t>カガク</t>
    </rPh>
    <rPh sb="8" eb="11">
      <t>ケンキュウヒ</t>
    </rPh>
    <rPh sb="11" eb="13">
      <t>ジョセイ</t>
    </rPh>
    <rPh sb="13" eb="15">
      <t>ジギョウ</t>
    </rPh>
    <rPh sb="15" eb="16">
      <t>トウ</t>
    </rPh>
    <rPh sb="17" eb="19">
      <t>サイタク</t>
    </rPh>
    <rPh sb="19" eb="21">
      <t>ジョウキョウ</t>
    </rPh>
    <phoneticPr fontId="2"/>
  </si>
  <si>
    <t>学術変革領域研究（Ａ）</t>
    <rPh sb="0" eb="8">
      <t>ガクジュツヘンカクリョウイキケンキュウ</t>
    </rPh>
    <phoneticPr fontId="2"/>
  </si>
  <si>
    <t>学術変革領域研究（B）</t>
    <rPh sb="0" eb="8">
      <t>ガクジュツヘンカクリョウイキケンキュウ</t>
    </rPh>
    <phoneticPr fontId="2"/>
  </si>
  <si>
    <t>国際先導研究</t>
    <rPh sb="0" eb="6">
      <t>コクサイセンドウケンキュウ</t>
    </rPh>
    <phoneticPr fontId="2"/>
  </si>
  <si>
    <t>特別研究促進費</t>
    <rPh sb="0" eb="2">
      <t>トクベツ</t>
    </rPh>
    <rPh sb="2" eb="4">
      <t>ケンキュウ</t>
    </rPh>
    <rPh sb="4" eb="7">
      <t>ソクシンヒ</t>
    </rPh>
    <phoneticPr fontId="2"/>
  </si>
  <si>
    <t>１-２-３-④．科学研究費助成事業等の採択状況 （平均）【単独・NW個】</t>
    <rPh sb="8" eb="10">
      <t>カガク</t>
    </rPh>
    <rPh sb="10" eb="13">
      <t>ケンキュウヒ</t>
    </rPh>
    <rPh sb="13" eb="15">
      <t>ジョセイ</t>
    </rPh>
    <rPh sb="15" eb="17">
      <t>ジギョウ</t>
    </rPh>
    <rPh sb="17" eb="18">
      <t>トウ</t>
    </rPh>
    <rPh sb="19" eb="21">
      <t>サイタク</t>
    </rPh>
    <rPh sb="21" eb="23">
      <t>ジョウキョウ</t>
    </rPh>
    <rPh sb="25" eb="27">
      <t>ヘイキン</t>
    </rPh>
    <rPh sb="27" eb="28">
      <t>ネンド</t>
    </rPh>
    <phoneticPr fontId="2"/>
  </si>
  <si>
    <t>１-２-４．その他の外部資金受入状況</t>
    <rPh sb="8" eb="9">
      <t>タ</t>
    </rPh>
    <rPh sb="10" eb="12">
      <t>ガイブ</t>
    </rPh>
    <rPh sb="12" eb="14">
      <t>シキン</t>
    </rPh>
    <rPh sb="14" eb="16">
      <t>ウケイレ</t>
    </rPh>
    <rPh sb="16" eb="18">
      <t>ジョウキョウ</t>
    </rPh>
    <phoneticPr fontId="2"/>
  </si>
  <si>
    <t>１-２-４-①．民間等との共同研究【単独・NW個】</t>
    <rPh sb="8" eb="10">
      <t>ミンカン</t>
    </rPh>
    <rPh sb="10" eb="11">
      <t>トウ</t>
    </rPh>
    <rPh sb="13" eb="15">
      <t>キョウドウ</t>
    </rPh>
    <rPh sb="15" eb="17">
      <t>ケンキュウ</t>
    </rPh>
    <phoneticPr fontId="2"/>
  </si>
  <si>
    <t>１-２-４-②．受託研究【単独・NW個】</t>
    <rPh sb="8" eb="10">
      <t>ジュタク</t>
    </rPh>
    <rPh sb="10" eb="12">
      <t>ケンキュウ</t>
    </rPh>
    <phoneticPr fontId="2"/>
  </si>
  <si>
    <t>１-２-４-③．奨学寄附金【単独・NW個】</t>
    <rPh sb="8" eb="10">
      <t>ショウガク</t>
    </rPh>
    <rPh sb="10" eb="13">
      <t>キフキン</t>
    </rPh>
    <phoneticPr fontId="2"/>
  </si>
  <si>
    <t>１－３．研究施設の国際交流状況</t>
    <rPh sb="4" eb="6">
      <t>ケンキュウ</t>
    </rPh>
    <rPh sb="6" eb="8">
      <t>シセツ</t>
    </rPh>
    <rPh sb="9" eb="11">
      <t>コクサイ</t>
    </rPh>
    <rPh sb="11" eb="13">
      <t>コウリュウ</t>
    </rPh>
    <rPh sb="13" eb="15">
      <t>ジョウキョウ</t>
    </rPh>
    <phoneticPr fontId="2"/>
  </si>
  <si>
    <t>１-３-１．学術国際交流協定の状況【単独・NW個】</t>
    <rPh sb="6" eb="8">
      <t>ガクジュツ</t>
    </rPh>
    <rPh sb="8" eb="10">
      <t>コクサイ</t>
    </rPh>
    <rPh sb="10" eb="12">
      <t>コウリュウ</t>
    </rPh>
    <rPh sb="12" eb="14">
      <t>キョウテイ</t>
    </rPh>
    <rPh sb="15" eb="17">
      <t>ジョウキョウ</t>
    </rPh>
    <phoneticPr fontId="2"/>
  </si>
  <si>
    <t>１-３-２．国際的な研究プロジェクトへの参加状況 【単独・NW個】</t>
    <rPh sb="6" eb="9">
      <t>コクサイテキ</t>
    </rPh>
    <rPh sb="10" eb="12">
      <t>ケンキュウ</t>
    </rPh>
    <rPh sb="20" eb="22">
      <t>サンカ</t>
    </rPh>
    <rPh sb="22" eb="24">
      <t>ジョウキョウ</t>
    </rPh>
    <phoneticPr fontId="2"/>
  </si>
  <si>
    <t>１-３-３．国際的な研究プロジェクトの長を務めた研究者の在籍状況</t>
    <rPh sb="6" eb="9">
      <t>コクサイテキ</t>
    </rPh>
    <rPh sb="10" eb="12">
      <t>ケンキュウ</t>
    </rPh>
    <rPh sb="19" eb="20">
      <t>チョウ</t>
    </rPh>
    <rPh sb="21" eb="22">
      <t>ツト</t>
    </rPh>
    <rPh sb="24" eb="27">
      <t>ケンキュウシャ</t>
    </rPh>
    <rPh sb="28" eb="32">
      <t>ザイセキジョウキョウ</t>
    </rPh>
    <phoneticPr fontId="2"/>
  </si>
  <si>
    <t>１-３-５．研究者の海外派遣状況・外国人研究者の招へい状況（延べ人数）【単独・NW個】</t>
    <rPh sb="6" eb="8">
      <t>ケンキュウ</t>
    </rPh>
    <rPh sb="8" eb="9">
      <t>シャ</t>
    </rPh>
    <rPh sb="10" eb="12">
      <t>カイガイ</t>
    </rPh>
    <rPh sb="12" eb="14">
      <t>ハケン</t>
    </rPh>
    <rPh sb="14" eb="16">
      <t>ジョウキョウ</t>
    </rPh>
    <rPh sb="17" eb="19">
      <t>ガイコク</t>
    </rPh>
    <rPh sb="19" eb="20">
      <t>ジン</t>
    </rPh>
    <rPh sb="20" eb="22">
      <t>ケンキュウ</t>
    </rPh>
    <rPh sb="22" eb="23">
      <t>シャ</t>
    </rPh>
    <rPh sb="24" eb="25">
      <t>ショウ</t>
    </rPh>
    <rPh sb="27" eb="29">
      <t>ジョウキョウ</t>
    </rPh>
    <rPh sb="30" eb="31">
      <t>ノ</t>
    </rPh>
    <rPh sb="32" eb="34">
      <t>ニンズウ</t>
    </rPh>
    <phoneticPr fontId="2"/>
  </si>
  <si>
    <t>１-３-６．その他、国際研究協力活動の状況【単独・NW個】</t>
    <rPh sb="8" eb="9">
      <t>タ</t>
    </rPh>
    <rPh sb="10" eb="12">
      <t>コクサイ</t>
    </rPh>
    <rPh sb="12" eb="14">
      <t>ケンキュウ</t>
    </rPh>
    <rPh sb="14" eb="16">
      <t>キョウリョク</t>
    </rPh>
    <rPh sb="16" eb="18">
      <t>カツドウ</t>
    </rPh>
    <rPh sb="19" eb="21">
      <t>ジョウキョウ</t>
    </rPh>
    <phoneticPr fontId="2"/>
  </si>
  <si>
    <t>１－４．研究施設の教育活動・人材育成</t>
    <rPh sb="4" eb="6">
      <t>ケンキュウ</t>
    </rPh>
    <rPh sb="6" eb="8">
      <t>シセツ</t>
    </rPh>
    <rPh sb="9" eb="11">
      <t>キョウイク</t>
    </rPh>
    <rPh sb="11" eb="13">
      <t>カツドウ</t>
    </rPh>
    <rPh sb="14" eb="16">
      <t>ジンザイ</t>
    </rPh>
    <rPh sb="16" eb="18">
      <t>イクセイ</t>
    </rPh>
    <phoneticPr fontId="2"/>
  </si>
  <si>
    <t>１-４-１．大学院生等の受入状況【単独・NW個】</t>
    <rPh sb="6" eb="8">
      <t>ダイガク</t>
    </rPh>
    <rPh sb="8" eb="10">
      <t>インセイ</t>
    </rPh>
    <rPh sb="10" eb="11">
      <t>トウ</t>
    </rPh>
    <rPh sb="12" eb="14">
      <t>ウケイレ</t>
    </rPh>
    <rPh sb="14" eb="16">
      <t>ジョウキョウ</t>
    </rPh>
    <phoneticPr fontId="2"/>
  </si>
  <si>
    <t>１-４-２．当該研究所等・施設を利用して学位を取得した大学院生数【単独・NW個】</t>
    <rPh sb="6" eb="8">
      <t>トウガイ</t>
    </rPh>
    <rPh sb="8" eb="11">
      <t>ケンキュウジョ</t>
    </rPh>
    <rPh sb="11" eb="12">
      <t>トウ</t>
    </rPh>
    <rPh sb="13" eb="15">
      <t>シセツ</t>
    </rPh>
    <rPh sb="16" eb="18">
      <t>リヨウ</t>
    </rPh>
    <rPh sb="20" eb="22">
      <t>ガクイ</t>
    </rPh>
    <rPh sb="23" eb="25">
      <t>シュトク</t>
    </rPh>
    <rPh sb="27" eb="30">
      <t>ダイガクイン</t>
    </rPh>
    <rPh sb="30" eb="31">
      <t>ナマ</t>
    </rPh>
    <rPh sb="31" eb="32">
      <t>カズ</t>
    </rPh>
    <phoneticPr fontId="2"/>
  </si>
  <si>
    <t>１-４-３．留学生の受入状況【単独・NW個】</t>
    <rPh sb="6" eb="9">
      <t>リュウガクセイ</t>
    </rPh>
    <rPh sb="10" eb="11">
      <t>ウ</t>
    </rPh>
    <rPh sb="11" eb="12">
      <t>イ</t>
    </rPh>
    <rPh sb="12" eb="14">
      <t>ジョウキョウ</t>
    </rPh>
    <phoneticPr fontId="2"/>
  </si>
  <si>
    <t>※共同利用・共同研究による優れた研究成果や産業・社会活動等に大きな影響を与えた研究成果について</t>
    <rPh sb="1" eb="5">
      <t>キョウドウリヨウ</t>
    </rPh>
    <rPh sb="6" eb="10">
      <t>キョウドウケンキュウ</t>
    </rPh>
    <rPh sb="13" eb="14">
      <t>スグ</t>
    </rPh>
    <rPh sb="16" eb="18">
      <t>ケンキュウ</t>
    </rPh>
    <rPh sb="18" eb="20">
      <t>セイカ</t>
    </rPh>
    <rPh sb="21" eb="23">
      <t>サンギョウ</t>
    </rPh>
    <rPh sb="24" eb="26">
      <t>シャカイ</t>
    </rPh>
    <rPh sb="26" eb="28">
      <t>カツドウ</t>
    </rPh>
    <rPh sb="28" eb="29">
      <t>トウ</t>
    </rPh>
    <rPh sb="30" eb="31">
      <t>オオ</t>
    </rPh>
    <rPh sb="33" eb="35">
      <t>エイキョウ</t>
    </rPh>
    <rPh sb="36" eb="37">
      <t>アタ</t>
    </rPh>
    <rPh sb="39" eb="41">
      <t>ケンキュウ</t>
    </rPh>
    <rPh sb="41" eb="43">
      <t>セイカ</t>
    </rPh>
    <phoneticPr fontId="2"/>
  </si>
  <si>
    <t>２-１-３-⑥．高いインパクトファクターを持つ雑誌等に掲載された場合、その雑誌名、インパクトファクター、</t>
    <rPh sb="8" eb="9">
      <t>タカ</t>
    </rPh>
    <rPh sb="21" eb="22">
      <t>モ</t>
    </rPh>
    <rPh sb="23" eb="25">
      <t>ザッシ</t>
    </rPh>
    <rPh sb="25" eb="26">
      <t>トウ</t>
    </rPh>
    <rPh sb="27" eb="29">
      <t>ケイサイ</t>
    </rPh>
    <rPh sb="32" eb="34">
      <t>バアイ</t>
    </rPh>
    <rPh sb="37" eb="39">
      <t>ザッシ</t>
    </rPh>
    <rPh sb="39" eb="40">
      <t>メイ</t>
    </rPh>
    <phoneticPr fontId="2"/>
  </si>
  <si>
    <t>２-１-３-⑦．インパクトファクターを用いることが適当ではない分野等の場合は、主なものについて記載してください。【単独・NW個】</t>
    <rPh sb="19" eb="20">
      <t>モチ</t>
    </rPh>
    <rPh sb="25" eb="27">
      <t>テキトウ</t>
    </rPh>
    <rPh sb="31" eb="34">
      <t>ブンヤトウ</t>
    </rPh>
    <rPh sb="35" eb="37">
      <t>バアイ</t>
    </rPh>
    <rPh sb="39" eb="40">
      <t>オモ</t>
    </rPh>
    <rPh sb="47" eb="49">
      <t>キサイ</t>
    </rPh>
    <phoneticPr fontId="2"/>
  </si>
  <si>
    <t>２-１-３-⑧．共同利用・共同研究による成果として発行した研究書【単独・NW個】</t>
    <rPh sb="8" eb="12">
      <t>キョウドウリヨウ</t>
    </rPh>
    <rPh sb="13" eb="15">
      <t>キョウドウ</t>
    </rPh>
    <rPh sb="15" eb="17">
      <t>ケンキュウ</t>
    </rPh>
    <rPh sb="20" eb="22">
      <t>セイカ</t>
    </rPh>
    <rPh sb="25" eb="27">
      <t>ハッコウ</t>
    </rPh>
    <rPh sb="29" eb="32">
      <t>ケンキュウショ</t>
    </rPh>
    <phoneticPr fontId="2"/>
  </si>
  <si>
    <r>
      <t>２-１-１-①．共同利用・共同研究による</t>
    </r>
    <r>
      <rPr>
        <b/>
        <sz val="10"/>
        <color indexed="8"/>
        <rFont val="ＭＳ Ｐゴシック"/>
        <family val="3"/>
        <charset val="128"/>
      </rPr>
      <t>研究成果（特許を含む）【単独・NW総・NW個】</t>
    </r>
    <rPh sb="8" eb="10">
      <t>キョウドウ</t>
    </rPh>
    <rPh sb="10" eb="12">
      <t>リヨウ</t>
    </rPh>
    <rPh sb="13" eb="15">
      <t>キョウドウ</t>
    </rPh>
    <rPh sb="15" eb="17">
      <t>ケンキュウ</t>
    </rPh>
    <rPh sb="20" eb="22">
      <t>ケンキュウ</t>
    </rPh>
    <rPh sb="22" eb="24">
      <t>セイカ</t>
    </rPh>
    <rPh sb="25" eb="27">
      <t>トッキョ</t>
    </rPh>
    <rPh sb="28" eb="29">
      <t>フク</t>
    </rPh>
    <rPh sb="41" eb="42">
      <t>コ</t>
    </rPh>
    <phoneticPr fontId="2"/>
  </si>
  <si>
    <t>２-１-３-⑩．上記における調査とは別の方法で実施した被引用論文数の調査・分析について、以下にその方法の概要を記入するとともに、調査･分析結果を示す資料を別添にて提出してください（該当あれば）。【単独・NW総・NW個】</t>
    <rPh sb="8" eb="10">
      <t>ジョウキ</t>
    </rPh>
    <rPh sb="20" eb="22">
      <t>ホウホウ</t>
    </rPh>
    <rPh sb="23" eb="25">
      <t>ジッシ</t>
    </rPh>
    <rPh sb="44" eb="46">
      <t>イカ</t>
    </rPh>
    <rPh sb="49" eb="51">
      <t>ホウホウ</t>
    </rPh>
    <rPh sb="52" eb="54">
      <t>ガイヨウ</t>
    </rPh>
    <rPh sb="55" eb="57">
      <t>キニュウ</t>
    </rPh>
    <rPh sb="64" eb="66">
      <t>チョウサ</t>
    </rPh>
    <rPh sb="67" eb="69">
      <t>ブンセキ</t>
    </rPh>
    <rPh sb="69" eb="71">
      <t>ケッカ</t>
    </rPh>
    <rPh sb="72" eb="73">
      <t>シメ</t>
    </rPh>
    <rPh sb="74" eb="76">
      <t>シリョウ</t>
    </rPh>
    <rPh sb="77" eb="79">
      <t>ベッテン</t>
    </rPh>
    <rPh sb="81" eb="83">
      <t>テイシュツ</t>
    </rPh>
    <rPh sb="90" eb="92">
      <t>ガイトウ</t>
    </rPh>
    <phoneticPr fontId="2"/>
  </si>
  <si>
    <t>２-１-３-⑪．調査の結果、当該研究所等の研究者の論文のうち、被引用回数が当該研究分野の上位１０％以内にランクされた論文（Ｔｏｐ１０%論文）がある場合は、直近のデータを分野ごとに記入してください。【単独・NW総・NW個】</t>
    <rPh sb="8" eb="10">
      <t>チョウサ</t>
    </rPh>
    <rPh sb="11" eb="13">
      <t>ケッカ</t>
    </rPh>
    <rPh sb="14" eb="16">
      <t>トウガイ</t>
    </rPh>
    <rPh sb="16" eb="19">
      <t>ケンキュウジョ</t>
    </rPh>
    <rPh sb="19" eb="20">
      <t>トウ</t>
    </rPh>
    <rPh sb="21" eb="23">
      <t>ケンキュウ</t>
    </rPh>
    <rPh sb="23" eb="24">
      <t>シャ</t>
    </rPh>
    <rPh sb="25" eb="27">
      <t>ロンブン</t>
    </rPh>
    <rPh sb="31" eb="32">
      <t>ヒ</t>
    </rPh>
    <rPh sb="32" eb="34">
      <t>インヨウ</t>
    </rPh>
    <rPh sb="34" eb="36">
      <t>カイスウ</t>
    </rPh>
    <rPh sb="37" eb="39">
      <t>トウガイ</t>
    </rPh>
    <rPh sb="39" eb="41">
      <t>ケンキュウ</t>
    </rPh>
    <rPh sb="41" eb="43">
      <t>ブンヤ</t>
    </rPh>
    <rPh sb="44" eb="46">
      <t>ジョウイ</t>
    </rPh>
    <rPh sb="49" eb="51">
      <t>イナイ</t>
    </rPh>
    <rPh sb="58" eb="60">
      <t>ロンブン</t>
    </rPh>
    <rPh sb="67" eb="69">
      <t>ロンブン</t>
    </rPh>
    <rPh sb="73" eb="75">
      <t>バアイ</t>
    </rPh>
    <rPh sb="77" eb="79">
      <t>チョッキン</t>
    </rPh>
    <rPh sb="84" eb="86">
      <t>ブンヤ</t>
    </rPh>
    <rPh sb="89" eb="91">
      <t>キニュウ</t>
    </rPh>
    <phoneticPr fontId="2"/>
  </si>
  <si>
    <t>２-１-４-③．共同利用・共同研究の参加状況</t>
    <rPh sb="8" eb="10">
      <t>キョウドウ</t>
    </rPh>
    <rPh sb="10" eb="12">
      <t>リヨウ</t>
    </rPh>
    <rPh sb="13" eb="15">
      <t>キョウドウ</t>
    </rPh>
    <rPh sb="15" eb="17">
      <t>ケンキュウ</t>
    </rPh>
    <rPh sb="18" eb="20">
      <t>サンカ</t>
    </rPh>
    <rPh sb="20" eb="22">
      <t>ジョウキョウ</t>
    </rPh>
    <phoneticPr fontId="2"/>
  </si>
  <si>
    <t>２-１-４-③-４．共同利用・共同研究の参加状況（平均）</t>
    <rPh sb="10" eb="12">
      <t>キョウドウ</t>
    </rPh>
    <rPh sb="12" eb="14">
      <t>リヨウ</t>
    </rPh>
    <rPh sb="15" eb="17">
      <t>キョウドウ</t>
    </rPh>
    <rPh sb="17" eb="19">
      <t>ケンキュウ</t>
    </rPh>
    <rPh sb="20" eb="22">
      <t>サンカ</t>
    </rPh>
    <rPh sb="22" eb="24">
      <t>ジョウキョウ</t>
    </rPh>
    <rPh sb="25" eb="27">
      <t>ヘイキン</t>
    </rPh>
    <phoneticPr fontId="2"/>
  </si>
  <si>
    <t>２-２-②．資料の利用・提供・整備状況等【単独・NW個】</t>
    <rPh sb="6" eb="8">
      <t>シリョウ</t>
    </rPh>
    <rPh sb="9" eb="11">
      <t>リヨウ</t>
    </rPh>
    <rPh sb="12" eb="14">
      <t>テイキョウ</t>
    </rPh>
    <rPh sb="15" eb="17">
      <t>セイビ</t>
    </rPh>
    <rPh sb="17" eb="19">
      <t>ジョウキョウ</t>
    </rPh>
    <rPh sb="19" eb="20">
      <t>トウ</t>
    </rPh>
    <phoneticPr fontId="2"/>
  </si>
  <si>
    <t>２-２-③．データの作成・公開状況等【単独・NW個】</t>
    <rPh sb="10" eb="12">
      <t>サクセイ</t>
    </rPh>
    <rPh sb="13" eb="15">
      <t>コウカイ</t>
    </rPh>
    <rPh sb="15" eb="17">
      <t>ジョウキョウ</t>
    </rPh>
    <rPh sb="17" eb="18">
      <t>トウ</t>
    </rPh>
    <phoneticPr fontId="2"/>
  </si>
  <si>
    <t>１-３-４．有力な国際会議等での講演・発表・報告等の実施状況【単独・NW個】</t>
    <rPh sb="6" eb="8">
      <t>ユウリョク</t>
    </rPh>
    <rPh sb="9" eb="11">
      <t>コクサイ</t>
    </rPh>
    <rPh sb="11" eb="13">
      <t>カイギ</t>
    </rPh>
    <rPh sb="13" eb="14">
      <t>トウ</t>
    </rPh>
    <rPh sb="16" eb="18">
      <t>コウエン</t>
    </rPh>
    <rPh sb="19" eb="21">
      <t>ハッピョウ</t>
    </rPh>
    <rPh sb="22" eb="24">
      <t>ホウコク</t>
    </rPh>
    <rPh sb="24" eb="25">
      <t>トウ</t>
    </rPh>
    <rPh sb="26" eb="28">
      <t>ジッシ</t>
    </rPh>
    <rPh sb="28" eb="30">
      <t>ジョウキョウ</t>
    </rPh>
    <rPh sb="31" eb="33">
      <t>タンドク</t>
    </rPh>
    <rPh sb="36" eb="37">
      <t>コ</t>
    </rPh>
    <phoneticPr fontId="2"/>
  </si>
  <si>
    <t>TOP10%補正論文数</t>
    <rPh sb="6" eb="8">
      <t>ホセイ</t>
    </rPh>
    <rPh sb="8" eb="10">
      <t>ロンブン</t>
    </rPh>
    <rPh sb="10" eb="11">
      <t>スウ</t>
    </rPh>
    <phoneticPr fontId="2"/>
  </si>
  <si>
    <t>TOP10%補正論文数の割合</t>
    <rPh sb="6" eb="8">
      <t>ホセイ</t>
    </rPh>
    <rPh sb="8" eb="10">
      <t>ロンブン</t>
    </rPh>
    <rPh sb="10" eb="11">
      <t>スウ</t>
    </rPh>
    <rPh sb="12" eb="14">
      <t>ワリアイ</t>
    </rPh>
    <phoneticPr fontId="2"/>
  </si>
  <si>
    <t>補足資料：データ</t>
    <rPh sb="0" eb="4">
      <t>ホソクシリョウ</t>
    </rPh>
    <phoneticPr fontId="2"/>
  </si>
  <si>
    <t>≪国際性の観点≫</t>
    <rPh sb="1" eb="3">
      <t>コクサイ</t>
    </rPh>
    <rPh sb="3" eb="4">
      <t>セイ</t>
    </rPh>
    <rPh sb="5" eb="7">
      <t>カンテン</t>
    </rPh>
    <phoneticPr fontId="2"/>
  </si>
  <si>
    <t>R00.0.0
～R00.0.0</t>
    <phoneticPr fontId="2"/>
  </si>
  <si>
    <t>令和○年度に調査</t>
    <rPh sb="0" eb="2">
      <t>レイワ</t>
    </rPh>
    <phoneticPr fontId="2"/>
  </si>
  <si>
    <t>令和5年度</t>
    <rPh sb="0" eb="2">
      <t>レイワ</t>
    </rPh>
    <rPh sb="3" eb="5">
      <t>ネンド</t>
    </rPh>
    <rPh sb="4" eb="5">
      <t>ド</t>
    </rPh>
    <phoneticPr fontId="2"/>
  </si>
  <si>
    <t>１-２-３-①．科学研究費助成事業等の採択状況 （令和3年度）【単独・NW個】</t>
    <rPh sb="8" eb="10">
      <t>カガク</t>
    </rPh>
    <rPh sb="10" eb="13">
      <t>ケンキュウヒ</t>
    </rPh>
    <rPh sb="13" eb="15">
      <t>ジョセイ</t>
    </rPh>
    <rPh sb="15" eb="17">
      <t>ジギョウ</t>
    </rPh>
    <rPh sb="17" eb="18">
      <t>トウ</t>
    </rPh>
    <rPh sb="19" eb="21">
      <t>サイタク</t>
    </rPh>
    <rPh sb="21" eb="23">
      <t>ジョウキョウ</t>
    </rPh>
    <rPh sb="25" eb="27">
      <t>レイワ</t>
    </rPh>
    <rPh sb="28" eb="30">
      <t>ネンド</t>
    </rPh>
    <rPh sb="30" eb="32">
      <t>ヘイネンド</t>
    </rPh>
    <phoneticPr fontId="2"/>
  </si>
  <si>
    <t>○令和3年度における教員一人当たりの採択件数及び金額：</t>
    <rPh sb="1" eb="3">
      <t>レイワ</t>
    </rPh>
    <rPh sb="10" eb="12">
      <t>キョウイン</t>
    </rPh>
    <rPh sb="12" eb="14">
      <t>ヒトリ</t>
    </rPh>
    <phoneticPr fontId="2"/>
  </si>
  <si>
    <t>その他の補助金等の内訳 （令和3年度）</t>
    <rPh sb="2" eb="3">
      <t>タ</t>
    </rPh>
    <rPh sb="4" eb="7">
      <t>ホジョキン</t>
    </rPh>
    <rPh sb="7" eb="8">
      <t>トウ</t>
    </rPh>
    <rPh sb="9" eb="11">
      <t>ウチワケ</t>
    </rPh>
    <rPh sb="13" eb="15">
      <t>レイワ</t>
    </rPh>
    <rPh sb="16" eb="18">
      <t>ネンドヘイネンド</t>
    </rPh>
    <phoneticPr fontId="2"/>
  </si>
  <si>
    <t>H31～R3</t>
    <phoneticPr fontId="2"/>
  </si>
  <si>
    <t>１-２-３-②．科学研究費助成事業等の採択状況 （令和4年度）【単独・NW個】</t>
    <rPh sb="8" eb="10">
      <t>カガク</t>
    </rPh>
    <rPh sb="10" eb="13">
      <t>ケンキュウヒ</t>
    </rPh>
    <rPh sb="13" eb="15">
      <t>ジョセイ</t>
    </rPh>
    <rPh sb="15" eb="17">
      <t>ジギョウ</t>
    </rPh>
    <rPh sb="17" eb="18">
      <t>トウ</t>
    </rPh>
    <rPh sb="19" eb="21">
      <t>サイタク</t>
    </rPh>
    <rPh sb="21" eb="23">
      <t>ジョウキョウ</t>
    </rPh>
    <phoneticPr fontId="2"/>
  </si>
  <si>
    <t>○令和4年度における教員一人当たりの採択件数及び金額：</t>
    <rPh sb="10" eb="12">
      <t>キョウイン</t>
    </rPh>
    <rPh sb="12" eb="14">
      <t>ヒトリ</t>
    </rPh>
    <phoneticPr fontId="2"/>
  </si>
  <si>
    <t>その他の補助金等の内訳 （令和4年度）</t>
    <rPh sb="2" eb="3">
      <t>タ</t>
    </rPh>
    <rPh sb="4" eb="7">
      <t>ホジョキン</t>
    </rPh>
    <rPh sb="7" eb="8">
      <t>トウ</t>
    </rPh>
    <rPh sb="9" eb="11">
      <t>ウチワケ</t>
    </rPh>
    <phoneticPr fontId="2"/>
  </si>
  <si>
    <t>１-２-３-③．科学研究費助成事業等の採択状況 （令和5年度）【単独・NW個】</t>
    <rPh sb="8" eb="10">
      <t>カガク</t>
    </rPh>
    <rPh sb="10" eb="13">
      <t>ケンキュウヒ</t>
    </rPh>
    <rPh sb="13" eb="15">
      <t>ジョセイ</t>
    </rPh>
    <rPh sb="15" eb="17">
      <t>ジギョウ</t>
    </rPh>
    <rPh sb="17" eb="18">
      <t>トウ</t>
    </rPh>
    <rPh sb="19" eb="21">
      <t>サイタク</t>
    </rPh>
    <rPh sb="21" eb="23">
      <t>ジョウキョウ</t>
    </rPh>
    <rPh sb="25" eb="27">
      <t>レイワ</t>
    </rPh>
    <rPh sb="28" eb="30">
      <t>ネンド</t>
    </rPh>
    <rPh sb="29" eb="30">
      <t>ガンネンヘイネンド</t>
    </rPh>
    <phoneticPr fontId="2"/>
  </si>
  <si>
    <t>令和5年度</t>
    <rPh sb="0" eb="2">
      <t>レイワ</t>
    </rPh>
    <rPh sb="3" eb="5">
      <t>ネンド</t>
    </rPh>
    <phoneticPr fontId="2"/>
  </si>
  <si>
    <t>○令和5年度における教員一人当たりの採択件数及び金額：</t>
    <rPh sb="1" eb="3">
      <t>レイワ</t>
    </rPh>
    <rPh sb="4" eb="6">
      <t>ネンド</t>
    </rPh>
    <rPh sb="10" eb="12">
      <t>キョウイン</t>
    </rPh>
    <rPh sb="12" eb="14">
      <t>ヒトリ</t>
    </rPh>
    <phoneticPr fontId="2"/>
  </si>
  <si>
    <t>その他の補助金等の内訳 （令和5年度）</t>
    <rPh sb="2" eb="3">
      <t>タ</t>
    </rPh>
    <rPh sb="4" eb="7">
      <t>ホジョキン</t>
    </rPh>
    <rPh sb="7" eb="8">
      <t>トウ</t>
    </rPh>
    <rPh sb="9" eb="11">
      <t>ウチワケ</t>
    </rPh>
    <rPh sb="13" eb="15">
      <t>レイワ</t>
    </rPh>
    <rPh sb="16" eb="18">
      <t>ネンド</t>
    </rPh>
    <rPh sb="17" eb="18">
      <t>ド</t>
    </rPh>
    <phoneticPr fontId="2"/>
  </si>
  <si>
    <t>国際共同研究強化（B)
（海外連携研究）</t>
    <rPh sb="0" eb="2">
      <t>コクサイ</t>
    </rPh>
    <rPh sb="2" eb="4">
      <t>キョウドウ</t>
    </rPh>
    <rPh sb="4" eb="6">
      <t>ケンキュウ</t>
    </rPh>
    <rPh sb="6" eb="8">
      <t>キョウカ</t>
    </rPh>
    <rPh sb="13" eb="19">
      <t>カイガイレンケイケンキュウ</t>
    </rPh>
    <phoneticPr fontId="2"/>
  </si>
  <si>
    <t xml:space="preserve"> 令和3年度受入額</t>
    <rPh sb="6" eb="8">
      <t>ウケイレ</t>
    </rPh>
    <rPh sb="8" eb="9">
      <t>ガク</t>
    </rPh>
    <phoneticPr fontId="2"/>
  </si>
  <si>
    <t>令和4年度受入額</t>
    <rPh sb="5" eb="7">
      <t>ウケイレ</t>
    </rPh>
    <rPh sb="7" eb="8">
      <t>ガク</t>
    </rPh>
    <phoneticPr fontId="2"/>
  </si>
  <si>
    <t>令和5年度受入額</t>
    <rPh sb="0" eb="2">
      <t>レイワ</t>
    </rPh>
    <rPh sb="3" eb="5">
      <t>ネンド</t>
    </rPh>
    <rPh sb="5" eb="7">
      <t>ウケイレ</t>
    </rPh>
    <rPh sb="7" eb="8">
      <t>ガク</t>
    </rPh>
    <phoneticPr fontId="2"/>
  </si>
  <si>
    <t>R3～R5</t>
    <phoneticPr fontId="2"/>
  </si>
  <si>
    <t>R1～R5</t>
    <phoneticPr fontId="2"/>
  </si>
  <si>
    <t>令和5年度</t>
    <rPh sb="0" eb="2">
      <t>レイワ</t>
    </rPh>
    <rPh sb="3" eb="5">
      <t>ネンド</t>
    </rPh>
    <rPh sb="4" eb="5">
      <t>ガンネン</t>
    </rPh>
    <phoneticPr fontId="2"/>
  </si>
  <si>
    <t>令和5年度</t>
    <phoneticPr fontId="2"/>
  </si>
  <si>
    <t>R5</t>
    <phoneticPr fontId="2"/>
  </si>
  <si>
    <t>２-１-４-③-２．共同利用・共同研究の参加状況（令和4年度）【単独・NW個】</t>
    <rPh sb="10" eb="12">
      <t>キョウドウ</t>
    </rPh>
    <rPh sb="12" eb="14">
      <t>リヨウ</t>
    </rPh>
    <rPh sb="15" eb="17">
      <t>キョウドウ</t>
    </rPh>
    <rPh sb="17" eb="19">
      <t>ケンキュウ</t>
    </rPh>
    <rPh sb="20" eb="22">
      <t>サンカ</t>
    </rPh>
    <rPh sb="22" eb="24">
      <t>ジョウキョウ</t>
    </rPh>
    <phoneticPr fontId="2"/>
  </si>
  <si>
    <t>２-１-４-③-３．共同利用・共同研究の参加状況（令和5年度）【単独・NW個】</t>
    <rPh sb="10" eb="12">
      <t>キョウドウ</t>
    </rPh>
    <rPh sb="12" eb="14">
      <t>リヨウ</t>
    </rPh>
    <rPh sb="15" eb="17">
      <t>キョウドウ</t>
    </rPh>
    <rPh sb="17" eb="19">
      <t>ケンキュウ</t>
    </rPh>
    <rPh sb="20" eb="22">
      <t>サンカ</t>
    </rPh>
    <rPh sb="22" eb="24">
      <t>ジョウキョウ</t>
    </rPh>
    <phoneticPr fontId="2"/>
  </si>
  <si>
    <t>共同利用・共同研究の主な内容（令和5年度）</t>
    <rPh sb="0" eb="2">
      <t>キョウドウ</t>
    </rPh>
    <rPh sb="2" eb="4">
      <t>リヨウ</t>
    </rPh>
    <rPh sb="5" eb="7">
      <t>キョウドウ</t>
    </rPh>
    <rPh sb="7" eb="9">
      <t>ケンキュウ</t>
    </rPh>
    <rPh sb="10" eb="11">
      <t>オモ</t>
    </rPh>
    <rPh sb="12" eb="14">
      <t>ナイヨウ</t>
    </rPh>
    <phoneticPr fontId="2"/>
  </si>
  <si>
    <t>２-１-２-①．共同利用・共同研究による特筆すべき国際的な研究成果（特許を含む）【単独・NW総・NW個】</t>
    <rPh sb="8" eb="10">
      <t>キョウドウ</t>
    </rPh>
    <rPh sb="10" eb="12">
      <t>リヨウ</t>
    </rPh>
    <rPh sb="13" eb="15">
      <t>キョウドウ</t>
    </rPh>
    <rPh sb="15" eb="17">
      <t>ケンキュウ</t>
    </rPh>
    <rPh sb="20" eb="22">
      <t>トクヒツ</t>
    </rPh>
    <rPh sb="25" eb="28">
      <t>コクサイテキ</t>
    </rPh>
    <rPh sb="29" eb="31">
      <t>ケンキュウ</t>
    </rPh>
    <rPh sb="31" eb="33">
      <t>セイカ</t>
    </rPh>
    <rPh sb="34" eb="36">
      <t>トッキョ</t>
    </rPh>
    <rPh sb="37" eb="38">
      <t>フク</t>
    </rPh>
    <rPh sb="50" eb="51">
      <t>コ</t>
    </rPh>
    <phoneticPr fontId="2"/>
  </si>
  <si>
    <t>２-１-２-②．研究施設における国際的な賞の受賞状況【単独・NW個】</t>
    <rPh sb="8" eb="10">
      <t>ケンキュウ</t>
    </rPh>
    <rPh sb="10" eb="12">
      <t>シセツ</t>
    </rPh>
    <rPh sb="16" eb="19">
      <t>コクサイテキ</t>
    </rPh>
    <rPh sb="20" eb="21">
      <t>ショウ</t>
    </rPh>
    <rPh sb="22" eb="24">
      <t>ジュショウ</t>
    </rPh>
    <rPh sb="24" eb="26">
      <t>ジョウキョウ</t>
    </rPh>
    <phoneticPr fontId="2"/>
  </si>
  <si>
    <t>※共同利用・共同研究による国際的にも優れた研究成果や産業・社会活動等に大きな影響を与えた研究成果について</t>
    <rPh sb="1" eb="5">
      <t>キョウドウリヨウ</t>
    </rPh>
    <rPh sb="6" eb="10">
      <t>キョウドウケンキュウ</t>
    </rPh>
    <rPh sb="13" eb="16">
      <t>コクサイテキ</t>
    </rPh>
    <rPh sb="18" eb="19">
      <t>スグ</t>
    </rPh>
    <rPh sb="21" eb="23">
      <t>ケンキュウ</t>
    </rPh>
    <rPh sb="23" eb="25">
      <t>セイカ</t>
    </rPh>
    <rPh sb="26" eb="28">
      <t>サンギョウ</t>
    </rPh>
    <rPh sb="29" eb="31">
      <t>シャカイ</t>
    </rPh>
    <rPh sb="31" eb="33">
      <t>カツドウ</t>
    </rPh>
    <rPh sb="33" eb="34">
      <t>トウ</t>
    </rPh>
    <rPh sb="35" eb="36">
      <t>オオ</t>
    </rPh>
    <rPh sb="38" eb="40">
      <t>エイキョウ</t>
    </rPh>
    <rPh sb="41" eb="42">
      <t>アタ</t>
    </rPh>
    <rPh sb="44" eb="46">
      <t>ケンキュウ</t>
    </rPh>
    <rPh sb="46" eb="48">
      <t>セイカ</t>
    </rPh>
    <phoneticPr fontId="2"/>
  </si>
  <si>
    <t>国際会議での講演・発表・報告等</t>
    <rPh sb="0" eb="4">
      <t>コクサイカイギ</t>
    </rPh>
    <rPh sb="6" eb="8">
      <t>コウエン</t>
    </rPh>
    <rPh sb="9" eb="11">
      <t>ハッピョウ</t>
    </rPh>
    <rPh sb="12" eb="14">
      <t>ホウコク</t>
    </rPh>
    <rPh sb="14" eb="15">
      <t>トウ</t>
    </rPh>
    <phoneticPr fontId="2"/>
  </si>
  <si>
    <t>国際的な賞受賞総数</t>
    <rPh sb="0" eb="3">
      <t>コクサイテキ</t>
    </rPh>
    <rPh sb="4" eb="5">
      <t>ショウ</t>
    </rPh>
    <rPh sb="5" eb="9">
      <t>ジュショウソウスウ</t>
    </rPh>
    <phoneticPr fontId="2"/>
  </si>
  <si>
    <t>Top10％補正論文数</t>
    <rPh sb="6" eb="11">
      <t>ホセイロンブンスウ</t>
    </rPh>
    <phoneticPr fontId="2"/>
  </si>
  <si>
    <t>Top10％論文補正論文数割合</t>
    <rPh sb="6" eb="8">
      <t>ロンブン</t>
    </rPh>
    <rPh sb="8" eb="10">
      <t>ホセイ</t>
    </rPh>
    <rPh sb="10" eb="13">
      <t>ロンブンスウ</t>
    </rPh>
    <rPh sb="13" eb="15">
      <t>ワリアイ</t>
    </rPh>
    <phoneticPr fontId="2"/>
  </si>
  <si>
    <t>①うちTop10％補正論文数</t>
    <rPh sb="9" eb="11">
      <t>ホセイ</t>
    </rPh>
    <rPh sb="11" eb="13">
      <t>ロンブン</t>
    </rPh>
    <rPh sb="13" eb="14">
      <t>スウ</t>
    </rPh>
    <phoneticPr fontId="2"/>
  </si>
  <si>
    <t>①うちTop10％論文補正論文数割合</t>
    <rPh sb="9" eb="11">
      <t>ロンブン</t>
    </rPh>
    <rPh sb="11" eb="13">
      <t>ホセイ</t>
    </rPh>
    <rPh sb="13" eb="15">
      <t>ロンブン</t>
    </rPh>
    <rPh sb="15" eb="16">
      <t>スウ</t>
    </rPh>
    <rPh sb="16" eb="18">
      <t>ワリアイ</t>
    </rPh>
    <phoneticPr fontId="2"/>
  </si>
  <si>
    <t>②うちTop10％補正論文数</t>
    <rPh sb="9" eb="11">
      <t>ホセイ</t>
    </rPh>
    <rPh sb="11" eb="13">
      <t>ロンブン</t>
    </rPh>
    <rPh sb="13" eb="14">
      <t>スウ</t>
    </rPh>
    <phoneticPr fontId="2"/>
  </si>
  <si>
    <t>②うちTop10％論文補正論文数割合</t>
    <rPh sb="9" eb="11">
      <t>ロンブン</t>
    </rPh>
    <rPh sb="11" eb="13">
      <t>ホセイ</t>
    </rPh>
    <rPh sb="13" eb="15">
      <t>ロンブン</t>
    </rPh>
    <rPh sb="15" eb="16">
      <t>スウ</t>
    </rPh>
    <rPh sb="16" eb="18">
      <t>ワリアイ</t>
    </rPh>
    <phoneticPr fontId="2"/>
  </si>
  <si>
    <t>③うちTop10％補正論文数</t>
    <rPh sb="9" eb="11">
      <t>ホセイ</t>
    </rPh>
    <rPh sb="11" eb="13">
      <t>ロンブン</t>
    </rPh>
    <rPh sb="13" eb="14">
      <t>スウ</t>
    </rPh>
    <phoneticPr fontId="2"/>
  </si>
  <si>
    <t>③うちTop10％論文補正論文数割合</t>
    <rPh sb="9" eb="11">
      <t>ロンブン</t>
    </rPh>
    <rPh sb="11" eb="13">
      <t>ホセイ</t>
    </rPh>
    <rPh sb="13" eb="15">
      <t>ロンブン</t>
    </rPh>
    <rPh sb="15" eb="16">
      <t>スウ</t>
    </rPh>
    <rPh sb="16" eb="18">
      <t>ワリアイ</t>
    </rPh>
    <phoneticPr fontId="2"/>
  </si>
  <si>
    <t>④うちTop10％補正論文数</t>
    <rPh sb="9" eb="11">
      <t>ホセイ</t>
    </rPh>
    <rPh sb="11" eb="13">
      <t>ロンブン</t>
    </rPh>
    <rPh sb="13" eb="14">
      <t>スウ</t>
    </rPh>
    <phoneticPr fontId="2"/>
  </si>
  <si>
    <t>④うちTop10％論文補正論文数割合</t>
    <rPh sb="9" eb="11">
      <t>ロンブン</t>
    </rPh>
    <rPh sb="11" eb="13">
      <t>ホセイ</t>
    </rPh>
    <rPh sb="13" eb="15">
      <t>ロンブン</t>
    </rPh>
    <rPh sb="15" eb="16">
      <t>スウ</t>
    </rPh>
    <rPh sb="16" eb="18">
      <t>ワリアイ</t>
    </rPh>
    <phoneticPr fontId="2"/>
  </si>
  <si>
    <t>⑤うちTop10％補正論文数</t>
    <rPh sb="9" eb="11">
      <t>ホセイ</t>
    </rPh>
    <rPh sb="11" eb="13">
      <t>ロンブン</t>
    </rPh>
    <rPh sb="13" eb="14">
      <t>スウ</t>
    </rPh>
    <phoneticPr fontId="2"/>
  </si>
  <si>
    <t>⑤うちTop10％論文補正論文数割合</t>
    <rPh sb="9" eb="11">
      <t>ロンブン</t>
    </rPh>
    <rPh sb="11" eb="13">
      <t>ホセイ</t>
    </rPh>
    <rPh sb="13" eb="15">
      <t>ロンブン</t>
    </rPh>
    <rPh sb="15" eb="16">
      <t>スウ</t>
    </rPh>
    <rPh sb="16" eb="18">
      <t>ワリアイ</t>
    </rPh>
    <phoneticPr fontId="2"/>
  </si>
  <si>
    <t>うち国際共著</t>
    <rPh sb="2" eb="6">
      <t>コクサイキョウチョ</t>
    </rPh>
    <phoneticPr fontId="2"/>
  </si>
  <si>
    <t>国際シンポ：参加状況</t>
    <rPh sb="0" eb="2">
      <t>コクサイ</t>
    </rPh>
    <rPh sb="6" eb="8">
      <t>サンカ</t>
    </rPh>
    <rPh sb="8" eb="10">
      <t>ジョウキョウ</t>
    </rPh>
    <phoneticPr fontId="2"/>
  </si>
  <si>
    <t>研究者以外シンポ：参加件数</t>
    <rPh sb="0" eb="5">
      <t>ケンキュウシャイガイ</t>
    </rPh>
    <rPh sb="9" eb="11">
      <t>サンカ</t>
    </rPh>
    <rPh sb="11" eb="13">
      <t>ケンスウ</t>
    </rPh>
    <phoneticPr fontId="2"/>
  </si>
  <si>
    <t>研究者以外シンポ：参加人数</t>
    <rPh sb="0" eb="5">
      <t>ケンキュウシャイガイ</t>
    </rPh>
    <rPh sb="9" eb="11">
      <t>サンカ</t>
    </rPh>
    <rPh sb="11" eb="13">
      <t>ニンズウ</t>
    </rPh>
    <phoneticPr fontId="2"/>
  </si>
  <si>
    <t>うち外国人数</t>
    <rPh sb="2" eb="6">
      <t>ガイコクジンスウ</t>
    </rPh>
    <phoneticPr fontId="2"/>
  </si>
  <si>
    <t>人員　※R5.12.31現在の職員数</t>
    <phoneticPr fontId="20"/>
  </si>
  <si>
    <t>うちTop10％補正論文数</t>
    <rPh sb="8" eb="13">
      <t>ホセイロンブンスウ</t>
    </rPh>
    <phoneticPr fontId="2"/>
  </si>
  <si>
    <t>Top10％論文補正論文数割合</t>
  </si>
  <si>
    <t>Top10％論文補正論文数割合</t>
    <phoneticPr fontId="2"/>
  </si>
  <si>
    <t>研究テーマ設定型</t>
    <rPh sb="0" eb="2">
      <t>ケンキュウ</t>
    </rPh>
    <rPh sb="5" eb="8">
      <t>セッテイガタ</t>
    </rPh>
    <phoneticPr fontId="2"/>
  </si>
  <si>
    <t>国際共同研究</t>
    <rPh sb="0" eb="6">
      <t>コクサイキョウドウケンキュウ</t>
    </rPh>
    <phoneticPr fontId="2"/>
  </si>
  <si>
    <t>国際共同研究</t>
    <rPh sb="0" eb="4">
      <t>コクサイキョウドウ</t>
    </rPh>
    <rPh sb="4" eb="6">
      <t>ケンキュウ</t>
    </rPh>
    <phoneticPr fontId="2"/>
  </si>
  <si>
    <t>国際シンポジウム</t>
    <rPh sb="0" eb="2">
      <t>コクサイ</t>
    </rPh>
    <phoneticPr fontId="20"/>
  </si>
  <si>
    <t>参加人数</t>
    <rPh sb="0" eb="4">
      <t>サンカニンズウ</t>
    </rPh>
    <phoneticPr fontId="2"/>
  </si>
  <si>
    <t>研究者以外を対象</t>
    <rPh sb="0" eb="5">
      <t>ケンキュウシャイガイ</t>
    </rPh>
    <rPh sb="6" eb="8">
      <t>タイショウ</t>
    </rPh>
    <phoneticPr fontId="2"/>
  </si>
  <si>
    <t>年間使用人数</t>
    <rPh sb="0" eb="6">
      <t>ネンカンシヨウニンズウ</t>
    </rPh>
    <phoneticPr fontId="2"/>
  </si>
  <si>
    <t>共同利用者数</t>
    <rPh sb="0" eb="6">
      <t>キョウドウリヨウシャスウ</t>
    </rPh>
    <phoneticPr fontId="2"/>
  </si>
  <si>
    <t>稼働率</t>
    <rPh sb="0" eb="3">
      <t>カドウリツ</t>
    </rPh>
    <phoneticPr fontId="2"/>
  </si>
  <si>
    <t>資料・総利用件数</t>
    <rPh sb="0" eb="2">
      <t>シリョウ</t>
    </rPh>
    <rPh sb="3" eb="8">
      <t>ソウリヨウケンスウ</t>
    </rPh>
    <phoneticPr fontId="2"/>
  </si>
  <si>
    <t>うち共同利用・共同研究者使用件数</t>
  </si>
  <si>
    <t>うち共同利用・共同研究者使用件数</t>
    <rPh sb="2" eb="6">
      <t>キョウドウリヨウ</t>
    </rPh>
    <rPh sb="7" eb="12">
      <t>キョウドウケンキュウシャ</t>
    </rPh>
    <rPh sb="12" eb="14">
      <t>シヨウ</t>
    </rPh>
    <rPh sb="14" eb="16">
      <t>ケンスウ</t>
    </rPh>
    <phoneticPr fontId="2"/>
  </si>
  <si>
    <t>データ・総利用件数</t>
    <rPh sb="4" eb="9">
      <t>ソウリヨウケンスウ</t>
    </rPh>
    <phoneticPr fontId="2"/>
  </si>
  <si>
    <t>施設・設備・資料・データ等の利用状況</t>
    <rPh sb="0" eb="2">
      <t>シセツ</t>
    </rPh>
    <rPh sb="3" eb="5">
      <t>セツビ</t>
    </rPh>
    <rPh sb="6" eb="8">
      <t>シリョウ</t>
    </rPh>
    <rPh sb="12" eb="13">
      <t>トウ</t>
    </rPh>
    <rPh sb="14" eb="18">
      <t>リヨウジョウキョウ</t>
    </rPh>
    <phoneticPr fontId="2"/>
  </si>
  <si>
    <t>施設・設備の利用状況</t>
    <rPh sb="0" eb="2">
      <t>シセツ</t>
    </rPh>
    <rPh sb="3" eb="5">
      <t>セツビ</t>
    </rPh>
    <rPh sb="6" eb="10">
      <t>リヨウジョウキョウ</t>
    </rPh>
    <phoneticPr fontId="20"/>
  </si>
  <si>
    <t>資料の利用状況</t>
    <rPh sb="0" eb="2">
      <t>シリョウ</t>
    </rPh>
    <rPh sb="3" eb="7">
      <t>リヨウジョウキョウ</t>
    </rPh>
    <phoneticPr fontId="20"/>
  </si>
  <si>
    <t>データの利用状況</t>
    <rPh sb="4" eb="8">
      <t>リヨウジョウキョウ</t>
    </rPh>
    <phoneticPr fontId="2"/>
  </si>
  <si>
    <t>総利用件数</t>
    <rPh sb="0" eb="3">
      <t>ソウリヨウ</t>
    </rPh>
    <rPh sb="3" eb="5">
      <t>ケンスウ</t>
    </rPh>
    <phoneticPr fontId="2"/>
  </si>
  <si>
    <t>学術変革A採択</t>
    <rPh sb="0" eb="4">
      <t>ガクジュツヘンカク</t>
    </rPh>
    <rPh sb="5" eb="7">
      <t>サイタク</t>
    </rPh>
    <phoneticPr fontId="2"/>
  </si>
  <si>
    <t>学術変革B採択</t>
    <rPh sb="0" eb="4">
      <t>ガクジュツヘンカク</t>
    </rPh>
    <rPh sb="5" eb="7">
      <t>サイタク</t>
    </rPh>
    <phoneticPr fontId="2"/>
  </si>
  <si>
    <t>学術変革A</t>
    <rPh sb="0" eb="4">
      <t>ガクジュツヘンカク</t>
    </rPh>
    <phoneticPr fontId="2"/>
  </si>
  <si>
    <t>学術変革B</t>
    <rPh sb="0" eb="4">
      <t>ガクジュツヘンカク</t>
    </rPh>
    <phoneticPr fontId="2"/>
  </si>
  <si>
    <t>有力な国際会議等での講演・発表・報告等の実施状況</t>
    <rPh sb="0" eb="2">
      <t>ユウリョク</t>
    </rPh>
    <rPh sb="3" eb="8">
      <t>コクサイカイギトウ</t>
    </rPh>
    <rPh sb="10" eb="12">
      <t>コウエン</t>
    </rPh>
    <rPh sb="13" eb="15">
      <t>ハッピョウ</t>
    </rPh>
    <rPh sb="16" eb="19">
      <t>ホウコクトウ</t>
    </rPh>
    <rPh sb="20" eb="24">
      <t>ジッシジョウキョウ</t>
    </rPh>
    <phoneticPr fontId="2"/>
  </si>
  <si>
    <t>国際的な賞の受賞状況</t>
    <rPh sb="0" eb="3">
      <t>コクサイテキ</t>
    </rPh>
    <rPh sb="4" eb="5">
      <t>ショウ</t>
    </rPh>
    <rPh sb="6" eb="8">
      <t>ジュショウ</t>
    </rPh>
    <rPh sb="8" eb="10">
      <t>ジョウキョウ</t>
    </rPh>
    <phoneticPr fontId="20"/>
  </si>
  <si>
    <t>2-2</t>
    <phoneticPr fontId="2"/>
  </si>
  <si>
    <t>２-１-３-⑨．令和3年度以降の実績が含まれる、当該研究所等における被引用論文数の調査・分析を実施している場合は、当該調査の結果を分野ごとに記入し、Q値には、論文に占めるTOP10％補正論文数の割合を記入してください（該当あれば）。（調査実績がない場合は、「該当なし」と記入するものとし、あらためて調査を依頼する 必要はありません。）
【単独・NW総・NW個】</t>
    <rPh sb="8" eb="10">
      <t>レイワ</t>
    </rPh>
    <rPh sb="11" eb="13">
      <t>ネンド</t>
    </rPh>
    <rPh sb="13" eb="15">
      <t>イコウ</t>
    </rPh>
    <rPh sb="16" eb="18">
      <t>ジッセキ</t>
    </rPh>
    <rPh sb="19" eb="20">
      <t>フク</t>
    </rPh>
    <rPh sb="24" eb="26">
      <t>トウガイ</t>
    </rPh>
    <rPh sb="26" eb="29">
      <t>ケンキュウジョ</t>
    </rPh>
    <rPh sb="29" eb="30">
      <t>トウ</t>
    </rPh>
    <rPh sb="34" eb="35">
      <t>ヒ</t>
    </rPh>
    <rPh sb="35" eb="37">
      <t>インヨウ</t>
    </rPh>
    <rPh sb="37" eb="39">
      <t>ロンブン</t>
    </rPh>
    <rPh sb="39" eb="40">
      <t>スウ</t>
    </rPh>
    <rPh sb="41" eb="43">
      <t>チョウサ</t>
    </rPh>
    <rPh sb="44" eb="46">
      <t>ブンセキ</t>
    </rPh>
    <rPh sb="47" eb="49">
      <t>ジッシ</t>
    </rPh>
    <rPh sb="53" eb="55">
      <t>バアイ</t>
    </rPh>
    <rPh sb="57" eb="59">
      <t>トウガイ</t>
    </rPh>
    <rPh sb="59" eb="61">
      <t>チョウサ</t>
    </rPh>
    <rPh sb="62" eb="64">
      <t>ケッカ</t>
    </rPh>
    <rPh sb="65" eb="67">
      <t>ブンヤ</t>
    </rPh>
    <rPh sb="70" eb="72">
      <t>キニュウ</t>
    </rPh>
    <rPh sb="109" eb="111">
      <t>ガイトウ</t>
    </rPh>
    <rPh sb="117" eb="119">
      <t>チョウサ</t>
    </rPh>
    <rPh sb="119" eb="121">
      <t>ジッセキ</t>
    </rPh>
    <rPh sb="124" eb="126">
      <t>バアイ</t>
    </rPh>
    <rPh sb="129" eb="131">
      <t>ガイトウ</t>
    </rPh>
    <rPh sb="135" eb="137">
      <t>キニュウ</t>
    </rPh>
    <rPh sb="149" eb="151">
      <t>チョウサ</t>
    </rPh>
    <rPh sb="157" eb="159">
      <t>ヒツヨウ</t>
    </rPh>
    <phoneticPr fontId="2"/>
  </si>
  <si>
    <t>２-１-４-③-１．共同利用・共同研究の参加状況（令和3年度）【単独・NW個】</t>
    <rPh sb="10" eb="12">
      <t>キョウドウ</t>
    </rPh>
    <rPh sb="12" eb="14">
      <t>リヨウ</t>
    </rPh>
    <rPh sb="15" eb="17">
      <t>キョウドウ</t>
    </rPh>
    <rPh sb="17" eb="19">
      <t>ケンキュウ</t>
    </rPh>
    <rPh sb="20" eb="22">
      <t>サンカ</t>
    </rPh>
    <rPh sb="22" eb="24">
      <t>ジョウキョウ</t>
    </rPh>
    <phoneticPr fontId="2"/>
  </si>
  <si>
    <t>決算額</t>
    <rPh sb="0" eb="3">
      <t>ケッサンガク</t>
    </rPh>
    <phoneticPr fontId="2"/>
  </si>
  <si>
    <t>うち、国立大学法人
運営費交付金</t>
    <phoneticPr fontId="2"/>
  </si>
  <si>
    <t>採択率</t>
    <rPh sb="0" eb="3">
      <t>サイタクリツ</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</si>
</sst>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76" formatCode="0_ "/>
    <numFmt numFmtId="177" formatCode="0.0%"/>
    <numFmt numFmtId="178" formatCode="#,##0_ "/>
    <numFmt numFmtId="179" formatCode="0_);[Red]\(0\)"/>
    <numFmt numFmtId="180" formatCode="\(#,##0\)"/>
    <numFmt numFmtId="181" formatCode="#,##0.0_ "/>
    <numFmt numFmtId="182" formatCode="#,##0.00_ "/>
    <numFmt numFmtId="183" formatCode="\(0\)"/>
    <numFmt numFmtId="184" formatCode="#,##0.0"/>
    <numFmt numFmtId="185" formatCode="0.0"/>
    <numFmt numFmtId="186" formatCode="#,##0_ ;[Red]\-#,##0\ "/>
    <numFmt numFmtId="187" formatCode="&quot;(&quot;#,##0&quot;)&quot;\ ;[Red]&quot;(&quot;\-#,##0&quot;)&quot;\ "/>
    <numFmt numFmtId="188" formatCode="#,##0.0_ ;[Red]\-#,##0.0\ "/>
    <numFmt numFmtId="189" formatCode="0.0_ ;[Red]\-0.0\ "/>
    <numFmt numFmtId="190" formatCode="\(0.0\)"/>
    <numFmt numFmtId="191" formatCode="#,##0;&quot;▲ &quot;#,##0"/>
    <numFmt numFmtId="192" formatCode="&quot;(&quot;#,##0.0&quot;)&quot;\ ;[Red]&quot;(&quot;\-#,##0.0&quot;)&quot;\ "/>
    <numFmt numFmtId="193" formatCode="#,##0.00_ ;[Red]\-#,##0.00\ "/>
    <numFmt numFmtId="194" formatCode="0.00_);[Red]\(0.00\)"/>
  </numFmts>
  <fonts count="51" x14ac:knownFonts="1">
    <font>
      <sz val="11"/>
      <name val="ＭＳ Ｐゴシック"/>
      <family val="3"/>
      <charset val="128"/>
    </font>
    <font>
      <sz val="11"/>
      <name val="ＭＳ Ｐゴシック"/>
      <family val="3"/>
      <charset val="128"/>
    </font>
    <font>
      <sz val="6"/>
      <name val="ＭＳ Ｐゴシック"/>
      <family val="3"/>
      <charset val="128"/>
    </font>
    <font>
      <sz val="9"/>
      <name val="ＭＳ Ｐゴシック"/>
      <family val="3"/>
      <charset val="128"/>
    </font>
    <font>
      <sz val="10"/>
      <name val="ＭＳ Ｐゴシック"/>
      <family val="3"/>
      <charset val="128"/>
    </font>
    <font>
      <sz val="8"/>
      <name val="ＭＳ Ｐゴシック"/>
      <family val="3"/>
      <charset val="128"/>
    </font>
    <font>
      <sz val="11"/>
      <name val="ＭＳ Ｐゴシック"/>
      <family val="3"/>
      <charset val="128"/>
    </font>
    <font>
      <sz val="11"/>
      <color indexed="9"/>
      <name val="ＭＳ Ｐゴシック"/>
      <family val="3"/>
      <charset val="128"/>
    </font>
    <font>
      <b/>
      <sz val="11"/>
      <name val="ＭＳ Ｐゴシック"/>
      <family val="3"/>
      <charset val="128"/>
    </font>
    <font>
      <sz val="14"/>
      <color indexed="9"/>
      <name val="ＭＳ Ｐゴシック"/>
      <family val="3"/>
      <charset val="128"/>
    </font>
    <font>
      <sz val="14"/>
      <name val="ＭＳ Ｐゴシック"/>
      <family val="3"/>
      <charset val="128"/>
    </font>
    <font>
      <b/>
      <sz val="10"/>
      <name val="ＭＳ Ｐゴシック"/>
      <family val="3"/>
      <charset val="128"/>
    </font>
    <font>
      <sz val="13"/>
      <name val="ＭＳ Ｐゴシック"/>
      <family val="3"/>
      <charset val="128"/>
    </font>
    <font>
      <sz val="12"/>
      <name val="ＭＳ Ｐゴシック"/>
      <family val="3"/>
      <charset val="128"/>
    </font>
    <font>
      <sz val="11"/>
      <name val="ＭＳ Ｐゴシック"/>
      <family val="3"/>
      <charset val="128"/>
    </font>
    <font>
      <b/>
      <sz val="9"/>
      <name val="ＭＳ Ｐゴシック"/>
      <family val="3"/>
      <charset val="128"/>
    </font>
    <font>
      <b/>
      <sz val="14"/>
      <color indexed="9"/>
      <name val="ＭＳ Ｐゴシック"/>
      <family val="3"/>
      <charset val="128"/>
    </font>
    <font>
      <b/>
      <sz val="12"/>
      <name val="ＭＳ Ｐゴシック"/>
      <family val="3"/>
      <charset val="128"/>
    </font>
    <font>
      <b/>
      <sz val="14"/>
      <name val="ＭＳ Ｐゴシック"/>
      <family val="3"/>
      <charset val="128"/>
    </font>
    <font>
      <u/>
      <sz val="10"/>
      <name val="ＭＳ Ｐゴシック"/>
      <family val="3"/>
      <charset val="128"/>
    </font>
    <font>
      <sz val="6"/>
      <name val="ＭＳ Ｐゴシック"/>
      <family val="3"/>
      <charset val="128"/>
    </font>
    <font>
      <b/>
      <sz val="13"/>
      <color indexed="56"/>
      <name val="ＭＳ Ｐゴシック"/>
      <family val="3"/>
      <charset val="128"/>
    </font>
    <font>
      <sz val="5"/>
      <name val="ＭＳ Ｐゴシック"/>
      <family val="3"/>
      <charset val="128"/>
    </font>
    <font>
      <sz val="4"/>
      <name val="ＭＳ Ｐゴシック"/>
      <family val="3"/>
      <charset val="128"/>
    </font>
    <font>
      <b/>
      <sz val="12"/>
      <color indexed="9"/>
      <name val="ＭＳ Ｐゴシック"/>
      <family val="3"/>
      <charset val="128"/>
    </font>
    <font>
      <sz val="7"/>
      <name val="ＭＳ Ｐゴシック"/>
      <family val="3"/>
      <charset val="128"/>
    </font>
    <font>
      <i/>
      <sz val="11"/>
      <name val="ＭＳ Ｐゴシック"/>
      <family val="3"/>
      <charset val="128"/>
    </font>
    <font>
      <sz val="5"/>
      <color indexed="8"/>
      <name val="ＭＳ Ｐゴシック"/>
      <family val="3"/>
      <charset val="128"/>
    </font>
    <font>
      <sz val="9.5"/>
      <name val="ＭＳ Ｐゴシック"/>
      <family val="3"/>
      <charset val="128"/>
    </font>
    <font>
      <strike/>
      <sz val="11"/>
      <name val="ＭＳ Ｐゴシック"/>
      <family val="3"/>
      <charset val="128"/>
    </font>
    <font>
      <b/>
      <sz val="10"/>
      <color indexed="8"/>
      <name val="ＭＳ Ｐゴシック"/>
      <family val="3"/>
      <charset val="128"/>
    </font>
    <font>
      <sz val="11"/>
      <color theme="1"/>
      <name val="ＭＳ Ｐゴシック"/>
      <family val="3"/>
      <charset val="128"/>
      <scheme val="minor"/>
    </font>
    <font>
      <sz val="8"/>
      <color rgb="FFFF0000"/>
      <name val="ＭＳ Ｐゴシック"/>
      <family val="3"/>
      <charset val="128"/>
    </font>
    <font>
      <b/>
      <u/>
      <sz val="8"/>
      <color rgb="FFFF0000"/>
      <name val="ＭＳ Ｐゴシック"/>
      <family val="3"/>
      <charset val="128"/>
    </font>
    <font>
      <sz val="6"/>
      <color rgb="FFFF0000"/>
      <name val="ＭＳ Ｐゴシック"/>
      <family val="3"/>
      <charset val="128"/>
    </font>
    <font>
      <sz val="11"/>
      <color rgb="FFFF0000"/>
      <name val="ＭＳ Ｐゴシック"/>
      <family val="3"/>
      <charset val="128"/>
    </font>
    <font>
      <b/>
      <u/>
      <sz val="11"/>
      <color rgb="FFFF0000"/>
      <name val="ＭＳ Ｐゴシック"/>
      <family val="3"/>
      <charset val="128"/>
    </font>
    <font>
      <sz val="10"/>
      <color theme="1"/>
      <name val="ＭＳ Ｐゴシック"/>
      <family val="3"/>
      <charset val="128"/>
    </font>
    <font>
      <b/>
      <sz val="12"/>
      <color theme="1"/>
      <name val="ＭＳ Ｐゴシック"/>
      <family val="3"/>
      <charset val="128"/>
    </font>
    <font>
      <sz val="8"/>
      <color theme="1"/>
      <name val="ＭＳ Ｐゴシック"/>
      <family val="3"/>
      <charset val="128"/>
      <scheme val="minor"/>
    </font>
    <font>
      <b/>
      <sz val="12"/>
      <color theme="0"/>
      <name val="ＭＳ Ｐゴシック"/>
      <family val="3"/>
      <charset val="128"/>
    </font>
    <font>
      <sz val="11"/>
      <color theme="1"/>
      <name val="ＭＳ Ｐゴシック"/>
      <family val="3"/>
      <charset val="128"/>
    </font>
    <font>
      <b/>
      <sz val="11"/>
      <color theme="1"/>
      <name val="ＭＳ Ｐゴシック"/>
      <family val="3"/>
      <charset val="128"/>
    </font>
    <font>
      <sz val="9.5"/>
      <color theme="1"/>
      <name val="ＭＳ Ｐゴシック"/>
      <family val="3"/>
      <charset val="128"/>
    </font>
    <font>
      <b/>
      <sz val="11.5"/>
      <color rgb="FF0070C0"/>
      <name val="ＭＳ Ｐゴシック"/>
      <family val="3"/>
      <charset val="128"/>
    </font>
    <font>
      <b/>
      <sz val="10"/>
      <color theme="1"/>
      <name val="ＭＳ Ｐゴシック"/>
      <family val="3"/>
      <charset val="128"/>
    </font>
    <font>
      <sz val="10.5"/>
      <color theme="1"/>
      <name val="ＭＳ Ｐゴシック"/>
      <family val="3"/>
      <charset val="128"/>
    </font>
    <font>
      <strike/>
      <sz val="11"/>
      <color theme="1"/>
      <name val="ＭＳ Ｐゴシック"/>
      <family val="3"/>
      <charset val="128"/>
    </font>
    <font>
      <sz val="9"/>
      <color theme="1"/>
      <name val="ＭＳ Ｐゴシック"/>
      <family val="3"/>
      <charset val="128"/>
    </font>
    <font>
      <sz val="6"/>
      <color theme="1"/>
      <name val="ＭＳ Ｐゴシック"/>
      <family val="3"/>
      <charset val="128"/>
    </font>
    <font>
      <sz val="8"/>
      <color theme="1"/>
      <name val="ＭＳ Ｐゴシック"/>
      <family val="3"/>
      <charset val="128"/>
    </font>
  </fonts>
  <fills count="15">
    <fill>
      <patternFill patternType="none"/>
    </fill>
    <fill>
      <patternFill patternType="gray125"/>
    </fill>
    <fill>
      <patternFill patternType="solid">
        <fgColor indexed="22"/>
        <bgColor indexed="64"/>
      </patternFill>
    </fill>
    <fill>
      <patternFill patternType="solid">
        <fgColor indexed="8"/>
        <bgColor indexed="64"/>
      </patternFill>
    </fill>
    <fill>
      <patternFill patternType="solid">
        <fgColor indexed="9"/>
        <bgColor indexed="64"/>
      </patternFill>
    </fill>
    <fill>
      <patternFill patternType="solid">
        <fgColor indexed="41"/>
        <bgColor indexed="64"/>
      </patternFill>
    </fill>
    <fill>
      <patternFill patternType="solid">
        <fgColor rgb="FFC0C0C0"/>
        <bgColor indexed="64"/>
      </patternFill>
    </fill>
    <fill>
      <patternFill patternType="solid">
        <fgColor theme="0" tint="-0.499984740745262"/>
        <bgColor indexed="64"/>
      </patternFill>
    </fill>
    <fill>
      <patternFill patternType="solid">
        <fgColor rgb="FFCCFFFF"/>
        <bgColor indexed="64"/>
      </patternFill>
    </fill>
    <fill>
      <patternFill patternType="solid">
        <fgColor theme="0"/>
        <bgColor indexed="64"/>
      </patternFill>
    </fill>
    <fill>
      <patternFill patternType="solid">
        <fgColor rgb="FFFFFFCC"/>
        <bgColor indexed="64"/>
      </patternFill>
    </fill>
    <fill>
      <patternFill patternType="solid">
        <fgColor theme="1"/>
        <bgColor indexed="64"/>
      </patternFill>
    </fill>
    <fill>
      <patternFill patternType="solid">
        <fgColor theme="0" tint="-0.249977111117893"/>
        <bgColor indexed="64"/>
      </patternFill>
    </fill>
    <fill>
      <patternFill patternType="solid">
        <fgColor rgb="FFFFFF00"/>
        <bgColor indexed="64"/>
      </patternFill>
    </fill>
    <fill>
      <patternFill patternType="solid">
        <fgColor rgb="FFBFBFBF"/>
        <bgColor indexed="64"/>
      </patternFill>
    </fill>
  </fills>
  <borders count="92">
    <border>
      <left/>
      <right/>
      <top/>
      <bottom/>
      <diagonal/>
    </border>
    <border>
      <left style="thin">
        <color indexed="64"/>
      </left>
      <right style="thin">
        <color indexed="64"/>
      </right>
      <top style="dotted">
        <color indexed="64"/>
      </top>
      <bottom style="dotted">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right/>
      <top/>
      <bottom style="thin">
        <color indexed="64"/>
      </bottom>
      <diagonal/>
    </border>
    <border>
      <left style="thin">
        <color indexed="64"/>
      </left>
      <right style="thin">
        <color indexed="64"/>
      </right>
      <top style="thin">
        <color indexed="64"/>
      </top>
      <bottom style="dotted">
        <color indexed="64"/>
      </bottom>
      <diagonal/>
    </border>
    <border>
      <left style="thin">
        <color indexed="64"/>
      </left>
      <right style="thin">
        <color indexed="64"/>
      </right>
      <top style="dotted">
        <color indexed="64"/>
      </top>
      <bottom style="thin">
        <color indexed="64"/>
      </bottom>
      <diagonal/>
    </border>
    <border>
      <left/>
      <right style="thin">
        <color indexed="64"/>
      </right>
      <top/>
      <bottom/>
      <diagonal/>
    </border>
    <border>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double">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uble">
        <color indexed="64"/>
      </bottom>
      <diagonal/>
    </border>
    <border>
      <left style="thin">
        <color indexed="64"/>
      </left>
      <right style="thin">
        <color indexed="64"/>
      </right>
      <top style="thin">
        <color indexed="64"/>
      </top>
      <bottom/>
      <diagonal/>
    </border>
    <border>
      <left style="thin">
        <color indexed="64"/>
      </left>
      <right style="dotted">
        <color indexed="64"/>
      </right>
      <top/>
      <bottom/>
      <diagonal/>
    </border>
    <border>
      <left style="thin">
        <color indexed="64"/>
      </left>
      <right style="dotted">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style="hair">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bottom style="thin">
        <color indexed="64"/>
      </bottom>
      <diagonal style="thin">
        <color indexed="64"/>
      </diagonal>
    </border>
    <border diagonalUp="1">
      <left style="thin">
        <color indexed="64"/>
      </left>
      <right style="thin">
        <color indexed="64"/>
      </right>
      <top style="double">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diagonalUp="1">
      <left style="thin">
        <color indexed="64"/>
      </left>
      <right style="thin">
        <color indexed="64"/>
      </right>
      <top/>
      <bottom/>
      <diagonal style="thin">
        <color indexed="64"/>
      </diagonal>
    </border>
    <border>
      <left style="thin">
        <color indexed="64"/>
      </left>
      <right/>
      <top/>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style="thin">
        <color indexed="64"/>
      </right>
      <top/>
      <bottom style="thin">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top style="dotted">
        <color indexed="64"/>
      </top>
      <bottom style="thin">
        <color indexed="64"/>
      </bottom>
      <diagonal/>
    </border>
    <border>
      <left/>
      <right style="thin">
        <color indexed="64"/>
      </right>
      <top style="dotted">
        <color indexed="64"/>
      </top>
      <bottom style="thin">
        <color indexed="64"/>
      </bottom>
      <diagonal/>
    </border>
    <border>
      <left/>
      <right/>
      <top style="dotted">
        <color indexed="64"/>
      </top>
      <bottom style="thin">
        <color indexed="64"/>
      </bottom>
      <diagonal/>
    </border>
    <border>
      <left style="dotted">
        <color indexed="64"/>
      </left>
      <right/>
      <top style="dotted">
        <color indexed="64"/>
      </top>
      <bottom/>
      <diagonal/>
    </border>
    <border>
      <left/>
      <right/>
      <top style="dotted">
        <color indexed="64"/>
      </top>
      <bottom/>
      <diagonal/>
    </border>
    <border>
      <left/>
      <right style="thin">
        <color indexed="64"/>
      </right>
      <top style="dotted">
        <color indexed="64"/>
      </top>
      <bottom/>
      <diagonal/>
    </border>
    <border>
      <left style="dotted">
        <color indexed="64"/>
      </left>
      <right/>
      <top/>
      <bottom style="dotted">
        <color indexed="64"/>
      </bottom>
      <diagonal/>
    </border>
    <border>
      <left/>
      <right/>
      <top/>
      <bottom style="dotted">
        <color indexed="64"/>
      </bottom>
      <diagonal/>
    </border>
    <border>
      <left/>
      <right style="thin">
        <color indexed="64"/>
      </right>
      <top/>
      <bottom style="dotted">
        <color indexed="64"/>
      </bottom>
      <diagonal/>
    </border>
    <border>
      <left style="dotted">
        <color indexed="64"/>
      </left>
      <right style="thin">
        <color indexed="64"/>
      </right>
      <top style="dotted">
        <color indexed="64"/>
      </top>
      <bottom style="thin">
        <color indexed="64"/>
      </bottom>
      <diagonal/>
    </border>
    <border>
      <left style="dotted">
        <color indexed="64"/>
      </left>
      <right style="thin">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right style="thin">
        <color indexed="64"/>
      </right>
      <top style="dotted">
        <color indexed="64"/>
      </top>
      <bottom style="dotted">
        <color indexed="64"/>
      </bottom>
      <diagonal/>
    </border>
    <border>
      <left style="dotted">
        <color indexed="64"/>
      </left>
      <right/>
      <top/>
      <bottom/>
      <diagonal/>
    </border>
    <border>
      <left style="dotted">
        <color indexed="64"/>
      </left>
      <right/>
      <top style="dotted">
        <color indexed="64"/>
      </top>
      <bottom style="dotted">
        <color indexed="64"/>
      </bottom>
      <diagonal/>
    </border>
    <border>
      <left style="dotted">
        <color indexed="64"/>
      </left>
      <right/>
      <top/>
      <bottom style="thin">
        <color indexed="64"/>
      </bottom>
      <diagonal/>
    </border>
    <border>
      <left style="thin">
        <color indexed="64"/>
      </left>
      <right/>
      <top style="dotted">
        <color indexed="64"/>
      </top>
      <bottom/>
      <diagonal/>
    </border>
    <border>
      <left style="thin">
        <color indexed="64"/>
      </left>
      <right/>
      <top/>
      <bottom style="dotted">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bottom style="dotted">
        <color indexed="64"/>
      </bottom>
      <diagonal/>
    </border>
    <border>
      <left style="thin">
        <color indexed="64"/>
      </left>
      <right/>
      <top style="double">
        <color indexed="64"/>
      </top>
      <bottom style="dotted">
        <color indexed="64"/>
      </bottom>
      <diagonal/>
    </border>
    <border>
      <left/>
      <right style="thin">
        <color indexed="64"/>
      </right>
      <top style="double">
        <color indexed="64"/>
      </top>
      <bottom style="dotted">
        <color indexed="64"/>
      </bottom>
      <diagonal/>
    </border>
    <border>
      <left style="thin">
        <color indexed="64"/>
      </left>
      <right/>
      <top style="dotted">
        <color indexed="64"/>
      </top>
      <bottom style="double">
        <color indexed="64"/>
      </bottom>
      <diagonal/>
    </border>
    <border>
      <left/>
      <right/>
      <top style="dotted">
        <color indexed="64"/>
      </top>
      <bottom style="double">
        <color indexed="64"/>
      </bottom>
      <diagonal/>
    </border>
    <border>
      <left/>
      <right style="thin">
        <color indexed="64"/>
      </right>
      <top style="dotted">
        <color indexed="64"/>
      </top>
      <bottom style="double">
        <color indexed="64"/>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right/>
      <top style="double">
        <color indexed="64"/>
      </top>
      <bottom style="dotted">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thin">
        <color indexed="64"/>
      </top>
      <bottom style="hair">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theme="1"/>
      </left>
      <right style="thin">
        <color theme="1"/>
      </right>
      <top style="thin">
        <color theme="1"/>
      </top>
      <bottom style="thin">
        <color theme="1"/>
      </bottom>
      <diagonal/>
    </border>
    <border>
      <left style="thin">
        <color theme="1"/>
      </left>
      <right/>
      <top style="thin">
        <color theme="1"/>
      </top>
      <bottom style="thin">
        <color theme="1"/>
      </bottom>
      <diagonal/>
    </border>
    <border>
      <left/>
      <right style="thin">
        <color theme="1"/>
      </right>
      <top style="thin">
        <color theme="1"/>
      </top>
      <bottom style="thin">
        <color theme="1"/>
      </bottom>
      <diagonal/>
    </border>
  </borders>
  <cellStyleXfs count="5">
    <xf numFmtId="0" fontId="0" fillId="0" borderId="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0" fontId="1" fillId="0" borderId="0">
      <alignment vertical="center"/>
    </xf>
    <xf numFmtId="0" fontId="31" fillId="0" borderId="0">
      <alignment vertical="center"/>
    </xf>
  </cellStyleXfs>
  <cellXfs count="1495">
    <xf numFmtId="0" fontId="0" fillId="0" borderId="0" xfId="0">
      <alignment vertical="center"/>
    </xf>
    <xf numFmtId="0" fontId="1" fillId="0" borderId="0" xfId="0" applyFont="1">
      <alignment vertical="center"/>
    </xf>
    <xf numFmtId="0" fontId="4" fillId="0" borderId="0" xfId="0" applyFont="1">
      <alignment vertical="center"/>
    </xf>
    <xf numFmtId="0" fontId="4" fillId="0" borderId="0" xfId="0" applyFont="1" applyAlignment="1">
      <alignment horizontal="center" vertical="center"/>
    </xf>
    <xf numFmtId="0" fontId="4" fillId="0" borderId="0" xfId="0" applyFont="1" applyAlignment="1">
      <alignment horizontal="distributed" vertical="center" justifyLastLine="1"/>
    </xf>
    <xf numFmtId="178" fontId="4" fillId="0" borderId="0" xfId="0" applyNumberFormat="1" applyFont="1">
      <alignment vertical="center"/>
    </xf>
    <xf numFmtId="0" fontId="4" fillId="0" borderId="0" xfId="0" applyFont="1" applyAlignment="1">
      <alignment vertical="center" wrapText="1"/>
    </xf>
    <xf numFmtId="0" fontId="4" fillId="0" borderId="0" xfId="0" applyFont="1" applyAlignment="1">
      <alignment vertical="center" justifyLastLine="1"/>
    </xf>
    <xf numFmtId="0" fontId="6" fillId="0" borderId="0" xfId="0" applyFont="1">
      <alignment vertical="center"/>
    </xf>
    <xf numFmtId="0" fontId="7" fillId="0" borderId="0" xfId="0" applyFont="1">
      <alignment vertical="center"/>
    </xf>
    <xf numFmtId="0" fontId="4" fillId="0" borderId="0" xfId="0" applyFont="1" applyAlignment="1">
      <alignment horizontal="center" vertical="center" justifyLastLine="1"/>
    </xf>
    <xf numFmtId="0" fontId="4" fillId="0" borderId="1" xfId="0" applyFont="1" applyBorder="1">
      <alignment vertical="center"/>
    </xf>
    <xf numFmtId="178" fontId="4" fillId="0" borderId="0" xfId="0" applyNumberFormat="1" applyFont="1" applyAlignment="1">
      <alignment vertical="center" wrapText="1"/>
    </xf>
    <xf numFmtId="0" fontId="4" fillId="0" borderId="1" xfId="0" applyFont="1" applyBorder="1" applyAlignment="1">
      <alignment horizontal="center" vertical="center"/>
    </xf>
    <xf numFmtId="0" fontId="4" fillId="0" borderId="2" xfId="0" applyFont="1" applyBorder="1" applyAlignment="1">
      <alignment horizontal="center" vertical="center"/>
    </xf>
    <xf numFmtId="0" fontId="4" fillId="2" borderId="3" xfId="0" applyFont="1" applyFill="1" applyBorder="1" applyAlignment="1">
      <alignment vertical="center" wrapText="1"/>
    </xf>
    <xf numFmtId="0" fontId="4" fillId="2" borderId="4" xfId="0" applyFont="1" applyFill="1" applyBorder="1" applyAlignment="1">
      <alignment vertical="center" justifyLastLine="1"/>
    </xf>
    <xf numFmtId="0" fontId="4" fillId="2" borderId="5" xfId="0" applyFont="1" applyFill="1" applyBorder="1" applyAlignment="1">
      <alignment vertical="center" justifyLastLine="1"/>
    </xf>
    <xf numFmtId="178" fontId="4" fillId="0" borderId="0" xfId="0" applyNumberFormat="1" applyFont="1" applyAlignment="1">
      <alignment horizontal="left" vertical="center"/>
    </xf>
    <xf numFmtId="0" fontId="4" fillId="0" borderId="0" xfId="0" applyFont="1" applyAlignment="1">
      <alignment horizontal="distributed" vertical="center" indent="2"/>
    </xf>
    <xf numFmtId="0" fontId="4" fillId="2" borderId="6" xfId="0" applyFont="1" applyFill="1" applyBorder="1" applyAlignment="1">
      <alignment horizontal="distributed" vertical="center" justifyLastLine="1"/>
    </xf>
    <xf numFmtId="0" fontId="4" fillId="2" borderId="6" xfId="0" applyFont="1" applyFill="1" applyBorder="1" applyAlignment="1">
      <alignment vertical="center" justifyLastLine="1"/>
    </xf>
    <xf numFmtId="0" fontId="4" fillId="2" borderId="7" xfId="0" applyFont="1" applyFill="1" applyBorder="1" applyAlignment="1">
      <alignment horizontal="distributed" vertical="center" justifyLastLine="1"/>
    </xf>
    <xf numFmtId="0" fontId="4" fillId="0" borderId="8" xfId="0" applyFont="1" applyBorder="1" applyAlignment="1">
      <alignment horizontal="center" vertical="center"/>
    </xf>
    <xf numFmtId="0" fontId="4" fillId="2" borderId="3" xfId="0" applyFont="1" applyFill="1" applyBorder="1">
      <alignment vertical="center"/>
    </xf>
    <xf numFmtId="0" fontId="4" fillId="0" borderId="0" xfId="0" applyFont="1" applyAlignment="1">
      <alignment horizontal="center" vertical="center" wrapText="1"/>
    </xf>
    <xf numFmtId="0" fontId="4" fillId="0" borderId="9" xfId="0" applyFont="1" applyBorder="1">
      <alignment vertical="center"/>
    </xf>
    <xf numFmtId="178" fontId="4" fillId="0" borderId="0" xfId="0" applyNumberFormat="1" applyFont="1" applyAlignment="1">
      <alignment horizontal="center" vertical="center"/>
    </xf>
    <xf numFmtId="0" fontId="9" fillId="3" borderId="0" xfId="0" applyFont="1" applyFill="1">
      <alignment vertical="center"/>
    </xf>
    <xf numFmtId="0" fontId="10" fillId="3" borderId="0" xfId="0" applyFont="1" applyFill="1">
      <alignment vertical="center"/>
    </xf>
    <xf numFmtId="0" fontId="1" fillId="3" borderId="0" xfId="0" applyFont="1" applyFill="1">
      <alignment vertical="center"/>
    </xf>
    <xf numFmtId="0" fontId="12" fillId="0" borderId="0" xfId="0" applyFont="1">
      <alignment vertical="center"/>
    </xf>
    <xf numFmtId="0" fontId="14" fillId="0" borderId="0" xfId="0" applyFont="1">
      <alignment vertical="center"/>
    </xf>
    <xf numFmtId="0" fontId="13" fillId="0" borderId="0" xfId="0" applyFont="1">
      <alignment vertical="center"/>
    </xf>
    <xf numFmtId="0" fontId="4" fillId="0" borderId="0" xfId="0" applyFont="1" applyAlignment="1">
      <alignment horizontal="left" vertical="top" wrapText="1"/>
    </xf>
    <xf numFmtId="0" fontId="3" fillId="0" borderId="0" xfId="0" applyFont="1" applyAlignment="1">
      <alignment wrapText="1"/>
    </xf>
    <xf numFmtId="0" fontId="3" fillId="0" borderId="0" xfId="0" applyFont="1" applyAlignment="1"/>
    <xf numFmtId="0" fontId="9" fillId="0" borderId="0" xfId="0" applyFont="1">
      <alignment vertical="center"/>
    </xf>
    <xf numFmtId="0" fontId="3" fillId="0" borderId="0" xfId="0" applyFont="1" applyAlignment="1">
      <alignment vertical="top" textRotation="255"/>
    </xf>
    <xf numFmtId="0" fontId="8" fillId="4" borderId="0" xfId="0" applyFont="1" applyFill="1">
      <alignment vertical="center"/>
    </xf>
    <xf numFmtId="0" fontId="8" fillId="0" borderId="0" xfId="0" applyFont="1">
      <alignment vertical="center"/>
    </xf>
    <xf numFmtId="0" fontId="16" fillId="0" borderId="0" xfId="0" applyFont="1">
      <alignment vertical="center"/>
    </xf>
    <xf numFmtId="0" fontId="10" fillId="0" borderId="0" xfId="0" applyFont="1">
      <alignment vertical="center"/>
    </xf>
    <xf numFmtId="0" fontId="4" fillId="0" borderId="3" xfId="0" applyFont="1" applyBorder="1" applyAlignment="1">
      <alignment horizontal="center" vertical="center" wrapText="1" justifyLastLine="1"/>
    </xf>
    <xf numFmtId="0" fontId="4" fillId="0" borderId="3" xfId="0" applyFont="1" applyBorder="1" applyAlignment="1">
      <alignment horizontal="center" vertical="center" wrapText="1" justifyLastLine="1" shrinkToFit="1"/>
    </xf>
    <xf numFmtId="0" fontId="4" fillId="0" borderId="3" xfId="0" applyFont="1" applyBorder="1" applyAlignment="1">
      <alignment horizontal="center" vertical="center" justifyLastLine="1" shrinkToFit="1"/>
    </xf>
    <xf numFmtId="0" fontId="4" fillId="0" borderId="0" xfId="0" applyFont="1" applyAlignment="1">
      <alignment horizontal="right" vertical="center"/>
    </xf>
    <xf numFmtId="0" fontId="17" fillId="0" borderId="0" xfId="0" applyFont="1">
      <alignment vertical="center"/>
    </xf>
    <xf numFmtId="0" fontId="0" fillId="0" borderId="0" xfId="0" applyAlignment="1">
      <alignment horizontal="right" vertical="center"/>
    </xf>
    <xf numFmtId="178" fontId="0" fillId="0" borderId="0" xfId="0" applyNumberFormat="1">
      <alignment vertical="center"/>
    </xf>
    <xf numFmtId="178" fontId="0" fillId="0" borderId="0" xfId="0" applyNumberFormat="1" applyAlignment="1">
      <alignment horizontal="right" vertical="center"/>
    </xf>
    <xf numFmtId="182" fontId="0" fillId="0" borderId="0" xfId="0" applyNumberFormat="1">
      <alignment vertical="center"/>
    </xf>
    <xf numFmtId="0" fontId="12" fillId="0" borderId="0" xfId="3" applyFont="1" applyAlignment="1">
      <alignment horizontal="center" vertical="center" shrinkToFit="1"/>
    </xf>
    <xf numFmtId="0" fontId="0" fillId="0" borderId="0" xfId="0" applyAlignment="1">
      <alignment horizontal="left" vertical="center"/>
    </xf>
    <xf numFmtId="177" fontId="12" fillId="0" borderId="0" xfId="3" applyNumberFormat="1" applyFont="1" applyAlignment="1">
      <alignment horizontal="center" vertical="center"/>
    </xf>
    <xf numFmtId="38" fontId="12" fillId="0" borderId="0" xfId="3" applyNumberFormat="1" applyFont="1">
      <alignment vertical="center"/>
    </xf>
    <xf numFmtId="38" fontId="12" fillId="0" borderId="7" xfId="1" applyFont="1" applyFill="1" applyBorder="1" applyAlignment="1">
      <alignment vertical="center"/>
    </xf>
    <xf numFmtId="38" fontId="12" fillId="0" borderId="0" xfId="1" applyFont="1" applyFill="1" applyBorder="1" applyAlignment="1">
      <alignment vertical="center"/>
    </xf>
    <xf numFmtId="0" fontId="0" fillId="0" borderId="7" xfId="0" applyBorder="1">
      <alignment vertical="center"/>
    </xf>
    <xf numFmtId="0" fontId="0" fillId="4" borderId="0" xfId="0" applyFill="1">
      <alignment vertical="center"/>
    </xf>
    <xf numFmtId="0" fontId="0" fillId="4" borderId="0" xfId="0" applyFill="1" applyAlignment="1">
      <alignment horizontal="center" vertical="top" textRotation="255"/>
    </xf>
    <xf numFmtId="0" fontId="0" fillId="0" borderId="0" xfId="0" applyAlignment="1">
      <alignment horizontal="center" vertical="center"/>
    </xf>
    <xf numFmtId="0" fontId="0" fillId="0" borderId="10" xfId="0" applyBorder="1">
      <alignment vertical="center"/>
    </xf>
    <xf numFmtId="0" fontId="0" fillId="0" borderId="0" xfId="3" applyFont="1" applyAlignment="1">
      <alignment horizontal="center" vertical="center"/>
    </xf>
    <xf numFmtId="0" fontId="18" fillId="0" borderId="0" xfId="0" applyFont="1">
      <alignment vertical="center"/>
    </xf>
    <xf numFmtId="0" fontId="0" fillId="0" borderId="7" xfId="0" applyBorder="1" applyAlignment="1">
      <alignment horizontal="right" vertical="center"/>
    </xf>
    <xf numFmtId="38" fontId="4" fillId="6" borderId="4" xfId="1" applyFont="1" applyFill="1" applyBorder="1" applyAlignment="1">
      <alignment vertical="center"/>
    </xf>
    <xf numFmtId="38" fontId="4" fillId="6" borderId="5" xfId="1" applyFont="1" applyFill="1" applyBorder="1" applyAlignment="1">
      <alignment vertical="center"/>
    </xf>
    <xf numFmtId="38" fontId="4" fillId="6" borderId="11" xfId="1" applyFont="1" applyFill="1" applyBorder="1" applyAlignment="1">
      <alignment vertical="center"/>
    </xf>
    <xf numFmtId="0" fontId="5" fillId="7" borderId="0" xfId="0" applyFont="1" applyFill="1">
      <alignment vertical="center"/>
    </xf>
    <xf numFmtId="49" fontId="5" fillId="7" borderId="0" xfId="0" applyNumberFormat="1" applyFont="1" applyFill="1">
      <alignment vertical="center"/>
    </xf>
    <xf numFmtId="49" fontId="32" fillId="7" borderId="0" xfId="0" applyNumberFormat="1" applyFont="1" applyFill="1">
      <alignment vertical="center"/>
    </xf>
    <xf numFmtId="0" fontId="32" fillId="7" borderId="0" xfId="0" applyFont="1" applyFill="1">
      <alignment vertical="center"/>
    </xf>
    <xf numFmtId="49" fontId="33" fillId="7" borderId="0" xfId="0" applyNumberFormat="1" applyFont="1" applyFill="1">
      <alignment vertical="center"/>
    </xf>
    <xf numFmtId="179" fontId="11" fillId="8" borderId="3" xfId="0" applyNumberFormat="1" applyFont="1" applyFill="1" applyBorder="1" applyAlignment="1">
      <alignment horizontal="right" vertical="center" shrinkToFit="1"/>
    </xf>
    <xf numFmtId="179" fontId="11" fillId="5" borderId="12" xfId="0" applyNumberFormat="1" applyFont="1" applyFill="1" applyBorder="1" applyAlignment="1">
      <alignment horizontal="right" vertical="center" shrinkToFit="1"/>
    </xf>
    <xf numFmtId="38" fontId="32" fillId="7" borderId="0" xfId="0" applyNumberFormat="1" applyFont="1" applyFill="1">
      <alignment vertical="center"/>
    </xf>
    <xf numFmtId="177" fontId="32" fillId="7" borderId="0" xfId="0" applyNumberFormat="1" applyFont="1" applyFill="1">
      <alignment vertical="center"/>
    </xf>
    <xf numFmtId="49" fontId="34" fillId="7" borderId="0" xfId="0" applyNumberFormat="1" applyFont="1" applyFill="1" applyAlignment="1">
      <alignment vertical="center" wrapText="1"/>
    </xf>
    <xf numFmtId="179" fontId="32" fillId="7" borderId="0" xfId="0" applyNumberFormat="1" applyFont="1" applyFill="1">
      <alignment vertical="center"/>
    </xf>
    <xf numFmtId="0" fontId="4" fillId="0" borderId="0" xfId="3" applyFont="1" applyAlignment="1">
      <alignment horizontal="left" vertical="center"/>
    </xf>
    <xf numFmtId="0" fontId="4" fillId="6" borderId="13" xfId="0" applyFont="1" applyFill="1" applyBorder="1" applyAlignment="1">
      <alignment horizontal="left" vertical="center" wrapText="1" justifyLastLine="1"/>
    </xf>
    <xf numFmtId="179" fontId="3" fillId="0" borderId="3" xfId="0" applyNumberFormat="1" applyFont="1" applyBorder="1" applyAlignment="1">
      <alignment horizontal="right" vertical="center" shrinkToFit="1"/>
    </xf>
    <xf numFmtId="0" fontId="35" fillId="0" borderId="0" xfId="0" applyFont="1">
      <alignment vertical="center"/>
    </xf>
    <xf numFmtId="0" fontId="36" fillId="0" borderId="0" xfId="0" applyFont="1">
      <alignment vertical="center"/>
    </xf>
    <xf numFmtId="0" fontId="8" fillId="0" borderId="5" xfId="0" applyFont="1" applyBorder="1" applyAlignment="1">
      <alignment horizontal="right" vertical="center"/>
    </xf>
    <xf numFmtId="0" fontId="15" fillId="0" borderId="5" xfId="0" applyFont="1" applyBorder="1" applyAlignment="1">
      <alignment horizontal="right" vertical="center"/>
    </xf>
    <xf numFmtId="0" fontId="8" fillId="0" borderId="0" xfId="0" applyFont="1" applyAlignment="1">
      <alignment horizontal="right" vertical="center"/>
    </xf>
    <xf numFmtId="0" fontId="15" fillId="0" borderId="0" xfId="0" applyFont="1" applyAlignment="1">
      <alignment horizontal="right" vertical="center"/>
    </xf>
    <xf numFmtId="178" fontId="32" fillId="7" borderId="0" xfId="0" applyNumberFormat="1" applyFont="1" applyFill="1">
      <alignment vertical="center"/>
    </xf>
    <xf numFmtId="182" fontId="32" fillId="7" borderId="0" xfId="0" applyNumberFormat="1" applyFont="1" applyFill="1">
      <alignment vertical="center"/>
    </xf>
    <xf numFmtId="183" fontId="3" fillId="0" borderId="3" xfId="0" applyNumberFormat="1" applyFont="1" applyBorder="1" applyAlignment="1">
      <alignment horizontal="right" vertical="center" shrinkToFit="1"/>
    </xf>
    <xf numFmtId="0" fontId="3" fillId="0" borderId="0" xfId="0" applyFont="1" applyAlignment="1">
      <alignment horizontal="right" vertical="center"/>
    </xf>
    <xf numFmtId="183" fontId="11" fillId="5" borderId="12" xfId="0" applyNumberFormat="1" applyFont="1" applyFill="1" applyBorder="1" applyAlignment="1">
      <alignment horizontal="right" vertical="center" shrinkToFit="1"/>
    </xf>
    <xf numFmtId="49" fontId="34" fillId="7" borderId="0" xfId="0" applyNumberFormat="1" applyFont="1" applyFill="1">
      <alignment vertical="center"/>
    </xf>
    <xf numFmtId="0" fontId="0" fillId="0" borderId="0" xfId="0" applyAlignment="1">
      <alignment vertical="center" shrinkToFit="1"/>
    </xf>
    <xf numFmtId="0" fontId="4" fillId="4" borderId="0" xfId="0" applyFont="1" applyFill="1">
      <alignment vertical="center"/>
    </xf>
    <xf numFmtId="0" fontId="5" fillId="4" borderId="0" xfId="0" applyFont="1" applyFill="1">
      <alignment vertical="center"/>
    </xf>
    <xf numFmtId="0" fontId="4" fillId="4" borderId="0" xfId="0" applyFont="1" applyFill="1" applyAlignment="1">
      <alignment horizontal="left" vertical="center"/>
    </xf>
    <xf numFmtId="0" fontId="4" fillId="4" borderId="0" xfId="0" applyFont="1" applyFill="1" applyAlignment="1">
      <alignment horizontal="center" vertical="center"/>
    </xf>
    <xf numFmtId="0" fontId="4" fillId="4" borderId="0" xfId="0" applyFont="1" applyFill="1" applyAlignment="1">
      <alignment horizontal="right" vertical="center"/>
    </xf>
    <xf numFmtId="0" fontId="4" fillId="4" borderId="7" xfId="0" applyFont="1" applyFill="1" applyBorder="1">
      <alignment vertical="center"/>
    </xf>
    <xf numFmtId="0" fontId="4" fillId="4" borderId="0" xfId="0" applyFont="1" applyFill="1" applyAlignment="1">
      <alignment horizontal="left" vertical="center" wrapText="1"/>
    </xf>
    <xf numFmtId="0" fontId="4" fillId="4" borderId="0" xfId="0" applyFont="1" applyFill="1" applyAlignment="1">
      <alignment horizontal="center" vertical="center" wrapText="1"/>
    </xf>
    <xf numFmtId="0" fontId="5" fillId="4" borderId="7" xfId="0" applyFont="1" applyFill="1" applyBorder="1" applyAlignment="1">
      <alignment horizontal="right" vertical="center"/>
    </xf>
    <xf numFmtId="176" fontId="0" fillId="4" borderId="0" xfId="0" applyNumberFormat="1" applyFill="1">
      <alignment vertical="center"/>
    </xf>
    <xf numFmtId="0" fontId="1" fillId="0" borderId="14" xfId="3" applyBorder="1">
      <alignment vertical="center"/>
    </xf>
    <xf numFmtId="0" fontId="17" fillId="4" borderId="0" xfId="0" applyFont="1" applyFill="1">
      <alignment vertical="center"/>
    </xf>
    <xf numFmtId="179" fontId="3" fillId="0" borderId="2" xfId="0" applyNumberFormat="1" applyFont="1" applyBorder="1" applyAlignment="1">
      <alignment horizontal="right" vertical="center" shrinkToFit="1"/>
    </xf>
    <xf numFmtId="183" fontId="3" fillId="0" borderId="2" xfId="0" applyNumberFormat="1" applyFont="1" applyBorder="1" applyAlignment="1">
      <alignment horizontal="right" vertical="center" shrinkToFit="1"/>
    </xf>
    <xf numFmtId="0" fontId="4" fillId="9" borderId="0" xfId="0" applyFont="1" applyFill="1">
      <alignment vertical="center"/>
    </xf>
    <xf numFmtId="0" fontId="4" fillId="9" borderId="0" xfId="0" applyFont="1" applyFill="1" applyAlignment="1">
      <alignment vertical="center" shrinkToFit="1"/>
    </xf>
    <xf numFmtId="0" fontId="0" fillId="9" borderId="0" xfId="0" applyFill="1">
      <alignment vertical="center"/>
    </xf>
    <xf numFmtId="0" fontId="0" fillId="9" borderId="0" xfId="0" applyFill="1" applyAlignment="1">
      <alignment vertical="center" shrinkToFit="1"/>
    </xf>
    <xf numFmtId="0" fontId="0" fillId="9" borderId="0" xfId="0" applyFill="1" applyAlignment="1">
      <alignment horizontal="center" vertical="top" textRotation="255"/>
    </xf>
    <xf numFmtId="0" fontId="4" fillId="6" borderId="0" xfId="0" applyFont="1" applyFill="1" applyAlignment="1">
      <alignment vertical="center" textRotation="255"/>
    </xf>
    <xf numFmtId="0" fontId="4" fillId="6" borderId="0" xfId="0" applyFont="1" applyFill="1">
      <alignment vertical="center"/>
    </xf>
    <xf numFmtId="0" fontId="4" fillId="6" borderId="5" xfId="0" applyFont="1" applyFill="1" applyBorder="1" applyAlignment="1">
      <alignment vertical="center" textRotation="255"/>
    </xf>
    <xf numFmtId="0" fontId="4" fillId="6" borderId="5" xfId="0" applyFont="1" applyFill="1" applyBorder="1" applyAlignment="1">
      <alignment horizontal="center" vertical="top" textRotation="255" shrinkToFit="1"/>
    </xf>
    <xf numFmtId="0" fontId="3" fillId="9" borderId="0" xfId="0" applyFont="1" applyFill="1" applyAlignment="1">
      <alignment vertical="top" textRotation="255" shrinkToFit="1"/>
    </xf>
    <xf numFmtId="0" fontId="3" fillId="9" borderId="0" xfId="0" applyFont="1" applyFill="1" applyAlignment="1">
      <alignment vertical="top" textRotation="255"/>
    </xf>
    <xf numFmtId="179" fontId="4" fillId="9" borderId="3" xfId="0" applyNumberFormat="1" applyFont="1" applyFill="1" applyBorder="1" applyAlignment="1">
      <alignment vertical="center" shrinkToFit="1"/>
    </xf>
    <xf numFmtId="179" fontId="4" fillId="9" borderId="14" xfId="0" applyNumberFormat="1" applyFont="1" applyFill="1" applyBorder="1" applyAlignment="1">
      <alignment vertical="center" shrinkToFit="1"/>
    </xf>
    <xf numFmtId="179" fontId="4" fillId="8" borderId="3" xfId="0" applyNumberFormat="1" applyFont="1" applyFill="1" applyBorder="1" applyAlignment="1">
      <alignment vertical="center" shrinkToFit="1"/>
    </xf>
    <xf numFmtId="179" fontId="4" fillId="9" borderId="15" xfId="0" applyNumberFormat="1" applyFont="1" applyFill="1" applyBorder="1" applyAlignment="1">
      <alignment vertical="center" shrinkToFit="1"/>
    </xf>
    <xf numFmtId="179" fontId="4" fillId="9" borderId="16" xfId="0" applyNumberFormat="1" applyFont="1" applyFill="1" applyBorder="1" applyAlignment="1">
      <alignment vertical="center" shrinkToFit="1"/>
    </xf>
    <xf numFmtId="179" fontId="4" fillId="8" borderId="15" xfId="0" applyNumberFormat="1" applyFont="1" applyFill="1" applyBorder="1" applyAlignment="1">
      <alignment vertical="center" shrinkToFit="1"/>
    </xf>
    <xf numFmtId="0" fontId="8" fillId="9" borderId="0" xfId="0" applyFont="1" applyFill="1">
      <alignment vertical="center"/>
    </xf>
    <xf numFmtId="0" fontId="4" fillId="9" borderId="0" xfId="0" applyFont="1" applyFill="1" applyAlignment="1">
      <alignment horizontal="center" vertical="center"/>
    </xf>
    <xf numFmtId="0" fontId="4" fillId="0" borderId="0" xfId="0" applyFont="1" applyAlignment="1">
      <alignment vertical="center" textRotation="255"/>
    </xf>
    <xf numFmtId="179" fontId="4" fillId="0" borderId="0" xfId="0" applyNumberFormat="1" applyFont="1" applyAlignment="1">
      <alignment vertical="center" shrinkToFit="1"/>
    </xf>
    <xf numFmtId="179" fontId="11" fillId="0" borderId="0" xfId="0" applyNumberFormat="1" applyFont="1" applyAlignment="1">
      <alignment vertical="center" shrinkToFit="1"/>
    </xf>
    <xf numFmtId="0" fontId="4" fillId="9" borderId="0" xfId="0" applyFont="1" applyFill="1" applyAlignment="1">
      <alignment horizontal="center" vertical="center" justifyLastLine="1"/>
    </xf>
    <xf numFmtId="0" fontId="4" fillId="6" borderId="14" xfId="0" applyFont="1" applyFill="1" applyBorder="1" applyAlignment="1">
      <alignment horizontal="left" vertical="top"/>
    </xf>
    <xf numFmtId="0" fontId="4" fillId="6" borderId="13" xfId="0" applyFont="1" applyFill="1" applyBorder="1" applyAlignment="1">
      <alignment horizontal="left" vertical="top" shrinkToFit="1"/>
    </xf>
    <xf numFmtId="0" fontId="0" fillId="6" borderId="17" xfId="0" applyFill="1" applyBorder="1">
      <alignment vertical="center"/>
    </xf>
    <xf numFmtId="0" fontId="0" fillId="9" borderId="0" xfId="0" applyFill="1" applyAlignment="1">
      <alignment horizontal="left" vertical="center"/>
    </xf>
    <xf numFmtId="0" fontId="4" fillId="9" borderId="0" xfId="0" applyFont="1" applyFill="1" applyAlignment="1">
      <alignment horizontal="center" vertical="center" shrinkToFit="1"/>
    </xf>
    <xf numFmtId="57" fontId="4" fillId="9" borderId="0" xfId="0" applyNumberFormat="1" applyFont="1" applyFill="1" applyAlignment="1">
      <alignment horizontal="left" vertical="center" wrapText="1"/>
    </xf>
    <xf numFmtId="0" fontId="17" fillId="9" borderId="0" xfId="0" applyFont="1" applyFill="1">
      <alignment vertical="center"/>
    </xf>
    <xf numFmtId="0" fontId="16" fillId="0" borderId="0" xfId="0" applyFont="1" applyAlignment="1">
      <alignment horizontal="left" vertical="center"/>
    </xf>
    <xf numFmtId="0" fontId="37" fillId="9" borderId="0" xfId="0" applyFont="1" applyFill="1">
      <alignment vertical="center"/>
    </xf>
    <xf numFmtId="0" fontId="4" fillId="9" borderId="0" xfId="0" applyFont="1" applyFill="1" applyAlignment="1">
      <alignment horizontal="left" vertical="center"/>
    </xf>
    <xf numFmtId="0" fontId="4" fillId="9" borderId="0" xfId="0" applyFont="1" applyFill="1" applyAlignment="1">
      <alignment horizontal="right" vertical="center"/>
    </xf>
    <xf numFmtId="0" fontId="3" fillId="9" borderId="0" xfId="0" applyFont="1" applyFill="1" applyAlignment="1">
      <alignment horizontal="center" vertical="center" shrinkToFit="1"/>
    </xf>
    <xf numFmtId="179" fontId="4" fillId="9" borderId="0" xfId="0" applyNumberFormat="1" applyFont="1" applyFill="1" applyAlignment="1">
      <alignment horizontal="center" vertical="center"/>
    </xf>
    <xf numFmtId="0" fontId="38" fillId="9" borderId="0" xfId="0" applyFont="1" applyFill="1">
      <alignment vertical="center"/>
    </xf>
    <xf numFmtId="0" fontId="4" fillId="0" borderId="0" xfId="0" applyFont="1" applyAlignment="1">
      <alignment vertical="top"/>
    </xf>
    <xf numFmtId="0" fontId="4" fillId="0" borderId="0" xfId="0" applyFont="1" applyAlignment="1">
      <alignment vertical="center" wrapText="1" shrinkToFit="1"/>
    </xf>
    <xf numFmtId="0" fontId="4" fillId="0" borderId="0" xfId="0" applyFont="1" applyAlignment="1">
      <alignment vertical="center" shrinkToFit="1"/>
    </xf>
    <xf numFmtId="0" fontId="4" fillId="0" borderId="0" xfId="0" applyFont="1" applyAlignment="1">
      <alignment vertical="top" textRotation="255"/>
    </xf>
    <xf numFmtId="0" fontId="4" fillId="0" borderId="0" xfId="0" applyFont="1" applyAlignment="1">
      <alignment vertical="top" textRotation="255" shrinkToFit="1"/>
    </xf>
    <xf numFmtId="0" fontId="4" fillId="2" borderId="18" xfId="0" applyFont="1" applyFill="1" applyBorder="1" applyAlignment="1">
      <alignment horizontal="center" vertical="center" wrapText="1" justifyLastLine="1"/>
    </xf>
    <xf numFmtId="0" fontId="5" fillId="10" borderId="19" xfId="0" applyFont="1" applyFill="1" applyBorder="1" applyAlignment="1">
      <alignment vertical="center" shrinkToFit="1"/>
    </xf>
    <xf numFmtId="176" fontId="32" fillId="7" borderId="0" xfId="0" applyNumberFormat="1" applyFont="1" applyFill="1">
      <alignment vertical="center"/>
    </xf>
    <xf numFmtId="0" fontId="0" fillId="11" borderId="0" xfId="0" applyFill="1">
      <alignment vertical="center"/>
    </xf>
    <xf numFmtId="0" fontId="24" fillId="11" borderId="0" xfId="0" applyFont="1" applyFill="1">
      <alignment vertical="center"/>
    </xf>
    <xf numFmtId="0" fontId="1" fillId="11" borderId="0" xfId="0" applyFont="1" applyFill="1">
      <alignment vertical="center"/>
    </xf>
    <xf numFmtId="0" fontId="9" fillId="11" borderId="0" xfId="0" applyFont="1" applyFill="1">
      <alignment vertical="center"/>
    </xf>
    <xf numFmtId="0" fontId="24" fillId="0" borderId="0" xfId="0" applyFont="1">
      <alignment vertical="center"/>
    </xf>
    <xf numFmtId="0" fontId="34" fillId="7" borderId="0" xfId="0" applyFont="1" applyFill="1" applyAlignment="1">
      <alignment vertical="center" wrapText="1"/>
    </xf>
    <xf numFmtId="0" fontId="5" fillId="10" borderId="20" xfId="0" applyFont="1" applyFill="1" applyBorder="1" applyAlignment="1">
      <alignment horizontal="center" vertical="center" shrinkToFit="1"/>
    </xf>
    <xf numFmtId="0" fontId="5" fillId="10" borderId="18" xfId="0" applyFont="1" applyFill="1" applyBorder="1" applyAlignment="1">
      <alignment horizontal="center" vertical="center" shrinkToFit="1"/>
    </xf>
    <xf numFmtId="0" fontId="5" fillId="10" borderId="19" xfId="0" applyFont="1" applyFill="1" applyBorder="1" applyAlignment="1">
      <alignment horizontal="center" vertical="center" shrinkToFit="1"/>
    </xf>
    <xf numFmtId="0" fontId="5" fillId="10" borderId="4" xfId="0" applyFont="1" applyFill="1" applyBorder="1" applyAlignment="1">
      <alignment horizontal="center" vertical="center" shrinkToFit="1"/>
    </xf>
    <xf numFmtId="0" fontId="5" fillId="10" borderId="13" xfId="0" applyFont="1" applyFill="1" applyBorder="1" applyAlignment="1">
      <alignment horizontal="center" vertical="center" shrinkToFit="1"/>
    </xf>
    <xf numFmtId="0" fontId="5" fillId="10" borderId="17" xfId="0" applyFont="1" applyFill="1" applyBorder="1" applyAlignment="1">
      <alignment horizontal="center" vertical="center" shrinkToFit="1"/>
    </xf>
    <xf numFmtId="0" fontId="5" fillId="10" borderId="3" xfId="0" applyFont="1" applyFill="1" applyBorder="1" applyAlignment="1">
      <alignment horizontal="center" vertical="center" shrinkToFit="1"/>
    </xf>
    <xf numFmtId="38" fontId="5" fillId="10" borderId="3" xfId="1" applyFont="1" applyFill="1" applyBorder="1" applyAlignment="1">
      <alignment horizontal="center" vertical="center" shrinkToFit="1"/>
    </xf>
    <xf numFmtId="38" fontId="5" fillId="10" borderId="13" xfId="1" applyFont="1" applyFill="1" applyBorder="1" applyAlignment="1">
      <alignment horizontal="center" vertical="center" shrinkToFit="1"/>
    </xf>
    <xf numFmtId="38" fontId="5" fillId="10" borderId="17" xfId="1" applyFont="1" applyFill="1" applyBorder="1" applyAlignment="1">
      <alignment horizontal="center" vertical="center" shrinkToFit="1"/>
    </xf>
    <xf numFmtId="0" fontId="2" fillId="10" borderId="20" xfId="0" applyFont="1" applyFill="1" applyBorder="1" applyAlignment="1">
      <alignment horizontal="center" vertical="center" wrapText="1" shrinkToFit="1"/>
    </xf>
    <xf numFmtId="0" fontId="22" fillId="10" borderId="20" xfId="0" applyFont="1" applyFill="1" applyBorder="1" applyAlignment="1">
      <alignment horizontal="center" vertical="center" wrapText="1" shrinkToFit="1"/>
    </xf>
    <xf numFmtId="0" fontId="22" fillId="10" borderId="20" xfId="0" applyFont="1" applyFill="1" applyBorder="1" applyAlignment="1">
      <alignment vertical="center" wrapText="1" shrinkToFit="1"/>
    </xf>
    <xf numFmtId="0" fontId="23" fillId="10" borderId="20" xfId="0" applyFont="1" applyFill="1" applyBorder="1" applyAlignment="1">
      <alignment horizontal="center" vertical="center" wrapText="1" shrinkToFit="1"/>
    </xf>
    <xf numFmtId="0" fontId="39" fillId="10" borderId="20" xfId="4" applyFont="1" applyFill="1" applyBorder="1" applyAlignment="1">
      <alignment horizontal="center" vertical="center" shrinkToFit="1"/>
    </xf>
    <xf numFmtId="0" fontId="5" fillId="0" borderId="12" xfId="1" applyNumberFormat="1" applyFont="1" applyFill="1" applyBorder="1" applyAlignment="1">
      <alignment horizontal="right" vertical="center" shrinkToFit="1"/>
    </xf>
    <xf numFmtId="49" fontId="0" fillId="0" borderId="0" xfId="0" applyNumberFormat="1">
      <alignment vertical="center"/>
    </xf>
    <xf numFmtId="0" fontId="39" fillId="10" borderId="19" xfId="4" applyFont="1" applyFill="1" applyBorder="1" applyAlignment="1">
      <alignment horizontal="center" vertical="center" shrinkToFit="1"/>
    </xf>
    <xf numFmtId="0" fontId="4" fillId="0" borderId="0" xfId="0" applyFont="1" applyAlignment="1">
      <alignment horizontal="left" vertical="center"/>
    </xf>
    <xf numFmtId="0" fontId="26" fillId="0" borderId="0" xfId="0" applyFont="1">
      <alignment vertical="center"/>
    </xf>
    <xf numFmtId="0" fontId="8" fillId="0" borderId="0" xfId="0" applyFont="1" applyAlignment="1">
      <alignment vertical="center" justifyLastLine="1"/>
    </xf>
    <xf numFmtId="0" fontId="4" fillId="9" borderId="0" xfId="0" applyFont="1" applyFill="1" applyAlignment="1">
      <alignment horizontal="left" vertical="center" wrapText="1"/>
    </xf>
    <xf numFmtId="0" fontId="4" fillId="6" borderId="13" xfId="0" applyFont="1" applyFill="1" applyBorder="1" applyAlignment="1">
      <alignment horizontal="left" vertical="center" justifyLastLine="1"/>
    </xf>
    <xf numFmtId="0" fontId="4" fillId="6" borderId="17" xfId="0" applyFont="1" applyFill="1" applyBorder="1" applyAlignment="1">
      <alignment horizontal="left" vertical="center" justifyLastLine="1"/>
    </xf>
    <xf numFmtId="0" fontId="5" fillId="6" borderId="3" xfId="0" applyFont="1" applyFill="1" applyBorder="1" applyAlignment="1">
      <alignment horizontal="center" vertical="center" textRotation="255"/>
    </xf>
    <xf numFmtId="0" fontId="4" fillId="6" borderId="3" xfId="0" applyFont="1" applyFill="1" applyBorder="1">
      <alignment vertical="center"/>
    </xf>
    <xf numFmtId="0" fontId="4" fillId="12" borderId="21" xfId="3" applyFont="1" applyFill="1" applyBorder="1" applyAlignment="1">
      <alignment vertical="center" shrinkToFit="1"/>
    </xf>
    <xf numFmtId="0" fontId="4" fillId="12" borderId="22" xfId="3" applyFont="1" applyFill="1" applyBorder="1" applyAlignment="1">
      <alignment vertical="center" shrinkToFit="1"/>
    </xf>
    <xf numFmtId="188" fontId="32" fillId="7" borderId="0" xfId="0" applyNumberFormat="1" applyFont="1" applyFill="1">
      <alignment vertical="center"/>
    </xf>
    <xf numFmtId="181" fontId="32" fillId="7" borderId="0" xfId="0" applyNumberFormat="1" applyFont="1" applyFill="1">
      <alignment vertical="center"/>
    </xf>
    <xf numFmtId="188" fontId="5" fillId="0" borderId="12" xfId="1" applyNumberFormat="1" applyFont="1" applyFill="1" applyBorder="1" applyAlignment="1">
      <alignment horizontal="right" vertical="center" shrinkToFit="1"/>
    </xf>
    <xf numFmtId="181" fontId="5" fillId="0" borderId="12" xfId="1" applyNumberFormat="1" applyFont="1" applyFill="1" applyBorder="1" applyAlignment="1">
      <alignment horizontal="right" vertical="center" shrinkToFit="1"/>
    </xf>
    <xf numFmtId="188" fontId="34" fillId="7" borderId="0" xfId="0" applyNumberFormat="1" applyFont="1" applyFill="1">
      <alignment vertical="center"/>
    </xf>
    <xf numFmtId="188" fontId="1" fillId="8" borderId="14" xfId="3" applyNumberFormat="1" applyFill="1" applyBorder="1">
      <alignment vertical="center"/>
    </xf>
    <xf numFmtId="38" fontId="5" fillId="0" borderId="12" xfId="1" applyFont="1" applyFill="1" applyBorder="1" applyAlignment="1">
      <alignment horizontal="right" vertical="center" shrinkToFit="1"/>
    </xf>
    <xf numFmtId="0" fontId="4" fillId="6" borderId="11" xfId="0" applyFont="1" applyFill="1" applyBorder="1">
      <alignment vertical="center"/>
    </xf>
    <xf numFmtId="179" fontId="11" fillId="8" borderId="2" xfId="0" applyNumberFormat="1" applyFont="1" applyFill="1" applyBorder="1" applyAlignment="1">
      <alignment vertical="center" shrinkToFit="1"/>
    </xf>
    <xf numFmtId="179" fontId="11" fillId="8" borderId="6" xfId="0" applyNumberFormat="1" applyFont="1" applyFill="1" applyBorder="1" applyAlignment="1">
      <alignment vertical="center" shrinkToFit="1"/>
    </xf>
    <xf numFmtId="188" fontId="4" fillId="8" borderId="14" xfId="0" applyNumberFormat="1" applyFont="1" applyFill="1" applyBorder="1" applyAlignment="1">
      <alignment vertical="center" shrinkToFit="1"/>
    </xf>
    <xf numFmtId="188" fontId="4" fillId="8" borderId="16" xfId="0" applyNumberFormat="1" applyFont="1" applyFill="1" applyBorder="1" applyAlignment="1">
      <alignment vertical="center" shrinkToFit="1"/>
    </xf>
    <xf numFmtId="188" fontId="11" fillId="8" borderId="2" xfId="0" applyNumberFormat="1" applyFont="1" applyFill="1" applyBorder="1" applyAlignment="1">
      <alignment vertical="center" shrinkToFit="1"/>
    </xf>
    <xf numFmtId="188" fontId="11" fillId="8" borderId="6" xfId="0" applyNumberFormat="1" applyFont="1" applyFill="1" applyBorder="1" applyAlignment="1">
      <alignment vertical="center" shrinkToFit="1"/>
    </xf>
    <xf numFmtId="0" fontId="4" fillId="12" borderId="3" xfId="0" applyFont="1" applyFill="1" applyBorder="1" applyAlignment="1">
      <alignment horizontal="center" vertical="center" shrinkToFit="1"/>
    </xf>
    <xf numFmtId="0" fontId="4" fillId="6" borderId="13" xfId="0" applyFont="1" applyFill="1" applyBorder="1" applyAlignment="1">
      <alignment horizontal="center" vertical="top" textRotation="255"/>
    </xf>
    <xf numFmtId="0" fontId="2" fillId="6" borderId="4" xfId="0" applyFont="1" applyFill="1" applyBorder="1" applyAlignment="1">
      <alignment horizontal="center" vertical="top" textRotation="255" wrapText="1" shrinkToFit="1"/>
    </xf>
    <xf numFmtId="0" fontId="4" fillId="6" borderId="13" xfId="0" applyFont="1" applyFill="1" applyBorder="1" applyAlignment="1">
      <alignment horizontal="center" vertical="top" textRotation="255" shrinkToFit="1"/>
    </xf>
    <xf numFmtId="0" fontId="4" fillId="6" borderId="23" xfId="0" applyFont="1" applyFill="1" applyBorder="1" applyAlignment="1">
      <alignment horizontal="center" vertical="center"/>
    </xf>
    <xf numFmtId="0" fontId="4" fillId="0" borderId="23" xfId="0" applyFont="1" applyBorder="1" applyAlignment="1">
      <alignment horizontal="center" vertical="center"/>
    </xf>
    <xf numFmtId="0" fontId="40" fillId="11" borderId="0" xfId="0" applyFont="1" applyFill="1" applyAlignment="1">
      <alignment horizontal="left" vertical="center"/>
    </xf>
    <xf numFmtId="0" fontId="40" fillId="0" borderId="0" xfId="0" applyFont="1" applyAlignment="1">
      <alignment horizontal="left" vertical="center"/>
    </xf>
    <xf numFmtId="0" fontId="4" fillId="12" borderId="3" xfId="0" applyFont="1" applyFill="1" applyBorder="1" applyAlignment="1">
      <alignment horizontal="center" vertical="center"/>
    </xf>
    <xf numFmtId="0" fontId="4" fillId="4" borderId="24" xfId="0" applyFont="1" applyFill="1" applyBorder="1">
      <alignment vertical="center"/>
    </xf>
    <xf numFmtId="0" fontId="4" fillId="4" borderId="25" xfId="0" applyFont="1" applyFill="1" applyBorder="1">
      <alignment vertical="center"/>
    </xf>
    <xf numFmtId="0" fontId="4" fillId="4" borderId="26" xfId="0" applyFont="1" applyFill="1" applyBorder="1">
      <alignment vertical="center"/>
    </xf>
    <xf numFmtId="0" fontId="4" fillId="4" borderId="27" xfId="0" applyFont="1" applyFill="1" applyBorder="1">
      <alignment vertical="center"/>
    </xf>
    <xf numFmtId="0" fontId="19" fillId="9" borderId="0" xfId="0" applyFont="1" applyFill="1">
      <alignment vertical="center"/>
    </xf>
    <xf numFmtId="0" fontId="40" fillId="11" borderId="0" xfId="0" applyFont="1" applyFill="1">
      <alignment vertical="center"/>
    </xf>
    <xf numFmtId="0" fontId="10" fillId="11" borderId="0" xfId="0" applyFont="1" applyFill="1">
      <alignment vertical="center"/>
    </xf>
    <xf numFmtId="0" fontId="4" fillId="6" borderId="20" xfId="0" applyFont="1" applyFill="1" applyBorder="1" applyAlignment="1">
      <alignment horizontal="center" vertical="top" textRotation="255" shrinkToFit="1"/>
    </xf>
    <xf numFmtId="0" fontId="4" fillId="0" borderId="0" xfId="0" applyFont="1" applyAlignment="1">
      <alignment horizontal="left" vertical="center" shrinkToFit="1"/>
    </xf>
    <xf numFmtId="188" fontId="4" fillId="8" borderId="15" xfId="0" applyNumberFormat="1" applyFont="1" applyFill="1" applyBorder="1" applyAlignment="1">
      <alignment vertical="center" shrinkToFit="1"/>
    </xf>
    <xf numFmtId="188" fontId="4" fillId="8" borderId="3" xfId="0" applyNumberFormat="1" applyFont="1" applyFill="1" applyBorder="1" applyAlignment="1">
      <alignment vertical="center" shrinkToFit="1"/>
    </xf>
    <xf numFmtId="0" fontId="5" fillId="4" borderId="0" xfId="0" applyFont="1" applyFill="1" applyAlignment="1">
      <alignment horizontal="left" vertical="center" shrinkToFit="1"/>
    </xf>
    <xf numFmtId="0" fontId="3" fillId="12" borderId="3" xfId="0" applyFont="1" applyFill="1" applyBorder="1" applyAlignment="1">
      <alignment horizontal="center" vertical="center" shrinkToFit="1"/>
    </xf>
    <xf numFmtId="181" fontId="0" fillId="0" borderId="0" xfId="0" applyNumberFormat="1">
      <alignment vertical="center"/>
    </xf>
    <xf numFmtId="0" fontId="4" fillId="0" borderId="0" xfId="0" applyFont="1" applyAlignment="1">
      <alignment vertical="center" wrapText="1" justifyLastLine="1"/>
    </xf>
    <xf numFmtId="0" fontId="4" fillId="0" borderId="0" xfId="0" applyFont="1" applyAlignment="1">
      <alignment horizontal="center" vertical="center" wrapText="1" justifyLastLine="1"/>
    </xf>
    <xf numFmtId="0" fontId="37" fillId="4" borderId="0" xfId="0" applyFont="1" applyFill="1">
      <alignment vertical="center"/>
    </xf>
    <xf numFmtId="0" fontId="41" fillId="0" borderId="0" xfId="0" applyFont="1">
      <alignment vertical="center"/>
    </xf>
    <xf numFmtId="0" fontId="37" fillId="0" borderId="0" xfId="0" applyFont="1">
      <alignment vertical="center"/>
    </xf>
    <xf numFmtId="0" fontId="37" fillId="0" borderId="0" xfId="0" applyFont="1" applyAlignment="1">
      <alignment vertical="center" wrapText="1"/>
    </xf>
    <xf numFmtId="0" fontId="37" fillId="12" borderId="5" xfId="0" applyFont="1" applyFill="1" applyBorder="1" applyAlignment="1">
      <alignment horizontal="center" vertical="center"/>
    </xf>
    <xf numFmtId="0" fontId="37" fillId="12" borderId="11" xfId="0" applyFont="1" applyFill="1" applyBorder="1" applyAlignment="1">
      <alignment horizontal="center" vertical="center"/>
    </xf>
    <xf numFmtId="0" fontId="37" fillId="12" borderId="13" xfId="0" applyFont="1" applyFill="1" applyBorder="1" applyAlignment="1">
      <alignment horizontal="center" vertical="center"/>
    </xf>
    <xf numFmtId="0" fontId="37" fillId="12" borderId="17" xfId="0" applyFont="1" applyFill="1" applyBorder="1" applyAlignment="1">
      <alignment horizontal="center" vertical="center"/>
    </xf>
    <xf numFmtId="0" fontId="4" fillId="9" borderId="0" xfId="0" applyFont="1" applyFill="1" applyAlignment="1">
      <alignment vertical="top" wrapText="1"/>
    </xf>
    <xf numFmtId="0" fontId="41" fillId="4" borderId="0" xfId="0" applyFont="1" applyFill="1">
      <alignment vertical="center"/>
    </xf>
    <xf numFmtId="179" fontId="4" fillId="0" borderId="0" xfId="0" applyNumberFormat="1" applyFont="1" applyAlignment="1">
      <alignment horizontal="left" vertical="center" justifyLastLine="1"/>
    </xf>
    <xf numFmtId="0" fontId="38" fillId="0" borderId="0" xfId="0" applyFont="1">
      <alignment vertical="center"/>
    </xf>
    <xf numFmtId="0" fontId="37" fillId="0" borderId="0" xfId="0" applyFont="1" applyAlignment="1">
      <alignment horizontal="left" vertical="top"/>
    </xf>
    <xf numFmtId="0" fontId="37" fillId="4" borderId="0" xfId="0" applyFont="1" applyFill="1" applyAlignment="1">
      <alignment horizontal="left" vertical="center"/>
    </xf>
    <xf numFmtId="179" fontId="4" fillId="0" borderId="0" xfId="0" applyNumberFormat="1" applyFont="1" applyAlignment="1">
      <alignment horizontal="center" vertical="center" shrinkToFit="1"/>
    </xf>
    <xf numFmtId="183" fontId="4" fillId="0" borderId="0" xfId="0" applyNumberFormat="1" applyFont="1" applyAlignment="1">
      <alignment horizontal="center" vertical="center" shrinkToFit="1"/>
    </xf>
    <xf numFmtId="188" fontId="4" fillId="0" borderId="0" xfId="0" applyNumberFormat="1" applyFont="1" applyAlignment="1">
      <alignment horizontal="center" vertical="center" shrinkToFit="1"/>
    </xf>
    <xf numFmtId="190" fontId="4" fillId="0" borderId="0" xfId="0" applyNumberFormat="1" applyFont="1" applyAlignment="1">
      <alignment horizontal="center" vertical="center" shrinkToFit="1"/>
    </xf>
    <xf numFmtId="179" fontId="3" fillId="0" borderId="28" xfId="0" applyNumberFormat="1" applyFont="1" applyBorder="1" applyAlignment="1">
      <alignment horizontal="right" vertical="center" shrinkToFit="1"/>
    </xf>
    <xf numFmtId="183" fontId="3" fillId="0" borderId="28" xfId="0" applyNumberFormat="1" applyFont="1" applyBorder="1" applyAlignment="1">
      <alignment horizontal="right" vertical="center" shrinkToFit="1"/>
    </xf>
    <xf numFmtId="183" fontId="3" fillId="0" borderId="29" xfId="0" applyNumberFormat="1" applyFont="1" applyBorder="1" applyAlignment="1">
      <alignment horizontal="right" vertical="center" shrinkToFit="1"/>
    </xf>
    <xf numFmtId="183" fontId="11" fillId="5" borderId="30" xfId="0" applyNumberFormat="1" applyFont="1" applyFill="1" applyBorder="1" applyAlignment="1">
      <alignment horizontal="right" vertical="center" shrinkToFit="1"/>
    </xf>
    <xf numFmtId="0" fontId="2" fillId="6" borderId="31" xfId="0" applyFont="1" applyFill="1" applyBorder="1" applyAlignment="1">
      <alignment horizontal="center" vertical="top" textRotation="255" wrapText="1" shrinkToFit="1"/>
    </xf>
    <xf numFmtId="0" fontId="28" fillId="0" borderId="0" xfId="0" applyFont="1">
      <alignment vertical="center"/>
    </xf>
    <xf numFmtId="0" fontId="29" fillId="0" borderId="0" xfId="0" applyFont="1">
      <alignment vertical="center"/>
    </xf>
    <xf numFmtId="179" fontId="4" fillId="0" borderId="0" xfId="0" applyNumberFormat="1" applyFont="1" applyAlignment="1">
      <alignment horizontal="right" vertical="center"/>
    </xf>
    <xf numFmtId="0" fontId="42" fillId="13" borderId="0" xfId="0" applyFont="1" applyFill="1" applyAlignment="1">
      <alignment vertical="center" wrapText="1"/>
    </xf>
    <xf numFmtId="0" fontId="37" fillId="0" borderId="0" xfId="0" applyFont="1" applyAlignment="1">
      <alignment horizontal="left" vertical="center"/>
    </xf>
    <xf numFmtId="0" fontId="37" fillId="0" borderId="0" xfId="0" applyFont="1" applyAlignment="1">
      <alignment horizontal="right" vertical="center"/>
    </xf>
    <xf numFmtId="0" fontId="43" fillId="0" borderId="0" xfId="0" applyFont="1" applyAlignment="1">
      <alignment horizontal="left" vertical="center"/>
    </xf>
    <xf numFmtId="0" fontId="43" fillId="0" borderId="0" xfId="0" applyFont="1">
      <alignment vertical="center"/>
    </xf>
    <xf numFmtId="0" fontId="41" fillId="0" borderId="0" xfId="0" applyFont="1" applyAlignment="1">
      <alignment horizontal="left" vertical="center"/>
    </xf>
    <xf numFmtId="38" fontId="12" fillId="0" borderId="5" xfId="1" applyFont="1" applyFill="1" applyBorder="1" applyAlignment="1">
      <alignment vertical="center"/>
    </xf>
    <xf numFmtId="0" fontId="4" fillId="0" borderId="5" xfId="0" applyFont="1" applyBorder="1" applyAlignment="1">
      <alignment horizontal="left" vertical="center"/>
    </xf>
    <xf numFmtId="179" fontId="11" fillId="8" borderId="3" xfId="0" applyNumberFormat="1" applyFont="1" applyFill="1" applyBorder="1" applyAlignment="1" applyProtection="1">
      <alignment horizontal="right" vertical="center" shrinkToFit="1"/>
      <protection locked="0"/>
    </xf>
    <xf numFmtId="0" fontId="4" fillId="0" borderId="5" xfId="0" applyFont="1" applyBorder="1" applyAlignment="1">
      <alignment horizontal="center" vertical="center" shrinkToFit="1"/>
    </xf>
    <xf numFmtId="0" fontId="4" fillId="0" borderId="0" xfId="0" applyFont="1" applyAlignment="1">
      <alignment horizontal="center" vertical="center" shrinkToFit="1"/>
    </xf>
    <xf numFmtId="0" fontId="32" fillId="7" borderId="0" xfId="0" applyFont="1" applyFill="1" applyAlignment="1">
      <alignment vertical="center" wrapText="1"/>
    </xf>
    <xf numFmtId="0" fontId="2" fillId="10" borderId="20" xfId="0" applyFont="1" applyFill="1" applyBorder="1" applyAlignment="1">
      <alignment vertical="center" wrapText="1" shrinkToFit="1"/>
    </xf>
    <xf numFmtId="0" fontId="5" fillId="10" borderId="15" xfId="0" applyFont="1" applyFill="1" applyBorder="1" applyAlignment="1">
      <alignment horizontal="center" vertical="center" shrinkToFit="1"/>
    </xf>
    <xf numFmtId="0" fontId="4" fillId="6" borderId="5" xfId="0" applyFont="1" applyFill="1" applyBorder="1" applyAlignment="1">
      <alignment vertical="center" justifyLastLine="1"/>
    </xf>
    <xf numFmtId="0" fontId="28" fillId="0" borderId="0" xfId="0" applyFont="1" applyAlignment="1">
      <alignment horizontal="left" vertical="center"/>
    </xf>
    <xf numFmtId="0" fontId="5" fillId="10" borderId="18" xfId="0" applyFont="1" applyFill="1" applyBorder="1" applyAlignment="1">
      <alignment vertical="center" wrapText="1" shrinkToFit="1"/>
    </xf>
    <xf numFmtId="0" fontId="5" fillId="10" borderId="19" xfId="0" applyFont="1" applyFill="1" applyBorder="1" applyAlignment="1">
      <alignment vertical="center" wrapText="1" shrinkToFit="1"/>
    </xf>
    <xf numFmtId="0" fontId="5" fillId="10" borderId="2" xfId="0" applyFont="1" applyFill="1" applyBorder="1" applyAlignment="1">
      <alignment horizontal="center" vertical="center" shrinkToFit="1"/>
    </xf>
    <xf numFmtId="0" fontId="39" fillId="10" borderId="19" xfId="4" applyFont="1" applyFill="1" applyBorder="1" applyAlignment="1">
      <alignment vertical="center" shrinkToFit="1"/>
    </xf>
    <xf numFmtId="185" fontId="5" fillId="0" borderId="12" xfId="1" applyNumberFormat="1" applyFont="1" applyFill="1" applyBorder="1" applyAlignment="1">
      <alignment horizontal="right" vertical="center" shrinkToFit="1"/>
    </xf>
    <xf numFmtId="0" fontId="2" fillId="10" borderId="20" xfId="0" applyFont="1" applyFill="1" applyBorder="1" applyAlignment="1">
      <alignment horizontal="center" vertical="center" shrinkToFit="1"/>
    </xf>
    <xf numFmtId="0" fontId="4" fillId="2" borderId="14" xfId="0" applyFont="1" applyFill="1" applyBorder="1">
      <alignment vertical="center"/>
    </xf>
    <xf numFmtId="0" fontId="4" fillId="2" borderId="13" xfId="0" applyFont="1" applyFill="1" applyBorder="1">
      <alignment vertical="center"/>
    </xf>
    <xf numFmtId="0" fontId="4" fillId="2" borderId="17" xfId="0" applyFont="1" applyFill="1" applyBorder="1">
      <alignment vertical="center"/>
    </xf>
    <xf numFmtId="0" fontId="4" fillId="12" borderId="6" xfId="0" applyFont="1" applyFill="1" applyBorder="1">
      <alignment vertical="center"/>
    </xf>
    <xf numFmtId="0" fontId="4" fillId="12" borderId="7" xfId="0" applyFont="1" applyFill="1" applyBorder="1">
      <alignment vertical="center"/>
    </xf>
    <xf numFmtId="0" fontId="4" fillId="12" borderId="39" xfId="0" applyFont="1" applyFill="1" applyBorder="1">
      <alignment vertical="center"/>
    </xf>
    <xf numFmtId="0" fontId="4" fillId="12" borderId="6" xfId="0" applyFont="1" applyFill="1" applyBorder="1" applyAlignment="1">
      <alignment vertical="center" wrapText="1"/>
    </xf>
    <xf numFmtId="0" fontId="4" fillId="12" borderId="7" xfId="0" applyFont="1" applyFill="1" applyBorder="1" applyAlignment="1">
      <alignment vertical="center" wrapText="1"/>
    </xf>
    <xf numFmtId="0" fontId="4" fillId="12" borderId="39" xfId="0" applyFont="1" applyFill="1" applyBorder="1" applyAlignment="1">
      <alignment vertical="center" wrapText="1"/>
    </xf>
    <xf numFmtId="183" fontId="4" fillId="12" borderId="40" xfId="3" applyNumberFormat="1" applyFont="1" applyFill="1" applyBorder="1">
      <alignment vertical="center"/>
    </xf>
    <xf numFmtId="183" fontId="4" fillId="12" borderId="41" xfId="3" applyNumberFormat="1" applyFont="1" applyFill="1" applyBorder="1">
      <alignment vertical="center"/>
    </xf>
    <xf numFmtId="0" fontId="4" fillId="6" borderId="14" xfId="0" applyFont="1" applyFill="1" applyBorder="1">
      <alignment vertical="center"/>
    </xf>
    <xf numFmtId="0" fontId="4" fillId="6" borderId="13" xfId="0" applyFont="1" applyFill="1" applyBorder="1">
      <alignment vertical="center"/>
    </xf>
    <xf numFmtId="178" fontId="4" fillId="2" borderId="14" xfId="0" applyNumberFormat="1" applyFont="1" applyFill="1" applyBorder="1">
      <alignment vertical="center"/>
    </xf>
    <xf numFmtId="178" fontId="4" fillId="6" borderId="13" xfId="0" applyNumberFormat="1" applyFont="1" applyFill="1" applyBorder="1">
      <alignment vertical="center"/>
    </xf>
    <xf numFmtId="177" fontId="4" fillId="6" borderId="14" xfId="3" applyNumberFormat="1" applyFont="1" applyFill="1" applyBorder="1">
      <alignment vertical="center"/>
    </xf>
    <xf numFmtId="177" fontId="4" fillId="6" borderId="13" xfId="3" applyNumberFormat="1" applyFont="1" applyFill="1" applyBorder="1">
      <alignment vertical="center"/>
    </xf>
    <xf numFmtId="183" fontId="4" fillId="12" borderId="14" xfId="3" applyNumberFormat="1" applyFont="1" applyFill="1" applyBorder="1">
      <alignment vertical="center"/>
    </xf>
    <xf numFmtId="183" fontId="4" fillId="12" borderId="13" xfId="3" applyNumberFormat="1" applyFont="1" applyFill="1" applyBorder="1">
      <alignment vertical="center"/>
    </xf>
    <xf numFmtId="0" fontId="17" fillId="0" borderId="14" xfId="0" applyFont="1" applyBorder="1" applyAlignment="1">
      <alignment horizontal="center" vertical="center"/>
    </xf>
    <xf numFmtId="0" fontId="17" fillId="0" borderId="13" xfId="0" applyFont="1" applyBorder="1" applyAlignment="1">
      <alignment horizontal="center" vertical="center"/>
    </xf>
    <xf numFmtId="0" fontId="17" fillId="0" borderId="17" xfId="0" applyFont="1" applyBorder="1" applyAlignment="1">
      <alignment horizontal="center" vertical="center"/>
    </xf>
    <xf numFmtId="0" fontId="4" fillId="6" borderId="14" xfId="0" applyFont="1" applyFill="1" applyBorder="1" applyAlignment="1">
      <alignment horizontal="center" vertical="center"/>
    </xf>
    <xf numFmtId="0" fontId="4" fillId="6" borderId="13" xfId="0" applyFont="1" applyFill="1" applyBorder="1" applyAlignment="1">
      <alignment horizontal="center" vertical="center"/>
    </xf>
    <xf numFmtId="0" fontId="4" fillId="6" borderId="17" xfId="0" applyFont="1" applyFill="1" applyBorder="1" applyAlignment="1">
      <alignment horizontal="center" vertical="center"/>
    </xf>
    <xf numFmtId="0" fontId="4" fillId="6" borderId="4" xfId="0" applyFont="1" applyFill="1" applyBorder="1" applyAlignment="1">
      <alignment horizontal="center" vertical="center"/>
    </xf>
    <xf numFmtId="0" fontId="4" fillId="6" borderId="5" xfId="0" applyFont="1" applyFill="1" applyBorder="1" applyAlignment="1">
      <alignment horizontal="center" vertical="center"/>
    </xf>
    <xf numFmtId="0" fontId="4" fillId="6" borderId="11" xfId="0" applyFont="1" applyFill="1" applyBorder="1" applyAlignment="1">
      <alignment horizontal="center" vertical="center"/>
    </xf>
    <xf numFmtId="0" fontId="4" fillId="6" borderId="16" xfId="0" applyFont="1" applyFill="1" applyBorder="1" applyAlignment="1">
      <alignment horizontal="center" vertical="center"/>
    </xf>
    <xf numFmtId="0" fontId="4" fillId="6" borderId="34" xfId="0" applyFont="1" applyFill="1" applyBorder="1" applyAlignment="1">
      <alignment horizontal="center" vertical="center"/>
    </xf>
    <xf numFmtId="0" fontId="4" fillId="6" borderId="35" xfId="0" applyFont="1" applyFill="1" applyBorder="1" applyAlignment="1">
      <alignment horizontal="center" vertical="center"/>
    </xf>
    <xf numFmtId="0" fontId="4" fillId="6" borderId="36" xfId="0" applyFont="1" applyFill="1" applyBorder="1" applyAlignment="1">
      <alignment horizontal="center" vertical="center"/>
    </xf>
    <xf numFmtId="0" fontId="4" fillId="6" borderId="37" xfId="0" applyFont="1" applyFill="1" applyBorder="1" applyAlignment="1">
      <alignment horizontal="center" vertical="center"/>
    </xf>
    <xf numFmtId="0" fontId="4" fillId="6" borderId="38" xfId="0" applyFont="1" applyFill="1" applyBorder="1" applyAlignment="1">
      <alignment horizontal="center" vertical="center"/>
    </xf>
    <xf numFmtId="0" fontId="0" fillId="0" borderId="3" xfId="0" applyBorder="1" applyAlignment="1">
      <alignment horizontal="left" vertical="center"/>
    </xf>
    <xf numFmtId="0" fontId="2" fillId="6" borderId="31" xfId="0" applyFont="1" applyFill="1" applyBorder="1" applyAlignment="1">
      <alignment horizontal="center" vertical="top" textRotation="255" wrapText="1" shrinkToFit="1"/>
    </xf>
    <xf numFmtId="0" fontId="2" fillId="6" borderId="32" xfId="0" applyFont="1" applyFill="1" applyBorder="1" applyAlignment="1">
      <alignment horizontal="center" vertical="top" textRotation="255" wrapText="1" shrinkToFit="1"/>
    </xf>
    <xf numFmtId="0" fontId="4" fillId="6" borderId="14" xfId="0" applyFont="1" applyFill="1" applyBorder="1" applyAlignment="1">
      <alignment horizontal="center" vertical="center" wrapText="1"/>
    </xf>
    <xf numFmtId="0" fontId="4" fillId="6" borderId="13" xfId="0" applyFont="1" applyFill="1" applyBorder="1" applyAlignment="1">
      <alignment horizontal="center" vertical="center" wrapText="1"/>
    </xf>
    <xf numFmtId="0" fontId="4" fillId="6" borderId="17" xfId="0" applyFont="1" applyFill="1" applyBorder="1" applyAlignment="1">
      <alignment horizontal="center" vertical="center" wrapText="1"/>
    </xf>
    <xf numFmtId="0" fontId="4" fillId="6" borderId="20" xfId="0" applyFont="1" applyFill="1" applyBorder="1" applyAlignment="1">
      <alignment horizontal="center" vertical="center" textRotation="255"/>
    </xf>
    <xf numFmtId="0" fontId="4" fillId="6" borderId="18" xfId="0" applyFont="1" applyFill="1" applyBorder="1" applyAlignment="1">
      <alignment horizontal="center" vertical="center" textRotation="255"/>
    </xf>
    <xf numFmtId="0" fontId="4" fillId="6" borderId="2" xfId="0" applyFont="1" applyFill="1" applyBorder="1" applyAlignment="1">
      <alignment horizontal="center" vertical="center" textRotation="255"/>
    </xf>
    <xf numFmtId="0" fontId="4" fillId="6" borderId="13" xfId="0" applyFont="1" applyFill="1" applyBorder="1" applyAlignment="1">
      <alignment horizontal="center" vertical="center" wrapText="1" shrinkToFit="1"/>
    </xf>
    <xf numFmtId="0" fontId="4" fillId="6" borderId="17" xfId="0" applyFont="1" applyFill="1" applyBorder="1" applyAlignment="1">
      <alignment horizontal="center" vertical="center" wrapText="1" shrinkToFit="1"/>
    </xf>
    <xf numFmtId="0" fontId="4" fillId="6" borderId="20" xfId="0" applyFont="1" applyFill="1" applyBorder="1" applyAlignment="1">
      <alignment horizontal="center" vertical="top" textRotation="255" shrinkToFit="1"/>
    </xf>
    <xf numFmtId="0" fontId="4" fillId="6" borderId="18" xfId="0" applyFont="1" applyFill="1" applyBorder="1" applyAlignment="1">
      <alignment horizontal="center" vertical="top" textRotation="255" shrinkToFit="1"/>
    </xf>
    <xf numFmtId="0" fontId="2" fillId="6" borderId="20" xfId="0" applyFont="1" applyFill="1" applyBorder="1" applyAlignment="1">
      <alignment horizontal="center" vertical="top" textRotation="255" wrapText="1" shrinkToFit="1"/>
    </xf>
    <xf numFmtId="0" fontId="2" fillId="6" borderId="2" xfId="0" applyFont="1" applyFill="1" applyBorder="1" applyAlignment="1">
      <alignment horizontal="center" vertical="top" textRotation="255" wrapText="1" shrinkToFit="1"/>
    </xf>
    <xf numFmtId="0" fontId="0" fillId="6" borderId="4" xfId="0" applyFill="1" applyBorder="1" applyAlignment="1">
      <alignment horizontal="center" vertical="center"/>
    </xf>
    <xf numFmtId="0" fontId="0" fillId="6" borderId="5" xfId="0" applyFill="1" applyBorder="1" applyAlignment="1">
      <alignment horizontal="center" vertical="center"/>
    </xf>
    <xf numFmtId="0" fontId="0" fillId="6" borderId="11" xfId="0" applyFill="1" applyBorder="1" applyAlignment="1">
      <alignment horizontal="center" vertical="center"/>
    </xf>
    <xf numFmtId="0" fontId="0" fillId="6" borderId="33" xfId="0" applyFill="1" applyBorder="1" applyAlignment="1">
      <alignment horizontal="center" vertical="center"/>
    </xf>
    <xf numFmtId="0" fontId="0" fillId="6" borderId="0" xfId="0" applyFill="1" applyAlignment="1">
      <alignment horizontal="center" vertical="center"/>
    </xf>
    <xf numFmtId="0" fontId="0" fillId="6" borderId="10" xfId="0" applyFill="1" applyBorder="1" applyAlignment="1">
      <alignment horizontal="center" vertical="center"/>
    </xf>
    <xf numFmtId="0" fontId="41" fillId="6" borderId="14" xfId="0" applyFont="1" applyFill="1" applyBorder="1" applyAlignment="1">
      <alignment horizontal="center" vertical="center" wrapText="1" shrinkToFit="1"/>
    </xf>
    <xf numFmtId="0" fontId="41" fillId="6" borderId="13" xfId="0" applyFont="1" applyFill="1" applyBorder="1" applyAlignment="1">
      <alignment horizontal="center" vertical="center" wrapText="1" shrinkToFit="1"/>
    </xf>
    <xf numFmtId="0" fontId="41" fillId="6" borderId="17" xfId="0" applyFont="1" applyFill="1" applyBorder="1" applyAlignment="1">
      <alignment horizontal="center" vertical="center" wrapText="1" shrinkToFit="1"/>
    </xf>
    <xf numFmtId="0" fontId="4" fillId="6" borderId="14" xfId="0" applyFont="1" applyFill="1" applyBorder="1" applyAlignment="1">
      <alignment horizontal="center" vertical="center" wrapText="1" shrinkToFit="1"/>
    </xf>
    <xf numFmtId="0" fontId="4" fillId="6" borderId="4" xfId="0" applyFont="1" applyFill="1" applyBorder="1" applyAlignment="1">
      <alignment horizontal="center" vertical="center" textRotation="255"/>
    </xf>
    <xf numFmtId="0" fontId="4" fillId="6" borderId="33" xfId="0" applyFont="1" applyFill="1" applyBorder="1" applyAlignment="1">
      <alignment horizontal="center" vertical="center" textRotation="255"/>
    </xf>
    <xf numFmtId="0" fontId="4" fillId="6" borderId="6" xfId="0" applyFont="1" applyFill="1" applyBorder="1" applyAlignment="1">
      <alignment horizontal="center" vertical="center" textRotation="255"/>
    </xf>
    <xf numFmtId="0" fontId="4" fillId="6" borderId="5" xfId="0" applyFont="1" applyFill="1" applyBorder="1" applyAlignment="1">
      <alignment horizontal="center" vertical="center" wrapText="1" shrinkToFit="1"/>
    </xf>
    <xf numFmtId="0" fontId="4" fillId="6" borderId="7" xfId="0" applyFont="1" applyFill="1" applyBorder="1" applyAlignment="1">
      <alignment horizontal="center" vertical="center" wrapText="1" shrinkToFit="1"/>
    </xf>
    <xf numFmtId="0" fontId="4" fillId="6" borderId="11" xfId="0" applyFont="1" applyFill="1" applyBorder="1" applyAlignment="1">
      <alignment horizontal="center" vertical="center" wrapText="1" shrinkToFit="1"/>
    </xf>
    <xf numFmtId="0" fontId="4" fillId="6" borderId="39" xfId="0" applyFont="1" applyFill="1" applyBorder="1" applyAlignment="1">
      <alignment horizontal="center" vertical="center" wrapText="1" shrinkToFit="1"/>
    </xf>
    <xf numFmtId="0" fontId="4" fillId="6" borderId="14" xfId="0" applyFont="1" applyFill="1" applyBorder="1" applyAlignment="1">
      <alignment horizontal="center" vertical="center" shrinkToFit="1"/>
    </xf>
    <xf numFmtId="0" fontId="4" fillId="6" borderId="13" xfId="0" applyFont="1" applyFill="1" applyBorder="1" applyAlignment="1">
      <alignment horizontal="center" vertical="center" shrinkToFit="1"/>
    </xf>
    <xf numFmtId="0" fontId="4" fillId="6" borderId="4" xfId="0" applyFont="1" applyFill="1" applyBorder="1" applyAlignment="1">
      <alignment horizontal="center" vertical="top" textRotation="255" shrinkToFit="1"/>
    </xf>
    <xf numFmtId="0" fontId="4" fillId="6" borderId="33" xfId="0" applyFont="1" applyFill="1" applyBorder="1" applyAlignment="1">
      <alignment horizontal="center" vertical="top" textRotation="255" shrinkToFit="1"/>
    </xf>
    <xf numFmtId="0" fontId="4" fillId="12" borderId="3" xfId="0" applyFont="1" applyFill="1" applyBorder="1" applyAlignment="1">
      <alignment horizontal="center" vertical="center" shrinkToFit="1"/>
    </xf>
    <xf numFmtId="0" fontId="4" fillId="12" borderId="14" xfId="0" applyFont="1" applyFill="1" applyBorder="1" applyAlignment="1">
      <alignment vertical="center" shrinkToFit="1"/>
    </xf>
    <xf numFmtId="0" fontId="4" fillId="6" borderId="17" xfId="0" applyFont="1" applyFill="1" applyBorder="1" applyAlignment="1">
      <alignment horizontal="center" vertical="center" shrinkToFit="1"/>
    </xf>
    <xf numFmtId="0" fontId="4" fillId="6" borderId="4" xfId="0" applyFont="1" applyFill="1" applyBorder="1" applyAlignment="1">
      <alignment horizontal="center" vertical="center" shrinkToFit="1"/>
    </xf>
    <xf numFmtId="0" fontId="4" fillId="6" borderId="11" xfId="0" applyFont="1" applyFill="1" applyBorder="1" applyAlignment="1">
      <alignment vertical="center" shrinkToFit="1"/>
    </xf>
    <xf numFmtId="0" fontId="4" fillId="6" borderId="33" xfId="0" applyFont="1" applyFill="1" applyBorder="1" applyAlignment="1">
      <alignment horizontal="center" vertical="center" shrinkToFit="1"/>
    </xf>
    <xf numFmtId="0" fontId="4" fillId="6" borderId="10" xfId="0" applyFont="1" applyFill="1" applyBorder="1" applyAlignment="1">
      <alignment vertical="center" shrinkToFit="1"/>
    </xf>
    <xf numFmtId="0" fontId="4" fillId="6" borderId="20" xfId="0" applyFont="1" applyFill="1" applyBorder="1" applyAlignment="1">
      <alignment horizontal="center" vertical="top" textRotation="255" wrapText="1" shrinkToFit="1"/>
    </xf>
    <xf numFmtId="0" fontId="4" fillId="6" borderId="4" xfId="0" applyFont="1" applyFill="1" applyBorder="1" applyAlignment="1">
      <alignment horizontal="center" vertical="top" textRotation="255"/>
    </xf>
    <xf numFmtId="0" fontId="4" fillId="6" borderId="33" xfId="0" applyFont="1" applyFill="1" applyBorder="1" applyAlignment="1">
      <alignment vertical="top"/>
    </xf>
    <xf numFmtId="0" fontId="4" fillId="6" borderId="33" xfId="0" applyFont="1" applyFill="1" applyBorder="1" applyAlignment="1">
      <alignment horizontal="center" vertical="top" textRotation="255"/>
    </xf>
    <xf numFmtId="0" fontId="4" fillId="6" borderId="5" xfId="0" applyFont="1" applyFill="1" applyBorder="1" applyAlignment="1">
      <alignment vertical="center" shrinkToFit="1"/>
    </xf>
    <xf numFmtId="0" fontId="4" fillId="6" borderId="0" xfId="0" applyFont="1" applyFill="1" applyAlignment="1">
      <alignment vertical="center" shrinkToFit="1"/>
    </xf>
    <xf numFmtId="0" fontId="44" fillId="0" borderId="14" xfId="0" applyFont="1" applyBorder="1" applyAlignment="1">
      <alignment horizontal="center" vertical="center" wrapText="1"/>
    </xf>
    <xf numFmtId="0" fontId="44" fillId="0" borderId="13" xfId="0" applyFont="1" applyBorder="1" applyAlignment="1">
      <alignment horizontal="center" vertical="center" wrapText="1"/>
    </xf>
    <xf numFmtId="0" fontId="44" fillId="0" borderId="17" xfId="0" applyFont="1" applyBorder="1" applyAlignment="1">
      <alignment horizontal="center" vertical="center" wrapText="1"/>
    </xf>
    <xf numFmtId="0" fontId="4" fillId="12" borderId="15" xfId="0" applyFont="1" applyFill="1" applyBorder="1" applyAlignment="1">
      <alignment horizontal="center" vertical="center" shrinkToFit="1"/>
    </xf>
    <xf numFmtId="0" fontId="4" fillId="12" borderId="15" xfId="0" applyFont="1" applyFill="1" applyBorder="1" applyAlignment="1">
      <alignment vertical="center" shrinkToFit="1"/>
    </xf>
    <xf numFmtId="0" fontId="4" fillId="12" borderId="2" xfId="0" applyFont="1" applyFill="1" applyBorder="1" applyAlignment="1">
      <alignment horizontal="center" vertical="center" shrinkToFit="1"/>
    </xf>
    <xf numFmtId="0" fontId="4" fillId="12" borderId="2" xfId="0" applyFont="1" applyFill="1" applyBorder="1" applyAlignment="1">
      <alignment vertical="center" shrinkToFit="1"/>
    </xf>
    <xf numFmtId="0" fontId="4" fillId="12" borderId="3" xfId="0" applyFont="1" applyFill="1" applyBorder="1" applyAlignment="1">
      <alignment vertical="center" shrinkToFit="1"/>
    </xf>
    <xf numFmtId="0" fontId="3" fillId="12" borderId="14" xfId="0" applyFont="1" applyFill="1" applyBorder="1" applyAlignment="1">
      <alignment horizontal="center" vertical="center" wrapText="1" shrinkToFit="1"/>
    </xf>
    <xf numFmtId="0" fontId="3" fillId="12" borderId="17" xfId="0" applyFont="1" applyFill="1" applyBorder="1" applyAlignment="1">
      <alignment vertical="center" wrapText="1" shrinkToFit="1"/>
    </xf>
    <xf numFmtId="0" fontId="17" fillId="0" borderId="0" xfId="0" applyFont="1" applyAlignment="1">
      <alignment horizontal="left" vertical="center" wrapText="1"/>
    </xf>
    <xf numFmtId="0" fontId="4" fillId="12" borderId="16" xfId="0" applyFont="1" applyFill="1" applyBorder="1" applyAlignment="1">
      <alignment vertical="center" shrinkToFit="1"/>
    </xf>
    <xf numFmtId="0" fontId="4" fillId="12" borderId="6" xfId="0" applyFont="1" applyFill="1" applyBorder="1" applyAlignment="1">
      <alignment vertical="center" shrinkToFit="1"/>
    </xf>
    <xf numFmtId="0" fontId="3" fillId="12" borderId="13" xfId="0" applyFont="1" applyFill="1" applyBorder="1" applyAlignment="1">
      <alignment vertical="center" wrapText="1" shrinkToFit="1"/>
    </xf>
    <xf numFmtId="0" fontId="3" fillId="0" borderId="7" xfId="0" applyFont="1" applyBorder="1" applyAlignment="1">
      <alignment horizontal="left" vertical="center" shrinkToFit="1"/>
    </xf>
    <xf numFmtId="177" fontId="4" fillId="8" borderId="40" xfId="3" applyNumberFormat="1" applyFont="1" applyFill="1" applyBorder="1" applyAlignment="1">
      <alignment horizontal="center" vertical="center"/>
    </xf>
    <xf numFmtId="177" fontId="4" fillId="8" borderId="41" xfId="3" applyNumberFormat="1" applyFont="1" applyFill="1" applyBorder="1" applyAlignment="1">
      <alignment horizontal="center" vertical="center"/>
    </xf>
    <xf numFmtId="177" fontId="4" fillId="8" borderId="42" xfId="3" applyNumberFormat="1" applyFont="1" applyFill="1" applyBorder="1" applyAlignment="1">
      <alignment horizontal="center" vertical="center"/>
    </xf>
    <xf numFmtId="179" fontId="4" fillId="12" borderId="43" xfId="2" applyNumberFormat="1" applyFont="1" applyFill="1" applyBorder="1" applyAlignment="1">
      <alignment horizontal="center" vertical="center"/>
    </xf>
    <xf numFmtId="179" fontId="4" fillId="12" borderId="45" xfId="2" applyNumberFormat="1" applyFont="1" applyFill="1" applyBorder="1" applyAlignment="1">
      <alignment horizontal="center" vertical="center"/>
    </xf>
    <xf numFmtId="179" fontId="4" fillId="12" borderId="44" xfId="2" applyNumberFormat="1" applyFont="1" applyFill="1" applyBorder="1" applyAlignment="1">
      <alignment horizontal="center" vertical="center"/>
    </xf>
    <xf numFmtId="0" fontId="4" fillId="0" borderId="0" xfId="0" applyFont="1" applyAlignment="1">
      <alignment horizontal="left" vertical="center" shrinkToFit="1"/>
    </xf>
    <xf numFmtId="177" fontId="4" fillId="6" borderId="14" xfId="3" applyNumberFormat="1" applyFont="1" applyFill="1" applyBorder="1" applyAlignment="1">
      <alignment horizontal="center" vertical="center"/>
    </xf>
    <xf numFmtId="177" fontId="4" fillId="6" borderId="13" xfId="3" applyNumberFormat="1" applyFont="1" applyFill="1" applyBorder="1" applyAlignment="1">
      <alignment horizontal="center" vertical="center"/>
    </xf>
    <xf numFmtId="177" fontId="4" fillId="6" borderId="17" xfId="3" applyNumberFormat="1" applyFont="1" applyFill="1" applyBorder="1" applyAlignment="1">
      <alignment horizontal="center" vertical="center"/>
    </xf>
    <xf numFmtId="0" fontId="4" fillId="12" borderId="43" xfId="3" applyFont="1" applyFill="1" applyBorder="1" applyAlignment="1">
      <alignment horizontal="center" vertical="center"/>
    </xf>
    <xf numFmtId="0" fontId="4" fillId="12" borderId="44" xfId="3" applyFont="1" applyFill="1" applyBorder="1" applyAlignment="1">
      <alignment horizontal="center" vertical="center"/>
    </xf>
    <xf numFmtId="183" fontId="4" fillId="12" borderId="40" xfId="3" applyNumberFormat="1" applyFont="1" applyFill="1" applyBorder="1" applyAlignment="1">
      <alignment horizontal="center" vertical="center"/>
    </xf>
    <xf numFmtId="183" fontId="4" fillId="12" borderId="42" xfId="3" applyNumberFormat="1" applyFont="1" applyFill="1" applyBorder="1" applyAlignment="1">
      <alignment horizontal="center" vertical="center"/>
    </xf>
    <xf numFmtId="0" fontId="4" fillId="2" borderId="14" xfId="3" applyFont="1" applyFill="1" applyBorder="1" applyAlignment="1">
      <alignment horizontal="center" vertical="center"/>
    </xf>
    <xf numFmtId="0" fontId="4" fillId="2" borderId="13" xfId="3" applyFont="1" applyFill="1" applyBorder="1" applyAlignment="1">
      <alignment horizontal="center" vertical="center"/>
    </xf>
    <xf numFmtId="0" fontId="4" fillId="2" borderId="17" xfId="3" applyFont="1" applyFill="1" applyBorder="1" applyAlignment="1">
      <alignment horizontal="center" vertical="center"/>
    </xf>
    <xf numFmtId="0" fontId="4" fillId="6" borderId="4" xfId="3" applyFont="1" applyFill="1" applyBorder="1" applyAlignment="1">
      <alignment horizontal="center" vertical="center"/>
    </xf>
    <xf numFmtId="0" fontId="4" fillId="6" borderId="11" xfId="3" applyFont="1" applyFill="1" applyBorder="1" applyAlignment="1">
      <alignment horizontal="center" vertical="center"/>
    </xf>
    <xf numFmtId="0" fontId="4" fillId="6" borderId="6" xfId="3" applyFont="1" applyFill="1" applyBorder="1" applyAlignment="1">
      <alignment horizontal="center" vertical="center"/>
    </xf>
    <xf numFmtId="0" fontId="4" fillId="6" borderId="39" xfId="3" applyFont="1" applyFill="1" applyBorder="1" applyAlignment="1">
      <alignment horizontal="center" vertical="center"/>
    </xf>
    <xf numFmtId="38" fontId="4" fillId="8" borderId="43" xfId="1" applyFont="1" applyFill="1" applyBorder="1" applyAlignment="1">
      <alignment vertical="center"/>
    </xf>
    <xf numFmtId="38" fontId="4" fillId="8" borderId="45" xfId="1" applyFont="1" applyFill="1" applyBorder="1" applyAlignment="1">
      <alignment vertical="center"/>
    </xf>
    <xf numFmtId="38" fontId="4" fillId="8" borderId="44" xfId="1" applyFont="1" applyFill="1" applyBorder="1" applyAlignment="1">
      <alignment vertical="center"/>
    </xf>
    <xf numFmtId="0" fontId="4" fillId="6" borderId="5" xfId="3" applyFont="1" applyFill="1" applyBorder="1" applyAlignment="1">
      <alignment horizontal="center" vertical="center"/>
    </xf>
    <xf numFmtId="0" fontId="4" fillId="6" borderId="7" xfId="3" applyFont="1" applyFill="1" applyBorder="1" applyAlignment="1">
      <alignment horizontal="center" vertical="center"/>
    </xf>
    <xf numFmtId="0" fontId="3" fillId="0" borderId="40" xfId="0" applyFont="1" applyBorder="1" applyAlignment="1">
      <alignment horizontal="left" vertical="center"/>
    </xf>
    <xf numFmtId="0" fontId="3" fillId="0" borderId="41" xfId="0" applyFont="1" applyBorder="1" applyAlignment="1">
      <alignment horizontal="left" vertical="center"/>
    </xf>
    <xf numFmtId="0" fontId="3" fillId="0" borderId="42" xfId="0" applyFont="1" applyBorder="1" applyAlignment="1">
      <alignment horizontal="left" vertical="center"/>
    </xf>
    <xf numFmtId="0" fontId="4" fillId="0" borderId="54" xfId="0" applyFont="1" applyBorder="1" applyAlignment="1">
      <alignment horizontal="left" vertical="center"/>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2" borderId="14" xfId="0" applyFont="1" applyFill="1" applyBorder="1" applyAlignment="1">
      <alignment horizontal="left" vertical="center"/>
    </xf>
    <xf numFmtId="0" fontId="4" fillId="2" borderId="13" xfId="0" applyFont="1" applyFill="1" applyBorder="1" applyAlignment="1">
      <alignment horizontal="left" vertical="center"/>
    </xf>
    <xf numFmtId="0" fontId="4" fillId="2" borderId="17" xfId="0" applyFont="1" applyFill="1" applyBorder="1" applyAlignment="1">
      <alignment horizontal="left" vertical="center"/>
    </xf>
    <xf numFmtId="178" fontId="4" fillId="2" borderId="14" xfId="0" applyNumberFormat="1" applyFont="1" applyFill="1" applyBorder="1" applyAlignment="1">
      <alignment horizontal="center" vertical="center"/>
    </xf>
    <xf numFmtId="178" fontId="4" fillId="2" borderId="13" xfId="0" applyNumberFormat="1" applyFont="1" applyFill="1" applyBorder="1" applyAlignment="1">
      <alignment horizontal="center" vertical="center"/>
    </xf>
    <xf numFmtId="178" fontId="4" fillId="2" borderId="17" xfId="0" applyNumberFormat="1" applyFont="1" applyFill="1" applyBorder="1" applyAlignment="1">
      <alignment horizontal="center" vertical="center"/>
    </xf>
    <xf numFmtId="178" fontId="3" fillId="0" borderId="40" xfId="0" applyNumberFormat="1" applyFont="1" applyBorder="1" applyAlignment="1">
      <alignment horizontal="left" vertical="center"/>
    </xf>
    <xf numFmtId="178" fontId="3" fillId="0" borderId="41" xfId="0" applyNumberFormat="1" applyFont="1" applyBorder="1" applyAlignment="1">
      <alignment horizontal="left" vertical="center"/>
    </xf>
    <xf numFmtId="178" fontId="3" fillId="0" borderId="42" xfId="0" applyNumberFormat="1" applyFont="1" applyBorder="1" applyAlignment="1">
      <alignment horizontal="left" vertical="center"/>
    </xf>
    <xf numFmtId="0" fontId="3" fillId="0" borderId="54" xfId="0" applyFont="1" applyBorder="1" applyAlignment="1">
      <alignment horizontal="left" vertical="center"/>
    </xf>
    <xf numFmtId="0" fontId="3" fillId="0" borderId="55" xfId="0" applyFont="1" applyBorder="1" applyAlignment="1">
      <alignment horizontal="left" vertical="center"/>
    </xf>
    <xf numFmtId="0" fontId="3" fillId="0" borderId="56" xfId="0" applyFont="1" applyBorder="1" applyAlignment="1">
      <alignment horizontal="left" vertical="center"/>
    </xf>
    <xf numFmtId="177" fontId="4" fillId="12" borderId="40" xfId="3" applyNumberFormat="1" applyFont="1" applyFill="1" applyBorder="1" applyAlignment="1">
      <alignment horizontal="center" vertical="center"/>
    </xf>
    <xf numFmtId="177" fontId="4" fillId="12" borderId="41" xfId="3" applyNumberFormat="1" applyFont="1" applyFill="1" applyBorder="1" applyAlignment="1">
      <alignment horizontal="center" vertical="center"/>
    </xf>
    <xf numFmtId="177" fontId="4" fillId="12" borderId="42" xfId="3" applyNumberFormat="1" applyFont="1" applyFill="1" applyBorder="1" applyAlignment="1">
      <alignment horizontal="center" vertical="center"/>
    </xf>
    <xf numFmtId="178" fontId="3" fillId="0" borderId="54" xfId="0" applyNumberFormat="1" applyFont="1" applyBorder="1" applyAlignment="1">
      <alignment horizontal="right" vertical="center"/>
    </xf>
    <xf numFmtId="178" fontId="3" fillId="0" borderId="55" xfId="0" applyNumberFormat="1" applyFont="1" applyBorder="1" applyAlignment="1">
      <alignment horizontal="right" vertical="center"/>
    </xf>
    <xf numFmtId="178" fontId="3" fillId="0" borderId="56" xfId="0" applyNumberFormat="1" applyFont="1" applyBorder="1" applyAlignment="1">
      <alignment horizontal="right" vertical="center"/>
    </xf>
    <xf numFmtId="178" fontId="3" fillId="0" borderId="54" xfId="0" applyNumberFormat="1" applyFont="1" applyBorder="1" applyAlignment="1">
      <alignment horizontal="center" vertical="center"/>
    </xf>
    <xf numFmtId="178" fontId="3" fillId="0" borderId="55" xfId="0" applyNumberFormat="1" applyFont="1" applyBorder="1" applyAlignment="1">
      <alignment horizontal="center" vertical="center"/>
    </xf>
    <xf numFmtId="178" fontId="3" fillId="0" borderId="56" xfId="0" applyNumberFormat="1" applyFont="1" applyBorder="1" applyAlignment="1">
      <alignment horizontal="center" vertical="center"/>
    </xf>
    <xf numFmtId="0" fontId="4" fillId="0" borderId="43" xfId="0" applyFont="1" applyBorder="1" applyAlignment="1">
      <alignment horizontal="left" vertical="center"/>
    </xf>
    <xf numFmtId="0" fontId="4" fillId="0" borderId="45" xfId="0" applyFont="1" applyBorder="1" applyAlignment="1">
      <alignment horizontal="left" vertical="center"/>
    </xf>
    <xf numFmtId="0" fontId="4" fillId="0" borderId="44" xfId="0" applyFont="1" applyBorder="1" applyAlignment="1">
      <alignment horizontal="left" vertical="center"/>
    </xf>
    <xf numFmtId="0" fontId="3" fillId="0" borderId="43" xfId="0" applyFont="1" applyBorder="1" applyAlignment="1">
      <alignment horizontal="left" vertical="center"/>
    </xf>
    <xf numFmtId="0" fontId="3" fillId="0" borderId="45" xfId="0" applyFont="1" applyBorder="1" applyAlignment="1">
      <alignment horizontal="left" vertical="center"/>
    </xf>
    <xf numFmtId="0" fontId="3" fillId="0" borderId="44" xfId="0" applyFont="1" applyBorder="1" applyAlignment="1">
      <alignment horizontal="left" vertical="center"/>
    </xf>
    <xf numFmtId="0" fontId="4" fillId="12" borderId="46" xfId="3" applyFont="1" applyFill="1" applyBorder="1" applyAlignment="1">
      <alignment vertical="center" shrinkToFit="1"/>
    </xf>
    <xf numFmtId="0" fontId="4" fillId="12" borderId="47" xfId="3" applyFont="1" applyFill="1" applyBorder="1" applyAlignment="1">
      <alignment vertical="center" shrinkToFit="1"/>
    </xf>
    <xf numFmtId="0" fontId="4" fillId="12" borderId="48" xfId="3" applyFont="1" applyFill="1" applyBorder="1" applyAlignment="1">
      <alignment vertical="center" shrinkToFit="1"/>
    </xf>
    <xf numFmtId="0" fontId="4" fillId="12" borderId="49" xfId="3" applyFont="1" applyFill="1" applyBorder="1" applyAlignment="1">
      <alignment vertical="center" shrinkToFit="1"/>
    </xf>
    <xf numFmtId="0" fontId="4" fillId="12" borderId="50" xfId="3" applyFont="1" applyFill="1" applyBorder="1" applyAlignment="1">
      <alignment vertical="center" shrinkToFit="1"/>
    </xf>
    <xf numFmtId="0" fontId="4" fillId="12" borderId="51" xfId="3" applyFont="1" applyFill="1" applyBorder="1" applyAlignment="1">
      <alignment vertical="center" shrinkToFit="1"/>
    </xf>
    <xf numFmtId="179" fontId="4" fillId="0" borderId="40" xfId="2" applyNumberFormat="1" applyFont="1" applyFill="1" applyBorder="1" applyAlignment="1">
      <alignment vertical="center"/>
    </xf>
    <xf numFmtId="179" fontId="4" fillId="0" borderId="42" xfId="2" applyNumberFormat="1" applyFont="1" applyFill="1" applyBorder="1" applyAlignment="1">
      <alignment vertical="center"/>
    </xf>
    <xf numFmtId="178" fontId="4" fillId="5" borderId="3" xfId="0" applyNumberFormat="1" applyFont="1" applyFill="1" applyBorder="1" applyAlignment="1">
      <alignment horizontal="right" vertical="center"/>
    </xf>
    <xf numFmtId="178" fontId="4" fillId="5" borderId="14" xfId="0" applyNumberFormat="1" applyFont="1" applyFill="1" applyBorder="1" applyAlignment="1">
      <alignment horizontal="left" vertical="center" indent="3"/>
    </xf>
    <xf numFmtId="178" fontId="4" fillId="5" borderId="13" xfId="0" applyNumberFormat="1" applyFont="1" applyFill="1" applyBorder="1" applyAlignment="1">
      <alignment horizontal="left" vertical="center" indent="3"/>
    </xf>
    <xf numFmtId="178" fontId="4" fillId="5" borderId="17" xfId="0" applyNumberFormat="1" applyFont="1" applyFill="1" applyBorder="1" applyAlignment="1">
      <alignment horizontal="left" vertical="center" indent="3"/>
    </xf>
    <xf numFmtId="0" fontId="4" fillId="12" borderId="4" xfId="0" applyFont="1" applyFill="1" applyBorder="1" applyAlignment="1">
      <alignment horizontal="center" vertical="center" wrapText="1"/>
    </xf>
    <xf numFmtId="0" fontId="4" fillId="12" borderId="5" xfId="0" applyFont="1" applyFill="1" applyBorder="1" applyAlignment="1">
      <alignment horizontal="center" vertical="center" wrapText="1"/>
    </xf>
    <xf numFmtId="0" fontId="4" fillId="12" borderId="11" xfId="0" applyFont="1" applyFill="1" applyBorder="1" applyAlignment="1">
      <alignment horizontal="center" vertical="center" wrapText="1"/>
    </xf>
    <xf numFmtId="0" fontId="4" fillId="12" borderId="33" xfId="0" applyFont="1" applyFill="1" applyBorder="1" applyAlignment="1">
      <alignment horizontal="center" vertical="center" wrapText="1"/>
    </xf>
    <xf numFmtId="0" fontId="4" fillId="12" borderId="0" xfId="0" applyFont="1" applyFill="1" applyAlignment="1">
      <alignment horizontal="center" vertical="center" wrapText="1"/>
    </xf>
    <xf numFmtId="0" fontId="4" fillId="12" borderId="10" xfId="0" applyFont="1" applyFill="1" applyBorder="1" applyAlignment="1">
      <alignment horizontal="center" vertical="center" wrapText="1"/>
    </xf>
    <xf numFmtId="0" fontId="4" fillId="12" borderId="6" xfId="0" applyFont="1" applyFill="1" applyBorder="1" applyAlignment="1">
      <alignment horizontal="center" vertical="center" wrapText="1"/>
    </xf>
    <xf numFmtId="0" fontId="4" fillId="12" borderId="7" xfId="0" applyFont="1" applyFill="1" applyBorder="1" applyAlignment="1">
      <alignment horizontal="center" vertical="center" wrapText="1"/>
    </xf>
    <xf numFmtId="0" fontId="4" fillId="12" borderId="39" xfId="0" applyFont="1" applyFill="1" applyBorder="1" applyAlignment="1">
      <alignment horizontal="center" vertical="center" wrapText="1"/>
    </xf>
    <xf numFmtId="0" fontId="4" fillId="12" borderId="3" xfId="0" applyFont="1" applyFill="1" applyBorder="1" applyAlignment="1">
      <alignment horizontal="center" vertical="center"/>
    </xf>
    <xf numFmtId="176" fontId="4" fillId="4" borderId="3" xfId="0" applyNumberFormat="1" applyFont="1" applyFill="1" applyBorder="1" applyAlignment="1">
      <alignment horizontal="center" vertical="center"/>
    </xf>
    <xf numFmtId="0" fontId="4" fillId="2" borderId="3" xfId="3" applyFont="1" applyFill="1" applyBorder="1" applyAlignment="1">
      <alignment horizontal="center" vertical="center"/>
    </xf>
    <xf numFmtId="178" fontId="4" fillId="6" borderId="4" xfId="0" applyNumberFormat="1" applyFont="1" applyFill="1" applyBorder="1" applyAlignment="1">
      <alignment horizontal="center" vertical="center" wrapText="1"/>
    </xf>
    <xf numFmtId="178" fontId="4" fillId="6" borderId="5" xfId="0" applyNumberFormat="1" applyFont="1" applyFill="1" applyBorder="1" applyAlignment="1">
      <alignment horizontal="center" vertical="center" wrapText="1"/>
    </xf>
    <xf numFmtId="178" fontId="4" fillId="6" borderId="11" xfId="0" applyNumberFormat="1" applyFont="1" applyFill="1" applyBorder="1" applyAlignment="1">
      <alignment horizontal="center" vertical="center" wrapText="1"/>
    </xf>
    <xf numFmtId="178" fontId="4" fillId="6" borderId="33" xfId="0" applyNumberFormat="1" applyFont="1" applyFill="1" applyBorder="1" applyAlignment="1">
      <alignment horizontal="center" vertical="center" wrapText="1"/>
    </xf>
    <xf numFmtId="178" fontId="4" fillId="6" borderId="0" xfId="0" applyNumberFormat="1" applyFont="1" applyFill="1" applyAlignment="1">
      <alignment horizontal="center" vertical="center" wrapText="1"/>
    </xf>
    <xf numFmtId="178" fontId="4" fillId="6" borderId="10" xfId="0" applyNumberFormat="1" applyFont="1" applyFill="1" applyBorder="1" applyAlignment="1">
      <alignment horizontal="center" vertical="center" wrapText="1"/>
    </xf>
    <xf numFmtId="178" fontId="4" fillId="6" borderId="6" xfId="0" applyNumberFormat="1" applyFont="1" applyFill="1" applyBorder="1" applyAlignment="1">
      <alignment horizontal="center" vertical="center" wrapText="1"/>
    </xf>
    <xf numFmtId="178" fontId="4" fillId="6" borderId="7" xfId="0" applyNumberFormat="1" applyFont="1" applyFill="1" applyBorder="1" applyAlignment="1">
      <alignment horizontal="center" vertical="center" wrapText="1"/>
    </xf>
    <xf numFmtId="178" fontId="4" fillId="6" borderId="39" xfId="0" applyNumberFormat="1" applyFont="1" applyFill="1" applyBorder="1" applyAlignment="1">
      <alignment horizontal="center" vertical="center" wrapText="1"/>
    </xf>
    <xf numFmtId="178" fontId="4" fillId="0" borderId="14" xfId="0" applyNumberFormat="1" applyFont="1" applyBorder="1" applyAlignment="1">
      <alignment horizontal="center" vertical="center"/>
    </xf>
    <xf numFmtId="178" fontId="4" fillId="0" borderId="13" xfId="0" applyNumberFormat="1" applyFont="1" applyBorder="1" applyAlignment="1">
      <alignment horizontal="center" vertical="center"/>
    </xf>
    <xf numFmtId="178" fontId="4" fillId="0" borderId="17" xfId="0" applyNumberFormat="1" applyFont="1" applyBorder="1" applyAlignment="1">
      <alignment horizontal="center" vertical="center"/>
    </xf>
    <xf numFmtId="188" fontId="4" fillId="8" borderId="3" xfId="0" applyNumberFormat="1" applyFont="1" applyFill="1" applyBorder="1" applyAlignment="1">
      <alignment horizontal="center" vertical="center"/>
    </xf>
    <xf numFmtId="0" fontId="4" fillId="2" borderId="4" xfId="0" applyFont="1" applyFill="1" applyBorder="1" applyAlignment="1">
      <alignment horizontal="center" vertical="center" wrapText="1"/>
    </xf>
    <xf numFmtId="0" fontId="4" fillId="2" borderId="5" xfId="0" applyFont="1" applyFill="1" applyBorder="1" applyAlignment="1">
      <alignment horizontal="center" vertical="center" wrapText="1"/>
    </xf>
    <xf numFmtId="0" fontId="4" fillId="2" borderId="11" xfId="0" applyFont="1" applyFill="1" applyBorder="1" applyAlignment="1">
      <alignment horizontal="center" vertical="center" wrapText="1"/>
    </xf>
    <xf numFmtId="0" fontId="4" fillId="2" borderId="6" xfId="0" applyFont="1" applyFill="1" applyBorder="1" applyAlignment="1">
      <alignment horizontal="center" vertical="center" wrapText="1"/>
    </xf>
    <xf numFmtId="0" fontId="4" fillId="2" borderId="7" xfId="0" applyFont="1" applyFill="1" applyBorder="1" applyAlignment="1">
      <alignment horizontal="center" vertical="center" wrapText="1"/>
    </xf>
    <xf numFmtId="0" fontId="4" fillId="2" borderId="39" xfId="0" applyFont="1" applyFill="1" applyBorder="1" applyAlignment="1">
      <alignment horizontal="center" vertical="center" wrapText="1"/>
    </xf>
    <xf numFmtId="0" fontId="5" fillId="0" borderId="14" xfId="0" applyFont="1" applyBorder="1" applyAlignment="1">
      <alignment horizontal="left" vertical="center" wrapText="1"/>
    </xf>
    <xf numFmtId="0" fontId="5" fillId="0" borderId="13" xfId="0" applyFont="1" applyBorder="1" applyAlignment="1">
      <alignment horizontal="left" vertical="center" wrapText="1"/>
    </xf>
    <xf numFmtId="0" fontId="5" fillId="0" borderId="17" xfId="0" applyFont="1" applyBorder="1" applyAlignment="1">
      <alignment horizontal="left" vertical="center" wrapText="1"/>
    </xf>
    <xf numFmtId="0" fontId="4" fillId="0" borderId="14" xfId="0" applyFont="1" applyBorder="1" applyAlignment="1">
      <alignment horizontal="center" vertical="center" wrapText="1"/>
    </xf>
    <xf numFmtId="0" fontId="4" fillId="0" borderId="13" xfId="0" applyFont="1" applyBorder="1" applyAlignment="1">
      <alignment horizontal="center" vertical="center" wrapText="1"/>
    </xf>
    <xf numFmtId="0" fontId="4" fillId="0" borderId="17" xfId="0" applyFont="1" applyBorder="1" applyAlignment="1">
      <alignment horizontal="center" vertical="center" wrapText="1"/>
    </xf>
    <xf numFmtId="0" fontId="4" fillId="12" borderId="14" xfId="0" applyFont="1" applyFill="1" applyBorder="1" applyAlignment="1">
      <alignment horizontal="center" vertical="center"/>
    </xf>
    <xf numFmtId="0" fontId="4" fillId="12" borderId="13" xfId="0" applyFont="1" applyFill="1" applyBorder="1" applyAlignment="1">
      <alignment horizontal="center" vertical="center"/>
    </xf>
    <xf numFmtId="0" fontId="4" fillId="12" borderId="17" xfId="0" applyFont="1" applyFill="1" applyBorder="1" applyAlignment="1">
      <alignment horizontal="center" vertical="center"/>
    </xf>
    <xf numFmtId="0" fontId="4" fillId="12" borderId="4" xfId="0" applyFont="1" applyFill="1" applyBorder="1" applyAlignment="1">
      <alignment horizontal="center" vertical="center"/>
    </xf>
    <xf numFmtId="0" fontId="4" fillId="12" borderId="5" xfId="0" applyFont="1" applyFill="1" applyBorder="1" applyAlignment="1">
      <alignment horizontal="center" vertical="center"/>
    </xf>
    <xf numFmtId="0" fontId="4" fillId="12" borderId="11" xfId="0" applyFont="1" applyFill="1" applyBorder="1" applyAlignment="1">
      <alignment horizontal="center" vertical="center"/>
    </xf>
    <xf numFmtId="0" fontId="22" fillId="12" borderId="3" xfId="0" applyFont="1" applyFill="1" applyBorder="1" applyAlignment="1">
      <alignment horizontal="center" vertical="center" wrapText="1"/>
    </xf>
    <xf numFmtId="176" fontId="4" fillId="4" borderId="14" xfId="0" applyNumberFormat="1" applyFont="1" applyFill="1" applyBorder="1" applyAlignment="1">
      <alignment horizontal="center" vertical="center"/>
    </xf>
    <xf numFmtId="176" fontId="4" fillId="4" borderId="13" xfId="0" applyNumberFormat="1" applyFont="1" applyFill="1" applyBorder="1" applyAlignment="1">
      <alignment horizontal="center" vertical="center"/>
    </xf>
    <xf numFmtId="176" fontId="4" fillId="4" borderId="17" xfId="0" applyNumberFormat="1" applyFont="1" applyFill="1" applyBorder="1" applyAlignment="1">
      <alignment horizontal="center" vertical="center"/>
    </xf>
    <xf numFmtId="176" fontId="4" fillId="8" borderId="14" xfId="0" applyNumberFormat="1" applyFont="1" applyFill="1" applyBorder="1" applyAlignment="1">
      <alignment horizontal="right" vertical="center"/>
    </xf>
    <xf numFmtId="176" fontId="4" fillId="8" borderId="13" xfId="0" applyNumberFormat="1" applyFont="1" applyFill="1" applyBorder="1" applyAlignment="1">
      <alignment horizontal="right" vertical="center"/>
    </xf>
    <xf numFmtId="176" fontId="4" fillId="8" borderId="17" xfId="0" applyNumberFormat="1" applyFont="1" applyFill="1" applyBorder="1" applyAlignment="1">
      <alignment horizontal="right" vertical="center"/>
    </xf>
    <xf numFmtId="179" fontId="4" fillId="8" borderId="40" xfId="2" applyNumberFormat="1" applyFont="1" applyFill="1" applyBorder="1" applyAlignment="1">
      <alignment vertical="center"/>
    </xf>
    <xf numFmtId="179" fontId="4" fillId="8" borderId="42" xfId="2" applyNumberFormat="1" applyFont="1" applyFill="1" applyBorder="1" applyAlignment="1">
      <alignment vertical="center"/>
    </xf>
    <xf numFmtId="179" fontId="4" fillId="0" borderId="61" xfId="2" applyNumberFormat="1" applyFont="1" applyFill="1" applyBorder="1" applyAlignment="1">
      <alignment vertical="center"/>
    </xf>
    <xf numFmtId="179" fontId="4" fillId="0" borderId="51" xfId="2" applyNumberFormat="1" applyFont="1" applyFill="1" applyBorder="1" applyAlignment="1">
      <alignment vertical="center"/>
    </xf>
    <xf numFmtId="38" fontId="4" fillId="5" borderId="33" xfId="1" applyFont="1" applyFill="1" applyBorder="1" applyAlignment="1">
      <alignment vertical="center"/>
    </xf>
    <xf numFmtId="38" fontId="4" fillId="5" borderId="0" xfId="1" applyFont="1" applyFill="1" applyBorder="1" applyAlignment="1">
      <alignment vertical="center"/>
    </xf>
    <xf numFmtId="38" fontId="4" fillId="5" borderId="10" xfId="1" applyFont="1" applyFill="1" applyBorder="1" applyAlignment="1">
      <alignment vertical="center"/>
    </xf>
    <xf numFmtId="38" fontId="4" fillId="5" borderId="6" xfId="1" applyFont="1" applyFill="1" applyBorder="1" applyAlignment="1">
      <alignment vertical="center"/>
    </xf>
    <xf numFmtId="38" fontId="4" fillId="5" borderId="7" xfId="1" applyFont="1" applyFill="1" applyBorder="1" applyAlignment="1">
      <alignment vertical="center"/>
    </xf>
    <xf numFmtId="38" fontId="4" fillId="5" borderId="39" xfId="1" applyFont="1" applyFill="1" applyBorder="1" applyAlignment="1">
      <alignment vertical="center"/>
    </xf>
    <xf numFmtId="38" fontId="4" fillId="0" borderId="61" xfId="1" applyFont="1" applyFill="1" applyBorder="1" applyAlignment="1">
      <alignment vertical="center"/>
    </xf>
    <xf numFmtId="38" fontId="4" fillId="0" borderId="50" xfId="1" applyFont="1" applyFill="1" applyBorder="1" applyAlignment="1">
      <alignment vertical="center"/>
    </xf>
    <xf numFmtId="38" fontId="4" fillId="0" borderId="51" xfId="1" applyFont="1" applyFill="1" applyBorder="1" applyAlignment="1">
      <alignment vertical="center"/>
    </xf>
    <xf numFmtId="179" fontId="4" fillId="12" borderId="43" xfId="2" applyNumberFormat="1" applyFont="1" applyFill="1" applyBorder="1" applyAlignment="1">
      <alignment vertical="center"/>
    </xf>
    <xf numFmtId="179" fontId="4" fillId="12" borderId="44" xfId="2" applyNumberFormat="1" applyFont="1" applyFill="1" applyBorder="1" applyAlignment="1">
      <alignment vertical="center"/>
    </xf>
    <xf numFmtId="179" fontId="4" fillId="0" borderId="43" xfId="2" applyNumberFormat="1" applyFont="1" applyFill="1" applyBorder="1" applyAlignment="1">
      <alignment vertical="center"/>
    </xf>
    <xf numFmtId="179" fontId="4" fillId="0" borderId="44" xfId="2" applyNumberFormat="1" applyFont="1" applyFill="1" applyBorder="1" applyAlignment="1">
      <alignment vertical="center"/>
    </xf>
    <xf numFmtId="38" fontId="4" fillId="0" borderId="43" xfId="1" applyFont="1" applyFill="1" applyBorder="1" applyAlignment="1">
      <alignment vertical="center"/>
    </xf>
    <xf numFmtId="38" fontId="4" fillId="0" borderId="45" xfId="1" applyFont="1" applyFill="1" applyBorder="1" applyAlignment="1">
      <alignment vertical="center"/>
    </xf>
    <xf numFmtId="38" fontId="4" fillId="0" borderId="44" xfId="1" applyFont="1" applyFill="1" applyBorder="1" applyAlignment="1">
      <alignment vertical="center"/>
    </xf>
    <xf numFmtId="38" fontId="4" fillId="8" borderId="40" xfId="1" applyFont="1" applyFill="1" applyBorder="1" applyAlignment="1">
      <alignment vertical="center"/>
    </xf>
    <xf numFmtId="38" fontId="4" fillId="8" borderId="41" xfId="1" applyFont="1" applyFill="1" applyBorder="1" applyAlignment="1">
      <alignment vertical="center"/>
    </xf>
    <xf numFmtId="38" fontId="4" fillId="8" borderId="42" xfId="1" applyFont="1" applyFill="1" applyBorder="1" applyAlignment="1">
      <alignment vertical="center"/>
    </xf>
    <xf numFmtId="38" fontId="4" fillId="5" borderId="4" xfId="1" applyFont="1" applyFill="1" applyBorder="1" applyAlignment="1">
      <alignment vertical="center"/>
    </xf>
    <xf numFmtId="38" fontId="4" fillId="5" borderId="5" xfId="1" applyFont="1" applyFill="1" applyBorder="1" applyAlignment="1">
      <alignment vertical="center"/>
    </xf>
    <xf numFmtId="38" fontId="4" fillId="5" borderId="11" xfId="1" applyFont="1" applyFill="1" applyBorder="1" applyAlignment="1">
      <alignment vertical="center"/>
    </xf>
    <xf numFmtId="179" fontId="4" fillId="8" borderId="43" xfId="2" applyNumberFormat="1" applyFont="1" applyFill="1" applyBorder="1" applyAlignment="1">
      <alignment vertical="center"/>
    </xf>
    <xf numFmtId="179" fontId="4" fillId="8" borderId="44" xfId="2" applyNumberFormat="1" applyFont="1" applyFill="1" applyBorder="1" applyAlignment="1">
      <alignment vertical="center"/>
    </xf>
    <xf numFmtId="0" fontId="4" fillId="12" borderId="4" xfId="3" applyFont="1" applyFill="1" applyBorder="1" applyAlignment="1">
      <alignment horizontal="center" vertical="center" shrinkToFit="1"/>
    </xf>
    <xf numFmtId="0" fontId="4" fillId="12" borderId="5" xfId="3" applyFont="1" applyFill="1" applyBorder="1" applyAlignment="1">
      <alignment horizontal="center" vertical="center" shrinkToFit="1"/>
    </xf>
    <xf numFmtId="0" fontId="4" fillId="12" borderId="11" xfId="3" applyFont="1" applyFill="1" applyBorder="1" applyAlignment="1">
      <alignment horizontal="center" vertical="center" shrinkToFit="1"/>
    </xf>
    <xf numFmtId="0" fontId="4" fillId="12" borderId="6" xfId="3" applyFont="1" applyFill="1" applyBorder="1" applyAlignment="1">
      <alignment horizontal="center" vertical="center" shrinkToFit="1"/>
    </xf>
    <xf numFmtId="0" fontId="4" fillId="12" borderId="7" xfId="3" applyFont="1" applyFill="1" applyBorder="1" applyAlignment="1">
      <alignment horizontal="center" vertical="center" shrinkToFit="1"/>
    </xf>
    <xf numFmtId="0" fontId="4" fillId="12" borderId="39" xfId="3" applyFont="1" applyFill="1" applyBorder="1" applyAlignment="1">
      <alignment horizontal="center" vertical="center" shrinkToFit="1"/>
    </xf>
    <xf numFmtId="0" fontId="4" fillId="2" borderId="4" xfId="3" applyFont="1" applyFill="1" applyBorder="1" applyAlignment="1">
      <alignment horizontal="center" vertical="center" shrinkToFit="1"/>
    </xf>
    <xf numFmtId="0" fontId="4" fillId="2" borderId="5" xfId="3" applyFont="1" applyFill="1" applyBorder="1" applyAlignment="1">
      <alignment horizontal="center" vertical="center" shrinkToFit="1"/>
    </xf>
    <xf numFmtId="0" fontId="4" fillId="2" borderId="11" xfId="3" applyFont="1" applyFill="1" applyBorder="1" applyAlignment="1">
      <alignment horizontal="center" vertical="center" shrinkToFit="1"/>
    </xf>
    <xf numFmtId="0" fontId="4" fillId="2" borderId="6" xfId="3" applyFont="1" applyFill="1" applyBorder="1" applyAlignment="1">
      <alignment horizontal="center" vertical="center" shrinkToFit="1"/>
    </xf>
    <xf numFmtId="0" fontId="4" fillId="2" borderId="7" xfId="3" applyFont="1" applyFill="1" applyBorder="1" applyAlignment="1">
      <alignment horizontal="center" vertical="center" shrinkToFit="1"/>
    </xf>
    <xf numFmtId="0" fontId="4" fillId="2" borderId="39" xfId="3" applyFont="1" applyFill="1" applyBorder="1" applyAlignment="1">
      <alignment horizontal="center" vertical="center" shrinkToFit="1"/>
    </xf>
    <xf numFmtId="0" fontId="4" fillId="12" borderId="59" xfId="3" applyFont="1" applyFill="1" applyBorder="1" applyAlignment="1">
      <alignment vertical="center" shrinkToFit="1"/>
    </xf>
    <xf numFmtId="0" fontId="4" fillId="12" borderId="7" xfId="3" applyFont="1" applyFill="1" applyBorder="1" applyAlignment="1">
      <alignment vertical="center" shrinkToFit="1"/>
    </xf>
    <xf numFmtId="0" fontId="4" fillId="12" borderId="39" xfId="3" applyFont="1" applyFill="1" applyBorder="1" applyAlignment="1">
      <alignment vertical="center" shrinkToFit="1"/>
    </xf>
    <xf numFmtId="181" fontId="0" fillId="8" borderId="14" xfId="0" applyNumberFormat="1" applyFill="1" applyBorder="1">
      <alignment vertical="center"/>
    </xf>
    <xf numFmtId="181" fontId="0" fillId="8" borderId="13" xfId="0" applyNumberFormat="1" applyFill="1" applyBorder="1">
      <alignment vertical="center"/>
    </xf>
    <xf numFmtId="181" fontId="0" fillId="8" borderId="17" xfId="0" applyNumberFormat="1" applyFill="1" applyBorder="1">
      <alignment vertical="center"/>
    </xf>
    <xf numFmtId="182" fontId="4" fillId="0" borderId="7" xfId="0" applyNumberFormat="1" applyFont="1" applyBorder="1" applyAlignment="1">
      <alignment horizontal="right" vertical="center"/>
    </xf>
    <xf numFmtId="178" fontId="0" fillId="8" borderId="14" xfId="0" applyNumberFormat="1" applyFill="1" applyBorder="1" applyAlignment="1">
      <alignment horizontal="right" vertical="center"/>
    </xf>
    <xf numFmtId="178" fontId="0" fillId="8" borderId="13" xfId="0" applyNumberFormat="1" applyFill="1" applyBorder="1" applyAlignment="1">
      <alignment horizontal="right" vertical="center"/>
    </xf>
    <xf numFmtId="178" fontId="0" fillId="8" borderId="17" xfId="0" applyNumberFormat="1" applyFill="1" applyBorder="1" applyAlignment="1">
      <alignment horizontal="right" vertical="center"/>
    </xf>
    <xf numFmtId="38" fontId="4" fillId="8" borderId="43" xfId="3" applyNumberFormat="1" applyFont="1" applyFill="1" applyBorder="1">
      <alignment vertical="center"/>
    </xf>
    <xf numFmtId="38" fontId="4" fillId="8" borderId="44" xfId="3" applyNumberFormat="1" applyFont="1" applyFill="1" applyBorder="1">
      <alignment vertical="center"/>
    </xf>
    <xf numFmtId="38" fontId="4" fillId="5" borderId="40" xfId="2" applyFont="1" applyFill="1" applyBorder="1" applyAlignment="1">
      <alignment vertical="center"/>
    </xf>
    <xf numFmtId="38" fontId="4" fillId="5" borderId="42" xfId="2" applyFont="1" applyFill="1" applyBorder="1" applyAlignment="1">
      <alignment vertical="center"/>
    </xf>
    <xf numFmtId="38" fontId="4" fillId="8" borderId="40" xfId="2" applyFont="1" applyFill="1" applyBorder="1" applyAlignment="1">
      <alignment vertical="center"/>
    </xf>
    <xf numFmtId="38" fontId="4" fillId="8" borderId="42" xfId="2" applyFont="1" applyFill="1" applyBorder="1" applyAlignment="1">
      <alignment vertical="center"/>
    </xf>
    <xf numFmtId="38" fontId="4" fillId="5" borderId="40" xfId="1" applyFont="1" applyFill="1" applyBorder="1" applyAlignment="1">
      <alignment vertical="center"/>
    </xf>
    <xf numFmtId="38" fontId="4" fillId="5" borderId="41" xfId="1" applyFont="1" applyFill="1" applyBorder="1" applyAlignment="1">
      <alignment vertical="center"/>
    </xf>
    <xf numFmtId="38" fontId="4" fillId="5" borderId="42" xfId="1" applyFont="1" applyFill="1" applyBorder="1" applyAlignment="1">
      <alignment vertical="center"/>
    </xf>
    <xf numFmtId="38" fontId="4" fillId="8" borderId="4" xfId="1" applyFont="1" applyFill="1" applyBorder="1" applyAlignment="1">
      <alignment vertical="center"/>
    </xf>
    <xf numFmtId="38" fontId="4" fillId="8" borderId="5" xfId="1" applyFont="1" applyFill="1" applyBorder="1" applyAlignment="1">
      <alignment vertical="center"/>
    </xf>
    <xf numFmtId="38" fontId="4" fillId="8" borderId="11" xfId="1" applyFont="1" applyFill="1" applyBorder="1" applyAlignment="1">
      <alignment vertical="center"/>
    </xf>
    <xf numFmtId="38" fontId="4" fillId="8" borderId="6" xfId="1" applyFont="1" applyFill="1" applyBorder="1" applyAlignment="1">
      <alignment vertical="center"/>
    </xf>
    <xf numFmtId="38" fontId="4" fillId="8" borderId="7" xfId="1" applyFont="1" applyFill="1" applyBorder="1" applyAlignment="1">
      <alignment vertical="center"/>
    </xf>
    <xf numFmtId="38" fontId="4" fillId="8" borderId="39" xfId="1" applyFont="1" applyFill="1" applyBorder="1" applyAlignment="1">
      <alignment vertical="center"/>
    </xf>
    <xf numFmtId="38" fontId="4" fillId="12" borderId="43" xfId="3" applyNumberFormat="1" applyFont="1" applyFill="1" applyBorder="1">
      <alignment vertical="center"/>
    </xf>
    <xf numFmtId="38" fontId="4" fillId="12" borderId="44" xfId="3" applyNumberFormat="1" applyFont="1" applyFill="1" applyBorder="1">
      <alignment vertical="center"/>
    </xf>
    <xf numFmtId="38" fontId="4" fillId="5" borderId="43" xfId="1" applyFont="1" applyFill="1" applyBorder="1" applyAlignment="1">
      <alignment vertical="center"/>
    </xf>
    <xf numFmtId="38" fontId="4" fillId="5" borderId="45" xfId="1" applyFont="1" applyFill="1" applyBorder="1" applyAlignment="1">
      <alignment vertical="center"/>
    </xf>
    <xf numFmtId="38" fontId="4" fillId="5" borderId="44" xfId="1" applyFont="1" applyFill="1" applyBorder="1" applyAlignment="1">
      <alignment vertical="center"/>
    </xf>
    <xf numFmtId="0" fontId="4" fillId="12" borderId="46" xfId="3" applyFont="1" applyFill="1" applyBorder="1" applyAlignment="1">
      <alignment horizontal="left" vertical="center" wrapText="1" shrinkToFit="1"/>
    </xf>
    <xf numFmtId="0" fontId="4" fillId="12" borderId="47" xfId="3" applyFont="1" applyFill="1" applyBorder="1" applyAlignment="1">
      <alignment horizontal="left" vertical="center" wrapText="1" shrinkToFit="1"/>
    </xf>
    <xf numFmtId="0" fontId="4" fillId="12" borderId="48" xfId="3" applyFont="1" applyFill="1" applyBorder="1" applyAlignment="1">
      <alignment horizontal="left" vertical="center" wrapText="1" shrinkToFit="1"/>
    </xf>
    <xf numFmtId="0" fontId="4" fillId="12" borderId="49" xfId="3" applyFont="1" applyFill="1" applyBorder="1" applyAlignment="1">
      <alignment horizontal="left" vertical="center" wrapText="1" shrinkToFit="1"/>
    </xf>
    <xf numFmtId="0" fontId="4" fillId="12" borderId="50" xfId="3" applyFont="1" applyFill="1" applyBorder="1" applyAlignment="1">
      <alignment horizontal="left" vertical="center" wrapText="1" shrinkToFit="1"/>
    </xf>
    <xf numFmtId="0" fontId="4" fillId="12" borderId="51" xfId="3" applyFont="1" applyFill="1" applyBorder="1" applyAlignment="1">
      <alignment horizontal="left" vertical="center" wrapText="1" shrinkToFit="1"/>
    </xf>
    <xf numFmtId="0" fontId="4" fillId="12" borderId="59" xfId="3" applyFont="1" applyFill="1" applyBorder="1" applyAlignment="1">
      <alignment horizontal="left" vertical="center" wrapText="1" shrinkToFit="1"/>
    </xf>
    <xf numFmtId="0" fontId="4" fillId="12" borderId="7" xfId="3" applyFont="1" applyFill="1" applyBorder="1" applyAlignment="1">
      <alignment horizontal="left" vertical="center" wrapText="1" shrinkToFit="1"/>
    </xf>
    <xf numFmtId="0" fontId="4" fillId="12" borderId="39" xfId="3" applyFont="1" applyFill="1" applyBorder="1" applyAlignment="1">
      <alignment horizontal="left" vertical="center" wrapText="1" shrinkToFit="1"/>
    </xf>
    <xf numFmtId="179" fontId="4" fillId="6" borderId="14" xfId="2" applyNumberFormat="1" applyFont="1" applyFill="1" applyBorder="1" applyAlignment="1">
      <alignment vertical="center"/>
    </xf>
    <xf numFmtId="179" fontId="4" fillId="6" borderId="17" xfId="2" applyNumberFormat="1" applyFont="1" applyFill="1" applyBorder="1" applyAlignment="1">
      <alignment vertical="center"/>
    </xf>
    <xf numFmtId="38" fontId="4" fillId="6" borderId="14" xfId="1" applyFont="1" applyFill="1" applyBorder="1" applyAlignment="1">
      <alignment vertical="center"/>
    </xf>
    <xf numFmtId="38" fontId="4" fillId="6" borderId="13" xfId="1" applyFont="1" applyFill="1" applyBorder="1" applyAlignment="1">
      <alignment vertical="center"/>
    </xf>
    <xf numFmtId="38" fontId="4" fillId="6" borderId="17" xfId="1" applyFont="1" applyFill="1" applyBorder="1" applyAlignment="1">
      <alignment vertical="center"/>
    </xf>
    <xf numFmtId="0" fontId="4" fillId="12" borderId="46" xfId="3" applyFont="1" applyFill="1" applyBorder="1" applyAlignment="1">
      <alignment vertical="center" wrapText="1" shrinkToFit="1"/>
    </xf>
    <xf numFmtId="178" fontId="3" fillId="0" borderId="40" xfId="0" applyNumberFormat="1" applyFont="1" applyBorder="1" applyAlignment="1">
      <alignment horizontal="center" vertical="center"/>
    </xf>
    <xf numFmtId="178" fontId="3" fillId="0" borderId="41" xfId="0" applyNumberFormat="1" applyFont="1" applyBorder="1" applyAlignment="1">
      <alignment horizontal="center" vertical="center"/>
    </xf>
    <xf numFmtId="178" fontId="3" fillId="0" borderId="42" xfId="0" applyNumberFormat="1" applyFont="1" applyBorder="1" applyAlignment="1">
      <alignment horizontal="center" vertical="center"/>
    </xf>
    <xf numFmtId="178" fontId="3" fillId="0" borderId="54" xfId="0" applyNumberFormat="1" applyFont="1" applyBorder="1" applyAlignment="1">
      <alignment horizontal="left" vertical="center"/>
    </xf>
    <xf numFmtId="178" fontId="3" fillId="0" borderId="55" xfId="0" applyNumberFormat="1" applyFont="1" applyBorder="1" applyAlignment="1">
      <alignment horizontal="left" vertical="center"/>
    </xf>
    <xf numFmtId="178" fontId="3" fillId="0" borderId="56" xfId="0" applyNumberFormat="1" applyFont="1" applyBorder="1" applyAlignment="1">
      <alignment horizontal="left" vertical="center"/>
    </xf>
    <xf numFmtId="178" fontId="3" fillId="0" borderId="40" xfId="0" applyNumberFormat="1" applyFont="1" applyBorder="1" applyAlignment="1">
      <alignment horizontal="right" vertical="center"/>
    </xf>
    <xf numFmtId="178" fontId="3" fillId="0" borderId="41" xfId="0" applyNumberFormat="1" applyFont="1" applyBorder="1" applyAlignment="1">
      <alignment horizontal="right" vertical="center"/>
    </xf>
    <xf numFmtId="178" fontId="3" fillId="0" borderId="42" xfId="0" applyNumberFormat="1" applyFont="1" applyBorder="1" applyAlignment="1">
      <alignment horizontal="right" vertical="center"/>
    </xf>
    <xf numFmtId="0" fontId="4" fillId="6" borderId="14" xfId="0" applyFont="1" applyFill="1" applyBorder="1" applyAlignment="1">
      <alignment horizontal="center" vertical="center" justifyLastLine="1"/>
    </xf>
    <xf numFmtId="0" fontId="4" fillId="6" borderId="17" xfId="0" applyFont="1" applyFill="1" applyBorder="1" applyAlignment="1">
      <alignment horizontal="center" vertical="center" justifyLastLine="1"/>
    </xf>
    <xf numFmtId="0" fontId="4" fillId="12" borderId="4" xfId="3" applyFont="1" applyFill="1" applyBorder="1" applyAlignment="1">
      <alignment vertical="center" shrinkToFit="1"/>
    </xf>
    <xf numFmtId="0" fontId="4" fillId="12" borderId="5" xfId="3" applyFont="1" applyFill="1" applyBorder="1" applyAlignment="1">
      <alignment vertical="center" shrinkToFit="1"/>
    </xf>
    <xf numFmtId="0" fontId="4" fillId="12" borderId="11" xfId="3" applyFont="1" applyFill="1" applyBorder="1" applyAlignment="1">
      <alignment vertical="center" shrinkToFit="1"/>
    </xf>
    <xf numFmtId="177" fontId="4" fillId="14" borderId="40" xfId="3" applyNumberFormat="1" applyFont="1" applyFill="1" applyBorder="1" applyAlignment="1">
      <alignment horizontal="center" vertical="center"/>
    </xf>
    <xf numFmtId="177" fontId="4" fillId="14" borderId="41" xfId="3" applyNumberFormat="1" applyFont="1" applyFill="1" applyBorder="1" applyAlignment="1">
      <alignment horizontal="center" vertical="center"/>
    </xf>
    <xf numFmtId="177" fontId="4" fillId="14" borderId="42" xfId="3" applyNumberFormat="1" applyFont="1" applyFill="1" applyBorder="1" applyAlignment="1">
      <alignment horizontal="center" vertical="center"/>
    </xf>
    <xf numFmtId="179" fontId="4" fillId="14" borderId="40" xfId="2" applyNumberFormat="1" applyFont="1" applyFill="1" applyBorder="1" applyAlignment="1">
      <alignment vertical="center"/>
    </xf>
    <xf numFmtId="179" fontId="4" fillId="14" borderId="42" xfId="2" applyNumberFormat="1" applyFont="1" applyFill="1" applyBorder="1" applyAlignment="1">
      <alignment vertical="center"/>
    </xf>
    <xf numFmtId="0" fontId="4" fillId="6" borderId="13" xfId="0" applyFont="1" applyFill="1" applyBorder="1" applyAlignment="1">
      <alignment horizontal="center" vertical="center" justifyLastLine="1"/>
    </xf>
    <xf numFmtId="179" fontId="4" fillId="0" borderId="14" xfId="0" applyNumberFormat="1" applyFont="1" applyBorder="1" applyAlignment="1">
      <alignment horizontal="right" vertical="center" justifyLastLine="1"/>
    </xf>
    <xf numFmtId="179" fontId="4" fillId="0" borderId="13" xfId="0" applyNumberFormat="1" applyFont="1" applyBorder="1" applyAlignment="1">
      <alignment horizontal="right" vertical="center" justifyLastLine="1"/>
    </xf>
    <xf numFmtId="179" fontId="4" fillId="0" borderId="17" xfId="0" applyNumberFormat="1" applyFont="1" applyBorder="1" applyAlignment="1">
      <alignment horizontal="right" vertical="center" justifyLastLine="1"/>
    </xf>
    <xf numFmtId="179" fontId="4" fillId="14" borderId="43" xfId="2" applyNumberFormat="1" applyFont="1" applyFill="1" applyBorder="1" applyAlignment="1">
      <alignment vertical="center"/>
    </xf>
    <xf numFmtId="179" fontId="4" fillId="14" borderId="44" xfId="2" applyNumberFormat="1" applyFont="1" applyFill="1" applyBorder="1" applyAlignment="1">
      <alignment vertical="center"/>
    </xf>
    <xf numFmtId="0" fontId="4" fillId="2" borderId="14" xfId="3" applyFont="1" applyFill="1" applyBorder="1" applyAlignment="1">
      <alignment horizontal="center" vertical="center" shrinkToFit="1"/>
    </xf>
    <xf numFmtId="0" fontId="4" fillId="2" borderId="13" xfId="3" applyFont="1" applyFill="1" applyBorder="1" applyAlignment="1">
      <alignment horizontal="center" vertical="center" shrinkToFit="1"/>
    </xf>
    <xf numFmtId="0" fontId="4" fillId="2" borderId="17" xfId="3" applyFont="1" applyFill="1" applyBorder="1" applyAlignment="1">
      <alignment horizontal="center" vertical="center" shrinkToFit="1"/>
    </xf>
    <xf numFmtId="0" fontId="4" fillId="2" borderId="14" xfId="3" applyFont="1" applyFill="1" applyBorder="1" applyAlignment="1">
      <alignment horizontal="right" vertical="center"/>
    </xf>
    <xf numFmtId="0" fontId="4" fillId="2" borderId="17" xfId="3" applyFont="1" applyFill="1" applyBorder="1" applyAlignment="1">
      <alignment horizontal="right" vertical="center"/>
    </xf>
    <xf numFmtId="179" fontId="37" fillId="12" borderId="2" xfId="2" applyNumberFormat="1" applyFont="1" applyFill="1" applyBorder="1" applyAlignment="1">
      <alignment vertical="center"/>
    </xf>
    <xf numFmtId="179" fontId="37" fillId="8" borderId="2" xfId="2" applyNumberFormat="1" applyFont="1" applyFill="1" applyBorder="1" applyAlignment="1">
      <alignment vertical="center"/>
    </xf>
    <xf numFmtId="0" fontId="37" fillId="12" borderId="52" xfId="3" applyFont="1" applyFill="1" applyBorder="1" applyAlignment="1">
      <alignment vertical="center" shrinkToFit="1"/>
    </xf>
    <xf numFmtId="0" fontId="37" fillId="12" borderId="9" xfId="3" applyFont="1" applyFill="1" applyBorder="1" applyAlignment="1">
      <alignment vertical="center" shrinkToFit="1"/>
    </xf>
    <xf numFmtId="0" fontId="37" fillId="12" borderId="53" xfId="3" applyFont="1" applyFill="1" applyBorder="1" applyAlignment="1">
      <alignment vertical="center" shrinkToFit="1"/>
    </xf>
    <xf numFmtId="0" fontId="37" fillId="12" borderId="20" xfId="3" applyFont="1" applyFill="1" applyBorder="1" applyAlignment="1">
      <alignment vertical="center" shrinkToFit="1"/>
    </xf>
    <xf numFmtId="179" fontId="37" fillId="8" borderId="8" xfId="2" applyNumberFormat="1" applyFont="1" applyFill="1" applyBorder="1" applyAlignment="1">
      <alignment vertical="center"/>
    </xf>
    <xf numFmtId="0" fontId="4" fillId="6" borderId="33" xfId="3" applyFont="1" applyFill="1" applyBorder="1" applyAlignment="1">
      <alignment horizontal="center" vertical="center"/>
    </xf>
    <xf numFmtId="0" fontId="4" fillId="6" borderId="0" xfId="3" applyFont="1" applyFill="1" applyAlignment="1">
      <alignment horizontal="center" vertical="center"/>
    </xf>
    <xf numFmtId="0" fontId="4" fillId="6" borderId="10" xfId="3" applyFont="1" applyFill="1" applyBorder="1" applyAlignment="1">
      <alignment horizontal="center" vertical="center"/>
    </xf>
    <xf numFmtId="0" fontId="4" fillId="2" borderId="4" xfId="3" applyFont="1" applyFill="1" applyBorder="1" applyAlignment="1">
      <alignment horizontal="center" vertical="center" wrapText="1"/>
    </xf>
    <xf numFmtId="0" fontId="4" fillId="2" borderId="5" xfId="3" applyFont="1" applyFill="1" applyBorder="1" applyAlignment="1">
      <alignment horizontal="center" vertical="center" wrapText="1"/>
    </xf>
    <xf numFmtId="0" fontId="4" fillId="2" borderId="11" xfId="3" applyFont="1" applyFill="1" applyBorder="1" applyAlignment="1">
      <alignment horizontal="center" vertical="center" wrapText="1"/>
    </xf>
    <xf numFmtId="0" fontId="4" fillId="2" borderId="6" xfId="3" applyFont="1" applyFill="1" applyBorder="1" applyAlignment="1">
      <alignment horizontal="center" vertical="center" wrapText="1"/>
    </xf>
    <xf numFmtId="0" fontId="4" fillId="2" borderId="7" xfId="3" applyFont="1" applyFill="1" applyBorder="1" applyAlignment="1">
      <alignment horizontal="center" vertical="center" wrapText="1"/>
    </xf>
    <xf numFmtId="0" fontId="4" fillId="2" borderId="39" xfId="3" applyFont="1" applyFill="1" applyBorder="1" applyAlignment="1">
      <alignment horizontal="center" vertical="center" wrapText="1"/>
    </xf>
    <xf numFmtId="178" fontId="4" fillId="2" borderId="14" xfId="0" applyNumberFormat="1" applyFont="1" applyFill="1" applyBorder="1" applyAlignment="1">
      <alignment horizontal="center" vertical="center" shrinkToFit="1"/>
    </xf>
    <xf numFmtId="178" fontId="4" fillId="2" borderId="13" xfId="0" applyNumberFormat="1" applyFont="1" applyFill="1" applyBorder="1" applyAlignment="1">
      <alignment horizontal="center" vertical="center" shrinkToFit="1"/>
    </xf>
    <xf numFmtId="178" fontId="4" fillId="2" borderId="17" xfId="0" applyNumberFormat="1" applyFont="1" applyFill="1" applyBorder="1" applyAlignment="1">
      <alignment horizontal="center" vertical="center" shrinkToFit="1"/>
    </xf>
    <xf numFmtId="178" fontId="4" fillId="6" borderId="13" xfId="0" applyNumberFormat="1" applyFont="1" applyFill="1" applyBorder="1" applyAlignment="1">
      <alignment horizontal="center" vertical="center"/>
    </xf>
    <xf numFmtId="178" fontId="3" fillId="0" borderId="43" xfId="0" applyNumberFormat="1" applyFont="1" applyBorder="1" applyAlignment="1">
      <alignment horizontal="right" vertical="center"/>
    </xf>
    <xf numFmtId="178" fontId="3" fillId="0" borderId="45" xfId="0" applyNumberFormat="1" applyFont="1" applyBorder="1" applyAlignment="1">
      <alignment horizontal="right" vertical="center"/>
    </xf>
    <xf numFmtId="178" fontId="3" fillId="0" borderId="44" xfId="0" applyNumberFormat="1" applyFont="1" applyBorder="1" applyAlignment="1">
      <alignment horizontal="right" vertical="center"/>
    </xf>
    <xf numFmtId="178" fontId="3" fillId="0" borderId="43" xfId="0" applyNumberFormat="1" applyFont="1" applyBorder="1" applyAlignment="1">
      <alignment horizontal="center" vertical="center"/>
    </xf>
    <xf numFmtId="178" fontId="3" fillId="0" borderId="45" xfId="0" applyNumberFormat="1" applyFont="1" applyBorder="1" applyAlignment="1">
      <alignment horizontal="center" vertical="center"/>
    </xf>
    <xf numFmtId="178" fontId="3" fillId="0" borderId="44" xfId="0" applyNumberFormat="1" applyFont="1" applyBorder="1" applyAlignment="1">
      <alignment horizontal="center" vertical="center"/>
    </xf>
    <xf numFmtId="38" fontId="4" fillId="0" borderId="40" xfId="1" applyFont="1" applyFill="1" applyBorder="1" applyAlignment="1">
      <alignment vertical="center"/>
    </xf>
    <xf numFmtId="38" fontId="4" fillId="0" borderId="41" xfId="1" applyFont="1" applyFill="1" applyBorder="1" applyAlignment="1">
      <alignment vertical="center"/>
    </xf>
    <xf numFmtId="38" fontId="4" fillId="0" borderId="42" xfId="1" applyFont="1" applyFill="1" applyBorder="1" applyAlignment="1">
      <alignment vertical="center"/>
    </xf>
    <xf numFmtId="179" fontId="37" fillId="0" borderId="8" xfId="2" applyNumberFormat="1" applyFont="1" applyFill="1" applyBorder="1" applyAlignment="1">
      <alignment vertical="center"/>
    </xf>
    <xf numFmtId="38" fontId="37" fillId="5" borderId="3" xfId="1" applyFont="1" applyFill="1" applyBorder="1" applyAlignment="1">
      <alignment vertical="center"/>
    </xf>
    <xf numFmtId="38" fontId="37" fillId="0" borderId="20" xfId="1" applyFont="1" applyFill="1" applyBorder="1" applyAlignment="1">
      <alignment vertical="center"/>
    </xf>
    <xf numFmtId="179" fontId="37" fillId="0" borderId="2" xfId="2" applyNumberFormat="1" applyFont="1" applyFill="1" applyBorder="1" applyAlignment="1">
      <alignment vertical="center"/>
    </xf>
    <xf numFmtId="38" fontId="37" fillId="0" borderId="9" xfId="1" applyFont="1" applyFill="1" applyBorder="1" applyAlignment="1">
      <alignment vertical="center"/>
    </xf>
    <xf numFmtId="0" fontId="4" fillId="12" borderId="57" xfId="3" applyFont="1" applyFill="1" applyBorder="1" applyAlignment="1">
      <alignment vertical="center" shrinkToFit="1"/>
    </xf>
    <xf numFmtId="0" fontId="4" fillId="12" borderId="0" xfId="3" applyFont="1" applyFill="1" applyAlignment="1">
      <alignment vertical="center" shrinkToFit="1"/>
    </xf>
    <xf numFmtId="0" fontId="4" fillId="12" borderId="10" xfId="3" applyFont="1" applyFill="1" applyBorder="1" applyAlignment="1">
      <alignment vertical="center" shrinkToFit="1"/>
    </xf>
    <xf numFmtId="179" fontId="4" fillId="12" borderId="60" xfId="2" applyNumberFormat="1" applyFont="1" applyFill="1" applyBorder="1" applyAlignment="1">
      <alignment vertical="center"/>
    </xf>
    <xf numFmtId="179" fontId="4" fillId="12" borderId="48" xfId="2" applyNumberFormat="1" applyFont="1" applyFill="1" applyBorder="1" applyAlignment="1">
      <alignment vertical="center"/>
    </xf>
    <xf numFmtId="179" fontId="4" fillId="0" borderId="60" xfId="2" applyNumberFormat="1" applyFont="1" applyFill="1" applyBorder="1" applyAlignment="1">
      <alignment vertical="center"/>
    </xf>
    <xf numFmtId="179" fontId="4" fillId="0" borderId="48" xfId="2" applyNumberFormat="1" applyFont="1" applyFill="1" applyBorder="1" applyAlignment="1">
      <alignment vertical="center"/>
    </xf>
    <xf numFmtId="38" fontId="4" fillId="0" borderId="60" xfId="1" applyFont="1" applyFill="1" applyBorder="1" applyAlignment="1">
      <alignment vertical="center"/>
    </xf>
    <xf numFmtId="38" fontId="4" fillId="0" borderId="47" xfId="1" applyFont="1" applyFill="1" applyBorder="1" applyAlignment="1">
      <alignment vertical="center"/>
    </xf>
    <xf numFmtId="38" fontId="4" fillId="0" borderId="48" xfId="1" applyFont="1" applyFill="1" applyBorder="1" applyAlignment="1">
      <alignment vertical="center"/>
    </xf>
    <xf numFmtId="179" fontId="4" fillId="12" borderId="40" xfId="2" applyNumberFormat="1" applyFont="1" applyFill="1" applyBorder="1" applyAlignment="1">
      <alignment vertical="center"/>
    </xf>
    <xf numFmtId="179" fontId="4" fillId="12" borderId="42" xfId="2" applyNumberFormat="1" applyFont="1" applyFill="1" applyBorder="1" applyAlignment="1">
      <alignment vertical="center"/>
    </xf>
    <xf numFmtId="181" fontId="0" fillId="8" borderId="6" xfId="0" applyNumberFormat="1" applyFill="1" applyBorder="1">
      <alignment vertical="center"/>
    </xf>
    <xf numFmtId="181" fontId="0" fillId="8" borderId="7" xfId="0" applyNumberFormat="1" applyFill="1" applyBorder="1">
      <alignment vertical="center"/>
    </xf>
    <xf numFmtId="181" fontId="0" fillId="8" borderId="39" xfId="0" applyNumberFormat="1" applyFill="1" applyBorder="1">
      <alignment vertical="center"/>
    </xf>
    <xf numFmtId="0" fontId="4" fillId="12" borderId="33" xfId="3" applyFont="1" applyFill="1" applyBorder="1" applyAlignment="1">
      <alignment horizontal="center" vertical="center" shrinkToFit="1"/>
    </xf>
    <xf numFmtId="0" fontId="4" fillId="12" borderId="0" xfId="3" applyFont="1" applyFill="1" applyAlignment="1">
      <alignment horizontal="center" vertical="center" shrinkToFit="1"/>
    </xf>
    <xf numFmtId="0" fontId="4" fillId="12" borderId="10" xfId="3" applyFont="1" applyFill="1" applyBorder="1" applyAlignment="1">
      <alignment horizontal="center" vertical="center" shrinkToFit="1"/>
    </xf>
    <xf numFmtId="179" fontId="4" fillId="6" borderId="40" xfId="2" applyNumberFormat="1" applyFont="1" applyFill="1" applyBorder="1" applyAlignment="1">
      <alignment vertical="center"/>
    </xf>
    <xf numFmtId="179" fontId="4" fillId="6" borderId="42" xfId="2" applyNumberFormat="1" applyFont="1" applyFill="1" applyBorder="1" applyAlignment="1">
      <alignment vertical="center"/>
    </xf>
    <xf numFmtId="38" fontId="4" fillId="6" borderId="40" xfId="1" applyFont="1" applyFill="1" applyBorder="1" applyAlignment="1">
      <alignment vertical="center"/>
    </xf>
    <xf numFmtId="38" fontId="4" fillId="6" borderId="41" xfId="1" applyFont="1" applyFill="1" applyBorder="1" applyAlignment="1">
      <alignment vertical="center"/>
    </xf>
    <xf numFmtId="38" fontId="4" fillId="6" borderId="42" xfId="1" applyFont="1" applyFill="1" applyBorder="1" applyAlignment="1">
      <alignment vertical="center"/>
    </xf>
    <xf numFmtId="0" fontId="4" fillId="12" borderId="58" xfId="3" applyFont="1" applyFill="1" applyBorder="1" applyAlignment="1">
      <alignment vertical="center" shrinkToFit="1"/>
    </xf>
    <xf numFmtId="0" fontId="4" fillId="12" borderId="55" xfId="3" applyFont="1" applyFill="1" applyBorder="1" applyAlignment="1">
      <alignment vertical="center" shrinkToFit="1"/>
    </xf>
    <xf numFmtId="0" fontId="4" fillId="12" borderId="56" xfId="3" applyFont="1" applyFill="1" applyBorder="1" applyAlignment="1">
      <alignment vertical="center" shrinkToFit="1"/>
    </xf>
    <xf numFmtId="188" fontId="4" fillId="5" borderId="14" xfId="0" applyNumberFormat="1" applyFont="1" applyFill="1" applyBorder="1" applyAlignment="1">
      <alignment horizontal="right" vertical="center"/>
    </xf>
    <xf numFmtId="188" fontId="4" fillId="5" borderId="13" xfId="0" applyNumberFormat="1" applyFont="1" applyFill="1" applyBorder="1" applyAlignment="1">
      <alignment horizontal="right" vertical="center"/>
    </xf>
    <xf numFmtId="188" fontId="4" fillId="5" borderId="17" xfId="0" applyNumberFormat="1" applyFont="1" applyFill="1" applyBorder="1" applyAlignment="1">
      <alignment horizontal="right" vertical="center"/>
    </xf>
    <xf numFmtId="0" fontId="4" fillId="0" borderId="3" xfId="0" applyFont="1" applyBorder="1" applyAlignment="1">
      <alignment horizontal="center" vertical="center" wrapText="1"/>
    </xf>
    <xf numFmtId="0" fontId="4" fillId="0" borderId="3" xfId="0" applyFont="1" applyBorder="1" applyAlignment="1">
      <alignment horizontal="left" vertical="center" wrapText="1"/>
    </xf>
    <xf numFmtId="0" fontId="4" fillId="0" borderId="3" xfId="0" applyFont="1" applyBorder="1" applyAlignment="1">
      <alignment horizontal="right" vertical="center" wrapText="1"/>
    </xf>
    <xf numFmtId="0" fontId="4" fillId="2" borderId="3" xfId="0" applyFont="1" applyFill="1" applyBorder="1" applyAlignment="1">
      <alignment horizontal="center" vertical="center" wrapText="1"/>
    </xf>
    <xf numFmtId="0" fontId="5" fillId="0" borderId="3" xfId="0" applyFont="1" applyBorder="1" applyAlignment="1">
      <alignment horizontal="center" vertical="center" wrapText="1"/>
    </xf>
    <xf numFmtId="0" fontId="4" fillId="2" borderId="3" xfId="0" applyFont="1" applyFill="1" applyBorder="1" applyAlignment="1">
      <alignment horizontal="center" vertical="center"/>
    </xf>
    <xf numFmtId="0" fontId="5" fillId="0" borderId="3" xfId="0" applyFont="1" applyBorder="1" applyAlignment="1">
      <alignment horizontal="left" vertical="center" wrapText="1"/>
    </xf>
    <xf numFmtId="0" fontId="4" fillId="2" borderId="4" xfId="3" applyFont="1" applyFill="1" applyBorder="1" applyAlignment="1">
      <alignment horizontal="center" vertical="center"/>
    </xf>
    <xf numFmtId="0" fontId="4" fillId="2" borderId="5" xfId="3" applyFont="1" applyFill="1" applyBorder="1" applyAlignment="1">
      <alignment horizontal="center" vertical="center"/>
    </xf>
    <xf numFmtId="0" fontId="4" fillId="2" borderId="6" xfId="3" applyFont="1" applyFill="1" applyBorder="1" applyAlignment="1">
      <alignment horizontal="center" vertical="center"/>
    </xf>
    <xf numFmtId="0" fontId="4" fillId="2" borderId="7" xfId="3" applyFont="1" applyFill="1" applyBorder="1" applyAlignment="1">
      <alignment horizontal="center" vertical="center"/>
    </xf>
    <xf numFmtId="178" fontId="3" fillId="0" borderId="43" xfId="0" applyNumberFormat="1" applyFont="1" applyBorder="1" applyAlignment="1">
      <alignment horizontal="left" vertical="center"/>
    </xf>
    <xf numFmtId="178" fontId="3" fillId="0" borderId="45" xfId="0" applyNumberFormat="1" applyFont="1" applyBorder="1" applyAlignment="1">
      <alignment horizontal="left" vertical="center"/>
    </xf>
    <xf numFmtId="178" fontId="3" fillId="0" borderId="44" xfId="0" applyNumberFormat="1" applyFont="1" applyBorder="1" applyAlignment="1">
      <alignment horizontal="left" vertical="center"/>
    </xf>
    <xf numFmtId="176" fontId="4" fillId="4" borderId="14" xfId="0" applyNumberFormat="1" applyFont="1" applyFill="1" applyBorder="1" applyAlignment="1">
      <alignment horizontal="right" vertical="center"/>
    </xf>
    <xf numFmtId="176" fontId="4" fillId="4" borderId="13" xfId="0" applyNumberFormat="1" applyFont="1" applyFill="1" applyBorder="1" applyAlignment="1">
      <alignment horizontal="right" vertical="center"/>
    </xf>
    <xf numFmtId="176" fontId="4" fillId="4" borderId="17" xfId="0" applyNumberFormat="1" applyFont="1" applyFill="1" applyBorder="1" applyAlignment="1">
      <alignment horizontal="right" vertical="center"/>
    </xf>
    <xf numFmtId="191" fontId="4" fillId="8" borderId="3" xfId="0" applyNumberFormat="1" applyFont="1" applyFill="1" applyBorder="1" applyAlignment="1">
      <alignment vertical="center" shrinkToFit="1"/>
    </xf>
    <xf numFmtId="191" fontId="0" fillId="8" borderId="3" xfId="0" applyNumberFormat="1" applyFill="1" applyBorder="1" applyAlignment="1">
      <alignment vertical="center" shrinkToFit="1"/>
    </xf>
    <xf numFmtId="179" fontId="4" fillId="0" borderId="14" xfId="0" applyNumberFormat="1" applyFont="1" applyBorder="1" applyAlignment="1">
      <alignment vertical="center" justifyLastLine="1"/>
    </xf>
    <xf numFmtId="179" fontId="4" fillId="0" borderId="13" xfId="0" applyNumberFormat="1" applyFont="1" applyBorder="1" applyAlignment="1">
      <alignment vertical="center" justifyLastLine="1"/>
    </xf>
    <xf numFmtId="179" fontId="4" fillId="0" borderId="17" xfId="0" applyNumberFormat="1" applyFont="1" applyBorder="1" applyAlignment="1">
      <alignment vertical="center" justifyLastLine="1"/>
    </xf>
    <xf numFmtId="189" fontId="4" fillId="8" borderId="14" xfId="0" applyNumberFormat="1" applyFont="1" applyFill="1" applyBorder="1" applyAlignment="1">
      <alignment vertical="center" justifyLastLine="1"/>
    </xf>
    <xf numFmtId="189" fontId="4" fillId="8" borderId="13" xfId="0" applyNumberFormat="1" applyFont="1" applyFill="1" applyBorder="1" applyAlignment="1">
      <alignment vertical="center" justifyLastLine="1"/>
    </xf>
    <xf numFmtId="189" fontId="4" fillId="8" borderId="17" xfId="0" applyNumberFormat="1" applyFont="1" applyFill="1" applyBorder="1" applyAlignment="1">
      <alignment vertical="center" justifyLastLine="1"/>
    </xf>
    <xf numFmtId="0" fontId="3" fillId="0" borderId="40" xfId="0" applyFont="1" applyBorder="1">
      <alignment vertical="center"/>
    </xf>
    <xf numFmtId="0" fontId="3" fillId="0" borderId="41" xfId="0" applyFont="1" applyBorder="1">
      <alignment vertical="center"/>
    </xf>
    <xf numFmtId="0" fontId="3" fillId="0" borderId="42" xfId="0" applyFont="1" applyBorder="1">
      <alignment vertical="center"/>
    </xf>
    <xf numFmtId="0" fontId="3" fillId="0" borderId="54" xfId="0" applyFont="1" applyBorder="1">
      <alignment vertical="center"/>
    </xf>
    <xf numFmtId="0" fontId="3" fillId="0" borderId="55" xfId="0" applyFont="1" applyBorder="1">
      <alignment vertical="center"/>
    </xf>
    <xf numFmtId="0" fontId="3" fillId="0" borderId="56" xfId="0" applyFont="1" applyBorder="1">
      <alignment vertical="center"/>
    </xf>
    <xf numFmtId="0" fontId="4" fillId="12" borderId="3" xfId="0" applyFont="1" applyFill="1" applyBorder="1">
      <alignment vertical="center"/>
    </xf>
    <xf numFmtId="0" fontId="5" fillId="12" borderId="3" xfId="0" applyFont="1" applyFill="1" applyBorder="1">
      <alignment vertical="center"/>
    </xf>
    <xf numFmtId="0" fontId="4" fillId="12" borderId="20" xfId="0" applyFont="1" applyFill="1" applyBorder="1" applyAlignment="1">
      <alignment horizontal="center" vertical="center"/>
    </xf>
    <xf numFmtId="0" fontId="4" fillId="12" borderId="18" xfId="0" applyFont="1" applyFill="1" applyBorder="1" applyAlignment="1">
      <alignment horizontal="center" vertical="center"/>
    </xf>
    <xf numFmtId="0" fontId="4" fillId="12" borderId="2" xfId="0" applyFont="1" applyFill="1" applyBorder="1" applyAlignment="1">
      <alignment horizontal="center" vertical="center"/>
    </xf>
    <xf numFmtId="188" fontId="4" fillId="8" borderId="13" xfId="0" applyNumberFormat="1" applyFont="1" applyFill="1" applyBorder="1" applyAlignment="1">
      <alignment horizontal="right" vertical="center"/>
    </xf>
    <xf numFmtId="188" fontId="4" fillId="8" borderId="17" xfId="0" applyNumberFormat="1" applyFont="1" applyFill="1" applyBorder="1" applyAlignment="1">
      <alignment horizontal="right" vertical="center"/>
    </xf>
    <xf numFmtId="179" fontId="4" fillId="8" borderId="13" xfId="0" applyNumberFormat="1" applyFont="1" applyFill="1" applyBorder="1" applyAlignment="1">
      <alignment horizontal="right" vertical="center"/>
    </xf>
    <xf numFmtId="179" fontId="4" fillId="8" borderId="17" xfId="0" applyNumberFormat="1" applyFont="1" applyFill="1" applyBorder="1" applyAlignment="1">
      <alignment horizontal="right" vertical="center"/>
    </xf>
    <xf numFmtId="0" fontId="5" fillId="12" borderId="14" xfId="0" applyFont="1" applyFill="1" applyBorder="1" applyAlignment="1">
      <alignment horizontal="center" vertical="center"/>
    </xf>
    <xf numFmtId="0" fontId="5" fillId="12" borderId="13" xfId="0" applyFont="1" applyFill="1" applyBorder="1" applyAlignment="1">
      <alignment horizontal="center" vertical="center"/>
    </xf>
    <xf numFmtId="0" fontId="5" fillId="12" borderId="17" xfId="0" applyFont="1" applyFill="1" applyBorder="1" applyAlignment="1">
      <alignment horizontal="center" vertical="center"/>
    </xf>
    <xf numFmtId="0" fontId="5" fillId="0" borderId="3" xfId="0" applyFont="1" applyBorder="1" applyAlignment="1">
      <alignment horizontal="right" vertical="center" wrapText="1"/>
    </xf>
    <xf numFmtId="0" fontId="4" fillId="6" borderId="4" xfId="0" applyFont="1" applyFill="1" applyBorder="1" applyAlignment="1">
      <alignment horizontal="center" vertical="center" wrapText="1"/>
    </xf>
    <xf numFmtId="0" fontId="4" fillId="6" borderId="33" xfId="0" applyFont="1" applyFill="1" applyBorder="1" applyAlignment="1">
      <alignment horizontal="center" vertical="center"/>
    </xf>
    <xf numFmtId="0" fontId="4" fillId="6" borderId="0" xfId="0" applyFont="1" applyFill="1" applyAlignment="1">
      <alignment horizontal="center" vertical="center"/>
    </xf>
    <xf numFmtId="0" fontId="4" fillId="6" borderId="10" xfId="0" applyFont="1" applyFill="1" applyBorder="1" applyAlignment="1">
      <alignment horizontal="center" vertical="center"/>
    </xf>
    <xf numFmtId="0" fontId="4" fillId="6" borderId="6" xfId="0" applyFont="1" applyFill="1" applyBorder="1" applyAlignment="1">
      <alignment horizontal="center" vertical="center"/>
    </xf>
    <xf numFmtId="0" fontId="4" fillId="6" borderId="7" xfId="0" applyFont="1" applyFill="1" applyBorder="1" applyAlignment="1">
      <alignment horizontal="center" vertical="center"/>
    </xf>
    <xf numFmtId="0" fontId="4" fillId="6" borderId="39" xfId="0" applyFont="1" applyFill="1" applyBorder="1" applyAlignment="1">
      <alignment horizontal="center" vertical="center"/>
    </xf>
    <xf numFmtId="178" fontId="5" fillId="6" borderId="4" xfId="0" applyNumberFormat="1" applyFont="1" applyFill="1" applyBorder="1" applyAlignment="1">
      <alignment horizontal="center" vertical="center" wrapText="1"/>
    </xf>
    <xf numFmtId="178" fontId="5" fillId="6" borderId="5" xfId="0" applyNumberFormat="1" applyFont="1" applyFill="1" applyBorder="1" applyAlignment="1">
      <alignment horizontal="center" vertical="center" wrapText="1"/>
    </xf>
    <xf numFmtId="178" fontId="5" fillId="6" borderId="11" xfId="0" applyNumberFormat="1" applyFont="1" applyFill="1" applyBorder="1" applyAlignment="1">
      <alignment horizontal="center" vertical="center" wrapText="1"/>
    </xf>
    <xf numFmtId="178" fontId="5" fillId="6" borderId="33" xfId="0" applyNumberFormat="1" applyFont="1" applyFill="1" applyBorder="1" applyAlignment="1">
      <alignment horizontal="center" vertical="center" wrapText="1"/>
    </xf>
    <xf numFmtId="178" fontId="5" fillId="6" borderId="0" xfId="0" applyNumberFormat="1" applyFont="1" applyFill="1" applyAlignment="1">
      <alignment horizontal="center" vertical="center" wrapText="1"/>
    </xf>
    <xf numFmtId="178" fontId="5" fillId="6" borderId="10" xfId="0" applyNumberFormat="1" applyFont="1" applyFill="1" applyBorder="1" applyAlignment="1">
      <alignment horizontal="center" vertical="center" wrapText="1"/>
    </xf>
    <xf numFmtId="178" fontId="5" fillId="6" borderId="6" xfId="0" applyNumberFormat="1" applyFont="1" applyFill="1" applyBorder="1" applyAlignment="1">
      <alignment horizontal="center" vertical="center" wrapText="1"/>
    </xf>
    <xf numFmtId="178" fontId="5" fillId="6" borderId="7" xfId="0" applyNumberFormat="1" applyFont="1" applyFill="1" applyBorder="1" applyAlignment="1">
      <alignment horizontal="center" vertical="center" wrapText="1"/>
    </xf>
    <xf numFmtId="178" fontId="5" fillId="6" borderId="39" xfId="0" applyNumberFormat="1" applyFont="1" applyFill="1" applyBorder="1" applyAlignment="1">
      <alignment horizontal="center" vertical="center" wrapText="1"/>
    </xf>
    <xf numFmtId="0" fontId="2" fillId="0" borderId="3" xfId="0" applyFont="1" applyBorder="1" applyAlignment="1">
      <alignment horizontal="center" vertical="center" wrapText="1"/>
    </xf>
    <xf numFmtId="179" fontId="37" fillId="8" borderId="43" xfId="2" applyNumberFormat="1" applyFont="1" applyFill="1" applyBorder="1" applyAlignment="1">
      <alignment vertical="center"/>
    </xf>
    <xf numFmtId="179" fontId="37" fillId="8" borderId="44" xfId="2" applyNumberFormat="1" applyFont="1" applyFill="1" applyBorder="1" applyAlignment="1">
      <alignment vertical="center"/>
    </xf>
    <xf numFmtId="38" fontId="37" fillId="0" borderId="8" xfId="1" applyFont="1" applyFill="1" applyBorder="1" applyAlignment="1">
      <alignment vertical="center"/>
    </xf>
    <xf numFmtId="38" fontId="37" fillId="0" borderId="2" xfId="1" applyFont="1" applyFill="1" applyBorder="1" applyAlignment="1">
      <alignment vertical="center"/>
    </xf>
    <xf numFmtId="0" fontId="3" fillId="0" borderId="43" xfId="0" applyFont="1" applyBorder="1">
      <alignment vertical="center"/>
    </xf>
    <xf numFmtId="0" fontId="3" fillId="0" borderId="45" xfId="0" applyFont="1" applyBorder="1">
      <alignment vertical="center"/>
    </xf>
    <xf numFmtId="0" fontId="3" fillId="0" borderId="44" xfId="0" applyFont="1" applyBorder="1">
      <alignment vertical="center"/>
    </xf>
    <xf numFmtId="189" fontId="4" fillId="8" borderId="14" xfId="0" applyNumberFormat="1" applyFont="1" applyFill="1" applyBorder="1" applyAlignment="1">
      <alignment horizontal="right" vertical="center" justifyLastLine="1"/>
    </xf>
    <xf numFmtId="189" fontId="4" fillId="8" borderId="13" xfId="0" applyNumberFormat="1" applyFont="1" applyFill="1" applyBorder="1" applyAlignment="1">
      <alignment horizontal="right" vertical="center" justifyLastLine="1"/>
    </xf>
    <xf numFmtId="189" fontId="4" fillId="8" borderId="17" xfId="0" applyNumberFormat="1" applyFont="1" applyFill="1" applyBorder="1" applyAlignment="1">
      <alignment horizontal="right" vertical="center" justifyLastLine="1"/>
    </xf>
    <xf numFmtId="178" fontId="3" fillId="0" borderId="40" xfId="0" applyNumberFormat="1" applyFont="1" applyBorder="1">
      <alignment vertical="center"/>
    </xf>
    <xf numFmtId="178" fontId="3" fillId="0" borderId="41" xfId="0" applyNumberFormat="1" applyFont="1" applyBorder="1">
      <alignment vertical="center"/>
    </xf>
    <xf numFmtId="178" fontId="3" fillId="0" borderId="42" xfId="0" applyNumberFormat="1" applyFont="1" applyBorder="1">
      <alignment vertical="center"/>
    </xf>
    <xf numFmtId="0" fontId="4" fillId="6" borderId="3" xfId="0" applyFont="1" applyFill="1" applyBorder="1" applyAlignment="1">
      <alignment horizontal="center" vertical="center" wrapText="1"/>
    </xf>
    <xf numFmtId="0" fontId="4" fillId="9" borderId="14" xfId="0" applyFont="1" applyFill="1" applyBorder="1" applyAlignment="1">
      <alignment horizontal="center" vertical="center" wrapText="1"/>
    </xf>
    <xf numFmtId="0" fontId="4" fillId="9" borderId="13" xfId="0" applyFont="1" applyFill="1" applyBorder="1" applyAlignment="1">
      <alignment horizontal="center" vertical="center" wrapText="1"/>
    </xf>
    <xf numFmtId="0" fontId="4" fillId="9" borderId="17" xfId="0" applyFont="1" applyFill="1" applyBorder="1" applyAlignment="1">
      <alignment horizontal="center" vertical="center" wrapText="1"/>
    </xf>
    <xf numFmtId="0" fontId="4" fillId="0" borderId="14" xfId="0" applyFont="1" applyBorder="1" applyAlignment="1">
      <alignment vertical="center" justifyLastLine="1"/>
    </xf>
    <xf numFmtId="0" fontId="4" fillId="0" borderId="13" xfId="0" applyFont="1" applyBorder="1" applyAlignment="1">
      <alignment vertical="center" justifyLastLine="1"/>
    </xf>
    <xf numFmtId="0" fontId="4" fillId="0" borderId="17" xfId="0" applyFont="1" applyBorder="1" applyAlignment="1">
      <alignment vertical="center" justifyLastLine="1"/>
    </xf>
    <xf numFmtId="0" fontId="4" fillId="9" borderId="3" xfId="0" applyFont="1" applyFill="1" applyBorder="1" applyAlignment="1">
      <alignment horizontal="left" vertical="center" wrapText="1"/>
    </xf>
    <xf numFmtId="186" fontId="4" fillId="9" borderId="3" xfId="0" applyNumberFormat="1" applyFont="1" applyFill="1" applyBorder="1" applyAlignment="1">
      <alignment vertical="center" wrapText="1" shrinkToFit="1"/>
    </xf>
    <xf numFmtId="0" fontId="4" fillId="5" borderId="3" xfId="0" applyFont="1" applyFill="1" applyBorder="1" applyAlignment="1">
      <alignment horizontal="right" vertical="center"/>
    </xf>
    <xf numFmtId="0" fontId="0" fillId="0" borderId="3" xfId="0" applyBorder="1">
      <alignment vertical="center"/>
    </xf>
    <xf numFmtId="0" fontId="4" fillId="0" borderId="3" xfId="0" applyFont="1" applyBorder="1" applyAlignment="1">
      <alignment vertical="center" wrapText="1"/>
    </xf>
    <xf numFmtId="0" fontId="4" fillId="0" borderId="14" xfId="0" applyFont="1" applyBorder="1" applyAlignment="1">
      <alignment vertical="center" wrapText="1"/>
    </xf>
    <xf numFmtId="0" fontId="4" fillId="0" borderId="13" xfId="0" applyFont="1" applyBorder="1" applyAlignment="1">
      <alignment vertical="center" wrapText="1"/>
    </xf>
    <xf numFmtId="0" fontId="4" fillId="0" borderId="17" xfId="0" applyFont="1" applyBorder="1" applyAlignment="1">
      <alignment vertic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7" xfId="0" applyFont="1" applyBorder="1" applyAlignment="1">
      <alignment horizontal="left" vertical="center" wrapText="1"/>
    </xf>
    <xf numFmtId="188" fontId="4" fillId="8" borderId="14" xfId="0" applyNumberFormat="1" applyFont="1" applyFill="1" applyBorder="1" applyAlignment="1">
      <alignment vertical="center" justifyLastLine="1"/>
    </xf>
    <xf numFmtId="188" fontId="4" fillId="8" borderId="13" xfId="0" applyNumberFormat="1" applyFont="1" applyFill="1" applyBorder="1" applyAlignment="1">
      <alignment vertical="center" justifyLastLine="1"/>
    </xf>
    <xf numFmtId="188" fontId="4" fillId="8" borderId="17" xfId="0" applyNumberFormat="1" applyFont="1" applyFill="1" applyBorder="1" applyAlignment="1">
      <alignment vertical="center" justifyLastLine="1"/>
    </xf>
    <xf numFmtId="178" fontId="4" fillId="0" borderId="14" xfId="0" applyNumberFormat="1" applyFont="1" applyBorder="1" applyAlignment="1">
      <alignment vertical="center" justifyLastLine="1"/>
    </xf>
    <xf numFmtId="178" fontId="4" fillId="0" borderId="13" xfId="0" applyNumberFormat="1" applyFont="1" applyBorder="1" applyAlignment="1">
      <alignment vertical="center" justifyLastLine="1"/>
    </xf>
    <xf numFmtId="178" fontId="4" fillId="0" borderId="17" xfId="0" applyNumberFormat="1" applyFont="1" applyBorder="1" applyAlignment="1">
      <alignment vertical="center" justifyLastLine="1"/>
    </xf>
    <xf numFmtId="0" fontId="4" fillId="6" borderId="3" xfId="0" applyFont="1" applyFill="1" applyBorder="1" applyAlignment="1">
      <alignment horizontal="center" vertical="center" justifyLastLine="1"/>
    </xf>
    <xf numFmtId="178" fontId="4" fillId="0" borderId="6" xfId="0" applyNumberFormat="1" applyFont="1" applyBorder="1" applyAlignment="1">
      <alignment vertical="center" justifyLastLine="1"/>
    </xf>
    <xf numFmtId="178" fontId="4" fillId="0" borderId="7" xfId="0" applyNumberFormat="1" applyFont="1" applyBorder="1" applyAlignment="1">
      <alignment vertical="center" justifyLastLine="1"/>
    </xf>
    <xf numFmtId="178" fontId="4" fillId="0" borderId="39" xfId="0" applyNumberFormat="1" applyFont="1" applyBorder="1" applyAlignment="1">
      <alignment vertical="center" justifyLastLine="1"/>
    </xf>
    <xf numFmtId="178" fontId="4" fillId="5" borderId="14" xfId="0" applyNumberFormat="1" applyFont="1" applyFill="1" applyBorder="1" applyAlignment="1">
      <alignment vertical="center" justifyLastLine="1"/>
    </xf>
    <xf numFmtId="178" fontId="4" fillId="5" borderId="13" xfId="0" applyNumberFormat="1" applyFont="1" applyFill="1" applyBorder="1" applyAlignment="1">
      <alignment vertical="center" justifyLastLine="1"/>
    </xf>
    <xf numFmtId="178" fontId="4" fillId="5" borderId="17" xfId="0" applyNumberFormat="1" applyFont="1" applyFill="1" applyBorder="1" applyAlignment="1">
      <alignment vertical="center" justifyLastLine="1"/>
    </xf>
    <xf numFmtId="178" fontId="4" fillId="0" borderId="16" xfId="0" applyNumberFormat="1" applyFont="1" applyBorder="1" applyAlignment="1">
      <alignment vertical="center" justifyLastLine="1"/>
    </xf>
    <xf numFmtId="178" fontId="4" fillId="0" borderId="34" xfId="0" applyNumberFormat="1" applyFont="1" applyBorder="1" applyAlignment="1">
      <alignment vertical="center" justifyLastLine="1"/>
    </xf>
    <xf numFmtId="178" fontId="4" fillId="0" borderId="35" xfId="0" applyNumberFormat="1" applyFont="1" applyBorder="1" applyAlignment="1">
      <alignment vertical="center" justifyLastLine="1"/>
    </xf>
    <xf numFmtId="0" fontId="4" fillId="2" borderId="14" xfId="0" applyFont="1" applyFill="1" applyBorder="1">
      <alignment vertical="center"/>
    </xf>
    <xf numFmtId="0" fontId="4" fillId="2" borderId="13" xfId="0" applyFont="1" applyFill="1" applyBorder="1">
      <alignment vertical="center"/>
    </xf>
    <xf numFmtId="0" fontId="4" fillId="2" borderId="17" xfId="0" applyFont="1" applyFill="1" applyBorder="1">
      <alignment vertical="center"/>
    </xf>
    <xf numFmtId="0" fontId="0" fillId="2" borderId="2" xfId="0" applyFill="1" applyBorder="1" applyAlignment="1">
      <alignment horizontal="center" vertical="center" textRotation="255"/>
    </xf>
    <xf numFmtId="0" fontId="0" fillId="2" borderId="3" xfId="0" applyFill="1" applyBorder="1" applyAlignment="1">
      <alignment horizontal="center" vertical="center" textRotation="255"/>
    </xf>
    <xf numFmtId="0" fontId="4" fillId="2" borderId="6" xfId="0" applyFont="1" applyFill="1" applyBorder="1">
      <alignment vertical="center"/>
    </xf>
    <xf numFmtId="0" fontId="4" fillId="2" borderId="7" xfId="0" applyFont="1" applyFill="1" applyBorder="1">
      <alignment vertical="center"/>
    </xf>
    <xf numFmtId="0" fontId="4" fillId="2" borderId="39" xfId="0" applyFont="1" applyFill="1" applyBorder="1">
      <alignment vertical="center"/>
    </xf>
    <xf numFmtId="188" fontId="4" fillId="8" borderId="36" xfId="0" applyNumberFormat="1" applyFont="1" applyFill="1" applyBorder="1" applyAlignment="1">
      <alignment vertical="center" justifyLastLine="1"/>
    </xf>
    <xf numFmtId="188" fontId="4" fillId="8" borderId="37" xfId="0" applyNumberFormat="1" applyFont="1" applyFill="1" applyBorder="1" applyAlignment="1">
      <alignment vertical="center" justifyLastLine="1"/>
    </xf>
    <xf numFmtId="188" fontId="4" fillId="8" borderId="38" xfId="0" applyNumberFormat="1" applyFont="1" applyFill="1" applyBorder="1" applyAlignment="1">
      <alignment vertical="center" justifyLastLine="1"/>
    </xf>
    <xf numFmtId="0" fontId="4" fillId="0" borderId="3" xfId="0" applyFont="1" applyBorder="1" applyAlignment="1">
      <alignment vertical="center" justifyLastLine="1"/>
    </xf>
    <xf numFmtId="0" fontId="0" fillId="2" borderId="3" xfId="0" applyFill="1" applyBorder="1" applyAlignment="1">
      <alignment horizontal="center" vertical="center" shrinkToFit="1"/>
    </xf>
    <xf numFmtId="0" fontId="4" fillId="6" borderId="3" xfId="0" applyFont="1" applyFill="1" applyBorder="1" applyAlignment="1">
      <alignment horizontal="center" vertical="center"/>
    </xf>
    <xf numFmtId="57" fontId="4" fillId="9" borderId="3" xfId="0" applyNumberFormat="1" applyFont="1" applyFill="1" applyBorder="1" applyAlignment="1">
      <alignment horizontal="left" vertical="center" wrapText="1"/>
    </xf>
    <xf numFmtId="0" fontId="4" fillId="0" borderId="14" xfId="0" applyFont="1" applyBorder="1" applyAlignment="1">
      <alignment horizontal="center" vertical="center" justifyLastLine="1"/>
    </xf>
    <xf numFmtId="0" fontId="4" fillId="0" borderId="13" xfId="0" applyFont="1" applyBorder="1" applyAlignment="1">
      <alignment horizontal="center" vertical="center" justifyLastLine="1"/>
    </xf>
    <xf numFmtId="0" fontId="4" fillId="0" borderId="17" xfId="0" applyFont="1" applyBorder="1" applyAlignment="1">
      <alignment horizontal="center" vertical="center" justifyLastLine="1"/>
    </xf>
    <xf numFmtId="0" fontId="4" fillId="8" borderId="14" xfId="0" applyFont="1" applyFill="1" applyBorder="1" applyAlignment="1">
      <alignment vertical="center" wrapText="1"/>
    </xf>
    <xf numFmtId="0" fontId="4" fillId="8" borderId="17" xfId="0" applyFont="1" applyFill="1" applyBorder="1" applyAlignment="1">
      <alignment vertical="center" wrapText="1"/>
    </xf>
    <xf numFmtId="0" fontId="4" fillId="5" borderId="14" xfId="0" applyFont="1" applyFill="1" applyBorder="1" applyAlignment="1">
      <alignment vertical="center" wrapText="1"/>
    </xf>
    <xf numFmtId="0" fontId="4" fillId="5" borderId="17" xfId="0" applyFont="1" applyFill="1" applyBorder="1" applyAlignment="1">
      <alignment vertical="center" wrapText="1"/>
    </xf>
    <xf numFmtId="185" fontId="4" fillId="5" borderId="14" xfId="0" applyNumberFormat="1" applyFont="1" applyFill="1" applyBorder="1" applyAlignment="1">
      <alignment vertical="center" wrapText="1"/>
    </xf>
    <xf numFmtId="185" fontId="4" fillId="5" borderId="17" xfId="0" applyNumberFormat="1" applyFont="1" applyFill="1" applyBorder="1" applyAlignment="1">
      <alignment vertical="center" wrapText="1"/>
    </xf>
    <xf numFmtId="0" fontId="37" fillId="0" borderId="14" xfId="0" applyFont="1" applyBorder="1" applyAlignment="1">
      <alignment horizontal="left" vertical="center" wrapText="1" shrinkToFit="1"/>
    </xf>
    <xf numFmtId="0" fontId="37" fillId="0" borderId="13" xfId="0" applyFont="1" applyBorder="1" applyAlignment="1">
      <alignment horizontal="left" vertical="center" wrapText="1" shrinkToFit="1"/>
    </xf>
    <xf numFmtId="0" fontId="37" fillId="0" borderId="17" xfId="0" applyFont="1" applyBorder="1" applyAlignment="1">
      <alignment horizontal="left" vertical="center" wrapText="1" shrinkToFit="1"/>
    </xf>
    <xf numFmtId="0" fontId="37" fillId="0" borderId="14" xfId="0" applyFont="1" applyBorder="1" applyAlignment="1">
      <alignment horizontal="left" vertical="center" wrapText="1"/>
    </xf>
    <xf numFmtId="0" fontId="37" fillId="0" borderId="13" xfId="0" applyFont="1" applyBorder="1" applyAlignment="1">
      <alignment horizontal="left" vertical="center" wrapText="1"/>
    </xf>
    <xf numFmtId="0" fontId="37" fillId="0" borderId="17" xfId="0" applyFont="1" applyBorder="1" applyAlignment="1">
      <alignment horizontal="left" vertical="center" wrapText="1"/>
    </xf>
    <xf numFmtId="0" fontId="37" fillId="0" borderId="3" xfId="0" applyFont="1" applyBorder="1" applyAlignment="1">
      <alignment horizontal="left" vertical="center" wrapText="1"/>
    </xf>
    <xf numFmtId="0" fontId="37" fillId="0" borderId="4" xfId="0" applyFont="1" applyBorder="1" applyAlignment="1">
      <alignment horizontal="right" vertical="center" wrapText="1"/>
    </xf>
    <xf numFmtId="0" fontId="37" fillId="0" borderId="11" xfId="0" applyFont="1" applyBorder="1" applyAlignment="1">
      <alignment horizontal="right" vertical="center" wrapText="1"/>
    </xf>
    <xf numFmtId="0" fontId="3" fillId="0" borderId="3" xfId="0" applyFont="1" applyBorder="1" applyAlignment="1">
      <alignment horizontal="left" vertical="center" wrapText="1"/>
    </xf>
    <xf numFmtId="0" fontId="4" fillId="0" borderId="14" xfId="0" applyFont="1" applyBorder="1" applyAlignment="1">
      <alignment vertical="center" wrapText="1" justifyLastLine="1"/>
    </xf>
    <xf numFmtId="0" fontId="4" fillId="0" borderId="13" xfId="0" applyFont="1" applyBorder="1" applyAlignment="1">
      <alignment vertical="center" wrapText="1" justifyLastLine="1"/>
    </xf>
    <xf numFmtId="0" fontId="4" fillId="0" borderId="17" xfId="0" applyFont="1" applyBorder="1" applyAlignment="1">
      <alignment vertical="center" wrapText="1" justifyLastLine="1"/>
    </xf>
    <xf numFmtId="0" fontId="4" fillId="12" borderId="4" xfId="0" applyFont="1" applyFill="1" applyBorder="1" applyAlignment="1">
      <alignment horizontal="center" vertical="center" wrapText="1" justifyLastLine="1"/>
    </xf>
    <xf numFmtId="0" fontId="4" fillId="12" borderId="11" xfId="0" applyFont="1" applyFill="1" applyBorder="1" applyAlignment="1">
      <alignment horizontal="center" vertical="center" wrapText="1" justifyLastLine="1"/>
    </xf>
    <xf numFmtId="0" fontId="4" fillId="12" borderId="6" xfId="0" applyFont="1" applyFill="1" applyBorder="1" applyAlignment="1">
      <alignment horizontal="center" vertical="center" wrapText="1" justifyLastLine="1"/>
    </xf>
    <xf numFmtId="0" fontId="4" fillId="12" borderId="39" xfId="0" applyFont="1" applyFill="1" applyBorder="1" applyAlignment="1">
      <alignment horizontal="center" vertical="center" wrapText="1" justifyLastLine="1"/>
    </xf>
    <xf numFmtId="0" fontId="4" fillId="0" borderId="14" xfId="0" applyFont="1" applyBorder="1" applyAlignment="1">
      <alignment horizontal="right" vertical="center"/>
    </xf>
    <xf numFmtId="0" fontId="4" fillId="0" borderId="13" xfId="0" applyFont="1" applyBorder="1" applyAlignment="1">
      <alignment horizontal="right" vertical="center"/>
    </xf>
    <xf numFmtId="0" fontId="4" fillId="0" borderId="17" xfId="0" applyFont="1" applyBorder="1" applyAlignment="1">
      <alignment horizontal="right" vertical="center"/>
    </xf>
    <xf numFmtId="185" fontId="4" fillId="8" borderId="14" xfId="0" applyNumberFormat="1" applyFont="1" applyFill="1" applyBorder="1" applyAlignment="1">
      <alignment horizontal="right" vertical="center"/>
    </xf>
    <xf numFmtId="185" fontId="4" fillId="8" borderId="13" xfId="0" applyNumberFormat="1" applyFont="1" applyFill="1" applyBorder="1" applyAlignment="1">
      <alignment horizontal="right" vertical="center"/>
    </xf>
    <xf numFmtId="185" fontId="4" fillId="8" borderId="17" xfId="0" applyNumberFormat="1" applyFont="1" applyFill="1" applyBorder="1" applyAlignment="1">
      <alignment horizontal="right" vertical="center"/>
    </xf>
    <xf numFmtId="0" fontId="4" fillId="0" borderId="3" xfId="0" applyFont="1" applyBorder="1" applyAlignment="1">
      <alignment vertical="center" wrapText="1" justifyLastLine="1"/>
    </xf>
    <xf numFmtId="0" fontId="4" fillId="0" borderId="4" xfId="0" applyFont="1" applyBorder="1" applyAlignment="1">
      <alignment horizontal="right" vertical="center"/>
    </xf>
    <xf numFmtId="0" fontId="4" fillId="0" borderId="5" xfId="0" applyFont="1" applyBorder="1" applyAlignment="1">
      <alignment horizontal="right" vertical="center"/>
    </xf>
    <xf numFmtId="0" fontId="4" fillId="0" borderId="11" xfId="0" applyFont="1" applyBorder="1" applyAlignment="1">
      <alignment horizontal="right" vertical="center"/>
    </xf>
    <xf numFmtId="0" fontId="0" fillId="2" borderId="3" xfId="0" applyFill="1" applyBorder="1" applyAlignment="1">
      <alignment horizontal="center" vertical="center"/>
    </xf>
    <xf numFmtId="0" fontId="0" fillId="2" borderId="4" xfId="0" applyFill="1" applyBorder="1" applyAlignment="1">
      <alignment horizontal="center" vertical="center"/>
    </xf>
    <xf numFmtId="0" fontId="0" fillId="2" borderId="5" xfId="0" applyFill="1" applyBorder="1" applyAlignment="1">
      <alignment horizontal="center" vertical="center"/>
    </xf>
    <xf numFmtId="0" fontId="0" fillId="2" borderId="11" xfId="0" applyFill="1" applyBorder="1" applyAlignment="1">
      <alignment horizontal="center" vertical="center"/>
    </xf>
    <xf numFmtId="0" fontId="0" fillId="2" borderId="6" xfId="0" applyFill="1" applyBorder="1" applyAlignment="1">
      <alignment horizontal="center" vertical="center"/>
    </xf>
    <xf numFmtId="0" fontId="0" fillId="2" borderId="7" xfId="0" applyFill="1" applyBorder="1" applyAlignment="1">
      <alignment horizontal="center" vertical="center"/>
    </xf>
    <xf numFmtId="0" fontId="0" fillId="2" borderId="39" xfId="0" applyFill="1" applyBorder="1" applyAlignment="1">
      <alignment horizontal="center" vertical="center"/>
    </xf>
    <xf numFmtId="0" fontId="0" fillId="2" borderId="3" xfId="0" applyFill="1" applyBorder="1" applyAlignment="1">
      <alignment horizontal="center" vertical="center" textRotation="255" wrapText="1" shrinkToFit="1"/>
    </xf>
    <xf numFmtId="0" fontId="0" fillId="2" borderId="15" xfId="0" applyFill="1" applyBorder="1" applyAlignment="1">
      <alignment horizontal="center" vertical="center" textRotation="255" wrapText="1" shrinkToFit="1"/>
    </xf>
    <xf numFmtId="0" fontId="0" fillId="2" borderId="15" xfId="0" applyFill="1" applyBorder="1" applyAlignment="1">
      <alignment horizontal="center" vertical="center" shrinkToFit="1"/>
    </xf>
    <xf numFmtId="188" fontId="4" fillId="8" borderId="16" xfId="0" applyNumberFormat="1" applyFont="1" applyFill="1" applyBorder="1" applyAlignment="1">
      <alignment vertical="center" justifyLastLine="1"/>
    </xf>
    <xf numFmtId="188" fontId="4" fillId="8" borderId="34" xfId="0" applyNumberFormat="1" applyFont="1" applyFill="1" applyBorder="1" applyAlignment="1">
      <alignment vertical="center" justifyLastLine="1"/>
    </xf>
    <xf numFmtId="188" fontId="4" fillId="8" borderId="35" xfId="0" applyNumberFormat="1" applyFont="1" applyFill="1" applyBorder="1" applyAlignment="1">
      <alignment vertical="center" justifyLastLine="1"/>
    </xf>
    <xf numFmtId="0" fontId="4" fillId="5" borderId="14" xfId="0" applyFont="1" applyFill="1" applyBorder="1" applyAlignment="1">
      <alignment horizontal="right" vertical="center"/>
    </xf>
    <xf numFmtId="0" fontId="4" fillId="5" borderId="17" xfId="0" applyFont="1" applyFill="1" applyBorder="1" applyAlignment="1">
      <alignment horizontal="right" vertical="center"/>
    </xf>
    <xf numFmtId="0" fontId="4" fillId="6" borderId="3" xfId="0" applyFont="1" applyFill="1" applyBorder="1" applyAlignment="1">
      <alignment horizontal="center" vertical="center" shrinkToFit="1"/>
    </xf>
    <xf numFmtId="0" fontId="4" fillId="0" borderId="14" xfId="0" applyFont="1" applyBorder="1" applyAlignment="1">
      <alignment horizontal="left" vertical="center" wrapText="1" shrinkToFit="1"/>
    </xf>
    <xf numFmtId="0" fontId="4" fillId="0" borderId="13" xfId="0" applyFont="1" applyBorder="1" applyAlignment="1">
      <alignment horizontal="left" vertical="center" wrapText="1" shrinkToFit="1"/>
    </xf>
    <xf numFmtId="0" fontId="4" fillId="0" borderId="17" xfId="0" applyFont="1" applyBorder="1" applyAlignment="1">
      <alignment horizontal="left" vertical="center" wrapText="1" shrinkToFit="1"/>
    </xf>
    <xf numFmtId="0" fontId="0" fillId="12" borderId="14" xfId="0" applyFill="1" applyBorder="1" applyAlignment="1">
      <alignment horizontal="center" vertical="center" shrinkToFit="1"/>
    </xf>
    <xf numFmtId="0" fontId="0" fillId="12" borderId="17" xfId="0" applyFill="1" applyBorder="1" applyAlignment="1">
      <alignment horizontal="center" vertical="center" shrinkToFit="1"/>
    </xf>
    <xf numFmtId="0" fontId="4" fillId="0" borderId="14" xfId="0" applyFont="1" applyBorder="1" applyAlignment="1">
      <alignment horizontal="left" vertical="center" justifyLastLine="1"/>
    </xf>
    <xf numFmtId="0" fontId="4" fillId="0" borderId="17" xfId="0" applyFont="1" applyBorder="1" applyAlignment="1">
      <alignment horizontal="left" vertical="center" justifyLastLine="1"/>
    </xf>
    <xf numFmtId="0" fontId="4" fillId="0" borderId="4" xfId="0" applyFont="1" applyBorder="1" applyAlignment="1">
      <alignment horizontal="right" vertical="center" wrapText="1"/>
    </xf>
    <xf numFmtId="0" fontId="4" fillId="0" borderId="11" xfId="0" applyFont="1" applyBorder="1" applyAlignment="1">
      <alignment horizontal="right" vertical="center" wrapText="1"/>
    </xf>
    <xf numFmtId="188" fontId="4" fillId="8" borderId="20" xfId="0" applyNumberFormat="1" applyFont="1" applyFill="1" applyBorder="1" applyAlignment="1">
      <alignment horizontal="right" vertical="center"/>
    </xf>
    <xf numFmtId="178" fontId="4" fillId="8" borderId="14" xfId="0" applyNumberFormat="1" applyFont="1" applyFill="1" applyBorder="1" applyAlignment="1">
      <alignment vertical="center" justifyLastLine="1"/>
    </xf>
    <xf numFmtId="178" fontId="4" fillId="8" borderId="13" xfId="0" applyNumberFormat="1" applyFont="1" applyFill="1" applyBorder="1" applyAlignment="1">
      <alignment vertical="center" justifyLastLine="1"/>
    </xf>
    <xf numFmtId="178" fontId="4" fillId="8" borderId="17" xfId="0" applyNumberFormat="1" applyFont="1" applyFill="1" applyBorder="1" applyAlignment="1">
      <alignment vertical="center" justifyLastLine="1"/>
    </xf>
    <xf numFmtId="0" fontId="4" fillId="2" borderId="4" xfId="0" applyFont="1" applyFill="1" applyBorder="1" applyAlignment="1">
      <alignment horizontal="distributed" vertical="center" justifyLastLine="1"/>
    </xf>
    <xf numFmtId="0" fontId="4" fillId="2" borderId="5" xfId="0" applyFont="1" applyFill="1" applyBorder="1" applyAlignment="1">
      <alignment horizontal="distributed" vertical="center" justifyLastLine="1"/>
    </xf>
    <xf numFmtId="0" fontId="4" fillId="2" borderId="13" xfId="0" applyFont="1" applyFill="1" applyBorder="1" applyAlignment="1">
      <alignment horizontal="distributed" vertical="center" justifyLastLine="1"/>
    </xf>
    <xf numFmtId="0" fontId="4" fillId="2" borderId="17" xfId="0" applyFont="1" applyFill="1" applyBorder="1" applyAlignment="1">
      <alignment horizontal="distributed" vertical="center" justifyLastLine="1"/>
    </xf>
    <xf numFmtId="178" fontId="4" fillId="0" borderId="14" xfId="0" applyNumberFormat="1" applyFont="1" applyBorder="1" applyAlignment="1">
      <alignment horizontal="right" vertical="center"/>
    </xf>
    <xf numFmtId="178" fontId="4" fillId="0" borderId="17" xfId="0" applyNumberFormat="1" applyFont="1" applyBorder="1" applyAlignment="1">
      <alignment horizontal="right" vertical="center"/>
    </xf>
    <xf numFmtId="178" fontId="4" fillId="8" borderId="14" xfId="0" applyNumberFormat="1" applyFont="1" applyFill="1" applyBorder="1" applyAlignment="1">
      <alignment horizontal="right" vertical="center"/>
    </xf>
    <xf numFmtId="178" fontId="4" fillId="8" borderId="17" xfId="0" applyNumberFormat="1" applyFont="1" applyFill="1" applyBorder="1" applyAlignment="1">
      <alignment horizontal="right" vertical="center"/>
    </xf>
    <xf numFmtId="178" fontId="4" fillId="5" borderId="36" xfId="0" applyNumberFormat="1" applyFont="1" applyFill="1" applyBorder="1">
      <alignment vertical="center"/>
    </xf>
    <xf numFmtId="178" fontId="4" fillId="5" borderId="38" xfId="0" applyNumberFormat="1" applyFont="1" applyFill="1" applyBorder="1">
      <alignment vertical="center"/>
    </xf>
    <xf numFmtId="183" fontId="4" fillId="5" borderId="36" xfId="0" applyNumberFormat="1" applyFont="1" applyFill="1" applyBorder="1">
      <alignment vertical="center"/>
    </xf>
    <xf numFmtId="183" fontId="4" fillId="5" borderId="38" xfId="0" applyNumberFormat="1" applyFont="1" applyFill="1" applyBorder="1">
      <alignment vertical="center"/>
    </xf>
    <xf numFmtId="188" fontId="4" fillId="8" borderId="36" xfId="0" applyNumberFormat="1" applyFont="1" applyFill="1" applyBorder="1">
      <alignment vertical="center"/>
    </xf>
    <xf numFmtId="188" fontId="4" fillId="8" borderId="38" xfId="0" applyNumberFormat="1" applyFont="1" applyFill="1" applyBorder="1">
      <alignment vertical="center"/>
    </xf>
    <xf numFmtId="183" fontId="4" fillId="0" borderId="14" xfId="0" applyNumberFormat="1" applyFont="1" applyBorder="1" applyAlignment="1">
      <alignment horizontal="right" vertical="center"/>
    </xf>
    <xf numFmtId="183" fontId="4" fillId="0" borderId="17" xfId="0" applyNumberFormat="1" applyFont="1" applyBorder="1" applyAlignment="1">
      <alignment horizontal="right" vertical="center"/>
    </xf>
    <xf numFmtId="188" fontId="4" fillId="8" borderId="14" xfId="0" applyNumberFormat="1" applyFont="1" applyFill="1" applyBorder="1" applyAlignment="1">
      <alignment horizontal="right" vertical="center"/>
    </xf>
    <xf numFmtId="190" fontId="4" fillId="8" borderId="14" xfId="0" applyNumberFormat="1" applyFont="1" applyFill="1" applyBorder="1" applyAlignment="1">
      <alignment horizontal="right" vertical="center"/>
    </xf>
    <xf numFmtId="190" fontId="4" fillId="8" borderId="17" xfId="0" applyNumberFormat="1" applyFont="1" applyFill="1" applyBorder="1" applyAlignment="1">
      <alignment horizontal="right" vertical="center"/>
    </xf>
    <xf numFmtId="178" fontId="4" fillId="0" borderId="16" xfId="0" applyNumberFormat="1" applyFont="1" applyBorder="1" applyAlignment="1">
      <alignment horizontal="right" vertical="center"/>
    </xf>
    <xf numFmtId="178" fontId="4" fillId="0" borderId="35" xfId="0" applyNumberFormat="1" applyFont="1" applyBorder="1" applyAlignment="1">
      <alignment horizontal="right" vertical="center"/>
    </xf>
    <xf numFmtId="183" fontId="4" fillId="0" borderId="16" xfId="0" applyNumberFormat="1" applyFont="1" applyBorder="1" applyAlignment="1">
      <alignment horizontal="right" vertical="center"/>
    </xf>
    <xf numFmtId="183" fontId="4" fillId="0" borderId="35" xfId="0" applyNumberFormat="1" applyFont="1" applyBorder="1" applyAlignment="1">
      <alignment horizontal="right" vertical="center"/>
    </xf>
    <xf numFmtId="188" fontId="4" fillId="8" borderId="16" xfId="0" applyNumberFormat="1" applyFont="1" applyFill="1" applyBorder="1" applyAlignment="1">
      <alignment horizontal="right" vertical="center"/>
    </xf>
    <xf numFmtId="188" fontId="4" fillId="8" borderId="35" xfId="0" applyNumberFormat="1" applyFont="1" applyFill="1" applyBorder="1" applyAlignment="1">
      <alignment horizontal="right" vertical="center"/>
    </xf>
    <xf numFmtId="190" fontId="4" fillId="8" borderId="16" xfId="0" applyNumberFormat="1" applyFont="1" applyFill="1" applyBorder="1" applyAlignment="1">
      <alignment horizontal="right" vertical="center"/>
    </xf>
    <xf numFmtId="190" fontId="4" fillId="8" borderId="35" xfId="0" applyNumberFormat="1" applyFont="1" applyFill="1" applyBorder="1" applyAlignment="1">
      <alignment horizontal="right" vertical="center"/>
    </xf>
    <xf numFmtId="0" fontId="0" fillId="2" borderId="14" xfId="0" applyFill="1" applyBorder="1" applyAlignment="1">
      <alignment horizontal="center" vertical="center"/>
    </xf>
    <xf numFmtId="0" fontId="0" fillId="2" borderId="13" xfId="0" applyFill="1" applyBorder="1" applyAlignment="1">
      <alignment horizontal="center" vertical="center"/>
    </xf>
    <xf numFmtId="0" fontId="0" fillId="2" borderId="17" xfId="0" applyFill="1" applyBorder="1" applyAlignment="1">
      <alignment horizontal="center" vertical="center"/>
    </xf>
    <xf numFmtId="0" fontId="4" fillId="2" borderId="14" xfId="0" applyFont="1" applyFill="1" applyBorder="1" applyAlignment="1">
      <alignment vertical="center" shrinkToFit="1"/>
    </xf>
    <xf numFmtId="0" fontId="4" fillId="2" borderId="13" xfId="0" applyFont="1" applyFill="1" applyBorder="1" applyAlignment="1">
      <alignment vertical="center" shrinkToFit="1"/>
    </xf>
    <xf numFmtId="0" fontId="4" fillId="2" borderId="17" xfId="0" applyFont="1" applyFill="1" applyBorder="1" applyAlignment="1">
      <alignment vertical="center" shrinkToFit="1"/>
    </xf>
    <xf numFmtId="0" fontId="4" fillId="6" borderId="4" xfId="0" applyFont="1" applyFill="1" applyBorder="1" applyAlignment="1">
      <alignment horizontal="center" vertical="center" justifyLastLine="1"/>
    </xf>
    <xf numFmtId="0" fontId="4" fillId="6" borderId="5" xfId="0" applyFont="1" applyFill="1" applyBorder="1" applyAlignment="1">
      <alignment horizontal="center" vertical="center" justifyLastLine="1"/>
    </xf>
    <xf numFmtId="0" fontId="4" fillId="6" borderId="11" xfId="0" applyFont="1" applyFill="1" applyBorder="1" applyAlignment="1">
      <alignment horizontal="center" vertical="center" justifyLastLine="1"/>
    </xf>
    <xf numFmtId="0" fontId="4" fillId="6" borderId="6" xfId="0" applyFont="1" applyFill="1" applyBorder="1" applyAlignment="1">
      <alignment horizontal="center" vertical="center" justifyLastLine="1"/>
    </xf>
    <xf numFmtId="0" fontId="4" fillId="6" borderId="7" xfId="0" applyFont="1" applyFill="1" applyBorder="1" applyAlignment="1">
      <alignment horizontal="center" vertical="center" justifyLastLine="1"/>
    </xf>
    <xf numFmtId="0" fontId="4" fillId="6" borderId="39" xfId="0" applyFont="1" applyFill="1" applyBorder="1" applyAlignment="1">
      <alignment horizontal="center" vertical="center" justifyLastLine="1"/>
    </xf>
    <xf numFmtId="0" fontId="4" fillId="2" borderId="4" xfId="0" applyFont="1" applyFill="1" applyBorder="1" applyAlignment="1">
      <alignment horizontal="left" vertical="center"/>
    </xf>
    <xf numFmtId="0" fontId="4" fillId="2" borderId="5" xfId="0" applyFont="1" applyFill="1" applyBorder="1" applyAlignment="1">
      <alignment horizontal="left" vertical="center"/>
    </xf>
    <xf numFmtId="0" fontId="4" fillId="2" borderId="11" xfId="0" applyFont="1" applyFill="1" applyBorder="1" applyAlignment="1">
      <alignment horizontal="left" vertical="center"/>
    </xf>
    <xf numFmtId="0" fontId="4" fillId="2" borderId="4" xfId="0" applyFont="1" applyFill="1" applyBorder="1" applyAlignment="1">
      <alignment horizontal="left" vertical="center" shrinkToFit="1"/>
    </xf>
    <xf numFmtId="0" fontId="4" fillId="2" borderId="5" xfId="0" applyFont="1" applyFill="1" applyBorder="1" applyAlignment="1">
      <alignment horizontal="left" vertical="center" shrinkToFit="1"/>
    </xf>
    <xf numFmtId="0" fontId="4" fillId="2" borderId="11" xfId="0" applyFont="1" applyFill="1" applyBorder="1" applyAlignment="1">
      <alignment horizontal="left" vertical="center" shrinkToFit="1"/>
    </xf>
    <xf numFmtId="0" fontId="4" fillId="2" borderId="16" xfId="0" applyFont="1" applyFill="1" applyBorder="1" applyAlignment="1">
      <alignment horizontal="distributed" vertical="center" justifyLastLine="1"/>
    </xf>
    <xf numFmtId="0" fontId="4" fillId="2" borderId="34" xfId="0" applyFont="1" applyFill="1" applyBorder="1" applyAlignment="1">
      <alignment horizontal="distributed" vertical="center" justifyLastLine="1"/>
    </xf>
    <xf numFmtId="0" fontId="4" fillId="2" borderId="35" xfId="0" applyFont="1" applyFill="1" applyBorder="1" applyAlignment="1">
      <alignment horizontal="distributed" vertical="center" justifyLastLine="1"/>
    </xf>
    <xf numFmtId="0" fontId="4" fillId="2" borderId="14" xfId="0" applyFont="1" applyFill="1" applyBorder="1" applyAlignment="1">
      <alignment horizontal="left" vertical="center" justifyLastLine="1"/>
    </xf>
    <xf numFmtId="0" fontId="4" fillId="6" borderId="13" xfId="0" applyFont="1" applyFill="1" applyBorder="1" applyAlignment="1">
      <alignment horizontal="left" vertical="center" justifyLastLine="1"/>
    </xf>
    <xf numFmtId="0" fontId="4" fillId="6" borderId="17" xfId="0" applyFont="1" applyFill="1" applyBorder="1" applyAlignment="1">
      <alignment horizontal="left" vertical="center" justifyLastLine="1"/>
    </xf>
    <xf numFmtId="0" fontId="4" fillId="2" borderId="6" xfId="0" applyFont="1" applyFill="1" applyBorder="1" applyAlignment="1">
      <alignment horizontal="distributed" vertical="center" justifyLastLine="1"/>
    </xf>
    <xf numFmtId="0" fontId="4" fillId="2" borderId="7" xfId="0" applyFont="1" applyFill="1" applyBorder="1" applyAlignment="1">
      <alignment horizontal="distributed" vertical="center" justifyLastLine="1"/>
    </xf>
    <xf numFmtId="0" fontId="4" fillId="2" borderId="39" xfId="0" applyFont="1" applyFill="1" applyBorder="1" applyAlignment="1">
      <alignment horizontal="distributed" vertical="center" justifyLastLine="1"/>
    </xf>
    <xf numFmtId="179" fontId="4" fillId="8" borderId="14" xfId="0" applyNumberFormat="1" applyFont="1" applyFill="1" applyBorder="1" applyAlignment="1">
      <alignment horizontal="center" vertical="center" shrinkToFit="1"/>
    </xf>
    <xf numFmtId="179" fontId="4" fillId="8" borderId="13" xfId="0" applyNumberFormat="1" applyFont="1" applyFill="1" applyBorder="1" applyAlignment="1">
      <alignment horizontal="center" vertical="center" shrinkToFit="1"/>
    </xf>
    <xf numFmtId="179" fontId="4" fillId="8" borderId="17" xfId="0" applyNumberFormat="1" applyFont="1" applyFill="1" applyBorder="1" applyAlignment="1">
      <alignment horizontal="center" vertical="center" shrinkToFit="1"/>
    </xf>
    <xf numFmtId="194" fontId="4" fillId="8" borderId="14" xfId="0" applyNumberFormat="1" applyFont="1" applyFill="1" applyBorder="1" applyAlignment="1">
      <alignment horizontal="center" vertical="center" shrinkToFit="1"/>
    </xf>
    <xf numFmtId="194" fontId="4" fillId="8" borderId="13" xfId="0" applyNumberFormat="1" applyFont="1" applyFill="1" applyBorder="1" applyAlignment="1">
      <alignment horizontal="center" vertical="center" shrinkToFit="1"/>
    </xf>
    <xf numFmtId="194" fontId="4" fillId="8" borderId="17" xfId="0" applyNumberFormat="1" applyFont="1" applyFill="1" applyBorder="1" applyAlignment="1">
      <alignment horizontal="center" vertical="center" shrinkToFit="1"/>
    </xf>
    <xf numFmtId="188" fontId="4" fillId="8" borderId="14" xfId="0" applyNumberFormat="1" applyFont="1" applyFill="1" applyBorder="1" applyAlignment="1">
      <alignment horizontal="center" vertical="center" shrinkToFit="1"/>
    </xf>
    <xf numFmtId="188" fontId="4" fillId="8" borderId="13" xfId="0" applyNumberFormat="1" applyFont="1" applyFill="1" applyBorder="1" applyAlignment="1">
      <alignment horizontal="center" vertical="center" shrinkToFit="1"/>
    </xf>
    <xf numFmtId="188" fontId="4" fillId="8" borderId="17" xfId="0" applyNumberFormat="1" applyFont="1" applyFill="1" applyBorder="1" applyAlignment="1">
      <alignment horizontal="center" vertical="center" shrinkToFit="1"/>
    </xf>
    <xf numFmtId="193" fontId="4" fillId="8" borderId="14" xfId="0" applyNumberFormat="1" applyFont="1" applyFill="1" applyBorder="1" applyAlignment="1">
      <alignment horizontal="center" vertical="center" shrinkToFit="1"/>
    </xf>
    <xf numFmtId="193" fontId="4" fillId="8" borderId="13" xfId="0" applyNumberFormat="1" applyFont="1" applyFill="1" applyBorder="1" applyAlignment="1">
      <alignment horizontal="center" vertical="center" shrinkToFit="1"/>
    </xf>
    <xf numFmtId="193" fontId="4" fillId="8" borderId="17" xfId="0" applyNumberFormat="1" applyFont="1" applyFill="1" applyBorder="1" applyAlignment="1">
      <alignment horizontal="center" vertical="center" shrinkToFit="1"/>
    </xf>
    <xf numFmtId="0" fontId="4" fillId="6" borderId="14" xfId="0" applyFont="1" applyFill="1" applyBorder="1" applyAlignment="1">
      <alignment horizontal="center" vertical="center" wrapText="1" justifyLastLine="1"/>
    </xf>
    <xf numFmtId="0" fontId="4" fillId="6" borderId="13" xfId="0" applyFont="1" applyFill="1" applyBorder="1" applyAlignment="1">
      <alignment horizontal="center" vertical="center" wrapText="1" justifyLastLine="1"/>
    </xf>
    <xf numFmtId="0" fontId="4" fillId="6" borderId="17" xfId="0" applyFont="1" applyFill="1" applyBorder="1" applyAlignment="1">
      <alignment horizontal="center" vertical="center" wrapText="1" justifyLastLine="1"/>
    </xf>
    <xf numFmtId="0" fontId="3" fillId="6" borderId="6" xfId="0" applyFont="1" applyFill="1" applyBorder="1" applyAlignment="1">
      <alignment horizontal="left" vertical="center" wrapText="1" justifyLastLine="1"/>
    </xf>
    <xf numFmtId="0" fontId="3" fillId="6" borderId="13" xfId="0" applyFont="1" applyFill="1" applyBorder="1" applyAlignment="1">
      <alignment horizontal="left" vertical="center" justifyLastLine="1"/>
    </xf>
    <xf numFmtId="0" fontId="3" fillId="6" borderId="17" xfId="0" applyFont="1" applyFill="1" applyBorder="1" applyAlignment="1">
      <alignment horizontal="left" vertical="center" justifyLastLine="1"/>
    </xf>
    <xf numFmtId="0" fontId="3" fillId="6" borderId="14" xfId="0" applyFont="1" applyFill="1" applyBorder="1" applyAlignment="1">
      <alignment horizontal="center" vertical="center" wrapText="1" justifyLastLine="1"/>
    </xf>
    <xf numFmtId="0" fontId="3" fillId="6" borderId="13" xfId="0" applyFont="1" applyFill="1" applyBorder="1" applyAlignment="1">
      <alignment horizontal="center" vertical="center" wrapText="1" justifyLastLine="1"/>
    </xf>
    <xf numFmtId="0" fontId="3" fillId="6" borderId="17" xfId="0" applyFont="1" applyFill="1" applyBorder="1" applyAlignment="1">
      <alignment horizontal="center" vertical="center" wrapText="1" justifyLastLine="1"/>
    </xf>
    <xf numFmtId="179" fontId="4" fillId="0" borderId="4" xfId="0" applyNumberFormat="1" applyFont="1" applyBorder="1" applyAlignment="1">
      <alignment horizontal="left" vertical="center" justifyLastLine="1"/>
    </xf>
    <xf numFmtId="179" fontId="4" fillId="0" borderId="5" xfId="0" applyNumberFormat="1" applyFont="1" applyBorder="1" applyAlignment="1">
      <alignment horizontal="left" vertical="center" justifyLastLine="1"/>
    </xf>
    <xf numFmtId="179" fontId="4" fillId="0" borderId="11" xfId="0" applyNumberFormat="1" applyFont="1" applyBorder="1" applyAlignment="1">
      <alignment horizontal="left" vertical="center" justifyLastLine="1"/>
    </xf>
    <xf numFmtId="179" fontId="4" fillId="0" borderId="33" xfId="0" applyNumberFormat="1" applyFont="1" applyBorder="1" applyAlignment="1">
      <alignment horizontal="left" vertical="center" justifyLastLine="1"/>
    </xf>
    <xf numFmtId="179" fontId="4" fillId="0" borderId="0" xfId="0" applyNumberFormat="1" applyFont="1" applyAlignment="1">
      <alignment horizontal="left" vertical="center" justifyLastLine="1"/>
    </xf>
    <xf numFmtId="179" fontId="4" fillId="0" borderId="10" xfId="0" applyNumberFormat="1" applyFont="1" applyBorder="1" applyAlignment="1">
      <alignment horizontal="left" vertical="center" justifyLastLine="1"/>
    </xf>
    <xf numFmtId="179" fontId="4" fillId="0" borderId="6" xfId="0" applyNumberFormat="1" applyFont="1" applyBorder="1" applyAlignment="1">
      <alignment horizontal="left" vertical="center" justifyLastLine="1"/>
    </xf>
    <xf numFmtId="179" fontId="4" fillId="0" borderId="7" xfId="0" applyNumberFormat="1" applyFont="1" applyBorder="1" applyAlignment="1">
      <alignment horizontal="left" vertical="center" justifyLastLine="1"/>
    </xf>
    <xf numFmtId="179" fontId="4" fillId="0" borderId="39" xfId="0" applyNumberFormat="1" applyFont="1" applyBorder="1" applyAlignment="1">
      <alignment horizontal="left" vertical="center" justifyLastLine="1"/>
    </xf>
    <xf numFmtId="179" fontId="4" fillId="0" borderId="14" xfId="0" applyNumberFormat="1" applyFont="1" applyBorder="1" applyAlignment="1">
      <alignment horizontal="center" vertical="center" shrinkToFit="1"/>
    </xf>
    <xf numFmtId="179" fontId="4" fillId="0" borderId="13" xfId="0" applyNumberFormat="1" applyFont="1" applyBorder="1" applyAlignment="1">
      <alignment horizontal="center" vertical="center" shrinkToFit="1"/>
    </xf>
    <xf numFmtId="179" fontId="4" fillId="0" borderId="17" xfId="0" applyNumberFormat="1" applyFont="1" applyBorder="1" applyAlignment="1">
      <alignment horizontal="center" vertical="center" shrinkToFit="1"/>
    </xf>
    <xf numFmtId="0" fontId="3" fillId="6" borderId="14" xfId="0" applyFont="1" applyFill="1" applyBorder="1" applyAlignment="1">
      <alignment horizontal="left" vertical="center" wrapText="1" justifyLastLine="1"/>
    </xf>
    <xf numFmtId="0" fontId="3" fillId="6" borderId="13" xfId="0" applyFont="1" applyFill="1" applyBorder="1" applyAlignment="1">
      <alignment horizontal="left" vertical="center" wrapText="1" justifyLastLine="1"/>
    </xf>
    <xf numFmtId="0" fontId="3" fillId="6" borderId="17" xfId="0" applyFont="1" applyFill="1" applyBorder="1" applyAlignment="1">
      <alignment horizontal="left" vertical="center" wrapText="1" justifyLastLine="1"/>
    </xf>
    <xf numFmtId="0" fontId="4" fillId="0" borderId="4" xfId="0" applyFont="1" applyBorder="1" applyAlignment="1">
      <alignment horizontal="center" vertical="center" justifyLastLine="1"/>
    </xf>
    <xf numFmtId="0" fontId="4" fillId="0" borderId="5" xfId="0" applyFont="1" applyBorder="1" applyAlignment="1">
      <alignment horizontal="center" vertical="center" justifyLastLine="1"/>
    </xf>
    <xf numFmtId="0" fontId="4" fillId="0" borderId="11" xfId="0" applyFont="1" applyBorder="1" applyAlignment="1">
      <alignment horizontal="center" vertical="center" justifyLastLine="1"/>
    </xf>
    <xf numFmtId="0" fontId="4" fillId="0" borderId="33" xfId="0" applyFont="1" applyBorder="1" applyAlignment="1">
      <alignment horizontal="center" vertical="center" justifyLastLine="1"/>
    </xf>
    <xf numFmtId="0" fontId="4" fillId="0" borderId="0" xfId="0" applyFont="1" applyAlignment="1">
      <alignment horizontal="center" vertical="center" justifyLastLine="1"/>
    </xf>
    <xf numFmtId="0" fontId="4" fillId="0" borderId="10" xfId="0" applyFont="1" applyBorder="1" applyAlignment="1">
      <alignment horizontal="center" vertical="center" justifyLastLine="1"/>
    </xf>
    <xf numFmtId="0" fontId="4" fillId="0" borderId="6" xfId="0" applyFont="1" applyBorder="1" applyAlignment="1">
      <alignment horizontal="center" vertical="center" justifyLastLine="1"/>
    </xf>
    <xf numFmtId="0" fontId="4" fillId="0" borderId="7" xfId="0" applyFont="1" applyBorder="1" applyAlignment="1">
      <alignment horizontal="center" vertical="center" justifyLastLine="1"/>
    </xf>
    <xf numFmtId="0" fontId="4" fillId="0" borderId="39" xfId="0" applyFont="1" applyBorder="1" applyAlignment="1">
      <alignment horizontal="center" vertical="center" justifyLastLine="1"/>
    </xf>
    <xf numFmtId="183" fontId="4" fillId="8" borderId="13" xfId="0" applyNumberFormat="1" applyFont="1" applyFill="1" applyBorder="1" applyAlignment="1">
      <alignment horizontal="center" vertical="center" shrinkToFit="1"/>
    </xf>
    <xf numFmtId="183" fontId="4" fillId="8" borderId="17" xfId="0" applyNumberFormat="1" applyFont="1" applyFill="1" applyBorder="1" applyAlignment="1">
      <alignment horizontal="center" vertical="center" shrinkToFit="1"/>
    </xf>
    <xf numFmtId="183" fontId="4" fillId="0" borderId="13" xfId="0" applyNumberFormat="1" applyFont="1" applyBorder="1" applyAlignment="1">
      <alignment horizontal="center" vertical="center" shrinkToFit="1"/>
    </xf>
    <xf numFmtId="183" fontId="4" fillId="0" borderId="17" xfId="0" applyNumberFormat="1" applyFont="1" applyBorder="1" applyAlignment="1">
      <alignment horizontal="center" vertical="center" shrinkToFit="1"/>
    </xf>
    <xf numFmtId="0" fontId="4" fillId="0" borderId="14" xfId="0" applyFont="1" applyBorder="1" applyAlignment="1">
      <alignment horizontal="center" vertical="center" shrinkToFit="1"/>
    </xf>
    <xf numFmtId="0" fontId="4" fillId="0" borderId="13" xfId="0" applyFont="1" applyBorder="1" applyAlignment="1">
      <alignment horizontal="center" vertical="center" shrinkToFit="1"/>
    </xf>
    <xf numFmtId="0" fontId="4" fillId="0" borderId="17" xfId="0" applyFont="1" applyBorder="1" applyAlignment="1">
      <alignment horizontal="center" vertical="center" shrinkToFit="1"/>
    </xf>
    <xf numFmtId="190" fontId="4" fillId="8" borderId="13" xfId="0" applyNumberFormat="1" applyFont="1" applyFill="1" applyBorder="1" applyAlignment="1">
      <alignment horizontal="center" vertical="center" shrinkToFit="1"/>
    </xf>
    <xf numFmtId="190" fontId="4" fillId="8" borderId="17" xfId="0" applyNumberFormat="1" applyFont="1" applyFill="1" applyBorder="1" applyAlignment="1">
      <alignment horizontal="center" vertical="center" shrinkToFit="1"/>
    </xf>
    <xf numFmtId="176" fontId="37" fillId="4" borderId="4" xfId="0" applyNumberFormat="1" applyFont="1" applyFill="1" applyBorder="1" applyAlignment="1">
      <alignment horizontal="right" vertical="center"/>
    </xf>
    <xf numFmtId="176" fontId="37" fillId="4" borderId="5" xfId="0" applyNumberFormat="1" applyFont="1" applyFill="1" applyBorder="1" applyAlignment="1">
      <alignment horizontal="right" vertical="center"/>
    </xf>
    <xf numFmtId="176" fontId="37" fillId="4" borderId="11" xfId="0" applyNumberFormat="1" applyFont="1" applyFill="1" applyBorder="1" applyAlignment="1">
      <alignment horizontal="right" vertical="center"/>
    </xf>
    <xf numFmtId="176" fontId="37" fillId="4" borderId="6" xfId="0" applyNumberFormat="1" applyFont="1" applyFill="1" applyBorder="1" applyAlignment="1">
      <alignment horizontal="right" vertical="center"/>
    </xf>
    <xf numFmtId="176" fontId="37" fillId="4" borderId="7" xfId="0" applyNumberFormat="1" applyFont="1" applyFill="1" applyBorder="1" applyAlignment="1">
      <alignment horizontal="right" vertical="center"/>
    </xf>
    <xf numFmtId="176" fontId="37" fillId="4" borderId="39" xfId="0" applyNumberFormat="1" applyFont="1" applyFill="1" applyBorder="1" applyAlignment="1">
      <alignment horizontal="right" vertical="center"/>
    </xf>
    <xf numFmtId="0" fontId="37" fillId="12" borderId="4" xfId="0" applyFont="1" applyFill="1" applyBorder="1" applyAlignment="1">
      <alignment horizontal="center" vertical="center"/>
    </xf>
    <xf numFmtId="0" fontId="37" fillId="12" borderId="5" xfId="0" applyFont="1" applyFill="1" applyBorder="1" applyAlignment="1">
      <alignment horizontal="center" vertical="center"/>
    </xf>
    <xf numFmtId="0" fontId="37" fillId="12" borderId="11" xfId="0" applyFont="1" applyFill="1" applyBorder="1" applyAlignment="1">
      <alignment horizontal="center" vertical="center"/>
    </xf>
    <xf numFmtId="0" fontId="37" fillId="12" borderId="71" xfId="0" applyFont="1" applyFill="1" applyBorder="1" applyAlignment="1">
      <alignment horizontal="center" vertical="center"/>
    </xf>
    <xf numFmtId="0" fontId="37" fillId="12" borderId="72" xfId="0" applyFont="1" applyFill="1" applyBorder="1" applyAlignment="1">
      <alignment horizontal="center" vertical="center"/>
    </xf>
    <xf numFmtId="0" fontId="37" fillId="12" borderId="73" xfId="0" applyFont="1" applyFill="1" applyBorder="1" applyAlignment="1">
      <alignment horizontal="center" vertical="center"/>
    </xf>
    <xf numFmtId="176" fontId="37" fillId="8" borderId="4" xfId="0" applyNumberFormat="1" applyFont="1" applyFill="1" applyBorder="1">
      <alignment vertical="center"/>
    </xf>
    <xf numFmtId="176" fontId="37" fillId="8" borderId="5" xfId="0" applyNumberFormat="1" applyFont="1" applyFill="1" applyBorder="1">
      <alignment vertical="center"/>
    </xf>
    <xf numFmtId="176" fontId="37" fillId="8" borderId="11" xfId="0" applyNumberFormat="1" applyFont="1" applyFill="1" applyBorder="1">
      <alignment vertical="center"/>
    </xf>
    <xf numFmtId="176" fontId="37" fillId="8" borderId="71" xfId="0" applyNumberFormat="1" applyFont="1" applyFill="1" applyBorder="1">
      <alignment vertical="center"/>
    </xf>
    <xf numFmtId="176" fontId="37" fillId="8" borderId="72" xfId="0" applyNumberFormat="1" applyFont="1" applyFill="1" applyBorder="1">
      <alignment vertical="center"/>
    </xf>
    <xf numFmtId="176" fontId="37" fillId="8" borderId="73" xfId="0" applyNumberFormat="1" applyFont="1" applyFill="1" applyBorder="1">
      <alignment vertical="center"/>
    </xf>
    <xf numFmtId="176" fontId="37" fillId="8" borderId="40" xfId="0" applyNumberFormat="1" applyFont="1" applyFill="1" applyBorder="1">
      <alignment vertical="center"/>
    </xf>
    <xf numFmtId="176" fontId="37" fillId="8" borderId="42" xfId="0" applyNumberFormat="1" applyFont="1" applyFill="1" applyBorder="1">
      <alignment vertical="center"/>
    </xf>
    <xf numFmtId="180" fontId="37" fillId="4" borderId="43" xfId="0" applyNumberFormat="1" applyFont="1" applyFill="1" applyBorder="1" applyAlignment="1">
      <alignment horizontal="center" vertical="center"/>
    </xf>
    <xf numFmtId="180" fontId="37" fillId="4" borderId="44" xfId="0" applyNumberFormat="1" applyFont="1" applyFill="1" applyBorder="1" applyAlignment="1">
      <alignment horizontal="center" vertical="center"/>
    </xf>
    <xf numFmtId="176" fontId="37" fillId="4" borderId="40" xfId="0" applyNumberFormat="1" applyFont="1" applyFill="1" applyBorder="1" applyAlignment="1">
      <alignment horizontal="center" vertical="center"/>
    </xf>
    <xf numFmtId="176" fontId="37" fillId="4" borderId="42" xfId="0" applyNumberFormat="1" applyFont="1" applyFill="1" applyBorder="1" applyAlignment="1">
      <alignment horizontal="center" vertical="center"/>
    </xf>
    <xf numFmtId="0" fontId="37" fillId="12" borderId="4" xfId="0" applyFont="1" applyFill="1" applyBorder="1" applyAlignment="1">
      <alignment horizontal="center" vertical="center" shrinkToFit="1"/>
    </xf>
    <xf numFmtId="0" fontId="37" fillId="12" borderId="11" xfId="0" applyFont="1" applyFill="1" applyBorder="1" applyAlignment="1">
      <alignment horizontal="center" vertical="center" shrinkToFit="1"/>
    </xf>
    <xf numFmtId="0" fontId="37" fillId="12" borderId="33" xfId="0" applyFont="1" applyFill="1" applyBorder="1" applyAlignment="1">
      <alignment horizontal="center" vertical="center" shrinkToFit="1"/>
    </xf>
    <xf numFmtId="0" fontId="37" fillId="12" borderId="10" xfId="0" applyFont="1" applyFill="1" applyBorder="1" applyAlignment="1">
      <alignment horizontal="center" vertical="center" shrinkToFit="1"/>
    </xf>
    <xf numFmtId="0" fontId="37" fillId="12" borderId="6" xfId="0" applyFont="1" applyFill="1" applyBorder="1" applyAlignment="1">
      <alignment horizontal="center" vertical="center" shrinkToFit="1"/>
    </xf>
    <xf numFmtId="0" fontId="37" fillId="12" borderId="39" xfId="0" applyFont="1" applyFill="1" applyBorder="1" applyAlignment="1">
      <alignment horizontal="center" vertical="center" shrinkToFit="1"/>
    </xf>
    <xf numFmtId="180" fontId="37" fillId="4" borderId="68" xfId="0" applyNumberFormat="1" applyFont="1" applyFill="1" applyBorder="1" applyAlignment="1">
      <alignment horizontal="center" vertical="center"/>
    </xf>
    <xf numFmtId="180" fontId="37" fillId="4" borderId="70" xfId="0" applyNumberFormat="1" applyFont="1" applyFill="1" applyBorder="1" applyAlignment="1">
      <alignment horizontal="center" vertical="center"/>
    </xf>
    <xf numFmtId="176" fontId="37" fillId="4" borderId="66" xfId="0" applyNumberFormat="1" applyFont="1" applyFill="1" applyBorder="1" applyAlignment="1">
      <alignment horizontal="center" vertical="center"/>
    </xf>
    <xf numFmtId="176" fontId="37" fillId="4" borderId="67" xfId="0" applyNumberFormat="1" applyFont="1" applyFill="1" applyBorder="1" applyAlignment="1">
      <alignment horizontal="center" vertical="center"/>
    </xf>
    <xf numFmtId="0" fontId="27" fillId="12" borderId="4" xfId="0" applyFont="1" applyFill="1" applyBorder="1" applyAlignment="1">
      <alignment horizontal="center" vertical="center" wrapText="1"/>
    </xf>
    <xf numFmtId="0" fontId="37" fillId="12" borderId="33" xfId="0" applyFont="1" applyFill="1" applyBorder="1" applyAlignment="1">
      <alignment horizontal="center" vertical="center"/>
    </xf>
    <xf numFmtId="0" fontId="37" fillId="12" borderId="10" xfId="0" applyFont="1" applyFill="1" applyBorder="1" applyAlignment="1">
      <alignment horizontal="center" vertical="center"/>
    </xf>
    <xf numFmtId="0" fontId="37" fillId="12" borderId="6" xfId="0" applyFont="1" applyFill="1" applyBorder="1" applyAlignment="1">
      <alignment horizontal="center" vertical="center"/>
    </xf>
    <xf numFmtId="0" fontId="37" fillId="12" borderId="39" xfId="0" applyFont="1" applyFill="1" applyBorder="1" applyAlignment="1">
      <alignment horizontal="center" vertical="center"/>
    </xf>
    <xf numFmtId="0" fontId="49" fillId="12" borderId="4" xfId="0" applyFont="1" applyFill="1" applyBorder="1" applyAlignment="1">
      <alignment horizontal="center" vertical="center" wrapText="1" shrinkToFit="1"/>
    </xf>
    <xf numFmtId="0" fontId="49" fillId="12" borderId="11" xfId="0" applyFont="1" applyFill="1" applyBorder="1" applyAlignment="1">
      <alignment horizontal="center" vertical="center" wrapText="1" shrinkToFit="1"/>
    </xf>
    <xf numFmtId="0" fontId="49" fillId="12" borderId="6" xfId="0" applyFont="1" applyFill="1" applyBorder="1" applyAlignment="1">
      <alignment horizontal="center" vertical="center" wrapText="1" shrinkToFit="1"/>
    </xf>
    <xf numFmtId="0" fontId="49" fillId="12" borderId="39" xfId="0" applyFont="1" applyFill="1" applyBorder="1" applyAlignment="1">
      <alignment horizontal="center" vertical="center" wrapText="1" shrinkToFit="1"/>
    </xf>
    <xf numFmtId="180" fontId="37" fillId="4" borderId="6" xfId="0" applyNumberFormat="1" applyFont="1" applyFill="1" applyBorder="1" applyAlignment="1">
      <alignment horizontal="right" vertical="center"/>
    </xf>
    <xf numFmtId="180" fontId="37" fillId="4" borderId="7" xfId="0" applyNumberFormat="1" applyFont="1" applyFill="1" applyBorder="1" applyAlignment="1">
      <alignment horizontal="right" vertical="center"/>
    </xf>
    <xf numFmtId="180" fontId="37" fillId="4" borderId="39" xfId="0" applyNumberFormat="1" applyFont="1" applyFill="1" applyBorder="1" applyAlignment="1">
      <alignment horizontal="right" vertical="center"/>
    </xf>
    <xf numFmtId="0" fontId="37" fillId="12" borderId="7" xfId="0" applyFont="1" applyFill="1" applyBorder="1" applyAlignment="1">
      <alignment horizontal="center" vertical="center"/>
    </xf>
    <xf numFmtId="0" fontId="37" fillId="12" borderId="3" xfId="0" applyFont="1" applyFill="1" applyBorder="1" applyAlignment="1">
      <alignment horizontal="left" vertical="center"/>
    </xf>
    <xf numFmtId="0" fontId="37" fillId="0" borderId="3" xfId="0" applyFont="1" applyBorder="1" applyAlignment="1">
      <alignment horizontal="left" vertical="top"/>
    </xf>
    <xf numFmtId="183" fontId="37" fillId="8" borderId="43" xfId="0" applyNumberFormat="1" applyFont="1" applyFill="1" applyBorder="1">
      <alignment vertical="center"/>
    </xf>
    <xf numFmtId="183" fontId="37" fillId="8" borderId="44" xfId="0" applyNumberFormat="1" applyFont="1" applyFill="1" applyBorder="1">
      <alignment vertical="center"/>
    </xf>
    <xf numFmtId="176" fontId="37" fillId="4" borderId="40" xfId="0" applyNumberFormat="1" applyFont="1" applyFill="1" applyBorder="1" applyAlignment="1">
      <alignment horizontal="right" vertical="center"/>
    </xf>
    <xf numFmtId="176" fontId="37" fillId="4" borderId="42" xfId="0" applyNumberFormat="1" applyFont="1" applyFill="1" applyBorder="1" applyAlignment="1">
      <alignment horizontal="right" vertical="center"/>
    </xf>
    <xf numFmtId="180" fontId="37" fillId="8" borderId="71" xfId="0" applyNumberFormat="1" applyFont="1" applyFill="1" applyBorder="1">
      <alignment vertical="center"/>
    </xf>
    <xf numFmtId="180" fontId="37" fillId="8" borderId="73" xfId="0" applyNumberFormat="1" applyFont="1" applyFill="1" applyBorder="1">
      <alignment vertical="center"/>
    </xf>
    <xf numFmtId="180" fontId="37" fillId="8" borderId="68" xfId="0" applyNumberFormat="1" applyFont="1" applyFill="1" applyBorder="1">
      <alignment vertical="center"/>
    </xf>
    <xf numFmtId="180" fontId="37" fillId="8" borderId="70" xfId="0" applyNumberFormat="1" applyFont="1" applyFill="1" applyBorder="1">
      <alignment vertical="center"/>
    </xf>
    <xf numFmtId="176" fontId="37" fillId="4" borderId="8" xfId="0" applyNumberFormat="1" applyFont="1" applyFill="1" applyBorder="1" applyAlignment="1">
      <alignment horizontal="right" vertical="center"/>
    </xf>
    <xf numFmtId="0" fontId="3" fillId="12" borderId="20" xfId="0" applyFont="1" applyFill="1" applyBorder="1" applyAlignment="1">
      <alignment horizontal="center" vertical="center"/>
    </xf>
    <xf numFmtId="0" fontId="3" fillId="12" borderId="2" xfId="0" applyFont="1" applyFill="1" applyBorder="1" applyAlignment="1">
      <alignment horizontal="center" vertical="center"/>
    </xf>
    <xf numFmtId="186" fontId="4" fillId="0" borderId="4" xfId="0" applyNumberFormat="1" applyFont="1" applyBorder="1" applyAlignment="1">
      <alignment vertical="center" shrinkToFit="1"/>
    </xf>
    <xf numFmtId="186" fontId="4" fillId="0" borderId="11" xfId="0" applyNumberFormat="1" applyFont="1" applyBorder="1" applyAlignment="1">
      <alignment vertical="center" shrinkToFit="1"/>
    </xf>
    <xf numFmtId="186" fontId="4" fillId="0" borderId="6" xfId="0" applyNumberFormat="1" applyFont="1" applyBorder="1" applyAlignment="1">
      <alignment vertical="center" shrinkToFit="1"/>
    </xf>
    <xf numFmtId="186" fontId="4" fillId="0" borderId="39" xfId="0" applyNumberFormat="1" applyFont="1" applyBorder="1" applyAlignment="1">
      <alignment vertical="center" shrinkToFit="1"/>
    </xf>
    <xf numFmtId="179" fontId="4" fillId="12" borderId="14" xfId="0" applyNumberFormat="1" applyFont="1" applyFill="1" applyBorder="1">
      <alignment vertical="center"/>
    </xf>
    <xf numFmtId="179" fontId="4" fillId="12" borderId="13" xfId="0" applyNumberFormat="1" applyFont="1" applyFill="1" applyBorder="1">
      <alignment vertical="center"/>
    </xf>
    <xf numFmtId="179" fontId="4" fillId="12" borderId="17" xfId="0" applyNumberFormat="1" applyFont="1" applyFill="1" applyBorder="1">
      <alignment vertical="center"/>
    </xf>
    <xf numFmtId="57" fontId="4" fillId="9" borderId="4" xfId="0" applyNumberFormat="1" applyFont="1" applyFill="1" applyBorder="1" applyAlignment="1">
      <alignment horizontal="left" vertical="center" wrapText="1"/>
    </xf>
    <xf numFmtId="57" fontId="4" fillId="9" borderId="5" xfId="0" applyNumberFormat="1" applyFont="1" applyFill="1" applyBorder="1" applyAlignment="1">
      <alignment horizontal="left" vertical="center" wrapText="1"/>
    </xf>
    <xf numFmtId="57" fontId="4" fillId="9" borderId="11" xfId="0" applyNumberFormat="1" applyFont="1" applyFill="1" applyBorder="1" applyAlignment="1">
      <alignment horizontal="left" vertical="center" wrapText="1"/>
    </xf>
    <xf numFmtId="57" fontId="4" fillId="9" borderId="6" xfId="0" applyNumberFormat="1" applyFont="1" applyFill="1" applyBorder="1" applyAlignment="1">
      <alignment horizontal="left" vertical="center" wrapText="1"/>
    </xf>
    <xf numFmtId="57" fontId="4" fillId="9" borderId="7" xfId="0" applyNumberFormat="1" applyFont="1" applyFill="1" applyBorder="1" applyAlignment="1">
      <alignment horizontal="left" vertical="center" wrapText="1"/>
    </xf>
    <xf numFmtId="57" fontId="4" fillId="9" borderId="39" xfId="0" applyNumberFormat="1" applyFont="1" applyFill="1" applyBorder="1" applyAlignment="1">
      <alignment horizontal="left" vertical="center" wrapText="1"/>
    </xf>
    <xf numFmtId="0" fontId="4" fillId="9" borderId="4" xfId="0" applyFont="1" applyFill="1" applyBorder="1" applyAlignment="1">
      <alignment horizontal="left" vertical="center" wrapText="1"/>
    </xf>
    <xf numFmtId="0" fontId="4" fillId="9" borderId="5" xfId="0" applyFont="1" applyFill="1" applyBorder="1" applyAlignment="1">
      <alignment horizontal="left" vertical="center" wrapText="1"/>
    </xf>
    <xf numFmtId="0" fontId="4" fillId="9" borderId="11" xfId="0" applyFont="1" applyFill="1" applyBorder="1" applyAlignment="1">
      <alignment horizontal="left" vertical="center" wrapText="1"/>
    </xf>
    <xf numFmtId="0" fontId="4" fillId="9" borderId="6" xfId="0" applyFont="1" applyFill="1" applyBorder="1" applyAlignment="1">
      <alignment horizontal="left" vertical="center" wrapText="1"/>
    </xf>
    <xf numFmtId="0" fontId="4" fillId="9" borderId="7" xfId="0" applyFont="1" applyFill="1" applyBorder="1" applyAlignment="1">
      <alignment horizontal="left" vertical="center" wrapText="1"/>
    </xf>
    <xf numFmtId="0" fontId="4" fillId="9" borderId="39" xfId="0" applyFont="1" applyFill="1" applyBorder="1" applyAlignment="1">
      <alignment horizontal="left" vertical="center" wrapText="1"/>
    </xf>
    <xf numFmtId="186" fontId="4" fillId="9" borderId="4" xfId="0" applyNumberFormat="1" applyFont="1" applyFill="1" applyBorder="1" applyAlignment="1">
      <alignment vertical="center" shrinkToFit="1"/>
    </xf>
    <xf numFmtId="186" fontId="4" fillId="9" borderId="5" xfId="0" applyNumberFormat="1" applyFont="1" applyFill="1" applyBorder="1" applyAlignment="1">
      <alignment vertical="center" shrinkToFit="1"/>
    </xf>
    <xf numFmtId="186" fontId="4" fillId="9" borderId="11" xfId="0" applyNumberFormat="1" applyFont="1" applyFill="1" applyBorder="1" applyAlignment="1">
      <alignment vertical="center" shrinkToFit="1"/>
    </xf>
    <xf numFmtId="186" fontId="4" fillId="9" borderId="6" xfId="0" applyNumberFormat="1" applyFont="1" applyFill="1" applyBorder="1" applyAlignment="1">
      <alignment vertical="center" shrinkToFit="1"/>
    </xf>
    <xf numFmtId="186" fontId="4" fillId="9" borderId="7" xfId="0" applyNumberFormat="1" applyFont="1" applyFill="1" applyBorder="1" applyAlignment="1">
      <alignment vertical="center" shrinkToFit="1"/>
    </xf>
    <xf numFmtId="186" fontId="4" fillId="9" borderId="39" xfId="0" applyNumberFormat="1" applyFont="1" applyFill="1" applyBorder="1" applyAlignment="1">
      <alignment vertical="center" shrinkToFit="1"/>
    </xf>
    <xf numFmtId="0" fontId="37" fillId="6" borderId="14" xfId="0" applyFont="1" applyFill="1" applyBorder="1" applyAlignment="1">
      <alignment horizontal="center" vertical="center" shrinkToFit="1"/>
    </xf>
    <xf numFmtId="0" fontId="37" fillId="6" borderId="13" xfId="0" applyFont="1" applyFill="1" applyBorder="1" applyAlignment="1">
      <alignment horizontal="center" vertical="center" shrinkToFit="1"/>
    </xf>
    <xf numFmtId="0" fontId="37" fillId="6" borderId="17" xfId="0" applyFont="1" applyFill="1" applyBorder="1" applyAlignment="1">
      <alignment horizontal="center" vertical="center" shrinkToFit="1"/>
    </xf>
    <xf numFmtId="0" fontId="37" fillId="6" borderId="3" xfId="0" applyFont="1" applyFill="1" applyBorder="1" applyAlignment="1">
      <alignment horizontal="center" vertical="center" shrinkToFit="1"/>
    </xf>
    <xf numFmtId="0" fontId="37" fillId="6" borderId="3" xfId="0" applyFont="1" applyFill="1" applyBorder="1" applyAlignment="1">
      <alignment horizontal="center" vertical="center"/>
    </xf>
    <xf numFmtId="188" fontId="4" fillId="8" borderId="4" xfId="0" applyNumberFormat="1" applyFont="1" applyFill="1" applyBorder="1" applyAlignment="1">
      <alignment vertical="center" shrinkToFit="1"/>
    </xf>
    <xf numFmtId="188" fontId="4" fillId="8" borderId="11" xfId="0" applyNumberFormat="1" applyFont="1" applyFill="1" applyBorder="1" applyAlignment="1">
      <alignment vertical="center" shrinkToFit="1"/>
    </xf>
    <xf numFmtId="188" fontId="4" fillId="8" borderId="6" xfId="0" applyNumberFormat="1" applyFont="1" applyFill="1" applyBorder="1" applyAlignment="1">
      <alignment vertical="center" shrinkToFit="1"/>
    </xf>
    <xf numFmtId="188" fontId="4" fillId="8" borderId="39" xfId="0" applyNumberFormat="1" applyFont="1" applyFill="1" applyBorder="1" applyAlignment="1">
      <alignment vertical="center" shrinkToFit="1"/>
    </xf>
    <xf numFmtId="0" fontId="37" fillId="9" borderId="3" xfId="0" applyFont="1" applyFill="1" applyBorder="1" applyAlignment="1">
      <alignment horizontal="left" vertical="center" wrapText="1"/>
    </xf>
    <xf numFmtId="0" fontId="4" fillId="9" borderId="3" xfId="0" applyFont="1" applyFill="1" applyBorder="1" applyAlignment="1">
      <alignment horizontal="center" vertical="center" justifyLastLine="1"/>
    </xf>
    <xf numFmtId="186" fontId="4" fillId="8" borderId="4" xfId="0" applyNumberFormat="1" applyFont="1" applyFill="1" applyBorder="1" applyAlignment="1">
      <alignment vertical="center" shrinkToFit="1"/>
    </xf>
    <xf numFmtId="186" fontId="4" fillId="8" borderId="11" xfId="0" applyNumberFormat="1" applyFont="1" applyFill="1" applyBorder="1" applyAlignment="1">
      <alignment vertical="center" shrinkToFit="1"/>
    </xf>
    <xf numFmtId="0" fontId="4" fillId="2" borderId="13" xfId="0" applyFont="1" applyFill="1" applyBorder="1" applyAlignment="1">
      <alignment horizontal="center" vertical="center" wrapText="1" justifyLastLine="1"/>
    </xf>
    <xf numFmtId="0" fontId="4" fillId="2" borderId="17" xfId="0" applyFont="1" applyFill="1" applyBorder="1" applyAlignment="1">
      <alignment horizontal="center" vertical="center" wrapText="1" justifyLastLine="1"/>
    </xf>
    <xf numFmtId="0" fontId="4" fillId="0" borderId="3" xfId="0" applyFont="1" applyBorder="1" applyAlignment="1">
      <alignment horizontal="left" vertical="center" justifyLastLine="1"/>
    </xf>
    <xf numFmtId="178" fontId="4" fillId="0" borderId="4" xfId="0" applyNumberFormat="1" applyFont="1" applyBorder="1" applyAlignment="1">
      <alignment horizontal="right" vertical="center"/>
    </xf>
    <xf numFmtId="178" fontId="4" fillId="0" borderId="5" xfId="0" applyNumberFormat="1" applyFont="1" applyBorder="1" applyAlignment="1">
      <alignment horizontal="right" vertical="center"/>
    </xf>
    <xf numFmtId="178" fontId="4" fillId="0" borderId="11" xfId="0" applyNumberFormat="1" applyFont="1" applyBorder="1" applyAlignment="1">
      <alignment horizontal="right" vertical="center"/>
    </xf>
    <xf numFmtId="0" fontId="4" fillId="12" borderId="3" xfId="0" applyFont="1" applyFill="1" applyBorder="1" applyAlignment="1">
      <alignment horizontal="center" vertical="center" justifyLastLine="1"/>
    </xf>
    <xf numFmtId="187" fontId="4" fillId="8" borderId="3" xfId="0" applyNumberFormat="1" applyFont="1" applyFill="1" applyBorder="1" applyAlignment="1">
      <alignment vertical="center" shrinkToFit="1"/>
    </xf>
    <xf numFmtId="187" fontId="4" fillId="9" borderId="3" xfId="0" applyNumberFormat="1" applyFont="1" applyFill="1" applyBorder="1" applyAlignment="1">
      <alignment vertical="center" shrinkToFit="1"/>
    </xf>
    <xf numFmtId="0" fontId="4" fillId="0" borderId="6" xfId="0" applyFont="1" applyBorder="1" applyAlignment="1">
      <alignment horizontal="center" vertical="center" wrapText="1" justifyLastLine="1"/>
    </xf>
    <xf numFmtId="0" fontId="4" fillId="0" borderId="7" xfId="0" applyFont="1" applyBorder="1" applyAlignment="1">
      <alignment horizontal="center" vertical="center" wrapText="1" justifyLastLine="1"/>
    </xf>
    <xf numFmtId="0" fontId="4" fillId="0" borderId="39" xfId="0" applyFont="1" applyBorder="1" applyAlignment="1">
      <alignment horizontal="center" vertical="center" wrapText="1" justifyLastLine="1"/>
    </xf>
    <xf numFmtId="0" fontId="4" fillId="0" borderId="14" xfId="0" applyFont="1" applyBorder="1" applyAlignment="1">
      <alignment horizontal="center" vertical="center" wrapText="1" justifyLastLine="1"/>
    </xf>
    <xf numFmtId="0" fontId="4" fillId="0" borderId="13" xfId="0" applyFont="1" applyBorder="1" applyAlignment="1">
      <alignment horizontal="center" vertical="center" wrapText="1" justifyLastLine="1"/>
    </xf>
    <xf numFmtId="0" fontId="4" fillId="0" borderId="17" xfId="0" applyFont="1" applyBorder="1" applyAlignment="1">
      <alignment horizontal="center" vertical="center" wrapText="1" justifyLastLine="1"/>
    </xf>
    <xf numFmtId="186" fontId="4" fillId="8" borderId="6" xfId="0" applyNumberFormat="1" applyFont="1" applyFill="1" applyBorder="1" applyAlignment="1">
      <alignment vertical="center" shrinkToFit="1"/>
    </xf>
    <xf numFmtId="186" fontId="4" fillId="8" borderId="39" xfId="0" applyNumberFormat="1" applyFont="1" applyFill="1" applyBorder="1" applyAlignment="1">
      <alignment vertical="center" shrinkToFit="1"/>
    </xf>
    <xf numFmtId="0" fontId="4" fillId="6" borderId="33" xfId="0" applyFont="1" applyFill="1" applyBorder="1" applyAlignment="1">
      <alignment horizontal="center" vertical="center" justifyLastLine="1"/>
    </xf>
    <xf numFmtId="0" fontId="4" fillId="6" borderId="0" xfId="0" applyFont="1" applyFill="1" applyAlignment="1">
      <alignment horizontal="center" vertical="center" justifyLastLine="1"/>
    </xf>
    <xf numFmtId="0" fontId="4" fillId="6" borderId="10" xfId="0" applyFont="1" applyFill="1" applyBorder="1" applyAlignment="1">
      <alignment horizontal="center" vertical="center" justifyLastLine="1"/>
    </xf>
    <xf numFmtId="0" fontId="4" fillId="6" borderId="3" xfId="0" applyFont="1" applyFill="1" applyBorder="1" applyAlignment="1">
      <alignment horizontal="center" vertical="center" textRotation="255"/>
    </xf>
    <xf numFmtId="0" fontId="5" fillId="6" borderId="14" xfId="0" applyFont="1" applyFill="1" applyBorder="1" applyAlignment="1">
      <alignment horizontal="center" vertical="center" shrinkToFit="1"/>
    </xf>
    <xf numFmtId="0" fontId="5" fillId="6" borderId="13" xfId="0" applyFont="1" applyFill="1" applyBorder="1" applyAlignment="1">
      <alignment horizontal="center" vertical="center" shrinkToFit="1"/>
    </xf>
    <xf numFmtId="0" fontId="5" fillId="6" borderId="17" xfId="0" applyFont="1" applyFill="1" applyBorder="1" applyAlignment="1">
      <alignment horizontal="center" vertical="center" shrinkToFit="1"/>
    </xf>
    <xf numFmtId="0" fontId="3" fillId="12" borderId="20" xfId="0" applyFont="1" applyFill="1" applyBorder="1" applyAlignment="1">
      <alignment horizontal="center" vertical="center" shrinkToFit="1"/>
    </xf>
    <xf numFmtId="0" fontId="3" fillId="12" borderId="2" xfId="0" applyFont="1" applyFill="1" applyBorder="1" applyAlignment="1">
      <alignment horizontal="center" vertical="center" shrinkToFit="1"/>
    </xf>
    <xf numFmtId="178" fontId="4" fillId="8" borderId="4" xfId="0" applyNumberFormat="1" applyFont="1" applyFill="1" applyBorder="1" applyAlignment="1">
      <alignment horizontal="right" vertical="center"/>
    </xf>
    <xf numFmtId="178" fontId="4" fillId="8" borderId="5" xfId="0" applyNumberFormat="1" applyFont="1" applyFill="1" applyBorder="1" applyAlignment="1">
      <alignment horizontal="right" vertical="center"/>
    </xf>
    <xf numFmtId="178" fontId="4" fillId="8" borderId="11" xfId="0" applyNumberFormat="1" applyFont="1" applyFill="1" applyBorder="1" applyAlignment="1">
      <alignment horizontal="right" vertical="center"/>
    </xf>
    <xf numFmtId="0" fontId="4" fillId="12" borderId="20" xfId="0" applyFont="1" applyFill="1" applyBorder="1" applyAlignment="1">
      <alignment horizontal="center" vertical="center" textRotation="255"/>
    </xf>
    <xf numFmtId="0" fontId="4" fillId="12" borderId="2" xfId="0" applyFont="1" applyFill="1" applyBorder="1" applyAlignment="1">
      <alignment horizontal="center" vertical="center" textRotation="255"/>
    </xf>
    <xf numFmtId="180" fontId="37" fillId="8" borderId="72" xfId="0" applyNumberFormat="1" applyFont="1" applyFill="1" applyBorder="1">
      <alignment vertical="center"/>
    </xf>
    <xf numFmtId="176" fontId="37" fillId="8" borderId="8" xfId="0" applyNumberFormat="1" applyFont="1" applyFill="1" applyBorder="1">
      <alignment vertical="center"/>
    </xf>
    <xf numFmtId="0" fontId="37" fillId="12" borderId="5" xfId="0" applyFont="1" applyFill="1" applyBorder="1" applyAlignment="1">
      <alignment horizontal="center" vertical="center" shrinkToFit="1"/>
    </xf>
    <xf numFmtId="0" fontId="37" fillId="12" borderId="7" xfId="0" applyFont="1" applyFill="1" applyBorder="1" applyAlignment="1">
      <alignment horizontal="center" vertical="center" shrinkToFit="1"/>
    </xf>
    <xf numFmtId="176" fontId="37" fillId="4" borderId="61" xfId="0" applyNumberFormat="1" applyFont="1" applyFill="1" applyBorder="1" applyAlignment="1">
      <alignment horizontal="center" vertical="center"/>
    </xf>
    <xf numFmtId="176" fontId="37" fillId="4" borderId="51" xfId="0" applyNumberFormat="1" applyFont="1" applyFill="1" applyBorder="1" applyAlignment="1">
      <alignment horizontal="center" vertical="center"/>
    </xf>
    <xf numFmtId="176" fontId="37" fillId="4" borderId="65" xfId="0" applyNumberFormat="1" applyFont="1" applyFill="1" applyBorder="1" applyAlignment="1">
      <alignment horizontal="right" vertical="center"/>
    </xf>
    <xf numFmtId="176" fontId="37" fillId="4" borderId="61" xfId="0" applyNumberFormat="1" applyFont="1" applyFill="1" applyBorder="1" applyAlignment="1">
      <alignment horizontal="right" vertical="center"/>
    </xf>
    <xf numFmtId="176" fontId="37" fillId="4" borderId="51" xfId="0" applyNumberFormat="1" applyFont="1" applyFill="1" applyBorder="1" applyAlignment="1">
      <alignment horizontal="right" vertical="center"/>
    </xf>
    <xf numFmtId="0" fontId="37" fillId="0" borderId="3" xfId="0" applyFont="1" applyBorder="1" applyAlignment="1">
      <alignment horizontal="center" vertical="center" wrapText="1"/>
    </xf>
    <xf numFmtId="194" fontId="37" fillId="8" borderId="3" xfId="0" applyNumberFormat="1" applyFont="1" applyFill="1" applyBorder="1" applyAlignment="1">
      <alignment horizontal="center" vertical="center"/>
    </xf>
    <xf numFmtId="179" fontId="37" fillId="0" borderId="3" xfId="0" applyNumberFormat="1" applyFont="1" applyBorder="1" applyAlignment="1">
      <alignment horizontal="center" vertical="center"/>
    </xf>
    <xf numFmtId="0" fontId="37" fillId="0" borderId="3" xfId="0" applyFont="1" applyBorder="1" applyAlignment="1">
      <alignment vertical="center" shrinkToFit="1"/>
    </xf>
    <xf numFmtId="0" fontId="37" fillId="0" borderId="3" xfId="0" applyFont="1" applyBorder="1" applyAlignment="1">
      <alignment vertical="center" wrapText="1"/>
    </xf>
    <xf numFmtId="0" fontId="37" fillId="0" borderId="20" xfId="0" applyFont="1" applyBorder="1" applyAlignment="1">
      <alignment vertical="center" shrinkToFit="1"/>
    </xf>
    <xf numFmtId="0" fontId="5" fillId="12" borderId="13" xfId="0" applyFont="1" applyFill="1" applyBorder="1" applyAlignment="1">
      <alignment horizontal="center" vertical="center" wrapText="1"/>
    </xf>
    <xf numFmtId="0" fontId="5" fillId="12" borderId="17" xfId="0" applyFont="1" applyFill="1" applyBorder="1" applyAlignment="1">
      <alignment horizontal="center" vertical="center" wrapText="1"/>
    </xf>
    <xf numFmtId="179" fontId="4" fillId="12" borderId="13" xfId="0" applyNumberFormat="1" applyFont="1" applyFill="1" applyBorder="1" applyAlignment="1">
      <alignment horizontal="center" vertical="center" wrapText="1"/>
    </xf>
    <xf numFmtId="179" fontId="4" fillId="12" borderId="17" xfId="0" applyNumberFormat="1" applyFont="1" applyFill="1" applyBorder="1" applyAlignment="1">
      <alignment horizontal="center" vertical="center" wrapText="1"/>
    </xf>
    <xf numFmtId="179" fontId="4" fillId="12" borderId="4" xfId="0" applyNumberFormat="1" applyFont="1" applyFill="1" applyBorder="1" applyAlignment="1">
      <alignment horizontal="center" vertical="center" wrapText="1"/>
    </xf>
    <xf numFmtId="179" fontId="4" fillId="12" borderId="5" xfId="0" applyNumberFormat="1" applyFont="1" applyFill="1" applyBorder="1" applyAlignment="1">
      <alignment horizontal="center" vertical="center" wrapText="1"/>
    </xf>
    <xf numFmtId="179" fontId="4" fillId="12" borderId="6" xfId="0" applyNumberFormat="1" applyFont="1" applyFill="1" applyBorder="1" applyAlignment="1">
      <alignment horizontal="center" vertical="center" wrapText="1"/>
    </xf>
    <xf numFmtId="179" fontId="4" fillId="12" borderId="7" xfId="0" applyNumberFormat="1" applyFont="1" applyFill="1" applyBorder="1" applyAlignment="1">
      <alignment horizontal="center" vertical="center" wrapText="1"/>
    </xf>
    <xf numFmtId="179" fontId="4" fillId="12" borderId="39" xfId="0" applyNumberFormat="1" applyFont="1" applyFill="1" applyBorder="1" applyAlignment="1">
      <alignment horizontal="center" vertical="center" wrapText="1"/>
    </xf>
    <xf numFmtId="179" fontId="4" fillId="0" borderId="3" xfId="0" applyNumberFormat="1" applyFont="1" applyBorder="1" applyAlignment="1">
      <alignment horizontal="center" vertical="center" wrapText="1"/>
    </xf>
    <xf numFmtId="0" fontId="37" fillId="12" borderId="14" xfId="0" applyFont="1" applyFill="1" applyBorder="1" applyAlignment="1">
      <alignment horizontal="center" vertical="center" shrinkToFit="1"/>
    </xf>
    <xf numFmtId="0" fontId="37" fillId="12" borderId="17" xfId="0" applyFont="1" applyFill="1" applyBorder="1" applyAlignment="1">
      <alignment horizontal="center" vertical="center" shrinkToFit="1"/>
    </xf>
    <xf numFmtId="0" fontId="37" fillId="4" borderId="20" xfId="0" applyFont="1" applyFill="1" applyBorder="1" applyAlignment="1">
      <alignment horizontal="left" vertical="center"/>
    </xf>
    <xf numFmtId="0" fontId="37" fillId="4" borderId="18" xfId="0" applyFont="1" applyFill="1" applyBorder="1" applyAlignment="1">
      <alignment horizontal="left" vertical="center"/>
    </xf>
    <xf numFmtId="0" fontId="37" fillId="4" borderId="2" xfId="0" applyFont="1" applyFill="1" applyBorder="1" applyAlignment="1">
      <alignment horizontal="left" vertical="center"/>
    </xf>
    <xf numFmtId="0" fontId="50" fillId="12" borderId="3" xfId="0" applyFont="1" applyFill="1" applyBorder="1" applyAlignment="1">
      <alignment horizontal="center" vertical="center" textRotation="255"/>
    </xf>
    <xf numFmtId="0" fontId="37" fillId="0" borderId="2" xfId="0" applyFont="1" applyBorder="1" applyAlignment="1">
      <alignment vertical="center" wrapText="1"/>
    </xf>
    <xf numFmtId="0" fontId="37" fillId="0" borderId="2" xfId="0" applyFont="1" applyBorder="1" applyAlignment="1">
      <alignment vertical="center" shrinkToFit="1"/>
    </xf>
    <xf numFmtId="180" fontId="37" fillId="4" borderId="71" xfId="0" applyNumberFormat="1" applyFont="1" applyFill="1" applyBorder="1" applyAlignment="1">
      <alignment horizontal="right" vertical="center"/>
    </xf>
    <xf numFmtId="180" fontId="37" fillId="4" borderId="72" xfId="0" applyNumberFormat="1" applyFont="1" applyFill="1" applyBorder="1" applyAlignment="1">
      <alignment horizontal="right" vertical="center"/>
    </xf>
    <xf numFmtId="180" fontId="37" fillId="4" borderId="73" xfId="0" applyNumberFormat="1" applyFont="1" applyFill="1" applyBorder="1" applyAlignment="1">
      <alignment horizontal="right" vertical="center"/>
    </xf>
    <xf numFmtId="192" fontId="4" fillId="8" borderId="4" xfId="0" applyNumberFormat="1" applyFont="1" applyFill="1" applyBorder="1" applyAlignment="1">
      <alignment vertical="center" shrinkToFit="1"/>
    </xf>
    <xf numFmtId="192" fontId="4" fillId="8" borderId="11" xfId="0" applyNumberFormat="1" applyFont="1" applyFill="1" applyBorder="1" applyAlignment="1">
      <alignment vertical="center" shrinkToFit="1"/>
    </xf>
    <xf numFmtId="0" fontId="37" fillId="12" borderId="14" xfId="0" applyFont="1" applyFill="1" applyBorder="1" applyAlignment="1">
      <alignment horizontal="center" vertical="center"/>
    </xf>
    <xf numFmtId="0" fontId="37" fillId="12" borderId="13" xfId="0" applyFont="1" applyFill="1" applyBorder="1" applyAlignment="1">
      <alignment horizontal="center" vertical="center"/>
    </xf>
    <xf numFmtId="0" fontId="37" fillId="12" borderId="17" xfId="0" applyFont="1" applyFill="1" applyBorder="1" applyAlignment="1">
      <alignment horizontal="center" vertical="center"/>
    </xf>
    <xf numFmtId="179" fontId="4" fillId="8" borderId="3" xfId="0" applyNumberFormat="1" applyFont="1" applyFill="1" applyBorder="1" applyAlignment="1">
      <alignment horizontal="center" vertical="center" wrapText="1"/>
    </xf>
    <xf numFmtId="186" fontId="4" fillId="9" borderId="4" xfId="0" applyNumberFormat="1" applyFont="1" applyFill="1" applyBorder="1" applyAlignment="1">
      <alignment vertical="center" wrapText="1" shrinkToFit="1"/>
    </xf>
    <xf numFmtId="186" fontId="4" fillId="9" borderId="5" xfId="0" applyNumberFormat="1" applyFont="1" applyFill="1" applyBorder="1" applyAlignment="1">
      <alignment vertical="center" wrapText="1" shrinkToFit="1"/>
    </xf>
    <xf numFmtId="186" fontId="4" fillId="9" borderId="11" xfId="0" applyNumberFormat="1" applyFont="1" applyFill="1" applyBorder="1" applyAlignment="1">
      <alignment vertical="center" wrapText="1" shrinkToFit="1"/>
    </xf>
    <xf numFmtId="187" fontId="4" fillId="9" borderId="6" xfId="0" applyNumberFormat="1" applyFont="1" applyFill="1" applyBorder="1" applyAlignment="1">
      <alignment vertical="center" wrapText="1" shrinkToFit="1"/>
    </xf>
    <xf numFmtId="187" fontId="4" fillId="9" borderId="7" xfId="0" applyNumberFormat="1" applyFont="1" applyFill="1" applyBorder="1" applyAlignment="1">
      <alignment vertical="center" wrapText="1" shrinkToFit="1"/>
    </xf>
    <xf numFmtId="187" fontId="4" fillId="9" borderId="39" xfId="0" applyNumberFormat="1" applyFont="1" applyFill="1" applyBorder="1" applyAlignment="1">
      <alignment vertical="center" wrapText="1" shrinkToFit="1"/>
    </xf>
    <xf numFmtId="178" fontId="4" fillId="6" borderId="14" xfId="0" applyNumberFormat="1" applyFont="1" applyFill="1" applyBorder="1" applyAlignment="1">
      <alignment horizontal="center" vertical="center"/>
    </xf>
    <xf numFmtId="178" fontId="4" fillId="6" borderId="17" xfId="0" applyNumberFormat="1" applyFont="1" applyFill="1" applyBorder="1" applyAlignment="1">
      <alignment horizontal="center" vertical="center"/>
    </xf>
    <xf numFmtId="0" fontId="4" fillId="9" borderId="4" xfId="0" applyFont="1" applyFill="1" applyBorder="1" applyAlignment="1">
      <alignment horizontal="left" vertical="top" wrapText="1" shrinkToFit="1"/>
    </xf>
    <xf numFmtId="0" fontId="4" fillId="9" borderId="5" xfId="0" applyFont="1" applyFill="1" applyBorder="1" applyAlignment="1">
      <alignment horizontal="left" vertical="top" shrinkToFit="1"/>
    </xf>
    <xf numFmtId="0" fontId="0" fillId="9" borderId="11" xfId="0" applyFill="1" applyBorder="1">
      <alignment vertical="center"/>
    </xf>
    <xf numFmtId="0" fontId="4" fillId="9" borderId="33" xfId="0" applyFont="1" applyFill="1" applyBorder="1" applyAlignment="1">
      <alignment horizontal="left" vertical="top" shrinkToFit="1"/>
    </xf>
    <xf numFmtId="0" fontId="4" fillId="9" borderId="0" xfId="0" applyFont="1" applyFill="1" applyAlignment="1">
      <alignment horizontal="left" vertical="top" shrinkToFit="1"/>
    </xf>
    <xf numFmtId="0" fontId="0" fillId="9" borderId="10" xfId="0" applyFill="1" applyBorder="1">
      <alignment vertical="center"/>
    </xf>
    <xf numFmtId="0" fontId="4" fillId="9" borderId="6" xfId="0" applyFont="1" applyFill="1" applyBorder="1" applyAlignment="1">
      <alignment horizontal="left" vertical="top" shrinkToFit="1"/>
    </xf>
    <xf numFmtId="0" fontId="4" fillId="9" borderId="7" xfId="0" applyFont="1" applyFill="1" applyBorder="1" applyAlignment="1">
      <alignment horizontal="left" vertical="top" shrinkToFit="1"/>
    </xf>
    <xf numFmtId="0" fontId="0" fillId="9" borderId="39" xfId="0" applyFill="1" applyBorder="1">
      <alignment vertical="center"/>
    </xf>
    <xf numFmtId="0" fontId="37" fillId="0" borderId="14" xfId="0" applyFont="1" applyBorder="1" applyAlignment="1">
      <alignment horizontal="left" vertical="top"/>
    </xf>
    <xf numFmtId="0" fontId="37" fillId="0" borderId="13" xfId="0" applyFont="1" applyBorder="1" applyAlignment="1">
      <alignment horizontal="left" vertical="top"/>
    </xf>
    <xf numFmtId="0" fontId="37" fillId="0" borderId="17" xfId="0" applyFont="1" applyBorder="1" applyAlignment="1">
      <alignment horizontal="left" vertical="top"/>
    </xf>
    <xf numFmtId="0" fontId="37" fillId="12" borderId="0" xfId="0" applyFont="1" applyFill="1" applyAlignment="1">
      <alignment horizontal="center" vertical="center"/>
    </xf>
    <xf numFmtId="0" fontId="37" fillId="12" borderId="4" xfId="0" applyFont="1" applyFill="1" applyBorder="1" applyAlignment="1">
      <alignment horizontal="center" vertical="center" wrapText="1"/>
    </xf>
    <xf numFmtId="0" fontId="37" fillId="12" borderId="5" xfId="0" applyFont="1" applyFill="1" applyBorder="1" applyAlignment="1">
      <alignment horizontal="center" vertical="center" wrapText="1"/>
    </xf>
    <xf numFmtId="0" fontId="37" fillId="12" borderId="11" xfId="0" applyFont="1" applyFill="1" applyBorder="1" applyAlignment="1">
      <alignment horizontal="center" vertical="center" wrapText="1"/>
    </xf>
    <xf numFmtId="0" fontId="37" fillId="12" borderId="33" xfId="0" applyFont="1" applyFill="1" applyBorder="1" applyAlignment="1">
      <alignment horizontal="center" vertical="center" wrapText="1"/>
    </xf>
    <xf numFmtId="0" fontId="37" fillId="12" borderId="0" xfId="0" applyFont="1" applyFill="1" applyAlignment="1">
      <alignment horizontal="center" vertical="center" wrapText="1"/>
    </xf>
    <xf numFmtId="0" fontId="37" fillId="12" borderId="10" xfId="0" applyFont="1" applyFill="1" applyBorder="1" applyAlignment="1">
      <alignment horizontal="center" vertical="center" wrapText="1"/>
    </xf>
    <xf numFmtId="0" fontId="37" fillId="12" borderId="6" xfId="0" applyFont="1" applyFill="1" applyBorder="1" applyAlignment="1">
      <alignment horizontal="center" vertical="center" wrapText="1"/>
    </xf>
    <xf numFmtId="0" fontId="37" fillId="12" borderId="7" xfId="0" applyFont="1" applyFill="1" applyBorder="1" applyAlignment="1">
      <alignment horizontal="center" vertical="center" wrapText="1"/>
    </xf>
    <xf numFmtId="0" fontId="37" fillId="12" borderId="39" xfId="0" applyFont="1" applyFill="1" applyBorder="1" applyAlignment="1">
      <alignment horizontal="center" vertical="center" wrapText="1"/>
    </xf>
    <xf numFmtId="0" fontId="48" fillId="12" borderId="4" xfId="0" applyFont="1" applyFill="1" applyBorder="1" applyAlignment="1">
      <alignment horizontal="center" vertical="center" wrapText="1"/>
    </xf>
    <xf numFmtId="0" fontId="48" fillId="12" borderId="11" xfId="0" applyFont="1" applyFill="1" applyBorder="1" applyAlignment="1">
      <alignment horizontal="center" vertical="center"/>
    </xf>
    <xf numFmtId="0" fontId="48" fillId="12" borderId="33" xfId="0" applyFont="1" applyFill="1" applyBorder="1" applyAlignment="1">
      <alignment horizontal="center" vertical="center"/>
    </xf>
    <xf numFmtId="0" fontId="48" fillId="12" borderId="10" xfId="0" applyFont="1" applyFill="1" applyBorder="1" applyAlignment="1">
      <alignment horizontal="center" vertical="center"/>
    </xf>
    <xf numFmtId="0" fontId="48" fillId="12" borderId="6" xfId="0" applyFont="1" applyFill="1" applyBorder="1" applyAlignment="1">
      <alignment horizontal="center" vertical="center"/>
    </xf>
    <xf numFmtId="0" fontId="48" fillId="12" borderId="39" xfId="0" applyFont="1" applyFill="1" applyBorder="1" applyAlignment="1">
      <alignment horizontal="center" vertical="center"/>
    </xf>
    <xf numFmtId="176" fontId="37" fillId="8" borderId="66" xfId="0" applyNumberFormat="1" applyFont="1" applyFill="1" applyBorder="1">
      <alignment vertical="center"/>
    </xf>
    <xf numFmtId="176" fontId="37" fillId="8" borderId="67" xfId="0" applyNumberFormat="1" applyFont="1" applyFill="1" applyBorder="1">
      <alignment vertical="center"/>
    </xf>
    <xf numFmtId="180" fontId="37" fillId="8" borderId="43" xfId="0" applyNumberFormat="1" applyFont="1" applyFill="1" applyBorder="1">
      <alignment vertical="center"/>
    </xf>
    <xf numFmtId="180" fontId="37" fillId="8" borderId="44" xfId="0" applyNumberFormat="1" applyFont="1" applyFill="1" applyBorder="1">
      <alignment vertical="center"/>
    </xf>
    <xf numFmtId="176" fontId="37" fillId="8" borderId="74" xfId="0" applyNumberFormat="1" applyFont="1" applyFill="1" applyBorder="1">
      <alignment vertical="center"/>
    </xf>
    <xf numFmtId="0" fontId="4" fillId="12" borderId="3" xfId="0" applyFont="1" applyFill="1" applyBorder="1" applyAlignment="1">
      <alignment horizontal="center" vertical="center" textRotation="255"/>
    </xf>
    <xf numFmtId="0" fontId="3" fillId="12" borderId="14" xfId="3" applyFont="1" applyFill="1" applyBorder="1" applyAlignment="1">
      <alignment horizontal="center" vertical="center"/>
    </xf>
    <xf numFmtId="0" fontId="3" fillId="12" borderId="13" xfId="3" applyFont="1" applyFill="1" applyBorder="1" applyAlignment="1">
      <alignment horizontal="center" vertical="center"/>
    </xf>
    <xf numFmtId="0" fontId="3" fillId="12" borderId="17" xfId="3" applyFont="1" applyFill="1" applyBorder="1" applyAlignment="1">
      <alignment horizontal="center" vertical="center"/>
    </xf>
    <xf numFmtId="0" fontId="3" fillId="12" borderId="4" xfId="3" applyFont="1" applyFill="1" applyBorder="1" applyAlignment="1">
      <alignment horizontal="center" vertical="center" wrapText="1"/>
    </xf>
    <xf numFmtId="0" fontId="3" fillId="12" borderId="5" xfId="3" applyFont="1" applyFill="1" applyBorder="1" applyAlignment="1">
      <alignment horizontal="center" vertical="center" wrapText="1"/>
    </xf>
    <xf numFmtId="0" fontId="3" fillId="12" borderId="11" xfId="3" applyFont="1" applyFill="1" applyBorder="1" applyAlignment="1">
      <alignment horizontal="center" vertical="center" wrapText="1"/>
    </xf>
    <xf numFmtId="0" fontId="3" fillId="12" borderId="6" xfId="3" applyFont="1" applyFill="1" applyBorder="1" applyAlignment="1">
      <alignment horizontal="center" vertical="center" wrapText="1"/>
    </xf>
    <xf numFmtId="0" fontId="3" fillId="12" borderId="7" xfId="3" applyFont="1" applyFill="1" applyBorder="1" applyAlignment="1">
      <alignment horizontal="center" vertical="center" wrapText="1"/>
    </xf>
    <xf numFmtId="0" fontId="3" fillId="12" borderId="4" xfId="3" applyFont="1" applyFill="1" applyBorder="1" applyAlignment="1">
      <alignment horizontal="center" vertical="center"/>
    </xf>
    <xf numFmtId="0" fontId="3" fillId="12" borderId="5" xfId="3" applyFont="1" applyFill="1" applyBorder="1" applyAlignment="1">
      <alignment horizontal="center" vertical="center"/>
    </xf>
    <xf numFmtId="0" fontId="3" fillId="12" borderId="11" xfId="3" applyFont="1" applyFill="1" applyBorder="1" applyAlignment="1">
      <alignment horizontal="center" vertical="center"/>
    </xf>
    <xf numFmtId="0" fontId="3" fillId="12" borderId="3" xfId="3" applyFont="1" applyFill="1" applyBorder="1" applyAlignment="1">
      <alignment horizontal="center" vertical="center"/>
    </xf>
    <xf numFmtId="0" fontId="4" fillId="4" borderId="83" xfId="0" applyFont="1" applyFill="1" applyBorder="1" applyAlignment="1">
      <alignment vertical="top" wrapText="1"/>
    </xf>
    <xf numFmtId="0" fontId="4" fillId="4" borderId="81" xfId="0" applyFont="1" applyFill="1" applyBorder="1" applyAlignment="1">
      <alignment vertical="top" wrapText="1"/>
    </xf>
    <xf numFmtId="0" fontId="4" fillId="4" borderId="82" xfId="0" applyFont="1" applyFill="1" applyBorder="1" applyAlignment="1">
      <alignment vertical="top" wrapText="1"/>
    </xf>
    <xf numFmtId="0" fontId="4" fillId="4" borderId="78" xfId="0" applyFont="1" applyFill="1" applyBorder="1" applyAlignment="1">
      <alignment vertical="top" wrapText="1"/>
    </xf>
    <xf numFmtId="0" fontId="4" fillId="4" borderId="79" xfId="0" applyFont="1" applyFill="1" applyBorder="1" applyAlignment="1">
      <alignment vertical="top" wrapText="1"/>
    </xf>
    <xf numFmtId="0" fontId="4" fillId="4" borderId="80" xfId="0" applyFont="1" applyFill="1" applyBorder="1" applyAlignment="1">
      <alignment vertical="top" wrapText="1"/>
    </xf>
    <xf numFmtId="176" fontId="37" fillId="4" borderId="71" xfId="0" applyNumberFormat="1" applyFont="1" applyFill="1" applyBorder="1" applyAlignment="1">
      <alignment horizontal="right" vertical="center"/>
    </xf>
    <xf numFmtId="176" fontId="37" fillId="4" borderId="72" xfId="0" applyNumberFormat="1" applyFont="1" applyFill="1" applyBorder="1" applyAlignment="1">
      <alignment horizontal="right" vertical="center"/>
    </xf>
    <xf numFmtId="176" fontId="37" fillId="4" borderId="73" xfId="0" applyNumberFormat="1" applyFont="1" applyFill="1" applyBorder="1" applyAlignment="1">
      <alignment horizontal="right" vertical="center"/>
    </xf>
    <xf numFmtId="176" fontId="37" fillId="4" borderId="33" xfId="0" applyNumberFormat="1" applyFont="1" applyFill="1" applyBorder="1" applyAlignment="1">
      <alignment horizontal="right" vertical="center"/>
    </xf>
    <xf numFmtId="176" fontId="37" fillId="4" borderId="0" xfId="0" applyNumberFormat="1" applyFont="1" applyFill="1" applyAlignment="1">
      <alignment horizontal="right" vertical="center"/>
    </xf>
    <xf numFmtId="176" fontId="37" fillId="4" borderId="10" xfId="0" applyNumberFormat="1" applyFont="1" applyFill="1" applyBorder="1" applyAlignment="1">
      <alignment horizontal="right" vertical="center"/>
    </xf>
    <xf numFmtId="0" fontId="1" fillId="0" borderId="14" xfId="3" applyBorder="1" applyAlignment="1">
      <alignment horizontal="center" vertical="center"/>
    </xf>
    <xf numFmtId="0" fontId="1" fillId="0" borderId="17" xfId="3" applyBorder="1" applyAlignment="1">
      <alignment horizontal="center" vertical="center"/>
    </xf>
    <xf numFmtId="0" fontId="4" fillId="0" borderId="89" xfId="0" applyFont="1" applyBorder="1" applyAlignment="1">
      <alignment horizontal="left" vertical="center" justifyLastLine="1"/>
    </xf>
    <xf numFmtId="0" fontId="4" fillId="0" borderId="90" xfId="0" applyFont="1" applyBorder="1" applyAlignment="1">
      <alignment horizontal="left" vertical="center" justifyLastLine="1"/>
    </xf>
    <xf numFmtId="179" fontId="4" fillId="0" borderId="91" xfId="0" applyNumberFormat="1" applyFont="1" applyBorder="1" applyAlignment="1">
      <alignment horizontal="left" vertical="center" justifyLastLine="1"/>
    </xf>
    <xf numFmtId="179" fontId="4" fillId="0" borderId="89" xfId="0" applyNumberFormat="1" applyFont="1" applyBorder="1" applyAlignment="1">
      <alignment horizontal="left" vertical="center" justifyLastLine="1"/>
    </xf>
    <xf numFmtId="0" fontId="1" fillId="8" borderId="14" xfId="3" applyFill="1" applyBorder="1" applyAlignment="1">
      <alignment horizontal="center" vertical="center" shrinkToFit="1"/>
    </xf>
    <xf numFmtId="0" fontId="1" fillId="8" borderId="17" xfId="3" applyFill="1" applyBorder="1" applyAlignment="1">
      <alignment horizontal="center" vertical="center" shrinkToFit="1"/>
    </xf>
    <xf numFmtId="188" fontId="1" fillId="8" borderId="14" xfId="3" applyNumberFormat="1" applyFill="1" applyBorder="1" applyAlignment="1">
      <alignment horizontal="center" vertical="center"/>
    </xf>
    <xf numFmtId="188" fontId="1" fillId="8" borderId="17" xfId="3" applyNumberFormat="1" applyFill="1" applyBorder="1" applyAlignment="1">
      <alignment horizontal="center" vertical="center"/>
    </xf>
    <xf numFmtId="0" fontId="3" fillId="12" borderId="39" xfId="3" applyFont="1" applyFill="1" applyBorder="1" applyAlignment="1">
      <alignment horizontal="center" vertical="center" wrapText="1"/>
    </xf>
    <xf numFmtId="0" fontId="3" fillId="12" borderId="20" xfId="3" applyFont="1" applyFill="1" applyBorder="1" applyAlignment="1">
      <alignment horizontal="left" vertical="center" textRotation="255" shrinkToFit="1"/>
    </xf>
    <xf numFmtId="0" fontId="3" fillId="12" borderId="3" xfId="3" applyFont="1" applyFill="1" applyBorder="1" applyAlignment="1">
      <alignment horizontal="left" vertical="center" textRotation="255" shrinkToFit="1"/>
    </xf>
    <xf numFmtId="0" fontId="48" fillId="12" borderId="2" xfId="3" applyFont="1" applyFill="1" applyBorder="1" applyAlignment="1">
      <alignment horizontal="center" vertical="center" textRotation="255" shrinkToFit="1"/>
    </xf>
    <xf numFmtId="0" fontId="48" fillId="12" borderId="3" xfId="3" applyFont="1" applyFill="1" applyBorder="1" applyAlignment="1">
      <alignment horizontal="center" vertical="center" textRotation="255" shrinkToFit="1"/>
    </xf>
    <xf numFmtId="0" fontId="3" fillId="12" borderId="2" xfId="3" applyFont="1" applyFill="1" applyBorder="1" applyAlignment="1">
      <alignment horizontal="center" vertical="center" textRotation="255" shrinkToFit="1"/>
    </xf>
    <xf numFmtId="0" fontId="3" fillId="12" borderId="20" xfId="3" applyFont="1" applyFill="1" applyBorder="1" applyAlignment="1">
      <alignment horizontal="center" vertical="center" textRotation="255" shrinkToFit="1"/>
    </xf>
    <xf numFmtId="0" fontId="3" fillId="12" borderId="3" xfId="3" applyFont="1" applyFill="1" applyBorder="1" applyAlignment="1">
      <alignment horizontal="center" vertical="center" textRotation="255" shrinkToFit="1"/>
    </xf>
    <xf numFmtId="0" fontId="37" fillId="0" borderId="20" xfId="0" applyFont="1" applyBorder="1" applyAlignment="1">
      <alignment vertical="center" wrapText="1"/>
    </xf>
    <xf numFmtId="0" fontId="37" fillId="6" borderId="4" xfId="0" applyFont="1" applyFill="1" applyBorder="1" applyAlignment="1">
      <alignment horizontal="center" vertical="center"/>
    </xf>
    <xf numFmtId="0" fontId="37" fillId="6" borderId="5" xfId="0" applyFont="1" applyFill="1" applyBorder="1" applyAlignment="1">
      <alignment horizontal="center" vertical="center"/>
    </xf>
    <xf numFmtId="0" fontId="37" fillId="6" borderId="11" xfId="0" applyFont="1" applyFill="1" applyBorder="1" applyAlignment="1">
      <alignment horizontal="center" vertical="center"/>
    </xf>
    <xf numFmtId="0" fontId="37" fillId="6" borderId="6" xfId="0" applyFont="1" applyFill="1" applyBorder="1" applyAlignment="1">
      <alignment horizontal="center" vertical="center"/>
    </xf>
    <xf numFmtId="0" fontId="37" fillId="6" borderId="7" xfId="0" applyFont="1" applyFill="1" applyBorder="1" applyAlignment="1">
      <alignment horizontal="center" vertical="center"/>
    </xf>
    <xf numFmtId="0" fontId="37" fillId="6" borderId="39" xfId="0" applyFont="1" applyFill="1" applyBorder="1" applyAlignment="1">
      <alignment horizontal="center" vertical="center"/>
    </xf>
    <xf numFmtId="0" fontId="2" fillId="6" borderId="4" xfId="0" applyFont="1" applyFill="1" applyBorder="1" applyAlignment="1">
      <alignment horizontal="center" vertical="center" wrapText="1"/>
    </xf>
    <xf numFmtId="0" fontId="2" fillId="6" borderId="11" xfId="0" applyFont="1" applyFill="1" applyBorder="1" applyAlignment="1">
      <alignment horizontal="center" vertical="center" wrapText="1"/>
    </xf>
    <xf numFmtId="0" fontId="2" fillId="6" borderId="6" xfId="0" applyFont="1" applyFill="1" applyBorder="1" applyAlignment="1">
      <alignment horizontal="center" vertical="center" wrapText="1"/>
    </xf>
    <xf numFmtId="0" fontId="2" fillId="6" borderId="39" xfId="0" applyFont="1" applyFill="1" applyBorder="1" applyAlignment="1">
      <alignment horizontal="center" vertical="center" wrapText="1"/>
    </xf>
    <xf numFmtId="0" fontId="4" fillId="9" borderId="3" xfId="0" applyFont="1" applyFill="1" applyBorder="1" applyAlignment="1">
      <alignment horizontal="center" vertical="center" wrapText="1"/>
    </xf>
    <xf numFmtId="0" fontId="1" fillId="8" borderId="14" xfId="3" applyFill="1" applyBorder="1" applyAlignment="1">
      <alignment horizontal="center" vertical="center"/>
    </xf>
    <xf numFmtId="0" fontId="1" fillId="8" borderId="17" xfId="3" applyFill="1" applyBorder="1" applyAlignment="1">
      <alignment horizontal="center" vertical="center"/>
    </xf>
    <xf numFmtId="0" fontId="1" fillId="8" borderId="13" xfId="3" applyFill="1" applyBorder="1" applyAlignment="1">
      <alignment horizontal="center" vertical="center"/>
    </xf>
    <xf numFmtId="186" fontId="37" fillId="9" borderId="3" xfId="0" applyNumberFormat="1" applyFont="1" applyFill="1" applyBorder="1" applyAlignment="1">
      <alignment vertical="center" wrapText="1"/>
    </xf>
    <xf numFmtId="0" fontId="37" fillId="9" borderId="3" xfId="0" applyFont="1" applyFill="1" applyBorder="1" applyAlignment="1">
      <alignment horizontal="center" vertical="center" wrapText="1"/>
    </xf>
    <xf numFmtId="0" fontId="4" fillId="9" borderId="14" xfId="0" applyFont="1" applyFill="1" applyBorder="1" applyAlignment="1">
      <alignment horizontal="left" vertical="center" wrapText="1"/>
    </xf>
    <xf numFmtId="0" fontId="4" fillId="9" borderId="13" xfId="0" applyFont="1" applyFill="1" applyBorder="1" applyAlignment="1">
      <alignment horizontal="left" vertical="center" wrapText="1"/>
    </xf>
    <xf numFmtId="0" fontId="4" fillId="9" borderId="17" xfId="0" applyFont="1" applyFill="1" applyBorder="1" applyAlignment="1">
      <alignment horizontal="left" vertical="center" wrapText="1"/>
    </xf>
    <xf numFmtId="0" fontId="41" fillId="9" borderId="0" xfId="0" applyFont="1" applyFill="1" applyAlignment="1">
      <alignment horizontal="left" vertical="center" wrapText="1"/>
    </xf>
    <xf numFmtId="0" fontId="4" fillId="6" borderId="6" xfId="0" applyFont="1" applyFill="1" applyBorder="1" applyAlignment="1">
      <alignment horizontal="center" vertical="center" shrinkToFit="1"/>
    </xf>
    <xf numFmtId="0" fontId="4" fillId="6" borderId="39" xfId="0" applyFont="1" applyFill="1" applyBorder="1" applyAlignment="1">
      <alignment horizontal="center" vertical="center" shrinkToFit="1"/>
    </xf>
    <xf numFmtId="186" fontId="4" fillId="9" borderId="3" xfId="0" applyNumberFormat="1" applyFont="1" applyFill="1" applyBorder="1" applyAlignment="1">
      <alignment vertical="center" wrapText="1"/>
    </xf>
    <xf numFmtId="0" fontId="4" fillId="6" borderId="2" xfId="0" applyFont="1" applyFill="1" applyBorder="1" applyAlignment="1">
      <alignment horizontal="center" vertical="center"/>
    </xf>
    <xf numFmtId="0" fontId="4" fillId="6" borderId="5" xfId="0" applyFont="1" applyFill="1" applyBorder="1" applyAlignment="1">
      <alignment horizontal="center" vertical="center" wrapText="1"/>
    </xf>
    <xf numFmtId="0" fontId="4" fillId="6" borderId="11" xfId="0" applyFont="1" applyFill="1" applyBorder="1" applyAlignment="1">
      <alignment horizontal="center" vertical="center" wrapText="1"/>
    </xf>
    <xf numFmtId="0" fontId="4" fillId="6" borderId="33" xfId="0" applyFont="1" applyFill="1" applyBorder="1" applyAlignment="1">
      <alignment horizontal="center" vertical="center" wrapText="1"/>
    </xf>
    <xf numFmtId="0" fontId="4" fillId="6" borderId="0" xfId="0" applyFont="1" applyFill="1" applyAlignment="1">
      <alignment horizontal="center" vertical="center" wrapText="1"/>
    </xf>
    <xf numFmtId="0" fontId="4" fillId="6" borderId="10" xfId="0" applyFont="1" applyFill="1" applyBorder="1" applyAlignment="1">
      <alignment horizontal="center" vertical="center" wrapText="1"/>
    </xf>
    <xf numFmtId="0" fontId="37" fillId="9" borderId="3" xfId="0" applyFont="1" applyFill="1" applyBorder="1" applyAlignment="1">
      <alignment horizontal="left" vertical="center"/>
    </xf>
    <xf numFmtId="0" fontId="4" fillId="6" borderId="89" xfId="0" applyFont="1" applyFill="1" applyBorder="1" applyAlignment="1">
      <alignment horizontal="center" vertical="center" justifyLastLine="1"/>
    </xf>
    <xf numFmtId="0" fontId="4" fillId="6" borderId="90" xfId="0" applyFont="1" applyFill="1" applyBorder="1" applyAlignment="1">
      <alignment horizontal="center" vertical="center" justifyLastLine="1"/>
    </xf>
    <xf numFmtId="0" fontId="37" fillId="0" borderId="3" xfId="0" applyFont="1" applyBorder="1" applyAlignment="1">
      <alignment horizontal="left" vertical="center" justifyLastLine="1"/>
    </xf>
    <xf numFmtId="0" fontId="37" fillId="6" borderId="3" xfId="0" applyFont="1" applyFill="1" applyBorder="1" applyAlignment="1">
      <alignment horizontal="center" vertical="center" justifyLastLine="1"/>
    </xf>
    <xf numFmtId="0" fontId="4" fillId="6" borderId="91" xfId="0" applyFont="1" applyFill="1" applyBorder="1" applyAlignment="1">
      <alignment horizontal="center" vertical="center" justifyLastLine="1"/>
    </xf>
    <xf numFmtId="176" fontId="37" fillId="8" borderId="33" xfId="0" applyNumberFormat="1" applyFont="1" applyFill="1" applyBorder="1">
      <alignment vertical="center"/>
    </xf>
    <xf numFmtId="176" fontId="37" fillId="8" borderId="0" xfId="0" applyNumberFormat="1" applyFont="1" applyFill="1">
      <alignment vertical="center"/>
    </xf>
    <xf numFmtId="176" fontId="37" fillId="8" borderId="10" xfId="0" applyNumberFormat="1" applyFont="1" applyFill="1" applyBorder="1">
      <alignment vertical="center"/>
    </xf>
    <xf numFmtId="176" fontId="37" fillId="8" borderId="6" xfId="0" applyNumberFormat="1" applyFont="1" applyFill="1" applyBorder="1">
      <alignment vertical="center"/>
    </xf>
    <xf numFmtId="176" fontId="37" fillId="8" borderId="7" xfId="0" applyNumberFormat="1" applyFont="1" applyFill="1" applyBorder="1">
      <alignment vertical="center"/>
    </xf>
    <xf numFmtId="176" fontId="37" fillId="8" borderId="39" xfId="0" applyNumberFormat="1" applyFont="1" applyFill="1" applyBorder="1">
      <alignment vertical="center"/>
    </xf>
    <xf numFmtId="176" fontId="37" fillId="8" borderId="65" xfId="0" applyNumberFormat="1" applyFont="1" applyFill="1" applyBorder="1">
      <alignment vertical="center"/>
    </xf>
    <xf numFmtId="176" fontId="37" fillId="8" borderId="61" xfId="0" applyNumberFormat="1" applyFont="1" applyFill="1" applyBorder="1">
      <alignment vertical="center"/>
    </xf>
    <xf numFmtId="176" fontId="37" fillId="8" borderId="51" xfId="0" applyNumberFormat="1" applyFont="1" applyFill="1" applyBorder="1">
      <alignment vertical="center"/>
    </xf>
    <xf numFmtId="0" fontId="37" fillId="12" borderId="3" xfId="0" applyFont="1" applyFill="1" applyBorder="1" applyAlignment="1">
      <alignment horizontal="center" vertical="center"/>
    </xf>
    <xf numFmtId="0" fontId="4" fillId="4" borderId="75" xfId="0" applyFont="1" applyFill="1" applyBorder="1" applyAlignment="1">
      <alignment vertical="top" wrapText="1"/>
    </xf>
    <xf numFmtId="0" fontId="4" fillId="4" borderId="76" xfId="0" applyFont="1" applyFill="1" applyBorder="1" applyAlignment="1">
      <alignment vertical="top" wrapText="1"/>
    </xf>
    <xf numFmtId="0" fontId="4" fillId="4" borderId="77" xfId="0" applyFont="1" applyFill="1" applyBorder="1" applyAlignment="1">
      <alignment vertical="top" wrapText="1"/>
    </xf>
    <xf numFmtId="0" fontId="3" fillId="12" borderId="20" xfId="3" applyFont="1" applyFill="1" applyBorder="1" applyAlignment="1">
      <alignment horizontal="center" vertical="center" wrapText="1"/>
    </xf>
    <xf numFmtId="0" fontId="3" fillId="12" borderId="3" xfId="3" applyFont="1" applyFill="1" applyBorder="1" applyAlignment="1">
      <alignment horizontal="center" vertical="center" wrapText="1"/>
    </xf>
    <xf numFmtId="0" fontId="3" fillId="12" borderId="4" xfId="3" applyFont="1" applyFill="1" applyBorder="1" applyAlignment="1">
      <alignment horizontal="center" vertical="center" textRotation="255" shrinkToFit="1"/>
    </xf>
    <xf numFmtId="0" fontId="3" fillId="12" borderId="11" xfId="3" applyFont="1" applyFill="1" applyBorder="1" applyAlignment="1">
      <alignment horizontal="center" vertical="center" textRotation="255" shrinkToFit="1"/>
    </xf>
    <xf numFmtId="0" fontId="3" fillId="12" borderId="33" xfId="3" applyFont="1" applyFill="1" applyBorder="1" applyAlignment="1">
      <alignment horizontal="center" vertical="center" textRotation="255" shrinkToFit="1"/>
    </xf>
    <xf numFmtId="0" fontId="3" fillId="12" borderId="10" xfId="3" applyFont="1" applyFill="1" applyBorder="1" applyAlignment="1">
      <alignment horizontal="center" vertical="center" textRotation="255" shrinkToFit="1"/>
    </xf>
    <xf numFmtId="180" fontId="37" fillId="8" borderId="6" xfId="0" applyNumberFormat="1" applyFont="1" applyFill="1" applyBorder="1">
      <alignment vertical="center"/>
    </xf>
    <xf numFmtId="180" fontId="37" fillId="8" borderId="7" xfId="0" applyNumberFormat="1" applyFont="1" applyFill="1" applyBorder="1">
      <alignment vertical="center"/>
    </xf>
    <xf numFmtId="180" fontId="37" fillId="8" borderId="39" xfId="0" applyNumberFormat="1" applyFont="1" applyFill="1" applyBorder="1">
      <alignment vertical="center"/>
    </xf>
    <xf numFmtId="183" fontId="37" fillId="8" borderId="6" xfId="0" applyNumberFormat="1" applyFont="1" applyFill="1" applyBorder="1">
      <alignment vertical="center"/>
    </xf>
    <xf numFmtId="183" fontId="37" fillId="8" borderId="39" xfId="0" applyNumberFormat="1" applyFont="1" applyFill="1" applyBorder="1">
      <alignment vertical="center"/>
    </xf>
    <xf numFmtId="180" fontId="37" fillId="8" borderId="69" xfId="0" applyNumberFormat="1" applyFont="1" applyFill="1" applyBorder="1">
      <alignment vertical="center"/>
    </xf>
    <xf numFmtId="180" fontId="37" fillId="8" borderId="45" xfId="0" applyNumberFormat="1" applyFont="1" applyFill="1" applyBorder="1">
      <alignment vertical="center"/>
    </xf>
    <xf numFmtId="176" fontId="37" fillId="8" borderId="62" xfId="0" applyNumberFormat="1" applyFont="1" applyFill="1" applyBorder="1">
      <alignment vertical="center"/>
    </xf>
    <xf numFmtId="176" fontId="37" fillId="8" borderId="63" xfId="0" applyNumberFormat="1" applyFont="1" applyFill="1" applyBorder="1">
      <alignment vertical="center"/>
    </xf>
    <xf numFmtId="176" fontId="37" fillId="8" borderId="64" xfId="0" applyNumberFormat="1" applyFont="1" applyFill="1" applyBorder="1">
      <alignment vertical="center"/>
    </xf>
    <xf numFmtId="176" fontId="37" fillId="8" borderId="41" xfId="0" applyNumberFormat="1" applyFont="1" applyFill="1" applyBorder="1">
      <alignment vertical="center"/>
    </xf>
    <xf numFmtId="0" fontId="37" fillId="12" borderId="3" xfId="0" applyFont="1" applyFill="1" applyBorder="1" applyAlignment="1">
      <alignment horizontal="center" vertical="top" shrinkToFit="1"/>
    </xf>
    <xf numFmtId="0" fontId="37" fillId="9" borderId="3" xfId="0" applyFont="1" applyFill="1" applyBorder="1" applyAlignment="1">
      <alignment horizontal="left" vertical="top" wrapText="1"/>
    </xf>
    <xf numFmtId="49" fontId="37" fillId="12" borderId="3" xfId="0" applyNumberFormat="1" applyFont="1" applyFill="1" applyBorder="1" applyAlignment="1">
      <alignment horizontal="center" vertical="center"/>
    </xf>
    <xf numFmtId="0" fontId="37" fillId="12" borderId="3" xfId="0" applyFont="1" applyFill="1" applyBorder="1" applyAlignment="1">
      <alignment horizontal="center" vertical="top" wrapText="1"/>
    </xf>
    <xf numFmtId="0" fontId="46" fillId="0" borderId="0" xfId="0" applyFont="1" applyAlignment="1">
      <alignment horizontal="left" vertical="center" wrapText="1"/>
    </xf>
    <xf numFmtId="0" fontId="37" fillId="6" borderId="3" xfId="0" applyFont="1" applyFill="1" applyBorder="1" applyAlignment="1">
      <alignment horizontal="center" vertical="center" wrapText="1"/>
    </xf>
    <xf numFmtId="179" fontId="41" fillId="0" borderId="3" xfId="0" applyNumberFormat="1" applyFont="1" applyBorder="1" applyAlignment="1">
      <alignment horizontal="right" vertical="center" wrapText="1"/>
    </xf>
    <xf numFmtId="0" fontId="37" fillId="2" borderId="3" xfId="0" applyFont="1" applyFill="1" applyBorder="1" applyAlignment="1">
      <alignment horizontal="center" vertical="center"/>
    </xf>
    <xf numFmtId="3" fontId="41" fillId="0" borderId="3" xfId="0" applyNumberFormat="1" applyFont="1" applyBorder="1" applyAlignment="1">
      <alignment horizontal="right" vertical="center" wrapText="1"/>
    </xf>
    <xf numFmtId="0" fontId="41" fillId="0" borderId="3" xfId="0" applyFont="1" applyBorder="1" applyAlignment="1">
      <alignment horizontal="right" vertical="center" wrapText="1"/>
    </xf>
    <xf numFmtId="184" fontId="41" fillId="0" borderId="3" xfId="0" applyNumberFormat="1" applyFont="1" applyBorder="1" applyAlignment="1">
      <alignment horizontal="right" vertical="center" wrapText="1"/>
    </xf>
    <xf numFmtId="179" fontId="41" fillId="0" borderId="3" xfId="0" applyNumberFormat="1" applyFont="1" applyBorder="1" applyAlignment="1">
      <alignment horizontal="left" vertical="center" wrapText="1"/>
    </xf>
    <xf numFmtId="0" fontId="45" fillId="9" borderId="7" xfId="0" applyFont="1" applyFill="1" applyBorder="1" applyAlignment="1">
      <alignment horizontal="left" vertical="center"/>
    </xf>
    <xf numFmtId="0" fontId="11" fillId="9" borderId="7" xfId="0" applyFont="1" applyFill="1" applyBorder="1" applyAlignment="1">
      <alignment horizontal="center" vertical="center"/>
    </xf>
    <xf numFmtId="0" fontId="37" fillId="0" borderId="3" xfId="0" applyFont="1" applyBorder="1" applyAlignment="1">
      <alignment horizontal="left" vertical="center"/>
    </xf>
    <xf numFmtId="0" fontId="47" fillId="0" borderId="3" xfId="0" applyFont="1" applyBorder="1" applyAlignment="1">
      <alignment horizontal="center" vertical="top" wrapText="1"/>
    </xf>
    <xf numFmtId="179" fontId="4" fillId="0" borderId="4" xfId="0" applyNumberFormat="1" applyFont="1" applyBorder="1" applyAlignment="1">
      <alignment horizontal="center" vertical="center" justifyLastLine="1"/>
    </xf>
    <xf numFmtId="179" fontId="4" fillId="0" borderId="5" xfId="0" applyNumberFormat="1" applyFont="1" applyBorder="1" applyAlignment="1">
      <alignment horizontal="center" vertical="center" justifyLastLine="1"/>
    </xf>
    <xf numFmtId="179" fontId="4" fillId="0" borderId="11" xfId="0" applyNumberFormat="1" applyFont="1" applyBorder="1" applyAlignment="1">
      <alignment horizontal="center" vertical="center" justifyLastLine="1"/>
    </xf>
    <xf numFmtId="179" fontId="4" fillId="0" borderId="33" xfId="0" applyNumberFormat="1" applyFont="1" applyBorder="1" applyAlignment="1">
      <alignment horizontal="center" vertical="center" justifyLastLine="1"/>
    </xf>
    <xf numFmtId="179" fontId="4" fillId="0" borderId="0" xfId="0" applyNumberFormat="1" applyFont="1" applyAlignment="1">
      <alignment horizontal="center" vertical="center" justifyLastLine="1"/>
    </xf>
    <xf numFmtId="179" fontId="4" fillId="0" borderId="10" xfId="0" applyNumberFormat="1" applyFont="1" applyBorder="1" applyAlignment="1">
      <alignment horizontal="center" vertical="center" justifyLastLine="1"/>
    </xf>
    <xf numFmtId="179" fontId="4" fillId="0" borderId="6" xfId="0" applyNumberFormat="1" applyFont="1" applyBorder="1" applyAlignment="1">
      <alignment horizontal="center" vertical="center" justifyLastLine="1"/>
    </xf>
    <xf numFmtId="179" fontId="4" fillId="0" borderId="7" xfId="0" applyNumberFormat="1" applyFont="1" applyBorder="1" applyAlignment="1">
      <alignment horizontal="center" vertical="center" justifyLastLine="1"/>
    </xf>
    <xf numFmtId="179" fontId="4" fillId="0" borderId="39" xfId="0" applyNumberFormat="1" applyFont="1" applyBorder="1" applyAlignment="1">
      <alignment horizontal="center" vertical="center" justifyLastLine="1"/>
    </xf>
    <xf numFmtId="0" fontId="3" fillId="6" borderId="2" xfId="0" applyFont="1" applyFill="1" applyBorder="1" applyAlignment="1">
      <alignment horizontal="center" vertical="center"/>
    </xf>
    <xf numFmtId="0" fontId="5" fillId="4" borderId="0" xfId="0" applyFont="1" applyFill="1" applyAlignment="1">
      <alignment horizontal="left" vertical="center" wrapText="1"/>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11" xfId="0" applyFont="1" applyBorder="1" applyAlignment="1">
      <alignment horizontal="left" vertical="center"/>
    </xf>
    <xf numFmtId="0" fontId="4" fillId="0" borderId="33" xfId="0" applyFont="1" applyBorder="1" applyAlignment="1">
      <alignment horizontal="left" vertical="center"/>
    </xf>
    <xf numFmtId="0" fontId="4" fillId="0" borderId="0" xfId="0" applyFont="1" applyAlignment="1">
      <alignment horizontal="left" vertical="center"/>
    </xf>
    <xf numFmtId="0" fontId="4" fillId="0" borderId="10"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39" xfId="0" applyFont="1" applyBorder="1" applyAlignment="1">
      <alignment horizontal="left" vertical="center"/>
    </xf>
    <xf numFmtId="0" fontId="4" fillId="0" borderId="3" xfId="0" applyFont="1" applyBorder="1" applyAlignment="1">
      <alignment horizontal="left" vertical="center"/>
    </xf>
    <xf numFmtId="186" fontId="4" fillId="9" borderId="3" xfId="0" applyNumberFormat="1" applyFont="1" applyFill="1" applyBorder="1" applyAlignment="1">
      <alignment vertical="center" shrinkToFit="1"/>
    </xf>
    <xf numFmtId="0" fontId="4" fillId="6" borderId="2" xfId="0" applyFont="1" applyFill="1" applyBorder="1" applyAlignment="1">
      <alignment horizontal="center" vertical="center" shrinkToFit="1"/>
    </xf>
    <xf numFmtId="186" fontId="4" fillId="9" borderId="14" xfId="0" applyNumberFormat="1" applyFont="1" applyFill="1" applyBorder="1" applyAlignment="1">
      <alignment vertical="center" shrinkToFit="1"/>
    </xf>
    <xf numFmtId="186" fontId="4" fillId="9" borderId="13" xfId="0" applyNumberFormat="1" applyFont="1" applyFill="1" applyBorder="1" applyAlignment="1">
      <alignment vertical="center" shrinkToFit="1"/>
    </xf>
    <xf numFmtId="186" fontId="4" fillId="9" borderId="17" xfId="0" applyNumberFormat="1" applyFont="1" applyFill="1" applyBorder="1" applyAlignment="1">
      <alignment vertical="center" shrinkToFit="1"/>
    </xf>
    <xf numFmtId="0" fontId="4" fillId="12" borderId="14" xfId="0" applyFont="1" applyFill="1" applyBorder="1" applyAlignment="1">
      <alignment horizontal="center" vertical="center" shrinkToFit="1"/>
    </xf>
    <xf numFmtId="0" fontId="4" fillId="12" borderId="13" xfId="0" applyFont="1" applyFill="1" applyBorder="1" applyAlignment="1">
      <alignment horizontal="center" vertical="center" shrinkToFit="1"/>
    </xf>
    <xf numFmtId="0" fontId="4" fillId="12" borderId="17" xfId="0" applyFont="1" applyFill="1" applyBorder="1" applyAlignment="1">
      <alignment horizontal="center" vertical="center" shrinkToFit="1"/>
    </xf>
    <xf numFmtId="0" fontId="3" fillId="6" borderId="14" xfId="0" applyFont="1" applyFill="1" applyBorder="1" applyAlignment="1">
      <alignment horizontal="center" vertical="center"/>
    </xf>
    <xf numFmtId="0" fontId="3" fillId="6" borderId="13" xfId="0" applyFont="1" applyFill="1" applyBorder="1" applyAlignment="1">
      <alignment horizontal="center" vertical="center"/>
    </xf>
    <xf numFmtId="0" fontId="3" fillId="6" borderId="17" xfId="0" applyFont="1" applyFill="1" applyBorder="1" applyAlignment="1">
      <alignment horizontal="center" vertical="center"/>
    </xf>
    <xf numFmtId="0" fontId="4" fillId="0" borderId="3" xfId="0" applyFont="1" applyBorder="1" applyAlignment="1">
      <alignment horizontal="center" vertical="center"/>
    </xf>
    <xf numFmtId="0" fontId="0" fillId="0" borderId="3" xfId="0" applyBorder="1" applyAlignment="1">
      <alignment horizontal="center" vertical="center"/>
    </xf>
    <xf numFmtId="0" fontId="3" fillId="6" borderId="14" xfId="0" applyFont="1" applyFill="1" applyBorder="1" applyAlignment="1">
      <alignment horizontal="center" vertical="center" shrinkToFit="1"/>
    </xf>
    <xf numFmtId="0" fontId="3" fillId="6" borderId="13" xfId="0" applyFont="1" applyFill="1" applyBorder="1" applyAlignment="1">
      <alignment horizontal="center" vertical="center" shrinkToFit="1"/>
    </xf>
    <xf numFmtId="0" fontId="3" fillId="6" borderId="17" xfId="0" applyFont="1" applyFill="1" applyBorder="1" applyAlignment="1">
      <alignment horizontal="center" vertical="center" shrinkToFit="1"/>
    </xf>
    <xf numFmtId="0" fontId="3" fillId="6" borderId="2" xfId="0" applyFont="1" applyFill="1" applyBorder="1" applyAlignment="1">
      <alignment horizontal="center" vertical="center" wrapText="1"/>
    </xf>
    <xf numFmtId="188" fontId="4" fillId="8" borderId="3" xfId="0" applyNumberFormat="1" applyFont="1" applyFill="1" applyBorder="1" applyAlignment="1">
      <alignment vertical="center" shrinkToFit="1"/>
    </xf>
    <xf numFmtId="188" fontId="4" fillId="8" borderId="3" xfId="0" applyNumberFormat="1" applyFont="1" applyFill="1" applyBorder="1" applyAlignment="1">
      <alignment horizontal="center" vertical="center" shrinkToFit="1"/>
    </xf>
    <xf numFmtId="0" fontId="4" fillId="9" borderId="3" xfId="0" applyFont="1" applyFill="1" applyBorder="1" applyAlignment="1">
      <alignment horizontal="left" vertical="center" shrinkToFit="1"/>
    </xf>
    <xf numFmtId="0" fontId="3" fillId="6" borderId="3" xfId="0" applyFont="1" applyFill="1" applyBorder="1" applyAlignment="1">
      <alignment horizontal="center" vertical="center"/>
    </xf>
    <xf numFmtId="0" fontId="4" fillId="9" borderId="14" xfId="0" applyFont="1" applyFill="1" applyBorder="1" applyAlignment="1">
      <alignment horizontal="left" vertical="center" shrinkToFit="1"/>
    </xf>
    <xf numFmtId="0" fontId="4" fillId="9" borderId="13" xfId="0" applyFont="1" applyFill="1" applyBorder="1" applyAlignment="1">
      <alignment horizontal="left" vertical="center" shrinkToFit="1"/>
    </xf>
    <xf numFmtId="0" fontId="4" fillId="9" borderId="17" xfId="0" applyFont="1" applyFill="1" applyBorder="1" applyAlignment="1">
      <alignment horizontal="left" vertical="center" shrinkToFit="1"/>
    </xf>
    <xf numFmtId="0" fontId="4" fillId="9" borderId="20" xfId="0" applyFont="1" applyFill="1" applyBorder="1" applyAlignment="1">
      <alignment horizontal="center" vertical="center" wrapText="1"/>
    </xf>
    <xf numFmtId="0" fontId="4" fillId="9" borderId="18" xfId="0" applyFont="1" applyFill="1" applyBorder="1" applyAlignment="1">
      <alignment horizontal="center" vertical="center" wrapText="1"/>
    </xf>
    <xf numFmtId="0" fontId="4" fillId="9" borderId="2" xfId="0" applyFont="1" applyFill="1" applyBorder="1" applyAlignment="1">
      <alignment horizontal="center" vertical="center" wrapText="1"/>
    </xf>
    <xf numFmtId="0" fontId="4" fillId="9" borderId="33" xfId="0" applyFont="1" applyFill="1" applyBorder="1" applyAlignment="1">
      <alignment horizontal="left" vertical="center" wrapText="1"/>
    </xf>
    <xf numFmtId="0" fontId="4" fillId="9" borderId="0" xfId="0" applyFont="1" applyFill="1" applyAlignment="1">
      <alignment horizontal="left" vertical="center" wrapText="1"/>
    </xf>
    <xf numFmtId="0" fontId="4" fillId="9" borderId="10" xfId="0" applyFont="1" applyFill="1" applyBorder="1" applyAlignment="1">
      <alignment horizontal="left" vertical="center" wrapText="1"/>
    </xf>
    <xf numFmtId="0" fontId="3" fillId="12" borderId="3" xfId="0" applyFont="1" applyFill="1" applyBorder="1" applyAlignment="1">
      <alignment horizontal="center" vertical="center" wrapText="1"/>
    </xf>
    <xf numFmtId="0" fontId="3" fillId="12" borderId="14" xfId="0" applyFont="1" applyFill="1" applyBorder="1" applyAlignment="1">
      <alignment horizontal="center" vertical="center" shrinkToFit="1"/>
    </xf>
    <xf numFmtId="0" fontId="3" fillId="12" borderId="13" xfId="0" applyFont="1" applyFill="1" applyBorder="1" applyAlignment="1">
      <alignment horizontal="center" vertical="center" shrinkToFit="1"/>
    </xf>
    <xf numFmtId="0" fontId="3" fillId="12" borderId="17" xfId="0" applyFont="1" applyFill="1" applyBorder="1" applyAlignment="1">
      <alignment horizontal="center" vertical="center" shrinkToFit="1"/>
    </xf>
    <xf numFmtId="0" fontId="4" fillId="12" borderId="3" xfId="0" applyFont="1" applyFill="1" applyBorder="1" applyAlignment="1">
      <alignment horizontal="center" vertical="center" wrapText="1"/>
    </xf>
    <xf numFmtId="0" fontId="0" fillId="12" borderId="3" xfId="0" applyFill="1" applyBorder="1" applyAlignment="1">
      <alignment horizontal="center" vertical="center" wrapText="1"/>
    </xf>
    <xf numFmtId="0" fontId="4" fillId="0" borderId="10" xfId="0" applyFont="1" applyBorder="1" applyAlignment="1">
      <alignment horizontal="center" vertical="center"/>
    </xf>
    <xf numFmtId="0" fontId="4" fillId="0" borderId="39" xfId="0" applyFont="1" applyBorder="1" applyAlignment="1">
      <alignment horizontal="center" vertical="center"/>
    </xf>
    <xf numFmtId="0" fontId="3" fillId="0" borderId="84" xfId="0" applyFont="1" applyBorder="1" applyAlignment="1">
      <alignment horizontal="center" vertical="center"/>
    </xf>
    <xf numFmtId="0" fontId="3" fillId="0" borderId="85" xfId="0" applyFont="1" applyBorder="1" applyAlignment="1">
      <alignment horizontal="center" vertical="center"/>
    </xf>
    <xf numFmtId="0" fontId="3" fillId="0" borderId="86" xfId="0" applyFont="1" applyBorder="1" applyAlignment="1">
      <alignment horizontal="center" vertical="center"/>
    </xf>
    <xf numFmtId="188" fontId="0" fillId="8" borderId="2" xfId="0" applyNumberFormat="1" applyFill="1" applyBorder="1" applyAlignment="1">
      <alignment vertical="center" shrinkToFit="1"/>
    </xf>
    <xf numFmtId="188" fontId="0" fillId="8" borderId="14" xfId="0" applyNumberFormat="1" applyFill="1" applyBorder="1" applyAlignment="1">
      <alignment vertical="center" shrinkToFit="1"/>
    </xf>
    <xf numFmtId="188" fontId="0" fillId="8" borderId="13" xfId="0" applyNumberFormat="1" applyFill="1" applyBorder="1" applyAlignment="1">
      <alignment vertical="center" shrinkToFit="1"/>
    </xf>
    <xf numFmtId="188" fontId="0" fillId="8" borderId="17" xfId="0" applyNumberFormat="1" applyFill="1" applyBorder="1" applyAlignment="1">
      <alignment vertical="center" shrinkToFit="1"/>
    </xf>
    <xf numFmtId="186" fontId="0" fillId="9" borderId="3" xfId="0" applyNumberFormat="1" applyFill="1" applyBorder="1" applyAlignment="1">
      <alignment vertical="center" shrinkToFit="1"/>
    </xf>
    <xf numFmtId="186" fontId="0" fillId="8" borderId="3" xfId="0" applyNumberFormat="1" applyFill="1" applyBorder="1" applyAlignment="1">
      <alignment vertical="center" shrinkToFit="1"/>
    </xf>
    <xf numFmtId="0" fontId="4" fillId="12" borderId="3" xfId="0" applyFont="1" applyFill="1" applyBorder="1" applyAlignment="1">
      <alignment horizontal="left" vertical="center" shrinkToFit="1"/>
    </xf>
    <xf numFmtId="0" fontId="4" fillId="12" borderId="3" xfId="0" quotePrefix="1" applyFont="1" applyFill="1" applyBorder="1" applyAlignment="1">
      <alignment horizontal="left" vertical="center" shrinkToFit="1"/>
    </xf>
    <xf numFmtId="179" fontId="4" fillId="0" borderId="84" xfId="0" applyNumberFormat="1" applyFont="1" applyBorder="1" applyAlignment="1">
      <alignment horizontal="center" vertical="center"/>
    </xf>
    <xf numFmtId="179" fontId="4" fillId="0" borderId="85" xfId="0" applyNumberFormat="1" applyFont="1" applyBorder="1" applyAlignment="1">
      <alignment horizontal="center" vertical="center"/>
    </xf>
    <xf numFmtId="179" fontId="4" fillId="0" borderId="86" xfId="0" applyNumberFormat="1" applyFont="1" applyBorder="1" applyAlignment="1">
      <alignment horizontal="center" vertical="center"/>
    </xf>
    <xf numFmtId="0" fontId="3" fillId="0" borderId="87" xfId="0" applyFont="1" applyBorder="1" applyAlignment="1">
      <alignment horizontal="center" vertical="center"/>
    </xf>
    <xf numFmtId="0" fontId="3" fillId="0" borderId="5" xfId="0" applyFont="1" applyBorder="1" applyAlignment="1">
      <alignment horizontal="center" vertical="center"/>
    </xf>
    <xf numFmtId="0" fontId="3" fillId="0" borderId="11" xfId="0" applyFont="1" applyBorder="1" applyAlignment="1">
      <alignment horizontal="center" vertical="center"/>
    </xf>
    <xf numFmtId="0" fontId="3" fillId="0" borderId="88" xfId="0" applyFont="1" applyBorder="1" applyAlignment="1">
      <alignment horizontal="center" vertical="center"/>
    </xf>
    <xf numFmtId="0" fontId="3" fillId="0" borderId="7" xfId="0" applyFont="1" applyBorder="1" applyAlignment="1">
      <alignment horizontal="center" vertical="center"/>
    </xf>
    <xf numFmtId="0" fontId="3" fillId="0" borderId="39" xfId="0" applyFont="1" applyBorder="1" applyAlignment="1">
      <alignment horizontal="center" vertical="center"/>
    </xf>
    <xf numFmtId="188" fontId="4" fillId="8" borderId="16" xfId="0" applyNumberFormat="1" applyFont="1" applyFill="1" applyBorder="1" applyAlignment="1">
      <alignment vertical="center" shrinkToFit="1"/>
    </xf>
    <xf numFmtId="188" fontId="4" fillId="8" borderId="35" xfId="0" applyNumberFormat="1" applyFont="1" applyFill="1" applyBorder="1" applyAlignment="1">
      <alignment vertical="center" shrinkToFit="1"/>
    </xf>
    <xf numFmtId="188" fontId="4" fillId="8" borderId="36" xfId="0" applyNumberFormat="1" applyFont="1" applyFill="1" applyBorder="1" applyAlignment="1">
      <alignment vertical="center" shrinkToFit="1"/>
    </xf>
    <xf numFmtId="188" fontId="4" fillId="8" borderId="38" xfId="0" applyNumberFormat="1" applyFont="1" applyFill="1" applyBorder="1" applyAlignment="1">
      <alignment vertical="center" shrinkToFit="1"/>
    </xf>
    <xf numFmtId="188" fontId="4" fillId="8" borderId="14" xfId="0" applyNumberFormat="1" applyFont="1" applyFill="1" applyBorder="1" applyAlignment="1">
      <alignment vertical="center" shrinkToFit="1"/>
    </xf>
    <xf numFmtId="188" fontId="4" fillId="8" borderId="17" xfId="0" applyNumberFormat="1" applyFont="1" applyFill="1" applyBorder="1" applyAlignment="1">
      <alignment vertical="center" shrinkToFit="1"/>
    </xf>
    <xf numFmtId="177" fontId="37" fillId="8" borderId="15" xfId="0" applyNumberFormat="1" applyFont="1" applyFill="1" applyBorder="1" applyAlignment="1">
      <alignment vertical="center" shrinkToFit="1"/>
    </xf>
    <xf numFmtId="0" fontId="4" fillId="6" borderId="2" xfId="0" applyFont="1" applyFill="1" applyBorder="1" applyAlignment="1">
      <alignment horizontal="center" vertical="center" wrapText="1"/>
    </xf>
    <xf numFmtId="0" fontId="0" fillId="6" borderId="2" xfId="0" applyFill="1" applyBorder="1">
      <alignment vertical="center"/>
    </xf>
    <xf numFmtId="0" fontId="4" fillId="6" borderId="20" xfId="0" applyFont="1" applyFill="1" applyBorder="1" applyAlignment="1">
      <alignment horizontal="center" vertical="center"/>
    </xf>
    <xf numFmtId="0" fontId="0" fillId="6" borderId="20" xfId="0" applyFill="1" applyBorder="1" applyAlignment="1">
      <alignment horizontal="center" vertical="center"/>
    </xf>
    <xf numFmtId="188" fontId="4" fillId="8" borderId="15" xfId="0" applyNumberFormat="1" applyFont="1" applyFill="1" applyBorder="1" applyAlignment="1">
      <alignment vertical="center" shrinkToFit="1"/>
    </xf>
    <xf numFmtId="188" fontId="0" fillId="8" borderId="15" xfId="0" applyNumberFormat="1" applyFill="1" applyBorder="1" applyAlignment="1">
      <alignment vertical="center" shrinkToFit="1"/>
    </xf>
    <xf numFmtId="186" fontId="0" fillId="9" borderId="2" xfId="0" applyNumberFormat="1" applyFill="1" applyBorder="1" applyAlignment="1">
      <alignment vertical="center" shrinkToFit="1"/>
    </xf>
    <xf numFmtId="186" fontId="4" fillId="8" borderId="15" xfId="0" applyNumberFormat="1" applyFont="1" applyFill="1" applyBorder="1" applyAlignment="1">
      <alignment vertical="center" shrinkToFit="1"/>
    </xf>
    <xf numFmtId="186" fontId="4" fillId="8" borderId="2" xfId="0" applyNumberFormat="1" applyFont="1" applyFill="1" applyBorder="1" applyAlignment="1">
      <alignment vertical="center" shrinkToFit="1"/>
    </xf>
    <xf numFmtId="186" fontId="4" fillId="9" borderId="2" xfId="0" applyNumberFormat="1" applyFont="1" applyFill="1" applyBorder="1" applyAlignment="1">
      <alignment vertical="center" shrinkToFit="1"/>
    </xf>
    <xf numFmtId="186" fontId="4" fillId="9" borderId="15" xfId="0" applyNumberFormat="1" applyFont="1" applyFill="1" applyBorder="1" applyAlignment="1">
      <alignment vertical="center" shrinkToFit="1"/>
    </xf>
    <xf numFmtId="186" fontId="0" fillId="9" borderId="15" xfId="0" applyNumberFormat="1" applyFill="1" applyBorder="1" applyAlignment="1">
      <alignment vertical="center" shrinkToFit="1"/>
    </xf>
    <xf numFmtId="0" fontId="0" fillId="12" borderId="3" xfId="0" applyFill="1" applyBorder="1">
      <alignment vertical="center"/>
    </xf>
    <xf numFmtId="0" fontId="4" fillId="12" borderId="15" xfId="0" applyFont="1" applyFill="1" applyBorder="1" applyAlignment="1">
      <alignment horizontal="center" vertical="center"/>
    </xf>
    <xf numFmtId="0" fontId="4" fillId="12" borderId="2" xfId="0" applyFont="1" applyFill="1" applyBorder="1" applyAlignment="1">
      <alignment horizontal="left" vertical="center" shrinkToFit="1"/>
    </xf>
    <xf numFmtId="0" fontId="0" fillId="12" borderId="2" xfId="0" applyFill="1" applyBorder="1">
      <alignment vertical="center"/>
    </xf>
    <xf numFmtId="0" fontId="4" fillId="6" borderId="3" xfId="0" applyFont="1" applyFill="1" applyBorder="1" applyAlignment="1">
      <alignment horizontal="center" vertical="center" textRotation="255" shrinkToFit="1"/>
    </xf>
    <xf numFmtId="0" fontId="4" fillId="9" borderId="3" xfId="0" applyFont="1" applyFill="1" applyBorder="1" applyAlignment="1">
      <alignment horizontal="center" vertical="center"/>
    </xf>
    <xf numFmtId="0" fontId="0" fillId="12" borderId="15" xfId="0" applyFill="1" applyBorder="1">
      <alignment vertical="center"/>
    </xf>
    <xf numFmtId="0" fontId="0" fillId="6" borderId="3" xfId="0" applyFill="1" applyBorder="1" applyAlignment="1">
      <alignment horizontal="center" vertical="center"/>
    </xf>
    <xf numFmtId="0" fontId="0" fillId="6" borderId="2" xfId="0" applyFill="1" applyBorder="1" applyAlignment="1">
      <alignment horizontal="center" vertical="center"/>
    </xf>
    <xf numFmtId="179" fontId="4" fillId="0" borderId="14" xfId="0" applyNumberFormat="1" applyFont="1" applyBorder="1" applyAlignment="1">
      <alignment horizontal="right" vertical="center"/>
    </xf>
    <xf numFmtId="179" fontId="4" fillId="0" borderId="13" xfId="0" applyNumberFormat="1" applyFont="1" applyBorder="1" applyAlignment="1">
      <alignment horizontal="right" vertical="center"/>
    </xf>
    <xf numFmtId="179" fontId="4" fillId="0" borderId="17" xfId="0" applyNumberFormat="1" applyFont="1" applyBorder="1" applyAlignment="1">
      <alignment horizontal="right" vertical="center"/>
    </xf>
    <xf numFmtId="0" fontId="0" fillId="6" borderId="3" xfId="0" applyFill="1" applyBorder="1">
      <alignment vertical="center"/>
    </xf>
    <xf numFmtId="0" fontId="4" fillId="0" borderId="0" xfId="0" applyFont="1" applyAlignment="1">
      <alignment vertical="center" wrapText="1"/>
    </xf>
    <xf numFmtId="0" fontId="5" fillId="0" borderId="4" xfId="0" applyFont="1" applyBorder="1" applyAlignment="1">
      <alignment horizontal="left" vertical="center" wrapText="1"/>
    </xf>
    <xf numFmtId="0" fontId="5" fillId="0" borderId="5" xfId="0" applyFont="1" applyBorder="1" applyAlignment="1">
      <alignment horizontal="left" vertical="center" wrapText="1"/>
    </xf>
    <xf numFmtId="0" fontId="5" fillId="0" borderId="11" xfId="0" applyFont="1" applyBorder="1" applyAlignment="1">
      <alignment horizontal="left" vertical="center" wrapText="1"/>
    </xf>
    <xf numFmtId="0" fontId="5" fillId="0" borderId="33" xfId="0" applyFont="1" applyBorder="1" applyAlignment="1">
      <alignment horizontal="left" vertical="center" wrapText="1"/>
    </xf>
    <xf numFmtId="0" fontId="5" fillId="0" borderId="0" xfId="0" applyFont="1" applyAlignment="1">
      <alignment horizontal="left" vertical="center" wrapText="1"/>
    </xf>
    <xf numFmtId="0" fontId="5" fillId="0" borderId="10" xfId="0" applyFont="1" applyBorder="1" applyAlignment="1">
      <alignment horizontal="left" vertical="center" wrapText="1"/>
    </xf>
    <xf numFmtId="0" fontId="5" fillId="0" borderId="6" xfId="0" applyFont="1" applyBorder="1" applyAlignment="1">
      <alignment horizontal="left" vertical="center" wrapText="1"/>
    </xf>
    <xf numFmtId="0" fontId="5" fillId="0" borderId="7" xfId="0" applyFont="1" applyBorder="1" applyAlignment="1">
      <alignment horizontal="left" vertical="center" wrapText="1"/>
    </xf>
    <xf numFmtId="0" fontId="5" fillId="0" borderId="39" xfId="0" applyFont="1" applyBorder="1" applyAlignment="1">
      <alignment horizontal="left" vertical="center" wrapText="1"/>
    </xf>
    <xf numFmtId="0" fontId="4" fillId="0" borderId="14" xfId="0" applyFont="1" applyBorder="1" applyAlignment="1">
      <alignment horizontal="left" vertical="center"/>
    </xf>
    <xf numFmtId="0" fontId="4" fillId="0" borderId="13" xfId="0" applyFont="1" applyBorder="1" applyAlignment="1">
      <alignment horizontal="left" vertical="center"/>
    </xf>
    <xf numFmtId="0" fontId="4" fillId="0" borderId="17" xfId="0" applyFont="1" applyBorder="1" applyAlignment="1">
      <alignment horizontal="left" vertical="center"/>
    </xf>
    <xf numFmtId="0" fontId="4" fillId="2" borderId="0" xfId="0" applyFont="1" applyFill="1" applyAlignment="1">
      <alignment horizontal="center" vertical="center"/>
    </xf>
    <xf numFmtId="0" fontId="4" fillId="2" borderId="7" xfId="0" applyFont="1" applyFill="1" applyBorder="1" applyAlignment="1">
      <alignment horizontal="center" vertical="center"/>
    </xf>
    <xf numFmtId="0" fontId="4" fillId="2" borderId="39" xfId="0" applyFont="1" applyFill="1" applyBorder="1" applyAlignment="1">
      <alignment horizontal="center" vertical="center"/>
    </xf>
    <xf numFmtId="0" fontId="0" fillId="0" borderId="20" xfId="0" applyBorder="1" applyAlignment="1">
      <alignment horizontal="center" vertical="center"/>
    </xf>
    <xf numFmtId="0" fontId="0" fillId="0" borderId="18" xfId="0" applyBorder="1" applyAlignment="1">
      <alignment horizontal="center" vertical="center"/>
    </xf>
    <xf numFmtId="0" fontId="0" fillId="0" borderId="2" xfId="0" applyBorder="1" applyAlignment="1">
      <alignment horizontal="center" vertical="center"/>
    </xf>
    <xf numFmtId="0" fontId="4" fillId="0" borderId="14" xfId="0" applyFont="1" applyBorder="1" applyAlignment="1">
      <alignment horizontal="center" vertical="center"/>
    </xf>
    <xf numFmtId="0" fontId="4" fillId="0" borderId="13" xfId="0" applyFont="1" applyBorder="1" applyAlignment="1">
      <alignment horizontal="center" vertical="center"/>
    </xf>
    <xf numFmtId="0" fontId="4" fillId="0" borderId="17" xfId="0" applyFont="1" applyBorder="1" applyAlignment="1">
      <alignment horizontal="center" vertical="center"/>
    </xf>
    <xf numFmtId="0" fontId="3" fillId="0" borderId="13" xfId="0" applyFont="1" applyBorder="1" applyAlignment="1">
      <alignment horizontal="center" vertical="center"/>
    </xf>
    <xf numFmtId="0" fontId="3" fillId="0" borderId="17" xfId="0" applyFont="1" applyBorder="1" applyAlignment="1">
      <alignment horizontal="center" vertical="center"/>
    </xf>
    <xf numFmtId="179" fontId="4" fillId="0" borderId="4" xfId="0" applyNumberFormat="1" applyFont="1" applyBorder="1" applyAlignment="1">
      <alignment horizontal="right" vertical="center"/>
    </xf>
    <xf numFmtId="179" fontId="4" fillId="0" borderId="5" xfId="0" applyNumberFormat="1" applyFont="1" applyBorder="1" applyAlignment="1">
      <alignment horizontal="right" vertical="center"/>
    </xf>
    <xf numFmtId="179" fontId="4" fillId="0" borderId="11" xfId="0" applyNumberFormat="1" applyFont="1" applyBorder="1" applyAlignment="1">
      <alignment horizontal="right" vertical="center"/>
    </xf>
    <xf numFmtId="179" fontId="4" fillId="0" borderId="6" xfId="0" applyNumberFormat="1" applyFont="1" applyBorder="1" applyAlignment="1">
      <alignment horizontal="right" vertical="center"/>
    </xf>
    <xf numFmtId="179" fontId="4" fillId="0" borderId="7" xfId="0" applyNumberFormat="1" applyFont="1" applyBorder="1" applyAlignment="1">
      <alignment horizontal="right" vertical="center"/>
    </xf>
    <xf numFmtId="179" fontId="4" fillId="0" borderId="39" xfId="0" applyNumberFormat="1" applyFont="1" applyBorder="1" applyAlignment="1">
      <alignment horizontal="right" vertical="center"/>
    </xf>
    <xf numFmtId="0" fontId="5" fillId="10" borderId="14" xfId="0" applyFont="1" applyFill="1" applyBorder="1" applyAlignment="1">
      <alignment horizontal="center" vertical="center" shrinkToFit="1"/>
    </xf>
    <xf numFmtId="0" fontId="5" fillId="10" borderId="13" xfId="0" applyFont="1" applyFill="1" applyBorder="1" applyAlignment="1">
      <alignment horizontal="center" vertical="center" shrinkToFit="1"/>
    </xf>
    <xf numFmtId="0" fontId="5" fillId="10" borderId="17" xfId="0" applyFont="1" applyFill="1" applyBorder="1" applyAlignment="1">
      <alignment horizontal="center" vertical="center" shrinkToFit="1"/>
    </xf>
    <xf numFmtId="0" fontId="39" fillId="10" borderId="20" xfId="4" applyFont="1" applyFill="1" applyBorder="1" applyAlignment="1">
      <alignment horizontal="center" vertical="center" shrinkToFit="1"/>
    </xf>
    <xf numFmtId="0" fontId="39" fillId="10" borderId="19" xfId="4" applyFont="1" applyFill="1" applyBorder="1" applyAlignment="1">
      <alignment horizontal="center" vertical="center" shrinkToFit="1"/>
    </xf>
    <xf numFmtId="0" fontId="39" fillId="10" borderId="4" xfId="4" applyFont="1" applyFill="1" applyBorder="1" applyAlignment="1">
      <alignment horizontal="center" vertical="center" shrinkToFit="1"/>
    </xf>
    <xf numFmtId="0" fontId="39" fillId="10" borderId="71" xfId="4" applyFont="1" applyFill="1" applyBorder="1" applyAlignment="1">
      <alignment horizontal="center" vertical="center" shrinkToFit="1"/>
    </xf>
    <xf numFmtId="0" fontId="5" fillId="10" borderId="3" xfId="0" applyFont="1" applyFill="1" applyBorder="1" applyAlignment="1">
      <alignment horizontal="center" vertical="center" shrinkToFit="1"/>
    </xf>
    <xf numFmtId="0" fontId="5" fillId="10" borderId="20" xfId="0" applyFont="1" applyFill="1" applyBorder="1" applyAlignment="1">
      <alignment horizontal="center" vertical="center" shrinkToFit="1"/>
    </xf>
    <xf numFmtId="0" fontId="5" fillId="10" borderId="2" xfId="0" applyFont="1" applyFill="1" applyBorder="1" applyAlignment="1">
      <alignment horizontal="center" vertical="center" shrinkToFit="1"/>
    </xf>
    <xf numFmtId="0" fontId="39" fillId="10" borderId="3" xfId="4" applyFont="1" applyFill="1" applyBorder="1" applyAlignment="1">
      <alignment horizontal="center" vertical="center" shrinkToFit="1"/>
    </xf>
    <xf numFmtId="0" fontId="39" fillId="10" borderId="17" xfId="4" applyFont="1" applyFill="1" applyBorder="1" applyAlignment="1">
      <alignment horizontal="center" vertical="center" shrinkToFit="1"/>
    </xf>
    <xf numFmtId="0" fontId="5" fillId="10" borderId="3" xfId="0" applyFont="1" applyFill="1" applyBorder="1" applyAlignment="1">
      <alignment horizontal="center" vertical="center" wrapText="1" shrinkToFit="1"/>
    </xf>
    <xf numFmtId="0" fontId="5" fillId="10" borderId="20" xfId="0" applyFont="1" applyFill="1" applyBorder="1" applyAlignment="1">
      <alignment horizontal="center" vertical="center" wrapText="1" shrinkToFit="1"/>
    </xf>
    <xf numFmtId="0" fontId="5" fillId="10" borderId="3" xfId="0" quotePrefix="1" applyFont="1" applyFill="1" applyBorder="1" applyAlignment="1">
      <alignment horizontal="center" vertical="center" wrapText="1" shrinkToFit="1"/>
    </xf>
    <xf numFmtId="0" fontId="5" fillId="10" borderId="18" xfId="0" applyFont="1" applyFill="1" applyBorder="1" applyAlignment="1">
      <alignment horizontal="center" vertical="center" wrapText="1" shrinkToFit="1"/>
    </xf>
    <xf numFmtId="0" fontId="5" fillId="10" borderId="19" xfId="0" applyFont="1" applyFill="1" applyBorder="1" applyAlignment="1">
      <alignment horizontal="center" vertical="center" wrapText="1" shrinkToFit="1"/>
    </xf>
    <xf numFmtId="0" fontId="5" fillId="10" borderId="4" xfId="0" quotePrefix="1" applyFont="1" applyFill="1" applyBorder="1" applyAlignment="1">
      <alignment horizontal="center" vertical="center" wrapText="1" shrinkToFit="1"/>
    </xf>
    <xf numFmtId="0" fontId="5" fillId="10" borderId="5" xfId="0" quotePrefix="1" applyFont="1" applyFill="1" applyBorder="1" applyAlignment="1">
      <alignment horizontal="center" vertical="center" wrapText="1" shrinkToFit="1"/>
    </xf>
    <xf numFmtId="0" fontId="5" fillId="10" borderId="11" xfId="0" quotePrefix="1" applyFont="1" applyFill="1" applyBorder="1" applyAlignment="1">
      <alignment horizontal="center" vertical="center" wrapText="1" shrinkToFit="1"/>
    </xf>
    <xf numFmtId="0" fontId="5" fillId="10" borderId="6" xfId="0" quotePrefix="1" applyFont="1" applyFill="1" applyBorder="1" applyAlignment="1">
      <alignment horizontal="center" vertical="center" wrapText="1" shrinkToFit="1"/>
    </xf>
    <xf numFmtId="0" fontId="5" fillId="10" borderId="7" xfId="0" quotePrefix="1" applyFont="1" applyFill="1" applyBorder="1" applyAlignment="1">
      <alignment horizontal="center" vertical="center" wrapText="1" shrinkToFit="1"/>
    </xf>
    <xf numFmtId="0" fontId="5" fillId="10" borderId="39" xfId="0" quotePrefix="1" applyFont="1" applyFill="1" applyBorder="1" applyAlignment="1">
      <alignment horizontal="center" vertical="center" wrapText="1" shrinkToFit="1"/>
    </xf>
    <xf numFmtId="0" fontId="2" fillId="10" borderId="4" xfId="0" quotePrefix="1" applyFont="1" applyFill="1" applyBorder="1" applyAlignment="1">
      <alignment horizontal="center" vertical="center" wrapText="1" shrinkToFit="1"/>
    </xf>
    <xf numFmtId="0" fontId="2" fillId="10" borderId="5" xfId="0" quotePrefix="1" applyFont="1" applyFill="1" applyBorder="1" applyAlignment="1">
      <alignment horizontal="center" vertical="center" wrapText="1" shrinkToFit="1"/>
    </xf>
    <xf numFmtId="0" fontId="2" fillId="10" borderId="11" xfId="0" quotePrefix="1" applyFont="1" applyFill="1" applyBorder="1" applyAlignment="1">
      <alignment horizontal="center" vertical="center" wrapText="1" shrinkToFit="1"/>
    </xf>
    <xf numFmtId="0" fontId="2" fillId="10" borderId="6" xfId="0" quotePrefix="1" applyFont="1" applyFill="1" applyBorder="1" applyAlignment="1">
      <alignment horizontal="center" vertical="center" wrapText="1" shrinkToFit="1"/>
    </xf>
    <xf numFmtId="0" fontId="2" fillId="10" borderId="7" xfId="0" quotePrefix="1" applyFont="1" applyFill="1" applyBorder="1" applyAlignment="1">
      <alignment horizontal="center" vertical="center" wrapText="1" shrinkToFit="1"/>
    </xf>
    <xf numFmtId="0" fontId="2" fillId="10" borderId="39" xfId="0" quotePrefix="1" applyFont="1" applyFill="1" applyBorder="1" applyAlignment="1">
      <alignment horizontal="center" vertical="center" wrapText="1" shrinkToFit="1"/>
    </xf>
    <xf numFmtId="38" fontId="5" fillId="10" borderId="3" xfId="1" applyFont="1" applyFill="1" applyBorder="1" applyAlignment="1">
      <alignment horizontal="center" vertical="center" shrinkToFit="1"/>
    </xf>
    <xf numFmtId="0" fontId="22" fillId="10" borderId="3" xfId="0" applyFont="1" applyFill="1" applyBorder="1" applyAlignment="1">
      <alignment horizontal="center" vertical="center" wrapText="1" shrinkToFit="1"/>
    </xf>
    <xf numFmtId="0" fontId="22" fillId="10" borderId="20" xfId="0" applyFont="1" applyFill="1" applyBorder="1" applyAlignment="1">
      <alignment horizontal="center" vertical="center" wrapText="1" shrinkToFit="1"/>
    </xf>
    <xf numFmtId="38" fontId="5" fillId="10" borderId="3" xfId="1" applyFont="1" applyFill="1" applyBorder="1" applyAlignment="1">
      <alignment horizontal="center" vertical="center" wrapText="1" shrinkToFit="1"/>
    </xf>
    <xf numFmtId="38" fontId="5" fillId="10" borderId="20" xfId="1" applyFont="1" applyFill="1" applyBorder="1" applyAlignment="1">
      <alignment horizontal="center" vertical="center" wrapText="1" shrinkToFit="1"/>
    </xf>
    <xf numFmtId="0" fontId="5" fillId="10" borderId="20" xfId="0" applyFont="1" applyFill="1" applyBorder="1" applyAlignment="1">
      <alignment horizontal="left" vertical="center" shrinkToFit="1"/>
    </xf>
    <xf numFmtId="0" fontId="5" fillId="10" borderId="3" xfId="0" applyFont="1" applyFill="1" applyBorder="1" applyAlignment="1">
      <alignment horizontal="left" vertical="center" shrinkToFit="1"/>
    </xf>
    <xf numFmtId="0" fontId="2" fillId="10" borderId="3" xfId="0" applyFont="1" applyFill="1" applyBorder="1" applyAlignment="1">
      <alignment horizontal="center" vertical="center" wrapText="1" shrinkToFit="1"/>
    </xf>
    <xf numFmtId="0" fontId="2" fillId="10" borderId="20" xfId="0" applyFont="1" applyFill="1" applyBorder="1" applyAlignment="1">
      <alignment horizontal="center" vertical="center" wrapText="1" shrinkToFit="1"/>
    </xf>
    <xf numFmtId="38" fontId="5" fillId="10" borderId="14" xfId="1" applyFont="1" applyFill="1" applyBorder="1" applyAlignment="1">
      <alignment horizontal="center" vertical="center" shrinkToFit="1"/>
    </xf>
    <xf numFmtId="38" fontId="5" fillId="10" borderId="20" xfId="1" applyFont="1" applyFill="1" applyBorder="1" applyAlignment="1">
      <alignment horizontal="center" vertical="center" shrinkToFit="1"/>
    </xf>
    <xf numFmtId="0" fontId="25" fillId="10" borderId="3" xfId="0" applyFont="1" applyFill="1" applyBorder="1" applyAlignment="1">
      <alignment horizontal="center" vertical="center" wrapText="1" shrinkToFit="1"/>
    </xf>
    <xf numFmtId="0" fontId="5" fillId="10" borderId="4" xfId="0" applyFont="1" applyFill="1" applyBorder="1" applyAlignment="1">
      <alignment horizontal="center" vertical="center" shrinkToFit="1"/>
    </xf>
    <xf numFmtId="38" fontId="5" fillId="10" borderId="19" xfId="1" applyFont="1" applyFill="1" applyBorder="1" applyAlignment="1">
      <alignment horizontal="center" vertical="center" shrinkToFit="1"/>
    </xf>
    <xf numFmtId="0" fontId="5" fillId="10" borderId="19" xfId="0" applyFont="1" applyFill="1" applyBorder="1" applyAlignment="1">
      <alignment horizontal="center" vertical="center" shrinkToFit="1"/>
    </xf>
    <xf numFmtId="0" fontId="5" fillId="10" borderId="4" xfId="0" applyFont="1" applyFill="1" applyBorder="1" applyAlignment="1">
      <alignment horizontal="center" vertical="center" wrapText="1" shrinkToFit="1"/>
    </xf>
    <xf numFmtId="0" fontId="5" fillId="10" borderId="11" xfId="0" applyFont="1" applyFill="1" applyBorder="1" applyAlignment="1">
      <alignment horizontal="center" vertical="center" wrapText="1" shrinkToFit="1"/>
    </xf>
    <xf numFmtId="0" fontId="5" fillId="10" borderId="33" xfId="0" applyFont="1" applyFill="1" applyBorder="1" applyAlignment="1">
      <alignment horizontal="center" vertical="center" wrapText="1" shrinkToFit="1"/>
    </xf>
    <xf numFmtId="0" fontId="5" fillId="10" borderId="39" xfId="0" applyFont="1" applyFill="1" applyBorder="1" applyAlignment="1">
      <alignment horizontal="center" vertical="center" wrapText="1" shrinkToFit="1"/>
    </xf>
  </cellXfs>
  <cellStyles count="5">
    <cellStyle name="桁区切り" xfId="1" builtinId="6"/>
    <cellStyle name="桁区切り 2" xfId="2" xr:uid="{00000000-0005-0000-0000-000001000000}"/>
    <cellStyle name="標準" xfId="0" builtinId="0"/>
    <cellStyle name="標準 2" xfId="3" xr:uid="{00000000-0005-0000-0000-000003000000}"/>
    <cellStyle name="標準 4" xfId="4"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editAs="oneCell">
    <xdr:from>
      <xdr:col>13</xdr:col>
      <xdr:colOff>0</xdr:colOff>
      <xdr:row>152</xdr:row>
      <xdr:rowOff>0</xdr:rowOff>
    </xdr:from>
    <xdr:to>
      <xdr:col>13</xdr:col>
      <xdr:colOff>245745</xdr:colOff>
      <xdr:row>153</xdr:row>
      <xdr:rowOff>19050</xdr:rowOff>
    </xdr:to>
    <xdr:sp macro="" textlink="">
      <xdr:nvSpPr>
        <xdr:cNvPr id="2422991" name="Text Box 1">
          <a:extLst>
            <a:ext uri="{FF2B5EF4-FFF2-40B4-BE49-F238E27FC236}">
              <a16:creationId xmlns:a16="http://schemas.microsoft.com/office/drawing/2014/main" id="{D340B5E8-4AF2-54DB-333C-40BA310CF34B}"/>
            </a:ext>
          </a:extLst>
        </xdr:cNvPr>
        <xdr:cNvSpPr txBox="1">
          <a:spLocks noChangeArrowheads="1"/>
        </xdr:cNvSpPr>
      </xdr:nvSpPr>
      <xdr:spPr bwMode="auto">
        <a:xfrm>
          <a:off x="4808220" y="35364420"/>
          <a:ext cx="25908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152</xdr:row>
      <xdr:rowOff>0</xdr:rowOff>
    </xdr:from>
    <xdr:to>
      <xdr:col>13</xdr:col>
      <xdr:colOff>245745</xdr:colOff>
      <xdr:row>153</xdr:row>
      <xdr:rowOff>19050</xdr:rowOff>
    </xdr:to>
    <xdr:sp macro="" textlink="">
      <xdr:nvSpPr>
        <xdr:cNvPr id="2422992" name="Text Box 2">
          <a:extLst>
            <a:ext uri="{FF2B5EF4-FFF2-40B4-BE49-F238E27FC236}">
              <a16:creationId xmlns:a16="http://schemas.microsoft.com/office/drawing/2014/main" id="{D9EE61ED-9B1F-06DD-BBB2-EA8947E989E5}"/>
            </a:ext>
          </a:extLst>
        </xdr:cNvPr>
        <xdr:cNvSpPr txBox="1">
          <a:spLocks noChangeArrowheads="1"/>
        </xdr:cNvSpPr>
      </xdr:nvSpPr>
      <xdr:spPr bwMode="auto">
        <a:xfrm>
          <a:off x="4808220" y="35364420"/>
          <a:ext cx="25908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152</xdr:row>
      <xdr:rowOff>0</xdr:rowOff>
    </xdr:from>
    <xdr:to>
      <xdr:col>13</xdr:col>
      <xdr:colOff>245745</xdr:colOff>
      <xdr:row>153</xdr:row>
      <xdr:rowOff>19050</xdr:rowOff>
    </xdr:to>
    <xdr:sp macro="" textlink="">
      <xdr:nvSpPr>
        <xdr:cNvPr id="2422993" name="Text Box 13">
          <a:extLst>
            <a:ext uri="{FF2B5EF4-FFF2-40B4-BE49-F238E27FC236}">
              <a16:creationId xmlns:a16="http://schemas.microsoft.com/office/drawing/2014/main" id="{D9C17F6A-FD9E-1977-6DF5-3B6A759E9FE3}"/>
            </a:ext>
          </a:extLst>
        </xdr:cNvPr>
        <xdr:cNvSpPr txBox="1">
          <a:spLocks noChangeArrowheads="1"/>
        </xdr:cNvSpPr>
      </xdr:nvSpPr>
      <xdr:spPr bwMode="auto">
        <a:xfrm>
          <a:off x="4808220" y="35364420"/>
          <a:ext cx="25908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7620</xdr:colOff>
      <xdr:row>152</xdr:row>
      <xdr:rowOff>0</xdr:rowOff>
    </xdr:from>
    <xdr:to>
      <xdr:col>19</xdr:col>
      <xdr:colOff>321945</xdr:colOff>
      <xdr:row>153</xdr:row>
      <xdr:rowOff>129540</xdr:rowOff>
    </xdr:to>
    <xdr:sp macro="" textlink="">
      <xdr:nvSpPr>
        <xdr:cNvPr id="2422994" name="Text Box 17">
          <a:extLst>
            <a:ext uri="{FF2B5EF4-FFF2-40B4-BE49-F238E27FC236}">
              <a16:creationId xmlns:a16="http://schemas.microsoft.com/office/drawing/2014/main" id="{D9228141-F115-ACAF-5437-77C7A3EE7176}"/>
            </a:ext>
          </a:extLst>
        </xdr:cNvPr>
        <xdr:cNvSpPr txBox="1">
          <a:spLocks noChangeArrowheads="1"/>
        </xdr:cNvSpPr>
      </xdr:nvSpPr>
      <xdr:spPr bwMode="auto">
        <a:xfrm>
          <a:off x="7048500" y="35364420"/>
          <a:ext cx="3276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7620</xdr:colOff>
      <xdr:row>152</xdr:row>
      <xdr:rowOff>0</xdr:rowOff>
    </xdr:from>
    <xdr:to>
      <xdr:col>19</xdr:col>
      <xdr:colOff>321945</xdr:colOff>
      <xdr:row>153</xdr:row>
      <xdr:rowOff>129540</xdr:rowOff>
    </xdr:to>
    <xdr:sp macro="" textlink="">
      <xdr:nvSpPr>
        <xdr:cNvPr id="2422995" name="Text Box 18">
          <a:extLst>
            <a:ext uri="{FF2B5EF4-FFF2-40B4-BE49-F238E27FC236}">
              <a16:creationId xmlns:a16="http://schemas.microsoft.com/office/drawing/2014/main" id="{CED8C775-61B5-AE0E-A5D7-1E217839EF37}"/>
            </a:ext>
          </a:extLst>
        </xdr:cNvPr>
        <xdr:cNvSpPr txBox="1">
          <a:spLocks noChangeArrowheads="1"/>
        </xdr:cNvSpPr>
      </xdr:nvSpPr>
      <xdr:spPr bwMode="auto">
        <a:xfrm>
          <a:off x="7048500" y="35364420"/>
          <a:ext cx="3276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152</xdr:row>
      <xdr:rowOff>0</xdr:rowOff>
    </xdr:from>
    <xdr:to>
      <xdr:col>13</xdr:col>
      <xdr:colOff>245745</xdr:colOff>
      <xdr:row>153</xdr:row>
      <xdr:rowOff>19050</xdr:rowOff>
    </xdr:to>
    <xdr:sp macro="" textlink="">
      <xdr:nvSpPr>
        <xdr:cNvPr id="2422996" name="Text Box 1">
          <a:extLst>
            <a:ext uri="{FF2B5EF4-FFF2-40B4-BE49-F238E27FC236}">
              <a16:creationId xmlns:a16="http://schemas.microsoft.com/office/drawing/2014/main" id="{6493A5E4-A0A3-4FC6-B2FC-C3FF9E8E94D9}"/>
            </a:ext>
          </a:extLst>
        </xdr:cNvPr>
        <xdr:cNvSpPr txBox="1">
          <a:spLocks noChangeArrowheads="1"/>
        </xdr:cNvSpPr>
      </xdr:nvSpPr>
      <xdr:spPr bwMode="auto">
        <a:xfrm>
          <a:off x="4808220" y="35364420"/>
          <a:ext cx="25908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7620</xdr:colOff>
      <xdr:row>152</xdr:row>
      <xdr:rowOff>0</xdr:rowOff>
    </xdr:from>
    <xdr:to>
      <xdr:col>19</xdr:col>
      <xdr:colOff>321945</xdr:colOff>
      <xdr:row>153</xdr:row>
      <xdr:rowOff>129540</xdr:rowOff>
    </xdr:to>
    <xdr:sp macro="" textlink="">
      <xdr:nvSpPr>
        <xdr:cNvPr id="2422997" name="Text Box 17">
          <a:extLst>
            <a:ext uri="{FF2B5EF4-FFF2-40B4-BE49-F238E27FC236}">
              <a16:creationId xmlns:a16="http://schemas.microsoft.com/office/drawing/2014/main" id="{B9A31E5E-2682-F860-8B8E-5152D0EF5D73}"/>
            </a:ext>
          </a:extLst>
        </xdr:cNvPr>
        <xdr:cNvSpPr txBox="1">
          <a:spLocks noChangeArrowheads="1"/>
        </xdr:cNvSpPr>
      </xdr:nvSpPr>
      <xdr:spPr bwMode="auto">
        <a:xfrm>
          <a:off x="7048500" y="35364420"/>
          <a:ext cx="3276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7620</xdr:colOff>
      <xdr:row>152</xdr:row>
      <xdr:rowOff>0</xdr:rowOff>
    </xdr:from>
    <xdr:to>
      <xdr:col>19</xdr:col>
      <xdr:colOff>321945</xdr:colOff>
      <xdr:row>153</xdr:row>
      <xdr:rowOff>129540</xdr:rowOff>
    </xdr:to>
    <xdr:sp macro="" textlink="">
      <xdr:nvSpPr>
        <xdr:cNvPr id="2422998" name="Text Box 18">
          <a:extLst>
            <a:ext uri="{FF2B5EF4-FFF2-40B4-BE49-F238E27FC236}">
              <a16:creationId xmlns:a16="http://schemas.microsoft.com/office/drawing/2014/main" id="{99A70563-3664-5EFD-65AB-02CA2C6E2B9E}"/>
            </a:ext>
          </a:extLst>
        </xdr:cNvPr>
        <xdr:cNvSpPr txBox="1">
          <a:spLocks noChangeArrowheads="1"/>
        </xdr:cNvSpPr>
      </xdr:nvSpPr>
      <xdr:spPr bwMode="auto">
        <a:xfrm>
          <a:off x="7048500" y="35364420"/>
          <a:ext cx="3276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152</xdr:row>
      <xdr:rowOff>0</xdr:rowOff>
    </xdr:from>
    <xdr:to>
      <xdr:col>13</xdr:col>
      <xdr:colOff>245745</xdr:colOff>
      <xdr:row>153</xdr:row>
      <xdr:rowOff>19050</xdr:rowOff>
    </xdr:to>
    <xdr:sp macro="" textlink="">
      <xdr:nvSpPr>
        <xdr:cNvPr id="2422999" name="Text Box 1">
          <a:extLst>
            <a:ext uri="{FF2B5EF4-FFF2-40B4-BE49-F238E27FC236}">
              <a16:creationId xmlns:a16="http://schemas.microsoft.com/office/drawing/2014/main" id="{B9AC66E0-9631-0108-49EB-31D2C2370425}"/>
            </a:ext>
          </a:extLst>
        </xdr:cNvPr>
        <xdr:cNvSpPr txBox="1">
          <a:spLocks noChangeArrowheads="1"/>
        </xdr:cNvSpPr>
      </xdr:nvSpPr>
      <xdr:spPr bwMode="auto">
        <a:xfrm>
          <a:off x="4808220" y="35364420"/>
          <a:ext cx="25908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7620</xdr:colOff>
      <xdr:row>152</xdr:row>
      <xdr:rowOff>0</xdr:rowOff>
    </xdr:from>
    <xdr:to>
      <xdr:col>19</xdr:col>
      <xdr:colOff>321945</xdr:colOff>
      <xdr:row>153</xdr:row>
      <xdr:rowOff>129540</xdr:rowOff>
    </xdr:to>
    <xdr:sp macro="" textlink="">
      <xdr:nvSpPr>
        <xdr:cNvPr id="2423000" name="Text Box 17">
          <a:extLst>
            <a:ext uri="{FF2B5EF4-FFF2-40B4-BE49-F238E27FC236}">
              <a16:creationId xmlns:a16="http://schemas.microsoft.com/office/drawing/2014/main" id="{3F2BFC56-1A77-C26A-57D1-26376DAC19AD}"/>
            </a:ext>
          </a:extLst>
        </xdr:cNvPr>
        <xdr:cNvSpPr txBox="1">
          <a:spLocks noChangeArrowheads="1"/>
        </xdr:cNvSpPr>
      </xdr:nvSpPr>
      <xdr:spPr bwMode="auto">
        <a:xfrm>
          <a:off x="7048500" y="35364420"/>
          <a:ext cx="3276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7620</xdr:colOff>
      <xdr:row>152</xdr:row>
      <xdr:rowOff>0</xdr:rowOff>
    </xdr:from>
    <xdr:to>
      <xdr:col>19</xdr:col>
      <xdr:colOff>321945</xdr:colOff>
      <xdr:row>153</xdr:row>
      <xdr:rowOff>129540</xdr:rowOff>
    </xdr:to>
    <xdr:sp macro="" textlink="">
      <xdr:nvSpPr>
        <xdr:cNvPr id="2423001" name="Text Box 18">
          <a:extLst>
            <a:ext uri="{FF2B5EF4-FFF2-40B4-BE49-F238E27FC236}">
              <a16:creationId xmlns:a16="http://schemas.microsoft.com/office/drawing/2014/main" id="{76E2F63C-3ACB-40F4-B227-AE091FE59258}"/>
            </a:ext>
          </a:extLst>
        </xdr:cNvPr>
        <xdr:cNvSpPr txBox="1">
          <a:spLocks noChangeArrowheads="1"/>
        </xdr:cNvSpPr>
      </xdr:nvSpPr>
      <xdr:spPr bwMode="auto">
        <a:xfrm>
          <a:off x="7048500" y="35364420"/>
          <a:ext cx="3276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152</xdr:row>
      <xdr:rowOff>0</xdr:rowOff>
    </xdr:from>
    <xdr:to>
      <xdr:col>13</xdr:col>
      <xdr:colOff>245745</xdr:colOff>
      <xdr:row>153</xdr:row>
      <xdr:rowOff>19050</xdr:rowOff>
    </xdr:to>
    <xdr:sp macro="" textlink="">
      <xdr:nvSpPr>
        <xdr:cNvPr id="2423002" name="Text Box 1">
          <a:extLst>
            <a:ext uri="{FF2B5EF4-FFF2-40B4-BE49-F238E27FC236}">
              <a16:creationId xmlns:a16="http://schemas.microsoft.com/office/drawing/2014/main" id="{FE120B1D-7291-37D0-A758-69F2BD773A71}"/>
            </a:ext>
          </a:extLst>
        </xdr:cNvPr>
        <xdr:cNvSpPr txBox="1">
          <a:spLocks noChangeArrowheads="1"/>
        </xdr:cNvSpPr>
      </xdr:nvSpPr>
      <xdr:spPr bwMode="auto">
        <a:xfrm>
          <a:off x="4808220" y="35364420"/>
          <a:ext cx="259080" cy="2133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7620</xdr:colOff>
      <xdr:row>152</xdr:row>
      <xdr:rowOff>0</xdr:rowOff>
    </xdr:from>
    <xdr:to>
      <xdr:col>19</xdr:col>
      <xdr:colOff>321945</xdr:colOff>
      <xdr:row>153</xdr:row>
      <xdr:rowOff>129540</xdr:rowOff>
    </xdr:to>
    <xdr:sp macro="" textlink="">
      <xdr:nvSpPr>
        <xdr:cNvPr id="2423003" name="Text Box 17">
          <a:extLst>
            <a:ext uri="{FF2B5EF4-FFF2-40B4-BE49-F238E27FC236}">
              <a16:creationId xmlns:a16="http://schemas.microsoft.com/office/drawing/2014/main" id="{4C2BA3C3-83B2-5EC8-73F5-24BAB4FD00E6}"/>
            </a:ext>
          </a:extLst>
        </xdr:cNvPr>
        <xdr:cNvSpPr txBox="1">
          <a:spLocks noChangeArrowheads="1"/>
        </xdr:cNvSpPr>
      </xdr:nvSpPr>
      <xdr:spPr bwMode="auto">
        <a:xfrm>
          <a:off x="7048500" y="35364420"/>
          <a:ext cx="3276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7620</xdr:colOff>
      <xdr:row>152</xdr:row>
      <xdr:rowOff>0</xdr:rowOff>
    </xdr:from>
    <xdr:to>
      <xdr:col>19</xdr:col>
      <xdr:colOff>321945</xdr:colOff>
      <xdr:row>153</xdr:row>
      <xdr:rowOff>129540</xdr:rowOff>
    </xdr:to>
    <xdr:sp macro="" textlink="">
      <xdr:nvSpPr>
        <xdr:cNvPr id="2423004" name="Text Box 18">
          <a:extLst>
            <a:ext uri="{FF2B5EF4-FFF2-40B4-BE49-F238E27FC236}">
              <a16:creationId xmlns:a16="http://schemas.microsoft.com/office/drawing/2014/main" id="{27F174CA-4442-64F1-134C-830827C9C637}"/>
            </a:ext>
          </a:extLst>
        </xdr:cNvPr>
        <xdr:cNvSpPr txBox="1">
          <a:spLocks noChangeArrowheads="1"/>
        </xdr:cNvSpPr>
      </xdr:nvSpPr>
      <xdr:spPr bwMode="auto">
        <a:xfrm>
          <a:off x="7048500" y="35364420"/>
          <a:ext cx="327660" cy="312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571500</xdr:colOff>
      <xdr:row>149</xdr:row>
      <xdr:rowOff>0</xdr:rowOff>
    </xdr:from>
    <xdr:to>
      <xdr:col>13</xdr:col>
      <xdr:colOff>0</xdr:colOff>
      <xdr:row>151</xdr:row>
      <xdr:rowOff>167640</xdr:rowOff>
    </xdr:to>
    <xdr:sp macro="" textlink="">
      <xdr:nvSpPr>
        <xdr:cNvPr id="2423005" name="Text Box 2">
          <a:extLst>
            <a:ext uri="{FF2B5EF4-FFF2-40B4-BE49-F238E27FC236}">
              <a16:creationId xmlns:a16="http://schemas.microsoft.com/office/drawing/2014/main" id="{0912F37D-C29F-21AF-F0A8-A9C9EA093D7E}"/>
            </a:ext>
          </a:extLst>
        </xdr:cNvPr>
        <xdr:cNvSpPr txBox="1">
          <a:spLocks noChangeArrowheads="1"/>
        </xdr:cNvSpPr>
      </xdr:nvSpPr>
      <xdr:spPr bwMode="auto">
        <a:xfrm>
          <a:off x="4808220" y="34450020"/>
          <a:ext cx="0" cy="6934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15</xdr:col>
      <xdr:colOff>579120</xdr:colOff>
      <xdr:row>5</xdr:row>
      <xdr:rowOff>0</xdr:rowOff>
    </xdr:from>
    <xdr:to>
      <xdr:col>16</xdr:col>
      <xdr:colOff>169372</xdr:colOff>
      <xdr:row>6</xdr:row>
      <xdr:rowOff>38100</xdr:rowOff>
    </xdr:to>
    <xdr:sp macro="" textlink="">
      <xdr:nvSpPr>
        <xdr:cNvPr id="2469108" name="Text Box 1">
          <a:extLst>
            <a:ext uri="{FF2B5EF4-FFF2-40B4-BE49-F238E27FC236}">
              <a16:creationId xmlns:a16="http://schemas.microsoft.com/office/drawing/2014/main" id="{D83FB10E-10FA-CDD2-3BBD-84FE7B9748D1}"/>
            </a:ext>
          </a:extLst>
        </xdr:cNvPr>
        <xdr:cNvSpPr txBox="1">
          <a:spLocks noChangeArrowheads="1"/>
        </xdr:cNvSpPr>
      </xdr:nvSpPr>
      <xdr:spPr bwMode="auto">
        <a:xfrm>
          <a:off x="3002280" y="1333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5</xdr:row>
      <xdr:rowOff>0</xdr:rowOff>
    </xdr:from>
    <xdr:to>
      <xdr:col>16</xdr:col>
      <xdr:colOff>169372</xdr:colOff>
      <xdr:row>6</xdr:row>
      <xdr:rowOff>38100</xdr:rowOff>
    </xdr:to>
    <xdr:sp macro="" textlink="">
      <xdr:nvSpPr>
        <xdr:cNvPr id="2469109" name="Text Box 3">
          <a:extLst>
            <a:ext uri="{FF2B5EF4-FFF2-40B4-BE49-F238E27FC236}">
              <a16:creationId xmlns:a16="http://schemas.microsoft.com/office/drawing/2014/main" id="{169F8A3F-3B4D-3DA2-1190-931BAF4F5250}"/>
            </a:ext>
          </a:extLst>
        </xdr:cNvPr>
        <xdr:cNvSpPr txBox="1">
          <a:spLocks noChangeArrowheads="1"/>
        </xdr:cNvSpPr>
      </xdr:nvSpPr>
      <xdr:spPr bwMode="auto">
        <a:xfrm>
          <a:off x="3002280" y="1333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5</xdr:row>
      <xdr:rowOff>0</xdr:rowOff>
    </xdr:from>
    <xdr:to>
      <xdr:col>16</xdr:col>
      <xdr:colOff>169372</xdr:colOff>
      <xdr:row>6</xdr:row>
      <xdr:rowOff>38100</xdr:rowOff>
    </xdr:to>
    <xdr:sp macro="" textlink="">
      <xdr:nvSpPr>
        <xdr:cNvPr id="2469110" name="Text Box 4">
          <a:extLst>
            <a:ext uri="{FF2B5EF4-FFF2-40B4-BE49-F238E27FC236}">
              <a16:creationId xmlns:a16="http://schemas.microsoft.com/office/drawing/2014/main" id="{B2603037-9A43-86E6-A803-2D8638E27CD4}"/>
            </a:ext>
          </a:extLst>
        </xdr:cNvPr>
        <xdr:cNvSpPr txBox="1">
          <a:spLocks noChangeArrowheads="1"/>
        </xdr:cNvSpPr>
      </xdr:nvSpPr>
      <xdr:spPr bwMode="auto">
        <a:xfrm>
          <a:off x="3002280" y="1333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15</xdr:row>
      <xdr:rowOff>0</xdr:rowOff>
    </xdr:from>
    <xdr:to>
      <xdr:col>16</xdr:col>
      <xdr:colOff>169372</xdr:colOff>
      <xdr:row>16</xdr:row>
      <xdr:rowOff>38100</xdr:rowOff>
    </xdr:to>
    <xdr:sp macro="" textlink="">
      <xdr:nvSpPr>
        <xdr:cNvPr id="2469111" name="Text Box 1">
          <a:extLst>
            <a:ext uri="{FF2B5EF4-FFF2-40B4-BE49-F238E27FC236}">
              <a16:creationId xmlns:a16="http://schemas.microsoft.com/office/drawing/2014/main" id="{157BF408-0417-747F-5BF7-B1E1B226804A}"/>
            </a:ext>
          </a:extLst>
        </xdr:cNvPr>
        <xdr:cNvSpPr txBox="1">
          <a:spLocks noChangeArrowheads="1"/>
        </xdr:cNvSpPr>
      </xdr:nvSpPr>
      <xdr:spPr bwMode="auto">
        <a:xfrm>
          <a:off x="300228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15</xdr:row>
      <xdr:rowOff>0</xdr:rowOff>
    </xdr:from>
    <xdr:to>
      <xdr:col>16</xdr:col>
      <xdr:colOff>169372</xdr:colOff>
      <xdr:row>16</xdr:row>
      <xdr:rowOff>38100</xdr:rowOff>
    </xdr:to>
    <xdr:sp macro="" textlink="">
      <xdr:nvSpPr>
        <xdr:cNvPr id="2469112" name="Text Box 3">
          <a:extLst>
            <a:ext uri="{FF2B5EF4-FFF2-40B4-BE49-F238E27FC236}">
              <a16:creationId xmlns:a16="http://schemas.microsoft.com/office/drawing/2014/main" id="{2B3C6CBF-3018-D8AA-6DD3-8908DFB7AC10}"/>
            </a:ext>
          </a:extLst>
        </xdr:cNvPr>
        <xdr:cNvSpPr txBox="1">
          <a:spLocks noChangeArrowheads="1"/>
        </xdr:cNvSpPr>
      </xdr:nvSpPr>
      <xdr:spPr bwMode="auto">
        <a:xfrm>
          <a:off x="300228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15</xdr:row>
      <xdr:rowOff>0</xdr:rowOff>
    </xdr:from>
    <xdr:to>
      <xdr:col>16</xdr:col>
      <xdr:colOff>169372</xdr:colOff>
      <xdr:row>16</xdr:row>
      <xdr:rowOff>38100</xdr:rowOff>
    </xdr:to>
    <xdr:sp macro="" textlink="">
      <xdr:nvSpPr>
        <xdr:cNvPr id="2469113" name="Text Box 4">
          <a:extLst>
            <a:ext uri="{FF2B5EF4-FFF2-40B4-BE49-F238E27FC236}">
              <a16:creationId xmlns:a16="http://schemas.microsoft.com/office/drawing/2014/main" id="{6AEB7525-9EF2-AC70-3643-78056915EDBA}"/>
            </a:ext>
          </a:extLst>
        </xdr:cNvPr>
        <xdr:cNvSpPr txBox="1">
          <a:spLocks noChangeArrowheads="1"/>
        </xdr:cNvSpPr>
      </xdr:nvSpPr>
      <xdr:spPr bwMode="auto">
        <a:xfrm>
          <a:off x="300228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15</xdr:row>
      <xdr:rowOff>0</xdr:rowOff>
    </xdr:from>
    <xdr:to>
      <xdr:col>16</xdr:col>
      <xdr:colOff>169372</xdr:colOff>
      <xdr:row>16</xdr:row>
      <xdr:rowOff>38100</xdr:rowOff>
    </xdr:to>
    <xdr:sp macro="" textlink="">
      <xdr:nvSpPr>
        <xdr:cNvPr id="2469114" name="Text Box 5">
          <a:extLst>
            <a:ext uri="{FF2B5EF4-FFF2-40B4-BE49-F238E27FC236}">
              <a16:creationId xmlns:a16="http://schemas.microsoft.com/office/drawing/2014/main" id="{26329CEC-F93E-19DE-C658-70B7D323607D}"/>
            </a:ext>
          </a:extLst>
        </xdr:cNvPr>
        <xdr:cNvSpPr txBox="1">
          <a:spLocks noChangeArrowheads="1"/>
        </xdr:cNvSpPr>
      </xdr:nvSpPr>
      <xdr:spPr bwMode="auto">
        <a:xfrm>
          <a:off x="300228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15</xdr:row>
      <xdr:rowOff>0</xdr:rowOff>
    </xdr:from>
    <xdr:to>
      <xdr:col>16</xdr:col>
      <xdr:colOff>169372</xdr:colOff>
      <xdr:row>16</xdr:row>
      <xdr:rowOff>38100</xdr:rowOff>
    </xdr:to>
    <xdr:sp macro="" textlink="">
      <xdr:nvSpPr>
        <xdr:cNvPr id="2469115" name="Text Box 1">
          <a:extLst>
            <a:ext uri="{FF2B5EF4-FFF2-40B4-BE49-F238E27FC236}">
              <a16:creationId xmlns:a16="http://schemas.microsoft.com/office/drawing/2014/main" id="{DFD43F6A-3628-24BD-A012-3604E503CD5C}"/>
            </a:ext>
          </a:extLst>
        </xdr:cNvPr>
        <xdr:cNvSpPr txBox="1">
          <a:spLocks noChangeArrowheads="1"/>
        </xdr:cNvSpPr>
      </xdr:nvSpPr>
      <xdr:spPr bwMode="auto">
        <a:xfrm>
          <a:off x="300228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15</xdr:row>
      <xdr:rowOff>0</xdr:rowOff>
    </xdr:from>
    <xdr:to>
      <xdr:col>16</xdr:col>
      <xdr:colOff>169372</xdr:colOff>
      <xdr:row>16</xdr:row>
      <xdr:rowOff>38100</xdr:rowOff>
    </xdr:to>
    <xdr:sp macro="" textlink="">
      <xdr:nvSpPr>
        <xdr:cNvPr id="2469116" name="Text Box 3">
          <a:extLst>
            <a:ext uri="{FF2B5EF4-FFF2-40B4-BE49-F238E27FC236}">
              <a16:creationId xmlns:a16="http://schemas.microsoft.com/office/drawing/2014/main" id="{F9A9173A-5F80-F249-626C-5B750EAEC1EC}"/>
            </a:ext>
          </a:extLst>
        </xdr:cNvPr>
        <xdr:cNvSpPr txBox="1">
          <a:spLocks noChangeArrowheads="1"/>
        </xdr:cNvSpPr>
      </xdr:nvSpPr>
      <xdr:spPr bwMode="auto">
        <a:xfrm>
          <a:off x="300228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15</xdr:row>
      <xdr:rowOff>0</xdr:rowOff>
    </xdr:from>
    <xdr:to>
      <xdr:col>16</xdr:col>
      <xdr:colOff>169372</xdr:colOff>
      <xdr:row>16</xdr:row>
      <xdr:rowOff>38100</xdr:rowOff>
    </xdr:to>
    <xdr:sp macro="" textlink="">
      <xdr:nvSpPr>
        <xdr:cNvPr id="2469117" name="Text Box 4">
          <a:extLst>
            <a:ext uri="{FF2B5EF4-FFF2-40B4-BE49-F238E27FC236}">
              <a16:creationId xmlns:a16="http://schemas.microsoft.com/office/drawing/2014/main" id="{CFE6C2E3-18CB-1A70-61FC-A86E7D489B70}"/>
            </a:ext>
          </a:extLst>
        </xdr:cNvPr>
        <xdr:cNvSpPr txBox="1">
          <a:spLocks noChangeArrowheads="1"/>
        </xdr:cNvSpPr>
      </xdr:nvSpPr>
      <xdr:spPr bwMode="auto">
        <a:xfrm>
          <a:off x="300228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15</xdr:row>
      <xdr:rowOff>0</xdr:rowOff>
    </xdr:from>
    <xdr:to>
      <xdr:col>16</xdr:col>
      <xdr:colOff>169372</xdr:colOff>
      <xdr:row>16</xdr:row>
      <xdr:rowOff>38100</xdr:rowOff>
    </xdr:to>
    <xdr:sp macro="" textlink="">
      <xdr:nvSpPr>
        <xdr:cNvPr id="2469118" name="Text Box 5">
          <a:extLst>
            <a:ext uri="{FF2B5EF4-FFF2-40B4-BE49-F238E27FC236}">
              <a16:creationId xmlns:a16="http://schemas.microsoft.com/office/drawing/2014/main" id="{E1EC45C5-1E0B-E589-CF2F-22433E97422F}"/>
            </a:ext>
          </a:extLst>
        </xdr:cNvPr>
        <xdr:cNvSpPr txBox="1">
          <a:spLocks noChangeArrowheads="1"/>
        </xdr:cNvSpPr>
      </xdr:nvSpPr>
      <xdr:spPr bwMode="auto">
        <a:xfrm>
          <a:off x="300228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16</xdr:row>
      <xdr:rowOff>0</xdr:rowOff>
    </xdr:from>
    <xdr:to>
      <xdr:col>16</xdr:col>
      <xdr:colOff>169372</xdr:colOff>
      <xdr:row>17</xdr:row>
      <xdr:rowOff>152400</xdr:rowOff>
    </xdr:to>
    <xdr:sp macro="" textlink="">
      <xdr:nvSpPr>
        <xdr:cNvPr id="2469119" name="Text Box 1">
          <a:extLst>
            <a:ext uri="{FF2B5EF4-FFF2-40B4-BE49-F238E27FC236}">
              <a16:creationId xmlns:a16="http://schemas.microsoft.com/office/drawing/2014/main" id="{03351258-B869-F32F-74DC-18192E7D00F2}"/>
            </a:ext>
          </a:extLst>
        </xdr:cNvPr>
        <xdr:cNvSpPr txBox="1">
          <a:spLocks noChangeArrowheads="1"/>
        </xdr:cNvSpPr>
      </xdr:nvSpPr>
      <xdr:spPr bwMode="auto">
        <a:xfrm>
          <a:off x="3002280" y="3429000"/>
          <a:ext cx="16764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16</xdr:row>
      <xdr:rowOff>0</xdr:rowOff>
    </xdr:from>
    <xdr:to>
      <xdr:col>16</xdr:col>
      <xdr:colOff>169372</xdr:colOff>
      <xdr:row>17</xdr:row>
      <xdr:rowOff>152400</xdr:rowOff>
    </xdr:to>
    <xdr:sp macro="" textlink="">
      <xdr:nvSpPr>
        <xdr:cNvPr id="2469120" name="Text Box 3">
          <a:extLst>
            <a:ext uri="{FF2B5EF4-FFF2-40B4-BE49-F238E27FC236}">
              <a16:creationId xmlns:a16="http://schemas.microsoft.com/office/drawing/2014/main" id="{EC0973B7-80CA-67D2-7D2F-D21ECA7E2B49}"/>
            </a:ext>
          </a:extLst>
        </xdr:cNvPr>
        <xdr:cNvSpPr txBox="1">
          <a:spLocks noChangeArrowheads="1"/>
        </xdr:cNvSpPr>
      </xdr:nvSpPr>
      <xdr:spPr bwMode="auto">
        <a:xfrm>
          <a:off x="3002280" y="3429000"/>
          <a:ext cx="16764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16</xdr:row>
      <xdr:rowOff>0</xdr:rowOff>
    </xdr:from>
    <xdr:to>
      <xdr:col>16</xdr:col>
      <xdr:colOff>169372</xdr:colOff>
      <xdr:row>17</xdr:row>
      <xdr:rowOff>152400</xdr:rowOff>
    </xdr:to>
    <xdr:sp macro="" textlink="">
      <xdr:nvSpPr>
        <xdr:cNvPr id="2469121" name="Text Box 4">
          <a:extLst>
            <a:ext uri="{FF2B5EF4-FFF2-40B4-BE49-F238E27FC236}">
              <a16:creationId xmlns:a16="http://schemas.microsoft.com/office/drawing/2014/main" id="{F5CCBAC8-A2AB-0A66-0510-EBE4873AC47B}"/>
            </a:ext>
          </a:extLst>
        </xdr:cNvPr>
        <xdr:cNvSpPr txBox="1">
          <a:spLocks noChangeArrowheads="1"/>
        </xdr:cNvSpPr>
      </xdr:nvSpPr>
      <xdr:spPr bwMode="auto">
        <a:xfrm>
          <a:off x="3002280" y="3429000"/>
          <a:ext cx="16764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16</xdr:row>
      <xdr:rowOff>0</xdr:rowOff>
    </xdr:from>
    <xdr:to>
      <xdr:col>16</xdr:col>
      <xdr:colOff>169372</xdr:colOff>
      <xdr:row>17</xdr:row>
      <xdr:rowOff>152400</xdr:rowOff>
    </xdr:to>
    <xdr:sp macro="" textlink="">
      <xdr:nvSpPr>
        <xdr:cNvPr id="2469122" name="Text Box 5">
          <a:extLst>
            <a:ext uri="{FF2B5EF4-FFF2-40B4-BE49-F238E27FC236}">
              <a16:creationId xmlns:a16="http://schemas.microsoft.com/office/drawing/2014/main" id="{7D080C3A-BAC3-A51C-EDED-47903CB8D34B}"/>
            </a:ext>
          </a:extLst>
        </xdr:cNvPr>
        <xdr:cNvSpPr txBox="1">
          <a:spLocks noChangeArrowheads="1"/>
        </xdr:cNvSpPr>
      </xdr:nvSpPr>
      <xdr:spPr bwMode="auto">
        <a:xfrm>
          <a:off x="3002280" y="3429000"/>
          <a:ext cx="16764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548640</xdr:colOff>
      <xdr:row>15</xdr:row>
      <xdr:rowOff>0</xdr:rowOff>
    </xdr:from>
    <xdr:to>
      <xdr:col>44</xdr:col>
      <xdr:colOff>91440</xdr:colOff>
      <xdr:row>16</xdr:row>
      <xdr:rowOff>38100</xdr:rowOff>
    </xdr:to>
    <xdr:sp macro="" textlink="">
      <xdr:nvSpPr>
        <xdr:cNvPr id="2469123" name="Text Box 1">
          <a:extLst>
            <a:ext uri="{FF2B5EF4-FFF2-40B4-BE49-F238E27FC236}">
              <a16:creationId xmlns:a16="http://schemas.microsoft.com/office/drawing/2014/main" id="{A732155D-789A-57C3-ABEC-74F19FB59133}"/>
            </a:ext>
          </a:extLst>
        </xdr:cNvPr>
        <xdr:cNvSpPr txBox="1">
          <a:spLocks noChangeArrowheads="1"/>
        </xdr:cNvSpPr>
      </xdr:nvSpPr>
      <xdr:spPr bwMode="auto">
        <a:xfrm>
          <a:off x="9631680" y="3238500"/>
          <a:ext cx="8382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548640</xdr:colOff>
      <xdr:row>15</xdr:row>
      <xdr:rowOff>0</xdr:rowOff>
    </xdr:from>
    <xdr:to>
      <xdr:col>44</xdr:col>
      <xdr:colOff>91440</xdr:colOff>
      <xdr:row>16</xdr:row>
      <xdr:rowOff>38100</xdr:rowOff>
    </xdr:to>
    <xdr:sp macro="" textlink="">
      <xdr:nvSpPr>
        <xdr:cNvPr id="2469124" name="Text Box 3">
          <a:extLst>
            <a:ext uri="{FF2B5EF4-FFF2-40B4-BE49-F238E27FC236}">
              <a16:creationId xmlns:a16="http://schemas.microsoft.com/office/drawing/2014/main" id="{EB102EAD-0F71-29C8-637D-7A8EFE8FCA92}"/>
            </a:ext>
          </a:extLst>
        </xdr:cNvPr>
        <xdr:cNvSpPr txBox="1">
          <a:spLocks noChangeArrowheads="1"/>
        </xdr:cNvSpPr>
      </xdr:nvSpPr>
      <xdr:spPr bwMode="auto">
        <a:xfrm>
          <a:off x="9631680" y="3238500"/>
          <a:ext cx="8382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548640</xdr:colOff>
      <xdr:row>15</xdr:row>
      <xdr:rowOff>0</xdr:rowOff>
    </xdr:from>
    <xdr:to>
      <xdr:col>44</xdr:col>
      <xdr:colOff>91440</xdr:colOff>
      <xdr:row>16</xdr:row>
      <xdr:rowOff>38100</xdr:rowOff>
    </xdr:to>
    <xdr:sp macro="" textlink="">
      <xdr:nvSpPr>
        <xdr:cNvPr id="2469125" name="Text Box 4">
          <a:extLst>
            <a:ext uri="{FF2B5EF4-FFF2-40B4-BE49-F238E27FC236}">
              <a16:creationId xmlns:a16="http://schemas.microsoft.com/office/drawing/2014/main" id="{5FBF28BA-46E9-1E9E-7CEC-DEA06B937692}"/>
            </a:ext>
          </a:extLst>
        </xdr:cNvPr>
        <xdr:cNvSpPr txBox="1">
          <a:spLocks noChangeArrowheads="1"/>
        </xdr:cNvSpPr>
      </xdr:nvSpPr>
      <xdr:spPr bwMode="auto">
        <a:xfrm>
          <a:off x="9631680" y="3238500"/>
          <a:ext cx="8382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548640</xdr:colOff>
      <xdr:row>15</xdr:row>
      <xdr:rowOff>0</xdr:rowOff>
    </xdr:from>
    <xdr:to>
      <xdr:col>44</xdr:col>
      <xdr:colOff>91440</xdr:colOff>
      <xdr:row>16</xdr:row>
      <xdr:rowOff>38100</xdr:rowOff>
    </xdr:to>
    <xdr:sp macro="" textlink="">
      <xdr:nvSpPr>
        <xdr:cNvPr id="2469126" name="Text Box 5">
          <a:extLst>
            <a:ext uri="{FF2B5EF4-FFF2-40B4-BE49-F238E27FC236}">
              <a16:creationId xmlns:a16="http://schemas.microsoft.com/office/drawing/2014/main" id="{F911ED19-0593-39AA-D51A-658AC472972D}"/>
            </a:ext>
          </a:extLst>
        </xdr:cNvPr>
        <xdr:cNvSpPr txBox="1">
          <a:spLocks noChangeArrowheads="1"/>
        </xdr:cNvSpPr>
      </xdr:nvSpPr>
      <xdr:spPr bwMode="auto">
        <a:xfrm>
          <a:off x="9631680" y="3238500"/>
          <a:ext cx="8382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548640</xdr:colOff>
      <xdr:row>15</xdr:row>
      <xdr:rowOff>0</xdr:rowOff>
    </xdr:from>
    <xdr:to>
      <xdr:col>44</xdr:col>
      <xdr:colOff>91440</xdr:colOff>
      <xdr:row>16</xdr:row>
      <xdr:rowOff>38100</xdr:rowOff>
    </xdr:to>
    <xdr:sp macro="" textlink="">
      <xdr:nvSpPr>
        <xdr:cNvPr id="2469127" name="Text Box 1">
          <a:extLst>
            <a:ext uri="{FF2B5EF4-FFF2-40B4-BE49-F238E27FC236}">
              <a16:creationId xmlns:a16="http://schemas.microsoft.com/office/drawing/2014/main" id="{9730736C-639C-2DF3-57B4-4C624DE0885E}"/>
            </a:ext>
          </a:extLst>
        </xdr:cNvPr>
        <xdr:cNvSpPr txBox="1">
          <a:spLocks noChangeArrowheads="1"/>
        </xdr:cNvSpPr>
      </xdr:nvSpPr>
      <xdr:spPr bwMode="auto">
        <a:xfrm>
          <a:off x="9631680" y="3238500"/>
          <a:ext cx="8382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548640</xdr:colOff>
      <xdr:row>15</xdr:row>
      <xdr:rowOff>0</xdr:rowOff>
    </xdr:from>
    <xdr:to>
      <xdr:col>44</xdr:col>
      <xdr:colOff>91440</xdr:colOff>
      <xdr:row>16</xdr:row>
      <xdr:rowOff>38100</xdr:rowOff>
    </xdr:to>
    <xdr:sp macro="" textlink="">
      <xdr:nvSpPr>
        <xdr:cNvPr id="2469128" name="Text Box 3">
          <a:extLst>
            <a:ext uri="{FF2B5EF4-FFF2-40B4-BE49-F238E27FC236}">
              <a16:creationId xmlns:a16="http://schemas.microsoft.com/office/drawing/2014/main" id="{C5E4158A-0E59-0057-544F-D5F27B84D87E}"/>
            </a:ext>
          </a:extLst>
        </xdr:cNvPr>
        <xdr:cNvSpPr txBox="1">
          <a:spLocks noChangeArrowheads="1"/>
        </xdr:cNvSpPr>
      </xdr:nvSpPr>
      <xdr:spPr bwMode="auto">
        <a:xfrm>
          <a:off x="9631680" y="3238500"/>
          <a:ext cx="8382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548640</xdr:colOff>
      <xdr:row>15</xdr:row>
      <xdr:rowOff>0</xdr:rowOff>
    </xdr:from>
    <xdr:to>
      <xdr:col>44</xdr:col>
      <xdr:colOff>91440</xdr:colOff>
      <xdr:row>16</xdr:row>
      <xdr:rowOff>38100</xdr:rowOff>
    </xdr:to>
    <xdr:sp macro="" textlink="">
      <xdr:nvSpPr>
        <xdr:cNvPr id="2469129" name="Text Box 4">
          <a:extLst>
            <a:ext uri="{FF2B5EF4-FFF2-40B4-BE49-F238E27FC236}">
              <a16:creationId xmlns:a16="http://schemas.microsoft.com/office/drawing/2014/main" id="{BBB79859-5C7D-32F7-F3B1-75D421E9CB35}"/>
            </a:ext>
          </a:extLst>
        </xdr:cNvPr>
        <xdr:cNvSpPr txBox="1">
          <a:spLocks noChangeArrowheads="1"/>
        </xdr:cNvSpPr>
      </xdr:nvSpPr>
      <xdr:spPr bwMode="auto">
        <a:xfrm>
          <a:off x="9631680" y="3238500"/>
          <a:ext cx="8382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548640</xdr:colOff>
      <xdr:row>15</xdr:row>
      <xdr:rowOff>0</xdr:rowOff>
    </xdr:from>
    <xdr:to>
      <xdr:col>44</xdr:col>
      <xdr:colOff>91440</xdr:colOff>
      <xdr:row>16</xdr:row>
      <xdr:rowOff>38100</xdr:rowOff>
    </xdr:to>
    <xdr:sp macro="" textlink="">
      <xdr:nvSpPr>
        <xdr:cNvPr id="2469130" name="Text Box 5">
          <a:extLst>
            <a:ext uri="{FF2B5EF4-FFF2-40B4-BE49-F238E27FC236}">
              <a16:creationId xmlns:a16="http://schemas.microsoft.com/office/drawing/2014/main" id="{73E1B3D4-384C-230B-640D-0E8D5B228F4D}"/>
            </a:ext>
          </a:extLst>
        </xdr:cNvPr>
        <xdr:cNvSpPr txBox="1">
          <a:spLocks noChangeArrowheads="1"/>
        </xdr:cNvSpPr>
      </xdr:nvSpPr>
      <xdr:spPr bwMode="auto">
        <a:xfrm>
          <a:off x="9631680" y="3238500"/>
          <a:ext cx="8382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38</xdr:col>
      <xdr:colOff>0</xdr:colOff>
      <xdr:row>16</xdr:row>
      <xdr:rowOff>0</xdr:rowOff>
    </xdr:from>
    <xdr:to>
      <xdr:col>38</xdr:col>
      <xdr:colOff>281940</xdr:colOff>
      <xdr:row>17</xdr:row>
      <xdr:rowOff>152400</xdr:rowOff>
    </xdr:to>
    <xdr:sp macro="" textlink="">
      <xdr:nvSpPr>
        <xdr:cNvPr id="2469131" name="Text Box 1">
          <a:extLst>
            <a:ext uri="{FF2B5EF4-FFF2-40B4-BE49-F238E27FC236}">
              <a16:creationId xmlns:a16="http://schemas.microsoft.com/office/drawing/2014/main" id="{0044A115-875A-3094-879C-DC1FEF625EC9}"/>
            </a:ext>
          </a:extLst>
        </xdr:cNvPr>
        <xdr:cNvSpPr txBox="1">
          <a:spLocks noChangeArrowheads="1"/>
        </xdr:cNvSpPr>
      </xdr:nvSpPr>
      <xdr:spPr bwMode="auto">
        <a:xfrm>
          <a:off x="7444740" y="3429000"/>
          <a:ext cx="27432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38</xdr:col>
      <xdr:colOff>0</xdr:colOff>
      <xdr:row>16</xdr:row>
      <xdr:rowOff>0</xdr:rowOff>
    </xdr:from>
    <xdr:to>
      <xdr:col>38</xdr:col>
      <xdr:colOff>281940</xdr:colOff>
      <xdr:row>17</xdr:row>
      <xdr:rowOff>152400</xdr:rowOff>
    </xdr:to>
    <xdr:sp macro="" textlink="">
      <xdr:nvSpPr>
        <xdr:cNvPr id="2469132" name="Text Box 3">
          <a:extLst>
            <a:ext uri="{FF2B5EF4-FFF2-40B4-BE49-F238E27FC236}">
              <a16:creationId xmlns:a16="http://schemas.microsoft.com/office/drawing/2014/main" id="{6650BA58-8789-2BB6-30C0-216C01BD966F}"/>
            </a:ext>
          </a:extLst>
        </xdr:cNvPr>
        <xdr:cNvSpPr txBox="1">
          <a:spLocks noChangeArrowheads="1"/>
        </xdr:cNvSpPr>
      </xdr:nvSpPr>
      <xdr:spPr bwMode="auto">
        <a:xfrm>
          <a:off x="7444740" y="3429000"/>
          <a:ext cx="27432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38</xdr:col>
      <xdr:colOff>0</xdr:colOff>
      <xdr:row>16</xdr:row>
      <xdr:rowOff>0</xdr:rowOff>
    </xdr:from>
    <xdr:to>
      <xdr:col>38</xdr:col>
      <xdr:colOff>281940</xdr:colOff>
      <xdr:row>17</xdr:row>
      <xdr:rowOff>152400</xdr:rowOff>
    </xdr:to>
    <xdr:sp macro="" textlink="">
      <xdr:nvSpPr>
        <xdr:cNvPr id="2469133" name="Text Box 4">
          <a:extLst>
            <a:ext uri="{FF2B5EF4-FFF2-40B4-BE49-F238E27FC236}">
              <a16:creationId xmlns:a16="http://schemas.microsoft.com/office/drawing/2014/main" id="{39E05AEA-47D2-3515-BC82-DE91AB6C0E0F}"/>
            </a:ext>
          </a:extLst>
        </xdr:cNvPr>
        <xdr:cNvSpPr txBox="1">
          <a:spLocks noChangeArrowheads="1"/>
        </xdr:cNvSpPr>
      </xdr:nvSpPr>
      <xdr:spPr bwMode="auto">
        <a:xfrm>
          <a:off x="7444740" y="3429000"/>
          <a:ext cx="27432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38</xdr:col>
      <xdr:colOff>0</xdr:colOff>
      <xdr:row>16</xdr:row>
      <xdr:rowOff>0</xdr:rowOff>
    </xdr:from>
    <xdr:to>
      <xdr:col>38</xdr:col>
      <xdr:colOff>281940</xdr:colOff>
      <xdr:row>17</xdr:row>
      <xdr:rowOff>152400</xdr:rowOff>
    </xdr:to>
    <xdr:sp macro="" textlink="">
      <xdr:nvSpPr>
        <xdr:cNvPr id="2469134" name="Text Box 5">
          <a:extLst>
            <a:ext uri="{FF2B5EF4-FFF2-40B4-BE49-F238E27FC236}">
              <a16:creationId xmlns:a16="http://schemas.microsoft.com/office/drawing/2014/main" id="{5FBEDFCF-A43E-4782-2240-E515A2CECCD2}"/>
            </a:ext>
          </a:extLst>
        </xdr:cNvPr>
        <xdr:cNvSpPr txBox="1">
          <a:spLocks noChangeArrowheads="1"/>
        </xdr:cNvSpPr>
      </xdr:nvSpPr>
      <xdr:spPr bwMode="auto">
        <a:xfrm>
          <a:off x="7444740" y="3429000"/>
          <a:ext cx="27432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16</xdr:row>
      <xdr:rowOff>0</xdr:rowOff>
    </xdr:from>
    <xdr:to>
      <xdr:col>16</xdr:col>
      <xdr:colOff>169372</xdr:colOff>
      <xdr:row>17</xdr:row>
      <xdr:rowOff>152400</xdr:rowOff>
    </xdr:to>
    <xdr:sp macro="" textlink="">
      <xdr:nvSpPr>
        <xdr:cNvPr id="2469135" name="Text Box 1">
          <a:extLst>
            <a:ext uri="{FF2B5EF4-FFF2-40B4-BE49-F238E27FC236}">
              <a16:creationId xmlns:a16="http://schemas.microsoft.com/office/drawing/2014/main" id="{972627EF-1070-5E3E-8080-B555D7F5EE00}"/>
            </a:ext>
          </a:extLst>
        </xdr:cNvPr>
        <xdr:cNvSpPr txBox="1">
          <a:spLocks noChangeArrowheads="1"/>
        </xdr:cNvSpPr>
      </xdr:nvSpPr>
      <xdr:spPr bwMode="auto">
        <a:xfrm>
          <a:off x="3002280" y="3429000"/>
          <a:ext cx="16764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16</xdr:row>
      <xdr:rowOff>0</xdr:rowOff>
    </xdr:from>
    <xdr:to>
      <xdr:col>16</xdr:col>
      <xdr:colOff>169372</xdr:colOff>
      <xdr:row>17</xdr:row>
      <xdr:rowOff>152400</xdr:rowOff>
    </xdr:to>
    <xdr:sp macro="" textlink="">
      <xdr:nvSpPr>
        <xdr:cNvPr id="2469136" name="Text Box 3">
          <a:extLst>
            <a:ext uri="{FF2B5EF4-FFF2-40B4-BE49-F238E27FC236}">
              <a16:creationId xmlns:a16="http://schemas.microsoft.com/office/drawing/2014/main" id="{E3A9A45E-790E-D2E8-4B5B-F9680E58DBE1}"/>
            </a:ext>
          </a:extLst>
        </xdr:cNvPr>
        <xdr:cNvSpPr txBox="1">
          <a:spLocks noChangeArrowheads="1"/>
        </xdr:cNvSpPr>
      </xdr:nvSpPr>
      <xdr:spPr bwMode="auto">
        <a:xfrm>
          <a:off x="3002280" y="3429000"/>
          <a:ext cx="16764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16</xdr:row>
      <xdr:rowOff>0</xdr:rowOff>
    </xdr:from>
    <xdr:to>
      <xdr:col>16</xdr:col>
      <xdr:colOff>169372</xdr:colOff>
      <xdr:row>17</xdr:row>
      <xdr:rowOff>152400</xdr:rowOff>
    </xdr:to>
    <xdr:sp macro="" textlink="">
      <xdr:nvSpPr>
        <xdr:cNvPr id="2469137" name="Text Box 4">
          <a:extLst>
            <a:ext uri="{FF2B5EF4-FFF2-40B4-BE49-F238E27FC236}">
              <a16:creationId xmlns:a16="http://schemas.microsoft.com/office/drawing/2014/main" id="{DA5203CD-3AB7-05E3-4FFD-21DAEA38772C}"/>
            </a:ext>
          </a:extLst>
        </xdr:cNvPr>
        <xdr:cNvSpPr txBox="1">
          <a:spLocks noChangeArrowheads="1"/>
        </xdr:cNvSpPr>
      </xdr:nvSpPr>
      <xdr:spPr bwMode="auto">
        <a:xfrm>
          <a:off x="3002280" y="3429000"/>
          <a:ext cx="16764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16</xdr:row>
      <xdr:rowOff>0</xdr:rowOff>
    </xdr:from>
    <xdr:to>
      <xdr:col>16</xdr:col>
      <xdr:colOff>169372</xdr:colOff>
      <xdr:row>17</xdr:row>
      <xdr:rowOff>152400</xdr:rowOff>
    </xdr:to>
    <xdr:sp macro="" textlink="">
      <xdr:nvSpPr>
        <xdr:cNvPr id="2469138" name="Text Box 5">
          <a:extLst>
            <a:ext uri="{FF2B5EF4-FFF2-40B4-BE49-F238E27FC236}">
              <a16:creationId xmlns:a16="http://schemas.microsoft.com/office/drawing/2014/main" id="{5F02AF9F-B939-71C6-DB3A-7159A75790DD}"/>
            </a:ext>
          </a:extLst>
        </xdr:cNvPr>
        <xdr:cNvSpPr txBox="1">
          <a:spLocks noChangeArrowheads="1"/>
        </xdr:cNvSpPr>
      </xdr:nvSpPr>
      <xdr:spPr bwMode="auto">
        <a:xfrm>
          <a:off x="3002280" y="3429000"/>
          <a:ext cx="16764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16</xdr:row>
      <xdr:rowOff>0</xdr:rowOff>
    </xdr:from>
    <xdr:to>
      <xdr:col>16</xdr:col>
      <xdr:colOff>169372</xdr:colOff>
      <xdr:row>17</xdr:row>
      <xdr:rowOff>152400</xdr:rowOff>
    </xdr:to>
    <xdr:sp macro="" textlink="">
      <xdr:nvSpPr>
        <xdr:cNvPr id="2469139" name="Text Box 1">
          <a:extLst>
            <a:ext uri="{FF2B5EF4-FFF2-40B4-BE49-F238E27FC236}">
              <a16:creationId xmlns:a16="http://schemas.microsoft.com/office/drawing/2014/main" id="{EBD03F0C-B5CD-A63E-0D29-1CD98343644B}"/>
            </a:ext>
          </a:extLst>
        </xdr:cNvPr>
        <xdr:cNvSpPr txBox="1">
          <a:spLocks noChangeArrowheads="1"/>
        </xdr:cNvSpPr>
      </xdr:nvSpPr>
      <xdr:spPr bwMode="auto">
        <a:xfrm>
          <a:off x="3002280" y="3429000"/>
          <a:ext cx="16764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16</xdr:row>
      <xdr:rowOff>0</xdr:rowOff>
    </xdr:from>
    <xdr:to>
      <xdr:col>16</xdr:col>
      <xdr:colOff>169372</xdr:colOff>
      <xdr:row>17</xdr:row>
      <xdr:rowOff>152400</xdr:rowOff>
    </xdr:to>
    <xdr:sp macro="" textlink="">
      <xdr:nvSpPr>
        <xdr:cNvPr id="2469140" name="Text Box 3">
          <a:extLst>
            <a:ext uri="{FF2B5EF4-FFF2-40B4-BE49-F238E27FC236}">
              <a16:creationId xmlns:a16="http://schemas.microsoft.com/office/drawing/2014/main" id="{425DFF62-7C0F-02DD-C9DF-45E2351D78F3}"/>
            </a:ext>
          </a:extLst>
        </xdr:cNvPr>
        <xdr:cNvSpPr txBox="1">
          <a:spLocks noChangeArrowheads="1"/>
        </xdr:cNvSpPr>
      </xdr:nvSpPr>
      <xdr:spPr bwMode="auto">
        <a:xfrm>
          <a:off x="3002280" y="3429000"/>
          <a:ext cx="16764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16</xdr:row>
      <xdr:rowOff>0</xdr:rowOff>
    </xdr:from>
    <xdr:to>
      <xdr:col>16</xdr:col>
      <xdr:colOff>169372</xdr:colOff>
      <xdr:row>17</xdr:row>
      <xdr:rowOff>152400</xdr:rowOff>
    </xdr:to>
    <xdr:sp macro="" textlink="">
      <xdr:nvSpPr>
        <xdr:cNvPr id="2469141" name="Text Box 4">
          <a:extLst>
            <a:ext uri="{FF2B5EF4-FFF2-40B4-BE49-F238E27FC236}">
              <a16:creationId xmlns:a16="http://schemas.microsoft.com/office/drawing/2014/main" id="{E49F87B4-D078-5B68-739F-10C90FC400B1}"/>
            </a:ext>
          </a:extLst>
        </xdr:cNvPr>
        <xdr:cNvSpPr txBox="1">
          <a:spLocks noChangeArrowheads="1"/>
        </xdr:cNvSpPr>
      </xdr:nvSpPr>
      <xdr:spPr bwMode="auto">
        <a:xfrm>
          <a:off x="3002280" y="3429000"/>
          <a:ext cx="16764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16</xdr:row>
      <xdr:rowOff>0</xdr:rowOff>
    </xdr:from>
    <xdr:to>
      <xdr:col>16</xdr:col>
      <xdr:colOff>169372</xdr:colOff>
      <xdr:row>17</xdr:row>
      <xdr:rowOff>152400</xdr:rowOff>
    </xdr:to>
    <xdr:sp macro="" textlink="">
      <xdr:nvSpPr>
        <xdr:cNvPr id="2469142" name="Text Box 5">
          <a:extLst>
            <a:ext uri="{FF2B5EF4-FFF2-40B4-BE49-F238E27FC236}">
              <a16:creationId xmlns:a16="http://schemas.microsoft.com/office/drawing/2014/main" id="{BD5F0422-D881-5B00-ABC4-8682B6046720}"/>
            </a:ext>
          </a:extLst>
        </xdr:cNvPr>
        <xdr:cNvSpPr txBox="1">
          <a:spLocks noChangeArrowheads="1"/>
        </xdr:cNvSpPr>
      </xdr:nvSpPr>
      <xdr:spPr bwMode="auto">
        <a:xfrm>
          <a:off x="3002280" y="3429000"/>
          <a:ext cx="16764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16</xdr:row>
      <xdr:rowOff>0</xdr:rowOff>
    </xdr:from>
    <xdr:to>
      <xdr:col>16</xdr:col>
      <xdr:colOff>169372</xdr:colOff>
      <xdr:row>17</xdr:row>
      <xdr:rowOff>152400</xdr:rowOff>
    </xdr:to>
    <xdr:sp macro="" textlink="">
      <xdr:nvSpPr>
        <xdr:cNvPr id="2469143" name="Text Box 1">
          <a:extLst>
            <a:ext uri="{FF2B5EF4-FFF2-40B4-BE49-F238E27FC236}">
              <a16:creationId xmlns:a16="http://schemas.microsoft.com/office/drawing/2014/main" id="{B918B92A-9E4B-D2E9-A96F-12F4FCD39EAD}"/>
            </a:ext>
          </a:extLst>
        </xdr:cNvPr>
        <xdr:cNvSpPr txBox="1">
          <a:spLocks noChangeArrowheads="1"/>
        </xdr:cNvSpPr>
      </xdr:nvSpPr>
      <xdr:spPr bwMode="auto">
        <a:xfrm>
          <a:off x="3002280" y="3429000"/>
          <a:ext cx="16764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16</xdr:row>
      <xdr:rowOff>0</xdr:rowOff>
    </xdr:from>
    <xdr:to>
      <xdr:col>16</xdr:col>
      <xdr:colOff>169372</xdr:colOff>
      <xdr:row>17</xdr:row>
      <xdr:rowOff>152400</xdr:rowOff>
    </xdr:to>
    <xdr:sp macro="" textlink="">
      <xdr:nvSpPr>
        <xdr:cNvPr id="2469144" name="Text Box 3">
          <a:extLst>
            <a:ext uri="{FF2B5EF4-FFF2-40B4-BE49-F238E27FC236}">
              <a16:creationId xmlns:a16="http://schemas.microsoft.com/office/drawing/2014/main" id="{8611B6E7-BAD6-6764-9BF6-74C2B7BD5CE9}"/>
            </a:ext>
          </a:extLst>
        </xdr:cNvPr>
        <xdr:cNvSpPr txBox="1">
          <a:spLocks noChangeArrowheads="1"/>
        </xdr:cNvSpPr>
      </xdr:nvSpPr>
      <xdr:spPr bwMode="auto">
        <a:xfrm>
          <a:off x="3002280" y="3429000"/>
          <a:ext cx="16764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16</xdr:row>
      <xdr:rowOff>0</xdr:rowOff>
    </xdr:from>
    <xdr:to>
      <xdr:col>16</xdr:col>
      <xdr:colOff>169372</xdr:colOff>
      <xdr:row>17</xdr:row>
      <xdr:rowOff>152400</xdr:rowOff>
    </xdr:to>
    <xdr:sp macro="" textlink="">
      <xdr:nvSpPr>
        <xdr:cNvPr id="2469145" name="Text Box 4">
          <a:extLst>
            <a:ext uri="{FF2B5EF4-FFF2-40B4-BE49-F238E27FC236}">
              <a16:creationId xmlns:a16="http://schemas.microsoft.com/office/drawing/2014/main" id="{494073A3-DDC4-3F54-0938-7867614FBE14}"/>
            </a:ext>
          </a:extLst>
        </xdr:cNvPr>
        <xdr:cNvSpPr txBox="1">
          <a:spLocks noChangeArrowheads="1"/>
        </xdr:cNvSpPr>
      </xdr:nvSpPr>
      <xdr:spPr bwMode="auto">
        <a:xfrm>
          <a:off x="3002280" y="3429000"/>
          <a:ext cx="16764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16</xdr:row>
      <xdr:rowOff>0</xdr:rowOff>
    </xdr:from>
    <xdr:to>
      <xdr:col>16</xdr:col>
      <xdr:colOff>169372</xdr:colOff>
      <xdr:row>17</xdr:row>
      <xdr:rowOff>152400</xdr:rowOff>
    </xdr:to>
    <xdr:sp macro="" textlink="">
      <xdr:nvSpPr>
        <xdr:cNvPr id="2469146" name="Text Box 5">
          <a:extLst>
            <a:ext uri="{FF2B5EF4-FFF2-40B4-BE49-F238E27FC236}">
              <a16:creationId xmlns:a16="http://schemas.microsoft.com/office/drawing/2014/main" id="{F584E3FF-0DC2-3737-8FD6-AFA62829B2AF}"/>
            </a:ext>
          </a:extLst>
        </xdr:cNvPr>
        <xdr:cNvSpPr txBox="1">
          <a:spLocks noChangeArrowheads="1"/>
        </xdr:cNvSpPr>
      </xdr:nvSpPr>
      <xdr:spPr bwMode="auto">
        <a:xfrm>
          <a:off x="3002280" y="3429000"/>
          <a:ext cx="16764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38</xdr:col>
      <xdr:colOff>0</xdr:colOff>
      <xdr:row>16</xdr:row>
      <xdr:rowOff>0</xdr:rowOff>
    </xdr:from>
    <xdr:to>
      <xdr:col>38</xdr:col>
      <xdr:colOff>281940</xdr:colOff>
      <xdr:row>17</xdr:row>
      <xdr:rowOff>152400</xdr:rowOff>
    </xdr:to>
    <xdr:sp macro="" textlink="">
      <xdr:nvSpPr>
        <xdr:cNvPr id="2469147" name="Text Box 1">
          <a:extLst>
            <a:ext uri="{FF2B5EF4-FFF2-40B4-BE49-F238E27FC236}">
              <a16:creationId xmlns:a16="http://schemas.microsoft.com/office/drawing/2014/main" id="{48139386-86F9-0C8C-8393-4408CEE37DB7}"/>
            </a:ext>
          </a:extLst>
        </xdr:cNvPr>
        <xdr:cNvSpPr txBox="1">
          <a:spLocks noChangeArrowheads="1"/>
        </xdr:cNvSpPr>
      </xdr:nvSpPr>
      <xdr:spPr bwMode="auto">
        <a:xfrm>
          <a:off x="7444740" y="3429000"/>
          <a:ext cx="27432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38</xdr:col>
      <xdr:colOff>0</xdr:colOff>
      <xdr:row>16</xdr:row>
      <xdr:rowOff>0</xdr:rowOff>
    </xdr:from>
    <xdr:to>
      <xdr:col>38</xdr:col>
      <xdr:colOff>281940</xdr:colOff>
      <xdr:row>17</xdr:row>
      <xdr:rowOff>152400</xdr:rowOff>
    </xdr:to>
    <xdr:sp macro="" textlink="">
      <xdr:nvSpPr>
        <xdr:cNvPr id="2469148" name="Text Box 3">
          <a:extLst>
            <a:ext uri="{FF2B5EF4-FFF2-40B4-BE49-F238E27FC236}">
              <a16:creationId xmlns:a16="http://schemas.microsoft.com/office/drawing/2014/main" id="{A509BD5A-480D-86C8-AD88-C5B81E16555A}"/>
            </a:ext>
          </a:extLst>
        </xdr:cNvPr>
        <xdr:cNvSpPr txBox="1">
          <a:spLocks noChangeArrowheads="1"/>
        </xdr:cNvSpPr>
      </xdr:nvSpPr>
      <xdr:spPr bwMode="auto">
        <a:xfrm>
          <a:off x="7444740" y="3429000"/>
          <a:ext cx="27432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38</xdr:col>
      <xdr:colOff>0</xdr:colOff>
      <xdr:row>16</xdr:row>
      <xdr:rowOff>0</xdr:rowOff>
    </xdr:from>
    <xdr:to>
      <xdr:col>38</xdr:col>
      <xdr:colOff>281940</xdr:colOff>
      <xdr:row>17</xdr:row>
      <xdr:rowOff>152400</xdr:rowOff>
    </xdr:to>
    <xdr:sp macro="" textlink="">
      <xdr:nvSpPr>
        <xdr:cNvPr id="2469149" name="Text Box 4">
          <a:extLst>
            <a:ext uri="{FF2B5EF4-FFF2-40B4-BE49-F238E27FC236}">
              <a16:creationId xmlns:a16="http://schemas.microsoft.com/office/drawing/2014/main" id="{E11EF7CE-C9F0-384B-24CE-79DE96858A01}"/>
            </a:ext>
          </a:extLst>
        </xdr:cNvPr>
        <xdr:cNvSpPr txBox="1">
          <a:spLocks noChangeArrowheads="1"/>
        </xdr:cNvSpPr>
      </xdr:nvSpPr>
      <xdr:spPr bwMode="auto">
        <a:xfrm>
          <a:off x="7444740" y="3429000"/>
          <a:ext cx="27432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38</xdr:col>
      <xdr:colOff>0</xdr:colOff>
      <xdr:row>16</xdr:row>
      <xdr:rowOff>0</xdr:rowOff>
    </xdr:from>
    <xdr:to>
      <xdr:col>38</xdr:col>
      <xdr:colOff>281940</xdr:colOff>
      <xdr:row>17</xdr:row>
      <xdr:rowOff>152400</xdr:rowOff>
    </xdr:to>
    <xdr:sp macro="" textlink="">
      <xdr:nvSpPr>
        <xdr:cNvPr id="2469150" name="Text Box 5">
          <a:extLst>
            <a:ext uri="{FF2B5EF4-FFF2-40B4-BE49-F238E27FC236}">
              <a16:creationId xmlns:a16="http://schemas.microsoft.com/office/drawing/2014/main" id="{D0C8E723-16CC-760B-2850-D7589EF42F28}"/>
            </a:ext>
          </a:extLst>
        </xdr:cNvPr>
        <xdr:cNvSpPr txBox="1">
          <a:spLocks noChangeArrowheads="1"/>
        </xdr:cNvSpPr>
      </xdr:nvSpPr>
      <xdr:spPr bwMode="auto">
        <a:xfrm>
          <a:off x="7444740" y="3429000"/>
          <a:ext cx="27432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38</xdr:col>
      <xdr:colOff>0</xdr:colOff>
      <xdr:row>16</xdr:row>
      <xdr:rowOff>0</xdr:rowOff>
    </xdr:from>
    <xdr:to>
      <xdr:col>38</xdr:col>
      <xdr:colOff>281940</xdr:colOff>
      <xdr:row>17</xdr:row>
      <xdr:rowOff>152400</xdr:rowOff>
    </xdr:to>
    <xdr:sp macro="" textlink="">
      <xdr:nvSpPr>
        <xdr:cNvPr id="2469151" name="Text Box 1">
          <a:extLst>
            <a:ext uri="{FF2B5EF4-FFF2-40B4-BE49-F238E27FC236}">
              <a16:creationId xmlns:a16="http://schemas.microsoft.com/office/drawing/2014/main" id="{5C5623D5-E57B-DAA6-6E79-FBC329579AD2}"/>
            </a:ext>
          </a:extLst>
        </xdr:cNvPr>
        <xdr:cNvSpPr txBox="1">
          <a:spLocks noChangeArrowheads="1"/>
        </xdr:cNvSpPr>
      </xdr:nvSpPr>
      <xdr:spPr bwMode="auto">
        <a:xfrm>
          <a:off x="7444740" y="3429000"/>
          <a:ext cx="27432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38</xdr:col>
      <xdr:colOff>0</xdr:colOff>
      <xdr:row>16</xdr:row>
      <xdr:rowOff>0</xdr:rowOff>
    </xdr:from>
    <xdr:to>
      <xdr:col>38</xdr:col>
      <xdr:colOff>281940</xdr:colOff>
      <xdr:row>17</xdr:row>
      <xdr:rowOff>152400</xdr:rowOff>
    </xdr:to>
    <xdr:sp macro="" textlink="">
      <xdr:nvSpPr>
        <xdr:cNvPr id="2469152" name="Text Box 3">
          <a:extLst>
            <a:ext uri="{FF2B5EF4-FFF2-40B4-BE49-F238E27FC236}">
              <a16:creationId xmlns:a16="http://schemas.microsoft.com/office/drawing/2014/main" id="{70AEB928-9F66-4891-35E5-D83C9B5ABBF7}"/>
            </a:ext>
          </a:extLst>
        </xdr:cNvPr>
        <xdr:cNvSpPr txBox="1">
          <a:spLocks noChangeArrowheads="1"/>
        </xdr:cNvSpPr>
      </xdr:nvSpPr>
      <xdr:spPr bwMode="auto">
        <a:xfrm>
          <a:off x="7444740" y="3429000"/>
          <a:ext cx="27432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38</xdr:col>
      <xdr:colOff>0</xdr:colOff>
      <xdr:row>16</xdr:row>
      <xdr:rowOff>0</xdr:rowOff>
    </xdr:from>
    <xdr:to>
      <xdr:col>38</xdr:col>
      <xdr:colOff>281940</xdr:colOff>
      <xdr:row>17</xdr:row>
      <xdr:rowOff>152400</xdr:rowOff>
    </xdr:to>
    <xdr:sp macro="" textlink="">
      <xdr:nvSpPr>
        <xdr:cNvPr id="2469153" name="Text Box 4">
          <a:extLst>
            <a:ext uri="{FF2B5EF4-FFF2-40B4-BE49-F238E27FC236}">
              <a16:creationId xmlns:a16="http://schemas.microsoft.com/office/drawing/2014/main" id="{017698EF-9F1C-CEAC-FC9C-1C1923A0205E}"/>
            </a:ext>
          </a:extLst>
        </xdr:cNvPr>
        <xdr:cNvSpPr txBox="1">
          <a:spLocks noChangeArrowheads="1"/>
        </xdr:cNvSpPr>
      </xdr:nvSpPr>
      <xdr:spPr bwMode="auto">
        <a:xfrm>
          <a:off x="7444740" y="3429000"/>
          <a:ext cx="27432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0</xdr:colOff>
      <xdr:row>16</xdr:row>
      <xdr:rowOff>0</xdr:rowOff>
    </xdr:from>
    <xdr:to>
      <xdr:col>31</xdr:col>
      <xdr:colOff>1732</xdr:colOff>
      <xdr:row>17</xdr:row>
      <xdr:rowOff>152400</xdr:rowOff>
    </xdr:to>
    <xdr:sp macro="" textlink="">
      <xdr:nvSpPr>
        <xdr:cNvPr id="2469154" name="Text Box 1">
          <a:extLst>
            <a:ext uri="{FF2B5EF4-FFF2-40B4-BE49-F238E27FC236}">
              <a16:creationId xmlns:a16="http://schemas.microsoft.com/office/drawing/2014/main" id="{AB1212DA-BE30-0831-8FE6-E11E1EF1BF22}"/>
            </a:ext>
          </a:extLst>
        </xdr:cNvPr>
        <xdr:cNvSpPr txBox="1">
          <a:spLocks noChangeArrowheads="1"/>
        </xdr:cNvSpPr>
      </xdr:nvSpPr>
      <xdr:spPr bwMode="auto">
        <a:xfrm>
          <a:off x="5059680" y="3429000"/>
          <a:ext cx="21336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0</xdr:colOff>
      <xdr:row>16</xdr:row>
      <xdr:rowOff>0</xdr:rowOff>
    </xdr:from>
    <xdr:to>
      <xdr:col>31</xdr:col>
      <xdr:colOff>1732</xdr:colOff>
      <xdr:row>17</xdr:row>
      <xdr:rowOff>152400</xdr:rowOff>
    </xdr:to>
    <xdr:sp macro="" textlink="">
      <xdr:nvSpPr>
        <xdr:cNvPr id="2469155" name="Text Box 3">
          <a:extLst>
            <a:ext uri="{FF2B5EF4-FFF2-40B4-BE49-F238E27FC236}">
              <a16:creationId xmlns:a16="http://schemas.microsoft.com/office/drawing/2014/main" id="{351CE096-31F2-8300-2750-10B835AA581F}"/>
            </a:ext>
          </a:extLst>
        </xdr:cNvPr>
        <xdr:cNvSpPr txBox="1">
          <a:spLocks noChangeArrowheads="1"/>
        </xdr:cNvSpPr>
      </xdr:nvSpPr>
      <xdr:spPr bwMode="auto">
        <a:xfrm>
          <a:off x="5059680" y="3429000"/>
          <a:ext cx="21336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0</xdr:colOff>
      <xdr:row>16</xdr:row>
      <xdr:rowOff>0</xdr:rowOff>
    </xdr:from>
    <xdr:to>
      <xdr:col>31</xdr:col>
      <xdr:colOff>1732</xdr:colOff>
      <xdr:row>17</xdr:row>
      <xdr:rowOff>152400</xdr:rowOff>
    </xdr:to>
    <xdr:sp macro="" textlink="">
      <xdr:nvSpPr>
        <xdr:cNvPr id="2469156" name="Text Box 4">
          <a:extLst>
            <a:ext uri="{FF2B5EF4-FFF2-40B4-BE49-F238E27FC236}">
              <a16:creationId xmlns:a16="http://schemas.microsoft.com/office/drawing/2014/main" id="{6D1872DC-8ED8-3530-98E6-C37D05EA4A62}"/>
            </a:ext>
          </a:extLst>
        </xdr:cNvPr>
        <xdr:cNvSpPr txBox="1">
          <a:spLocks noChangeArrowheads="1"/>
        </xdr:cNvSpPr>
      </xdr:nvSpPr>
      <xdr:spPr bwMode="auto">
        <a:xfrm>
          <a:off x="5059680" y="3429000"/>
          <a:ext cx="21336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30</xdr:col>
      <xdr:colOff>0</xdr:colOff>
      <xdr:row>16</xdr:row>
      <xdr:rowOff>0</xdr:rowOff>
    </xdr:from>
    <xdr:to>
      <xdr:col>31</xdr:col>
      <xdr:colOff>1732</xdr:colOff>
      <xdr:row>17</xdr:row>
      <xdr:rowOff>152400</xdr:rowOff>
    </xdr:to>
    <xdr:sp macro="" textlink="">
      <xdr:nvSpPr>
        <xdr:cNvPr id="2469157" name="Text Box 5">
          <a:extLst>
            <a:ext uri="{FF2B5EF4-FFF2-40B4-BE49-F238E27FC236}">
              <a16:creationId xmlns:a16="http://schemas.microsoft.com/office/drawing/2014/main" id="{AD3F08DC-7D92-5295-6952-AF5095C549B4}"/>
            </a:ext>
          </a:extLst>
        </xdr:cNvPr>
        <xdr:cNvSpPr txBox="1">
          <a:spLocks noChangeArrowheads="1"/>
        </xdr:cNvSpPr>
      </xdr:nvSpPr>
      <xdr:spPr bwMode="auto">
        <a:xfrm>
          <a:off x="5059680" y="3429000"/>
          <a:ext cx="21336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5</xdr:row>
      <xdr:rowOff>0</xdr:rowOff>
    </xdr:from>
    <xdr:to>
      <xdr:col>28</xdr:col>
      <xdr:colOff>38965</xdr:colOff>
      <xdr:row>6</xdr:row>
      <xdr:rowOff>38100</xdr:rowOff>
    </xdr:to>
    <xdr:sp macro="" textlink="">
      <xdr:nvSpPr>
        <xdr:cNvPr id="2469158" name="Text Box 1">
          <a:extLst>
            <a:ext uri="{FF2B5EF4-FFF2-40B4-BE49-F238E27FC236}">
              <a16:creationId xmlns:a16="http://schemas.microsoft.com/office/drawing/2014/main" id="{379A87A8-D75B-B993-1C81-E97BAD1AF014}"/>
            </a:ext>
          </a:extLst>
        </xdr:cNvPr>
        <xdr:cNvSpPr txBox="1">
          <a:spLocks noChangeArrowheads="1"/>
        </xdr:cNvSpPr>
      </xdr:nvSpPr>
      <xdr:spPr bwMode="auto">
        <a:xfrm>
          <a:off x="4632960" y="1333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5</xdr:row>
      <xdr:rowOff>0</xdr:rowOff>
    </xdr:from>
    <xdr:to>
      <xdr:col>28</xdr:col>
      <xdr:colOff>38965</xdr:colOff>
      <xdr:row>6</xdr:row>
      <xdr:rowOff>38100</xdr:rowOff>
    </xdr:to>
    <xdr:sp macro="" textlink="">
      <xdr:nvSpPr>
        <xdr:cNvPr id="2469159" name="Text Box 3">
          <a:extLst>
            <a:ext uri="{FF2B5EF4-FFF2-40B4-BE49-F238E27FC236}">
              <a16:creationId xmlns:a16="http://schemas.microsoft.com/office/drawing/2014/main" id="{7382E408-F982-864F-A3BA-B860966D7DE0}"/>
            </a:ext>
          </a:extLst>
        </xdr:cNvPr>
        <xdr:cNvSpPr txBox="1">
          <a:spLocks noChangeArrowheads="1"/>
        </xdr:cNvSpPr>
      </xdr:nvSpPr>
      <xdr:spPr bwMode="auto">
        <a:xfrm>
          <a:off x="4632960" y="1333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5</xdr:row>
      <xdr:rowOff>0</xdr:rowOff>
    </xdr:from>
    <xdr:to>
      <xdr:col>28</xdr:col>
      <xdr:colOff>38965</xdr:colOff>
      <xdr:row>6</xdr:row>
      <xdr:rowOff>38100</xdr:rowOff>
    </xdr:to>
    <xdr:sp macro="" textlink="">
      <xdr:nvSpPr>
        <xdr:cNvPr id="2469160" name="Text Box 4">
          <a:extLst>
            <a:ext uri="{FF2B5EF4-FFF2-40B4-BE49-F238E27FC236}">
              <a16:creationId xmlns:a16="http://schemas.microsoft.com/office/drawing/2014/main" id="{AFAECAC1-F305-ECDB-D847-3A1EC20DFEA9}"/>
            </a:ext>
          </a:extLst>
        </xdr:cNvPr>
        <xdr:cNvSpPr txBox="1">
          <a:spLocks noChangeArrowheads="1"/>
        </xdr:cNvSpPr>
      </xdr:nvSpPr>
      <xdr:spPr bwMode="auto">
        <a:xfrm>
          <a:off x="4632960" y="1333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15</xdr:row>
      <xdr:rowOff>0</xdr:rowOff>
    </xdr:from>
    <xdr:to>
      <xdr:col>28</xdr:col>
      <xdr:colOff>38965</xdr:colOff>
      <xdr:row>16</xdr:row>
      <xdr:rowOff>38100</xdr:rowOff>
    </xdr:to>
    <xdr:sp macro="" textlink="">
      <xdr:nvSpPr>
        <xdr:cNvPr id="2469161" name="Text Box 1">
          <a:extLst>
            <a:ext uri="{FF2B5EF4-FFF2-40B4-BE49-F238E27FC236}">
              <a16:creationId xmlns:a16="http://schemas.microsoft.com/office/drawing/2014/main" id="{A1184D38-6FD7-B5D7-4A9E-A12562587D23}"/>
            </a:ext>
          </a:extLst>
        </xdr:cNvPr>
        <xdr:cNvSpPr txBox="1">
          <a:spLocks noChangeArrowheads="1"/>
        </xdr:cNvSpPr>
      </xdr:nvSpPr>
      <xdr:spPr bwMode="auto">
        <a:xfrm>
          <a:off x="4632960" y="3238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15</xdr:row>
      <xdr:rowOff>0</xdr:rowOff>
    </xdr:from>
    <xdr:to>
      <xdr:col>28</xdr:col>
      <xdr:colOff>38965</xdr:colOff>
      <xdr:row>16</xdr:row>
      <xdr:rowOff>38100</xdr:rowOff>
    </xdr:to>
    <xdr:sp macro="" textlink="">
      <xdr:nvSpPr>
        <xdr:cNvPr id="2469162" name="Text Box 3">
          <a:extLst>
            <a:ext uri="{FF2B5EF4-FFF2-40B4-BE49-F238E27FC236}">
              <a16:creationId xmlns:a16="http://schemas.microsoft.com/office/drawing/2014/main" id="{9500AAC3-0592-83AE-6944-BA07B2BBAC49}"/>
            </a:ext>
          </a:extLst>
        </xdr:cNvPr>
        <xdr:cNvSpPr txBox="1">
          <a:spLocks noChangeArrowheads="1"/>
        </xdr:cNvSpPr>
      </xdr:nvSpPr>
      <xdr:spPr bwMode="auto">
        <a:xfrm>
          <a:off x="4632960" y="3238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15</xdr:row>
      <xdr:rowOff>0</xdr:rowOff>
    </xdr:from>
    <xdr:to>
      <xdr:col>28</xdr:col>
      <xdr:colOff>38965</xdr:colOff>
      <xdr:row>16</xdr:row>
      <xdr:rowOff>38100</xdr:rowOff>
    </xdr:to>
    <xdr:sp macro="" textlink="">
      <xdr:nvSpPr>
        <xdr:cNvPr id="2469163" name="Text Box 4">
          <a:extLst>
            <a:ext uri="{FF2B5EF4-FFF2-40B4-BE49-F238E27FC236}">
              <a16:creationId xmlns:a16="http://schemas.microsoft.com/office/drawing/2014/main" id="{19D31595-D94D-8196-153D-CAE7CB3C9A13}"/>
            </a:ext>
          </a:extLst>
        </xdr:cNvPr>
        <xdr:cNvSpPr txBox="1">
          <a:spLocks noChangeArrowheads="1"/>
        </xdr:cNvSpPr>
      </xdr:nvSpPr>
      <xdr:spPr bwMode="auto">
        <a:xfrm>
          <a:off x="4632960" y="3238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15</xdr:row>
      <xdr:rowOff>0</xdr:rowOff>
    </xdr:from>
    <xdr:to>
      <xdr:col>28</xdr:col>
      <xdr:colOff>38965</xdr:colOff>
      <xdr:row>16</xdr:row>
      <xdr:rowOff>38100</xdr:rowOff>
    </xdr:to>
    <xdr:sp macro="" textlink="">
      <xdr:nvSpPr>
        <xdr:cNvPr id="2469164" name="Text Box 5">
          <a:extLst>
            <a:ext uri="{FF2B5EF4-FFF2-40B4-BE49-F238E27FC236}">
              <a16:creationId xmlns:a16="http://schemas.microsoft.com/office/drawing/2014/main" id="{3DC7AFC0-BE93-43C8-AFD0-A67C257E922B}"/>
            </a:ext>
          </a:extLst>
        </xdr:cNvPr>
        <xdr:cNvSpPr txBox="1">
          <a:spLocks noChangeArrowheads="1"/>
        </xdr:cNvSpPr>
      </xdr:nvSpPr>
      <xdr:spPr bwMode="auto">
        <a:xfrm>
          <a:off x="4632960" y="3238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15</xdr:row>
      <xdr:rowOff>0</xdr:rowOff>
    </xdr:from>
    <xdr:to>
      <xdr:col>28</xdr:col>
      <xdr:colOff>38965</xdr:colOff>
      <xdr:row>16</xdr:row>
      <xdr:rowOff>38100</xdr:rowOff>
    </xdr:to>
    <xdr:sp macro="" textlink="">
      <xdr:nvSpPr>
        <xdr:cNvPr id="2469165" name="Text Box 1">
          <a:extLst>
            <a:ext uri="{FF2B5EF4-FFF2-40B4-BE49-F238E27FC236}">
              <a16:creationId xmlns:a16="http://schemas.microsoft.com/office/drawing/2014/main" id="{0E916B2D-451B-FA83-C395-94452072BF39}"/>
            </a:ext>
          </a:extLst>
        </xdr:cNvPr>
        <xdr:cNvSpPr txBox="1">
          <a:spLocks noChangeArrowheads="1"/>
        </xdr:cNvSpPr>
      </xdr:nvSpPr>
      <xdr:spPr bwMode="auto">
        <a:xfrm>
          <a:off x="4632960" y="3238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15</xdr:row>
      <xdr:rowOff>0</xdr:rowOff>
    </xdr:from>
    <xdr:to>
      <xdr:col>28</xdr:col>
      <xdr:colOff>38965</xdr:colOff>
      <xdr:row>16</xdr:row>
      <xdr:rowOff>38100</xdr:rowOff>
    </xdr:to>
    <xdr:sp macro="" textlink="">
      <xdr:nvSpPr>
        <xdr:cNvPr id="2469166" name="Text Box 3">
          <a:extLst>
            <a:ext uri="{FF2B5EF4-FFF2-40B4-BE49-F238E27FC236}">
              <a16:creationId xmlns:a16="http://schemas.microsoft.com/office/drawing/2014/main" id="{4FB45DFF-F5F6-8E63-1202-1F3A0ABD0954}"/>
            </a:ext>
          </a:extLst>
        </xdr:cNvPr>
        <xdr:cNvSpPr txBox="1">
          <a:spLocks noChangeArrowheads="1"/>
        </xdr:cNvSpPr>
      </xdr:nvSpPr>
      <xdr:spPr bwMode="auto">
        <a:xfrm>
          <a:off x="4632960" y="3238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15</xdr:row>
      <xdr:rowOff>0</xdr:rowOff>
    </xdr:from>
    <xdr:to>
      <xdr:col>28</xdr:col>
      <xdr:colOff>38965</xdr:colOff>
      <xdr:row>16</xdr:row>
      <xdr:rowOff>38100</xdr:rowOff>
    </xdr:to>
    <xdr:sp macro="" textlink="">
      <xdr:nvSpPr>
        <xdr:cNvPr id="2469167" name="Text Box 4">
          <a:extLst>
            <a:ext uri="{FF2B5EF4-FFF2-40B4-BE49-F238E27FC236}">
              <a16:creationId xmlns:a16="http://schemas.microsoft.com/office/drawing/2014/main" id="{44C05F6D-7818-BA3F-4A32-1776E0BA3181}"/>
            </a:ext>
          </a:extLst>
        </xdr:cNvPr>
        <xdr:cNvSpPr txBox="1">
          <a:spLocks noChangeArrowheads="1"/>
        </xdr:cNvSpPr>
      </xdr:nvSpPr>
      <xdr:spPr bwMode="auto">
        <a:xfrm>
          <a:off x="4632960" y="3238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15</xdr:row>
      <xdr:rowOff>0</xdr:rowOff>
    </xdr:from>
    <xdr:to>
      <xdr:col>28</xdr:col>
      <xdr:colOff>38965</xdr:colOff>
      <xdr:row>16</xdr:row>
      <xdr:rowOff>38100</xdr:rowOff>
    </xdr:to>
    <xdr:sp macro="" textlink="">
      <xdr:nvSpPr>
        <xdr:cNvPr id="2469168" name="Text Box 5">
          <a:extLst>
            <a:ext uri="{FF2B5EF4-FFF2-40B4-BE49-F238E27FC236}">
              <a16:creationId xmlns:a16="http://schemas.microsoft.com/office/drawing/2014/main" id="{17ED547D-2169-F29C-7E27-EB0B715C7428}"/>
            </a:ext>
          </a:extLst>
        </xdr:cNvPr>
        <xdr:cNvSpPr txBox="1">
          <a:spLocks noChangeArrowheads="1"/>
        </xdr:cNvSpPr>
      </xdr:nvSpPr>
      <xdr:spPr bwMode="auto">
        <a:xfrm>
          <a:off x="4632960" y="3238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5</xdr:row>
      <xdr:rowOff>0</xdr:rowOff>
    </xdr:from>
    <xdr:to>
      <xdr:col>28</xdr:col>
      <xdr:colOff>38965</xdr:colOff>
      <xdr:row>6</xdr:row>
      <xdr:rowOff>38100</xdr:rowOff>
    </xdr:to>
    <xdr:sp macro="" textlink="">
      <xdr:nvSpPr>
        <xdr:cNvPr id="2469169" name="Text Box 1">
          <a:extLst>
            <a:ext uri="{FF2B5EF4-FFF2-40B4-BE49-F238E27FC236}">
              <a16:creationId xmlns:a16="http://schemas.microsoft.com/office/drawing/2014/main" id="{B1AD29E7-8999-A353-D3CA-32A574818E21}"/>
            </a:ext>
          </a:extLst>
        </xdr:cNvPr>
        <xdr:cNvSpPr txBox="1">
          <a:spLocks noChangeArrowheads="1"/>
        </xdr:cNvSpPr>
      </xdr:nvSpPr>
      <xdr:spPr bwMode="auto">
        <a:xfrm>
          <a:off x="4632960" y="1333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5</xdr:row>
      <xdr:rowOff>0</xdr:rowOff>
    </xdr:from>
    <xdr:to>
      <xdr:col>28</xdr:col>
      <xdr:colOff>38965</xdr:colOff>
      <xdr:row>6</xdr:row>
      <xdr:rowOff>38100</xdr:rowOff>
    </xdr:to>
    <xdr:sp macro="" textlink="">
      <xdr:nvSpPr>
        <xdr:cNvPr id="2469170" name="Text Box 3">
          <a:extLst>
            <a:ext uri="{FF2B5EF4-FFF2-40B4-BE49-F238E27FC236}">
              <a16:creationId xmlns:a16="http://schemas.microsoft.com/office/drawing/2014/main" id="{AC0CC415-20B8-F16E-2039-E1709A6B54EF}"/>
            </a:ext>
          </a:extLst>
        </xdr:cNvPr>
        <xdr:cNvSpPr txBox="1">
          <a:spLocks noChangeArrowheads="1"/>
        </xdr:cNvSpPr>
      </xdr:nvSpPr>
      <xdr:spPr bwMode="auto">
        <a:xfrm>
          <a:off x="4632960" y="1333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5</xdr:row>
      <xdr:rowOff>0</xdr:rowOff>
    </xdr:from>
    <xdr:to>
      <xdr:col>28</xdr:col>
      <xdr:colOff>38965</xdr:colOff>
      <xdr:row>6</xdr:row>
      <xdr:rowOff>38100</xdr:rowOff>
    </xdr:to>
    <xdr:sp macro="" textlink="">
      <xdr:nvSpPr>
        <xdr:cNvPr id="2469171" name="Text Box 4">
          <a:extLst>
            <a:ext uri="{FF2B5EF4-FFF2-40B4-BE49-F238E27FC236}">
              <a16:creationId xmlns:a16="http://schemas.microsoft.com/office/drawing/2014/main" id="{4D43CDB6-130A-FF7C-1582-B9F6A50ACABD}"/>
            </a:ext>
          </a:extLst>
        </xdr:cNvPr>
        <xdr:cNvSpPr txBox="1">
          <a:spLocks noChangeArrowheads="1"/>
        </xdr:cNvSpPr>
      </xdr:nvSpPr>
      <xdr:spPr bwMode="auto">
        <a:xfrm>
          <a:off x="4632960" y="1333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15</xdr:row>
      <xdr:rowOff>0</xdr:rowOff>
    </xdr:from>
    <xdr:to>
      <xdr:col>28</xdr:col>
      <xdr:colOff>38965</xdr:colOff>
      <xdr:row>16</xdr:row>
      <xdr:rowOff>38100</xdr:rowOff>
    </xdr:to>
    <xdr:sp macro="" textlink="">
      <xdr:nvSpPr>
        <xdr:cNvPr id="2469172" name="Text Box 1">
          <a:extLst>
            <a:ext uri="{FF2B5EF4-FFF2-40B4-BE49-F238E27FC236}">
              <a16:creationId xmlns:a16="http://schemas.microsoft.com/office/drawing/2014/main" id="{B82C9664-74A1-1931-36A7-491DA583EF4C}"/>
            </a:ext>
          </a:extLst>
        </xdr:cNvPr>
        <xdr:cNvSpPr txBox="1">
          <a:spLocks noChangeArrowheads="1"/>
        </xdr:cNvSpPr>
      </xdr:nvSpPr>
      <xdr:spPr bwMode="auto">
        <a:xfrm>
          <a:off x="4632960" y="3238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15</xdr:row>
      <xdr:rowOff>0</xdr:rowOff>
    </xdr:from>
    <xdr:to>
      <xdr:col>28</xdr:col>
      <xdr:colOff>38965</xdr:colOff>
      <xdr:row>16</xdr:row>
      <xdr:rowOff>38100</xdr:rowOff>
    </xdr:to>
    <xdr:sp macro="" textlink="">
      <xdr:nvSpPr>
        <xdr:cNvPr id="2469173" name="Text Box 3">
          <a:extLst>
            <a:ext uri="{FF2B5EF4-FFF2-40B4-BE49-F238E27FC236}">
              <a16:creationId xmlns:a16="http://schemas.microsoft.com/office/drawing/2014/main" id="{8CFAB34F-1192-C477-47DF-47A43247726F}"/>
            </a:ext>
          </a:extLst>
        </xdr:cNvPr>
        <xdr:cNvSpPr txBox="1">
          <a:spLocks noChangeArrowheads="1"/>
        </xdr:cNvSpPr>
      </xdr:nvSpPr>
      <xdr:spPr bwMode="auto">
        <a:xfrm>
          <a:off x="4632960" y="3238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15</xdr:row>
      <xdr:rowOff>0</xdr:rowOff>
    </xdr:from>
    <xdr:to>
      <xdr:col>28</xdr:col>
      <xdr:colOff>38965</xdr:colOff>
      <xdr:row>16</xdr:row>
      <xdr:rowOff>38100</xdr:rowOff>
    </xdr:to>
    <xdr:sp macro="" textlink="">
      <xdr:nvSpPr>
        <xdr:cNvPr id="2469174" name="Text Box 4">
          <a:extLst>
            <a:ext uri="{FF2B5EF4-FFF2-40B4-BE49-F238E27FC236}">
              <a16:creationId xmlns:a16="http://schemas.microsoft.com/office/drawing/2014/main" id="{3FC0E398-C57B-076C-CD02-D0F246464CE4}"/>
            </a:ext>
          </a:extLst>
        </xdr:cNvPr>
        <xdr:cNvSpPr txBox="1">
          <a:spLocks noChangeArrowheads="1"/>
        </xdr:cNvSpPr>
      </xdr:nvSpPr>
      <xdr:spPr bwMode="auto">
        <a:xfrm>
          <a:off x="4632960" y="3238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15</xdr:row>
      <xdr:rowOff>0</xdr:rowOff>
    </xdr:from>
    <xdr:to>
      <xdr:col>28</xdr:col>
      <xdr:colOff>38965</xdr:colOff>
      <xdr:row>16</xdr:row>
      <xdr:rowOff>38100</xdr:rowOff>
    </xdr:to>
    <xdr:sp macro="" textlink="">
      <xdr:nvSpPr>
        <xdr:cNvPr id="2469175" name="Text Box 5">
          <a:extLst>
            <a:ext uri="{FF2B5EF4-FFF2-40B4-BE49-F238E27FC236}">
              <a16:creationId xmlns:a16="http://schemas.microsoft.com/office/drawing/2014/main" id="{4A262FEA-BDD8-CDD9-0A2C-46CC1A48BB45}"/>
            </a:ext>
          </a:extLst>
        </xdr:cNvPr>
        <xdr:cNvSpPr txBox="1">
          <a:spLocks noChangeArrowheads="1"/>
        </xdr:cNvSpPr>
      </xdr:nvSpPr>
      <xdr:spPr bwMode="auto">
        <a:xfrm>
          <a:off x="4632960" y="3238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15</xdr:row>
      <xdr:rowOff>0</xdr:rowOff>
    </xdr:from>
    <xdr:to>
      <xdr:col>28</xdr:col>
      <xdr:colOff>38965</xdr:colOff>
      <xdr:row>16</xdr:row>
      <xdr:rowOff>38100</xdr:rowOff>
    </xdr:to>
    <xdr:sp macro="" textlink="">
      <xdr:nvSpPr>
        <xdr:cNvPr id="2469176" name="Text Box 1">
          <a:extLst>
            <a:ext uri="{FF2B5EF4-FFF2-40B4-BE49-F238E27FC236}">
              <a16:creationId xmlns:a16="http://schemas.microsoft.com/office/drawing/2014/main" id="{812A9D6F-2CF7-82D8-8F27-77ECCADA9255}"/>
            </a:ext>
          </a:extLst>
        </xdr:cNvPr>
        <xdr:cNvSpPr txBox="1">
          <a:spLocks noChangeArrowheads="1"/>
        </xdr:cNvSpPr>
      </xdr:nvSpPr>
      <xdr:spPr bwMode="auto">
        <a:xfrm>
          <a:off x="4632960" y="3238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15</xdr:row>
      <xdr:rowOff>0</xdr:rowOff>
    </xdr:from>
    <xdr:to>
      <xdr:col>28</xdr:col>
      <xdr:colOff>38965</xdr:colOff>
      <xdr:row>16</xdr:row>
      <xdr:rowOff>38100</xdr:rowOff>
    </xdr:to>
    <xdr:sp macro="" textlink="">
      <xdr:nvSpPr>
        <xdr:cNvPr id="2469177" name="Text Box 3">
          <a:extLst>
            <a:ext uri="{FF2B5EF4-FFF2-40B4-BE49-F238E27FC236}">
              <a16:creationId xmlns:a16="http://schemas.microsoft.com/office/drawing/2014/main" id="{2CA49D50-A8C4-A8E2-7132-3964ED776503}"/>
            </a:ext>
          </a:extLst>
        </xdr:cNvPr>
        <xdr:cNvSpPr txBox="1">
          <a:spLocks noChangeArrowheads="1"/>
        </xdr:cNvSpPr>
      </xdr:nvSpPr>
      <xdr:spPr bwMode="auto">
        <a:xfrm>
          <a:off x="4632960" y="3238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15</xdr:row>
      <xdr:rowOff>0</xdr:rowOff>
    </xdr:from>
    <xdr:to>
      <xdr:col>28</xdr:col>
      <xdr:colOff>38965</xdr:colOff>
      <xdr:row>16</xdr:row>
      <xdr:rowOff>38100</xdr:rowOff>
    </xdr:to>
    <xdr:sp macro="" textlink="">
      <xdr:nvSpPr>
        <xdr:cNvPr id="2469178" name="Text Box 4">
          <a:extLst>
            <a:ext uri="{FF2B5EF4-FFF2-40B4-BE49-F238E27FC236}">
              <a16:creationId xmlns:a16="http://schemas.microsoft.com/office/drawing/2014/main" id="{13888111-F6C5-0BFE-8999-047F46D82B61}"/>
            </a:ext>
          </a:extLst>
        </xdr:cNvPr>
        <xdr:cNvSpPr txBox="1">
          <a:spLocks noChangeArrowheads="1"/>
        </xdr:cNvSpPr>
      </xdr:nvSpPr>
      <xdr:spPr bwMode="auto">
        <a:xfrm>
          <a:off x="4632960" y="3238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15</xdr:row>
      <xdr:rowOff>0</xdr:rowOff>
    </xdr:from>
    <xdr:to>
      <xdr:col>28</xdr:col>
      <xdr:colOff>38965</xdr:colOff>
      <xdr:row>16</xdr:row>
      <xdr:rowOff>38100</xdr:rowOff>
    </xdr:to>
    <xdr:sp macro="" textlink="">
      <xdr:nvSpPr>
        <xdr:cNvPr id="2469179" name="Text Box 5">
          <a:extLst>
            <a:ext uri="{FF2B5EF4-FFF2-40B4-BE49-F238E27FC236}">
              <a16:creationId xmlns:a16="http://schemas.microsoft.com/office/drawing/2014/main" id="{42269665-519C-4B28-F85D-98819597DC47}"/>
            </a:ext>
          </a:extLst>
        </xdr:cNvPr>
        <xdr:cNvSpPr txBox="1">
          <a:spLocks noChangeArrowheads="1"/>
        </xdr:cNvSpPr>
      </xdr:nvSpPr>
      <xdr:spPr bwMode="auto">
        <a:xfrm>
          <a:off x="4632960" y="3238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0</xdr:colOff>
      <xdr:row>5</xdr:row>
      <xdr:rowOff>0</xdr:rowOff>
    </xdr:from>
    <xdr:to>
      <xdr:col>29</xdr:col>
      <xdr:colOff>1732</xdr:colOff>
      <xdr:row>6</xdr:row>
      <xdr:rowOff>38100</xdr:rowOff>
    </xdr:to>
    <xdr:sp macro="" textlink="">
      <xdr:nvSpPr>
        <xdr:cNvPr id="2469180" name="Text Box 1">
          <a:extLst>
            <a:ext uri="{FF2B5EF4-FFF2-40B4-BE49-F238E27FC236}">
              <a16:creationId xmlns:a16="http://schemas.microsoft.com/office/drawing/2014/main" id="{246272E6-79F2-FAED-59B5-25265723B0ED}"/>
            </a:ext>
          </a:extLst>
        </xdr:cNvPr>
        <xdr:cNvSpPr txBox="1">
          <a:spLocks noChangeArrowheads="1"/>
        </xdr:cNvSpPr>
      </xdr:nvSpPr>
      <xdr:spPr bwMode="auto">
        <a:xfrm>
          <a:off x="4632960" y="1333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0</xdr:colOff>
      <xdr:row>5</xdr:row>
      <xdr:rowOff>0</xdr:rowOff>
    </xdr:from>
    <xdr:to>
      <xdr:col>29</xdr:col>
      <xdr:colOff>1732</xdr:colOff>
      <xdr:row>6</xdr:row>
      <xdr:rowOff>38100</xdr:rowOff>
    </xdr:to>
    <xdr:sp macro="" textlink="">
      <xdr:nvSpPr>
        <xdr:cNvPr id="2469181" name="Text Box 3">
          <a:extLst>
            <a:ext uri="{FF2B5EF4-FFF2-40B4-BE49-F238E27FC236}">
              <a16:creationId xmlns:a16="http://schemas.microsoft.com/office/drawing/2014/main" id="{B019E9E4-824E-2FB4-B544-D4D1A80E7A7E}"/>
            </a:ext>
          </a:extLst>
        </xdr:cNvPr>
        <xdr:cNvSpPr txBox="1">
          <a:spLocks noChangeArrowheads="1"/>
        </xdr:cNvSpPr>
      </xdr:nvSpPr>
      <xdr:spPr bwMode="auto">
        <a:xfrm>
          <a:off x="4632960" y="1333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0</xdr:colOff>
      <xdr:row>5</xdr:row>
      <xdr:rowOff>0</xdr:rowOff>
    </xdr:from>
    <xdr:to>
      <xdr:col>29</xdr:col>
      <xdr:colOff>1732</xdr:colOff>
      <xdr:row>6</xdr:row>
      <xdr:rowOff>38100</xdr:rowOff>
    </xdr:to>
    <xdr:sp macro="" textlink="">
      <xdr:nvSpPr>
        <xdr:cNvPr id="2469182" name="Text Box 4">
          <a:extLst>
            <a:ext uri="{FF2B5EF4-FFF2-40B4-BE49-F238E27FC236}">
              <a16:creationId xmlns:a16="http://schemas.microsoft.com/office/drawing/2014/main" id="{2E6F268D-90DC-6363-FE31-F4BE454B8060}"/>
            </a:ext>
          </a:extLst>
        </xdr:cNvPr>
        <xdr:cNvSpPr txBox="1">
          <a:spLocks noChangeArrowheads="1"/>
        </xdr:cNvSpPr>
      </xdr:nvSpPr>
      <xdr:spPr bwMode="auto">
        <a:xfrm>
          <a:off x="4632960" y="1333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0</xdr:colOff>
      <xdr:row>15</xdr:row>
      <xdr:rowOff>0</xdr:rowOff>
    </xdr:from>
    <xdr:to>
      <xdr:col>29</xdr:col>
      <xdr:colOff>1732</xdr:colOff>
      <xdr:row>16</xdr:row>
      <xdr:rowOff>38100</xdr:rowOff>
    </xdr:to>
    <xdr:sp macro="" textlink="">
      <xdr:nvSpPr>
        <xdr:cNvPr id="2469183" name="Text Box 1">
          <a:extLst>
            <a:ext uri="{FF2B5EF4-FFF2-40B4-BE49-F238E27FC236}">
              <a16:creationId xmlns:a16="http://schemas.microsoft.com/office/drawing/2014/main" id="{22286FDF-7E3D-FB40-76E3-B7D1F653CC36}"/>
            </a:ext>
          </a:extLst>
        </xdr:cNvPr>
        <xdr:cNvSpPr txBox="1">
          <a:spLocks noChangeArrowheads="1"/>
        </xdr:cNvSpPr>
      </xdr:nvSpPr>
      <xdr:spPr bwMode="auto">
        <a:xfrm>
          <a:off x="463296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0</xdr:colOff>
      <xdr:row>15</xdr:row>
      <xdr:rowOff>0</xdr:rowOff>
    </xdr:from>
    <xdr:to>
      <xdr:col>29</xdr:col>
      <xdr:colOff>1732</xdr:colOff>
      <xdr:row>16</xdr:row>
      <xdr:rowOff>38100</xdr:rowOff>
    </xdr:to>
    <xdr:sp macro="" textlink="">
      <xdr:nvSpPr>
        <xdr:cNvPr id="2469184" name="Text Box 3">
          <a:extLst>
            <a:ext uri="{FF2B5EF4-FFF2-40B4-BE49-F238E27FC236}">
              <a16:creationId xmlns:a16="http://schemas.microsoft.com/office/drawing/2014/main" id="{52720303-5D34-4B82-43FD-8D329543C329}"/>
            </a:ext>
          </a:extLst>
        </xdr:cNvPr>
        <xdr:cNvSpPr txBox="1">
          <a:spLocks noChangeArrowheads="1"/>
        </xdr:cNvSpPr>
      </xdr:nvSpPr>
      <xdr:spPr bwMode="auto">
        <a:xfrm>
          <a:off x="463296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0</xdr:colOff>
      <xdr:row>15</xdr:row>
      <xdr:rowOff>0</xdr:rowOff>
    </xdr:from>
    <xdr:to>
      <xdr:col>29</xdr:col>
      <xdr:colOff>1732</xdr:colOff>
      <xdr:row>16</xdr:row>
      <xdr:rowOff>38100</xdr:rowOff>
    </xdr:to>
    <xdr:sp macro="" textlink="">
      <xdr:nvSpPr>
        <xdr:cNvPr id="2469185" name="Text Box 4">
          <a:extLst>
            <a:ext uri="{FF2B5EF4-FFF2-40B4-BE49-F238E27FC236}">
              <a16:creationId xmlns:a16="http://schemas.microsoft.com/office/drawing/2014/main" id="{363C9429-64C5-D8B5-81FF-4E83426FA4F4}"/>
            </a:ext>
          </a:extLst>
        </xdr:cNvPr>
        <xdr:cNvSpPr txBox="1">
          <a:spLocks noChangeArrowheads="1"/>
        </xdr:cNvSpPr>
      </xdr:nvSpPr>
      <xdr:spPr bwMode="auto">
        <a:xfrm>
          <a:off x="463296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0</xdr:colOff>
      <xdr:row>15</xdr:row>
      <xdr:rowOff>0</xdr:rowOff>
    </xdr:from>
    <xdr:to>
      <xdr:col>29</xdr:col>
      <xdr:colOff>1732</xdr:colOff>
      <xdr:row>16</xdr:row>
      <xdr:rowOff>38100</xdr:rowOff>
    </xdr:to>
    <xdr:sp macro="" textlink="">
      <xdr:nvSpPr>
        <xdr:cNvPr id="2469186" name="Text Box 5">
          <a:extLst>
            <a:ext uri="{FF2B5EF4-FFF2-40B4-BE49-F238E27FC236}">
              <a16:creationId xmlns:a16="http://schemas.microsoft.com/office/drawing/2014/main" id="{C3A92280-57E6-3148-FFAE-3DA7A245A32B}"/>
            </a:ext>
          </a:extLst>
        </xdr:cNvPr>
        <xdr:cNvSpPr txBox="1">
          <a:spLocks noChangeArrowheads="1"/>
        </xdr:cNvSpPr>
      </xdr:nvSpPr>
      <xdr:spPr bwMode="auto">
        <a:xfrm>
          <a:off x="463296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0</xdr:colOff>
      <xdr:row>15</xdr:row>
      <xdr:rowOff>0</xdr:rowOff>
    </xdr:from>
    <xdr:to>
      <xdr:col>29</xdr:col>
      <xdr:colOff>1732</xdr:colOff>
      <xdr:row>16</xdr:row>
      <xdr:rowOff>38100</xdr:rowOff>
    </xdr:to>
    <xdr:sp macro="" textlink="">
      <xdr:nvSpPr>
        <xdr:cNvPr id="2469187" name="Text Box 1">
          <a:extLst>
            <a:ext uri="{FF2B5EF4-FFF2-40B4-BE49-F238E27FC236}">
              <a16:creationId xmlns:a16="http://schemas.microsoft.com/office/drawing/2014/main" id="{3A6F33C3-DF2B-D772-5637-9F37CA9721C3}"/>
            </a:ext>
          </a:extLst>
        </xdr:cNvPr>
        <xdr:cNvSpPr txBox="1">
          <a:spLocks noChangeArrowheads="1"/>
        </xdr:cNvSpPr>
      </xdr:nvSpPr>
      <xdr:spPr bwMode="auto">
        <a:xfrm>
          <a:off x="463296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0</xdr:colOff>
      <xdr:row>15</xdr:row>
      <xdr:rowOff>0</xdr:rowOff>
    </xdr:from>
    <xdr:to>
      <xdr:col>29</xdr:col>
      <xdr:colOff>1732</xdr:colOff>
      <xdr:row>16</xdr:row>
      <xdr:rowOff>38100</xdr:rowOff>
    </xdr:to>
    <xdr:sp macro="" textlink="">
      <xdr:nvSpPr>
        <xdr:cNvPr id="2469188" name="Text Box 3">
          <a:extLst>
            <a:ext uri="{FF2B5EF4-FFF2-40B4-BE49-F238E27FC236}">
              <a16:creationId xmlns:a16="http://schemas.microsoft.com/office/drawing/2014/main" id="{BB84AF32-5B01-664A-E6F4-BBF02A729A92}"/>
            </a:ext>
          </a:extLst>
        </xdr:cNvPr>
        <xdr:cNvSpPr txBox="1">
          <a:spLocks noChangeArrowheads="1"/>
        </xdr:cNvSpPr>
      </xdr:nvSpPr>
      <xdr:spPr bwMode="auto">
        <a:xfrm>
          <a:off x="463296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0</xdr:colOff>
      <xdr:row>15</xdr:row>
      <xdr:rowOff>0</xdr:rowOff>
    </xdr:from>
    <xdr:to>
      <xdr:col>29</xdr:col>
      <xdr:colOff>1732</xdr:colOff>
      <xdr:row>16</xdr:row>
      <xdr:rowOff>38100</xdr:rowOff>
    </xdr:to>
    <xdr:sp macro="" textlink="">
      <xdr:nvSpPr>
        <xdr:cNvPr id="2469189" name="Text Box 4">
          <a:extLst>
            <a:ext uri="{FF2B5EF4-FFF2-40B4-BE49-F238E27FC236}">
              <a16:creationId xmlns:a16="http://schemas.microsoft.com/office/drawing/2014/main" id="{28B5A8FE-72AF-0D8E-1855-B8251DE8B3E3}"/>
            </a:ext>
          </a:extLst>
        </xdr:cNvPr>
        <xdr:cNvSpPr txBox="1">
          <a:spLocks noChangeArrowheads="1"/>
        </xdr:cNvSpPr>
      </xdr:nvSpPr>
      <xdr:spPr bwMode="auto">
        <a:xfrm>
          <a:off x="463296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0</xdr:colOff>
      <xdr:row>15</xdr:row>
      <xdr:rowOff>0</xdr:rowOff>
    </xdr:from>
    <xdr:to>
      <xdr:col>29</xdr:col>
      <xdr:colOff>1732</xdr:colOff>
      <xdr:row>16</xdr:row>
      <xdr:rowOff>38100</xdr:rowOff>
    </xdr:to>
    <xdr:sp macro="" textlink="">
      <xdr:nvSpPr>
        <xdr:cNvPr id="2469190" name="Text Box 5">
          <a:extLst>
            <a:ext uri="{FF2B5EF4-FFF2-40B4-BE49-F238E27FC236}">
              <a16:creationId xmlns:a16="http://schemas.microsoft.com/office/drawing/2014/main" id="{49F35B3F-8AEC-3982-07C1-593082E2DEEC}"/>
            </a:ext>
          </a:extLst>
        </xdr:cNvPr>
        <xdr:cNvSpPr txBox="1">
          <a:spLocks noChangeArrowheads="1"/>
        </xdr:cNvSpPr>
      </xdr:nvSpPr>
      <xdr:spPr bwMode="auto">
        <a:xfrm>
          <a:off x="463296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32</xdr:col>
      <xdr:colOff>183573</xdr:colOff>
      <xdr:row>4</xdr:row>
      <xdr:rowOff>164522</xdr:rowOff>
    </xdr:from>
    <xdr:to>
      <xdr:col>33</xdr:col>
      <xdr:colOff>19396</xdr:colOff>
      <xdr:row>6</xdr:row>
      <xdr:rowOff>19742</xdr:rowOff>
    </xdr:to>
    <xdr:sp macro="" textlink="">
      <xdr:nvSpPr>
        <xdr:cNvPr id="2469192" name="Text Box 3">
          <a:extLst>
            <a:ext uri="{FF2B5EF4-FFF2-40B4-BE49-F238E27FC236}">
              <a16:creationId xmlns:a16="http://schemas.microsoft.com/office/drawing/2014/main" id="{93255AA0-C1AF-F7A1-2D22-66F097E8ACF8}"/>
            </a:ext>
          </a:extLst>
        </xdr:cNvPr>
        <xdr:cNvSpPr txBox="1">
          <a:spLocks noChangeArrowheads="1"/>
        </xdr:cNvSpPr>
      </xdr:nvSpPr>
      <xdr:spPr bwMode="auto">
        <a:xfrm>
          <a:off x="7543800" y="1307522"/>
          <a:ext cx="165908"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15</xdr:row>
      <xdr:rowOff>0</xdr:rowOff>
    </xdr:from>
    <xdr:to>
      <xdr:col>16</xdr:col>
      <xdr:colOff>169372</xdr:colOff>
      <xdr:row>16</xdr:row>
      <xdr:rowOff>38100</xdr:rowOff>
    </xdr:to>
    <xdr:sp macro="" textlink="">
      <xdr:nvSpPr>
        <xdr:cNvPr id="2469193" name="Text Box 1">
          <a:extLst>
            <a:ext uri="{FF2B5EF4-FFF2-40B4-BE49-F238E27FC236}">
              <a16:creationId xmlns:a16="http://schemas.microsoft.com/office/drawing/2014/main" id="{2CE60382-A8E8-3594-F9D5-7AF7A6059216}"/>
            </a:ext>
          </a:extLst>
        </xdr:cNvPr>
        <xdr:cNvSpPr txBox="1">
          <a:spLocks noChangeArrowheads="1"/>
        </xdr:cNvSpPr>
      </xdr:nvSpPr>
      <xdr:spPr bwMode="auto">
        <a:xfrm>
          <a:off x="300228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15</xdr:row>
      <xdr:rowOff>0</xdr:rowOff>
    </xdr:from>
    <xdr:to>
      <xdr:col>16</xdr:col>
      <xdr:colOff>169372</xdr:colOff>
      <xdr:row>16</xdr:row>
      <xdr:rowOff>38100</xdr:rowOff>
    </xdr:to>
    <xdr:sp macro="" textlink="">
      <xdr:nvSpPr>
        <xdr:cNvPr id="2469194" name="Text Box 3">
          <a:extLst>
            <a:ext uri="{FF2B5EF4-FFF2-40B4-BE49-F238E27FC236}">
              <a16:creationId xmlns:a16="http://schemas.microsoft.com/office/drawing/2014/main" id="{7884C446-A380-9823-003F-4752C2227F63}"/>
            </a:ext>
          </a:extLst>
        </xdr:cNvPr>
        <xdr:cNvSpPr txBox="1">
          <a:spLocks noChangeArrowheads="1"/>
        </xdr:cNvSpPr>
      </xdr:nvSpPr>
      <xdr:spPr bwMode="auto">
        <a:xfrm>
          <a:off x="300228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15</xdr:row>
      <xdr:rowOff>0</xdr:rowOff>
    </xdr:from>
    <xdr:to>
      <xdr:col>16</xdr:col>
      <xdr:colOff>169372</xdr:colOff>
      <xdr:row>16</xdr:row>
      <xdr:rowOff>38100</xdr:rowOff>
    </xdr:to>
    <xdr:sp macro="" textlink="">
      <xdr:nvSpPr>
        <xdr:cNvPr id="2469195" name="Text Box 4">
          <a:extLst>
            <a:ext uri="{FF2B5EF4-FFF2-40B4-BE49-F238E27FC236}">
              <a16:creationId xmlns:a16="http://schemas.microsoft.com/office/drawing/2014/main" id="{26720BD4-9B1A-E339-8BB2-814C442A3928}"/>
            </a:ext>
          </a:extLst>
        </xdr:cNvPr>
        <xdr:cNvSpPr txBox="1">
          <a:spLocks noChangeArrowheads="1"/>
        </xdr:cNvSpPr>
      </xdr:nvSpPr>
      <xdr:spPr bwMode="auto">
        <a:xfrm>
          <a:off x="300228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16</xdr:row>
      <xdr:rowOff>0</xdr:rowOff>
    </xdr:from>
    <xdr:to>
      <xdr:col>16</xdr:col>
      <xdr:colOff>169372</xdr:colOff>
      <xdr:row>17</xdr:row>
      <xdr:rowOff>152400</xdr:rowOff>
    </xdr:to>
    <xdr:sp macro="" textlink="">
      <xdr:nvSpPr>
        <xdr:cNvPr id="2469196" name="Text Box 1">
          <a:extLst>
            <a:ext uri="{FF2B5EF4-FFF2-40B4-BE49-F238E27FC236}">
              <a16:creationId xmlns:a16="http://schemas.microsoft.com/office/drawing/2014/main" id="{B8F3E0BE-EAF7-B7DA-9C77-95434434A447}"/>
            </a:ext>
          </a:extLst>
        </xdr:cNvPr>
        <xdr:cNvSpPr txBox="1">
          <a:spLocks noChangeArrowheads="1"/>
        </xdr:cNvSpPr>
      </xdr:nvSpPr>
      <xdr:spPr bwMode="auto">
        <a:xfrm>
          <a:off x="3002280" y="3429000"/>
          <a:ext cx="16764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16</xdr:row>
      <xdr:rowOff>0</xdr:rowOff>
    </xdr:from>
    <xdr:to>
      <xdr:col>16</xdr:col>
      <xdr:colOff>169372</xdr:colOff>
      <xdr:row>17</xdr:row>
      <xdr:rowOff>152400</xdr:rowOff>
    </xdr:to>
    <xdr:sp macro="" textlink="">
      <xdr:nvSpPr>
        <xdr:cNvPr id="2469197" name="Text Box 3">
          <a:extLst>
            <a:ext uri="{FF2B5EF4-FFF2-40B4-BE49-F238E27FC236}">
              <a16:creationId xmlns:a16="http://schemas.microsoft.com/office/drawing/2014/main" id="{F88217E6-1200-3D77-7FF5-A818206771C9}"/>
            </a:ext>
          </a:extLst>
        </xdr:cNvPr>
        <xdr:cNvSpPr txBox="1">
          <a:spLocks noChangeArrowheads="1"/>
        </xdr:cNvSpPr>
      </xdr:nvSpPr>
      <xdr:spPr bwMode="auto">
        <a:xfrm>
          <a:off x="3002280" y="3429000"/>
          <a:ext cx="16764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16</xdr:row>
      <xdr:rowOff>0</xdr:rowOff>
    </xdr:from>
    <xdr:to>
      <xdr:col>16</xdr:col>
      <xdr:colOff>169372</xdr:colOff>
      <xdr:row>17</xdr:row>
      <xdr:rowOff>152400</xdr:rowOff>
    </xdr:to>
    <xdr:sp macro="" textlink="">
      <xdr:nvSpPr>
        <xdr:cNvPr id="2469198" name="Text Box 4">
          <a:extLst>
            <a:ext uri="{FF2B5EF4-FFF2-40B4-BE49-F238E27FC236}">
              <a16:creationId xmlns:a16="http://schemas.microsoft.com/office/drawing/2014/main" id="{064ECB6D-F42C-0E24-B47E-2F9025B64F9E}"/>
            </a:ext>
          </a:extLst>
        </xdr:cNvPr>
        <xdr:cNvSpPr txBox="1">
          <a:spLocks noChangeArrowheads="1"/>
        </xdr:cNvSpPr>
      </xdr:nvSpPr>
      <xdr:spPr bwMode="auto">
        <a:xfrm>
          <a:off x="3002280" y="3429000"/>
          <a:ext cx="16764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16</xdr:row>
      <xdr:rowOff>0</xdr:rowOff>
    </xdr:from>
    <xdr:to>
      <xdr:col>16</xdr:col>
      <xdr:colOff>169372</xdr:colOff>
      <xdr:row>17</xdr:row>
      <xdr:rowOff>152400</xdr:rowOff>
    </xdr:to>
    <xdr:sp macro="" textlink="">
      <xdr:nvSpPr>
        <xdr:cNvPr id="2469199" name="Text Box 5">
          <a:extLst>
            <a:ext uri="{FF2B5EF4-FFF2-40B4-BE49-F238E27FC236}">
              <a16:creationId xmlns:a16="http://schemas.microsoft.com/office/drawing/2014/main" id="{821E382D-AFFD-9220-1638-232E7096B8C1}"/>
            </a:ext>
          </a:extLst>
        </xdr:cNvPr>
        <xdr:cNvSpPr txBox="1">
          <a:spLocks noChangeArrowheads="1"/>
        </xdr:cNvSpPr>
      </xdr:nvSpPr>
      <xdr:spPr bwMode="auto">
        <a:xfrm>
          <a:off x="3002280" y="3429000"/>
          <a:ext cx="16764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16</xdr:row>
      <xdr:rowOff>0</xdr:rowOff>
    </xdr:from>
    <xdr:to>
      <xdr:col>16</xdr:col>
      <xdr:colOff>169372</xdr:colOff>
      <xdr:row>17</xdr:row>
      <xdr:rowOff>152400</xdr:rowOff>
    </xdr:to>
    <xdr:sp macro="" textlink="">
      <xdr:nvSpPr>
        <xdr:cNvPr id="2469200" name="Text Box 1">
          <a:extLst>
            <a:ext uri="{FF2B5EF4-FFF2-40B4-BE49-F238E27FC236}">
              <a16:creationId xmlns:a16="http://schemas.microsoft.com/office/drawing/2014/main" id="{BC89F558-574F-26AE-2668-96824547F845}"/>
            </a:ext>
          </a:extLst>
        </xdr:cNvPr>
        <xdr:cNvSpPr txBox="1">
          <a:spLocks noChangeArrowheads="1"/>
        </xdr:cNvSpPr>
      </xdr:nvSpPr>
      <xdr:spPr bwMode="auto">
        <a:xfrm>
          <a:off x="3002280" y="3429000"/>
          <a:ext cx="16764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16</xdr:row>
      <xdr:rowOff>0</xdr:rowOff>
    </xdr:from>
    <xdr:to>
      <xdr:col>16</xdr:col>
      <xdr:colOff>169372</xdr:colOff>
      <xdr:row>17</xdr:row>
      <xdr:rowOff>152400</xdr:rowOff>
    </xdr:to>
    <xdr:sp macro="" textlink="">
      <xdr:nvSpPr>
        <xdr:cNvPr id="2469201" name="Text Box 3">
          <a:extLst>
            <a:ext uri="{FF2B5EF4-FFF2-40B4-BE49-F238E27FC236}">
              <a16:creationId xmlns:a16="http://schemas.microsoft.com/office/drawing/2014/main" id="{C464998A-F218-BB54-08C2-F8C1A08F74AB}"/>
            </a:ext>
          </a:extLst>
        </xdr:cNvPr>
        <xdr:cNvSpPr txBox="1">
          <a:spLocks noChangeArrowheads="1"/>
        </xdr:cNvSpPr>
      </xdr:nvSpPr>
      <xdr:spPr bwMode="auto">
        <a:xfrm>
          <a:off x="3002280" y="3429000"/>
          <a:ext cx="16764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16</xdr:row>
      <xdr:rowOff>0</xdr:rowOff>
    </xdr:from>
    <xdr:to>
      <xdr:col>16</xdr:col>
      <xdr:colOff>169372</xdr:colOff>
      <xdr:row>17</xdr:row>
      <xdr:rowOff>152400</xdr:rowOff>
    </xdr:to>
    <xdr:sp macro="" textlink="">
      <xdr:nvSpPr>
        <xdr:cNvPr id="2469202" name="Text Box 4">
          <a:extLst>
            <a:ext uri="{FF2B5EF4-FFF2-40B4-BE49-F238E27FC236}">
              <a16:creationId xmlns:a16="http://schemas.microsoft.com/office/drawing/2014/main" id="{5BAF8019-D773-A48D-C548-DDA7B5B68B3B}"/>
            </a:ext>
          </a:extLst>
        </xdr:cNvPr>
        <xdr:cNvSpPr txBox="1">
          <a:spLocks noChangeArrowheads="1"/>
        </xdr:cNvSpPr>
      </xdr:nvSpPr>
      <xdr:spPr bwMode="auto">
        <a:xfrm>
          <a:off x="3002280" y="3429000"/>
          <a:ext cx="16764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16</xdr:row>
      <xdr:rowOff>0</xdr:rowOff>
    </xdr:from>
    <xdr:to>
      <xdr:col>16</xdr:col>
      <xdr:colOff>169372</xdr:colOff>
      <xdr:row>17</xdr:row>
      <xdr:rowOff>152400</xdr:rowOff>
    </xdr:to>
    <xdr:sp macro="" textlink="">
      <xdr:nvSpPr>
        <xdr:cNvPr id="2469203" name="Text Box 5">
          <a:extLst>
            <a:ext uri="{FF2B5EF4-FFF2-40B4-BE49-F238E27FC236}">
              <a16:creationId xmlns:a16="http://schemas.microsoft.com/office/drawing/2014/main" id="{10250AF7-E31A-2854-3936-884C5589A202}"/>
            </a:ext>
          </a:extLst>
        </xdr:cNvPr>
        <xdr:cNvSpPr txBox="1">
          <a:spLocks noChangeArrowheads="1"/>
        </xdr:cNvSpPr>
      </xdr:nvSpPr>
      <xdr:spPr bwMode="auto">
        <a:xfrm>
          <a:off x="3002280" y="3429000"/>
          <a:ext cx="16764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548640</xdr:colOff>
      <xdr:row>16</xdr:row>
      <xdr:rowOff>0</xdr:rowOff>
    </xdr:from>
    <xdr:to>
      <xdr:col>44</xdr:col>
      <xdr:colOff>91440</xdr:colOff>
      <xdr:row>17</xdr:row>
      <xdr:rowOff>152400</xdr:rowOff>
    </xdr:to>
    <xdr:sp macro="" textlink="">
      <xdr:nvSpPr>
        <xdr:cNvPr id="2469204" name="Text Box 1">
          <a:extLst>
            <a:ext uri="{FF2B5EF4-FFF2-40B4-BE49-F238E27FC236}">
              <a16:creationId xmlns:a16="http://schemas.microsoft.com/office/drawing/2014/main" id="{BBBA4D77-D0BC-4133-EBC8-F62054D64B39}"/>
            </a:ext>
          </a:extLst>
        </xdr:cNvPr>
        <xdr:cNvSpPr txBox="1">
          <a:spLocks noChangeArrowheads="1"/>
        </xdr:cNvSpPr>
      </xdr:nvSpPr>
      <xdr:spPr bwMode="auto">
        <a:xfrm>
          <a:off x="9631680" y="3429000"/>
          <a:ext cx="8382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548640</xdr:colOff>
      <xdr:row>16</xdr:row>
      <xdr:rowOff>0</xdr:rowOff>
    </xdr:from>
    <xdr:to>
      <xdr:col>44</xdr:col>
      <xdr:colOff>91440</xdr:colOff>
      <xdr:row>17</xdr:row>
      <xdr:rowOff>152400</xdr:rowOff>
    </xdr:to>
    <xdr:sp macro="" textlink="">
      <xdr:nvSpPr>
        <xdr:cNvPr id="2469205" name="Text Box 3">
          <a:extLst>
            <a:ext uri="{FF2B5EF4-FFF2-40B4-BE49-F238E27FC236}">
              <a16:creationId xmlns:a16="http://schemas.microsoft.com/office/drawing/2014/main" id="{84BC410A-F48F-2AD1-420E-BD5CA44FB82E}"/>
            </a:ext>
          </a:extLst>
        </xdr:cNvPr>
        <xdr:cNvSpPr txBox="1">
          <a:spLocks noChangeArrowheads="1"/>
        </xdr:cNvSpPr>
      </xdr:nvSpPr>
      <xdr:spPr bwMode="auto">
        <a:xfrm>
          <a:off x="9631680" y="3429000"/>
          <a:ext cx="8382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548640</xdr:colOff>
      <xdr:row>16</xdr:row>
      <xdr:rowOff>0</xdr:rowOff>
    </xdr:from>
    <xdr:to>
      <xdr:col>44</xdr:col>
      <xdr:colOff>91440</xdr:colOff>
      <xdr:row>17</xdr:row>
      <xdr:rowOff>152400</xdr:rowOff>
    </xdr:to>
    <xdr:sp macro="" textlink="">
      <xdr:nvSpPr>
        <xdr:cNvPr id="2469206" name="Text Box 4">
          <a:extLst>
            <a:ext uri="{FF2B5EF4-FFF2-40B4-BE49-F238E27FC236}">
              <a16:creationId xmlns:a16="http://schemas.microsoft.com/office/drawing/2014/main" id="{DFD72B87-1C7E-4D27-9836-4E2841EA10FF}"/>
            </a:ext>
          </a:extLst>
        </xdr:cNvPr>
        <xdr:cNvSpPr txBox="1">
          <a:spLocks noChangeArrowheads="1"/>
        </xdr:cNvSpPr>
      </xdr:nvSpPr>
      <xdr:spPr bwMode="auto">
        <a:xfrm>
          <a:off x="9631680" y="3429000"/>
          <a:ext cx="8382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548640</xdr:colOff>
      <xdr:row>16</xdr:row>
      <xdr:rowOff>0</xdr:rowOff>
    </xdr:from>
    <xdr:to>
      <xdr:col>44</xdr:col>
      <xdr:colOff>91440</xdr:colOff>
      <xdr:row>17</xdr:row>
      <xdr:rowOff>152400</xdr:rowOff>
    </xdr:to>
    <xdr:sp macro="" textlink="">
      <xdr:nvSpPr>
        <xdr:cNvPr id="2469207" name="Text Box 5">
          <a:extLst>
            <a:ext uri="{FF2B5EF4-FFF2-40B4-BE49-F238E27FC236}">
              <a16:creationId xmlns:a16="http://schemas.microsoft.com/office/drawing/2014/main" id="{0A4D988A-193D-9169-5DF6-F1846DF3A6AA}"/>
            </a:ext>
          </a:extLst>
        </xdr:cNvPr>
        <xdr:cNvSpPr txBox="1">
          <a:spLocks noChangeArrowheads="1"/>
        </xdr:cNvSpPr>
      </xdr:nvSpPr>
      <xdr:spPr bwMode="auto">
        <a:xfrm>
          <a:off x="9631680" y="3429000"/>
          <a:ext cx="8382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548640</xdr:colOff>
      <xdr:row>16</xdr:row>
      <xdr:rowOff>0</xdr:rowOff>
    </xdr:from>
    <xdr:to>
      <xdr:col>44</xdr:col>
      <xdr:colOff>91440</xdr:colOff>
      <xdr:row>17</xdr:row>
      <xdr:rowOff>152400</xdr:rowOff>
    </xdr:to>
    <xdr:sp macro="" textlink="">
      <xdr:nvSpPr>
        <xdr:cNvPr id="2469208" name="Text Box 1">
          <a:extLst>
            <a:ext uri="{FF2B5EF4-FFF2-40B4-BE49-F238E27FC236}">
              <a16:creationId xmlns:a16="http://schemas.microsoft.com/office/drawing/2014/main" id="{AF997E4B-78A2-6997-F1BA-1C620F990065}"/>
            </a:ext>
          </a:extLst>
        </xdr:cNvPr>
        <xdr:cNvSpPr txBox="1">
          <a:spLocks noChangeArrowheads="1"/>
        </xdr:cNvSpPr>
      </xdr:nvSpPr>
      <xdr:spPr bwMode="auto">
        <a:xfrm>
          <a:off x="9631680" y="3429000"/>
          <a:ext cx="8382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548640</xdr:colOff>
      <xdr:row>16</xdr:row>
      <xdr:rowOff>0</xdr:rowOff>
    </xdr:from>
    <xdr:to>
      <xdr:col>44</xdr:col>
      <xdr:colOff>91440</xdr:colOff>
      <xdr:row>17</xdr:row>
      <xdr:rowOff>152400</xdr:rowOff>
    </xdr:to>
    <xdr:sp macro="" textlink="">
      <xdr:nvSpPr>
        <xdr:cNvPr id="2469209" name="Text Box 3">
          <a:extLst>
            <a:ext uri="{FF2B5EF4-FFF2-40B4-BE49-F238E27FC236}">
              <a16:creationId xmlns:a16="http://schemas.microsoft.com/office/drawing/2014/main" id="{B06F9BDD-25AF-2B3E-DD4F-944489B42D07}"/>
            </a:ext>
          </a:extLst>
        </xdr:cNvPr>
        <xdr:cNvSpPr txBox="1">
          <a:spLocks noChangeArrowheads="1"/>
        </xdr:cNvSpPr>
      </xdr:nvSpPr>
      <xdr:spPr bwMode="auto">
        <a:xfrm>
          <a:off x="9631680" y="3429000"/>
          <a:ext cx="8382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548640</xdr:colOff>
      <xdr:row>16</xdr:row>
      <xdr:rowOff>0</xdr:rowOff>
    </xdr:from>
    <xdr:to>
      <xdr:col>44</xdr:col>
      <xdr:colOff>91440</xdr:colOff>
      <xdr:row>17</xdr:row>
      <xdr:rowOff>152400</xdr:rowOff>
    </xdr:to>
    <xdr:sp macro="" textlink="">
      <xdr:nvSpPr>
        <xdr:cNvPr id="2469210" name="Text Box 4">
          <a:extLst>
            <a:ext uri="{FF2B5EF4-FFF2-40B4-BE49-F238E27FC236}">
              <a16:creationId xmlns:a16="http://schemas.microsoft.com/office/drawing/2014/main" id="{BB597267-FAC4-6DF5-A41E-CB04F1065263}"/>
            </a:ext>
          </a:extLst>
        </xdr:cNvPr>
        <xdr:cNvSpPr txBox="1">
          <a:spLocks noChangeArrowheads="1"/>
        </xdr:cNvSpPr>
      </xdr:nvSpPr>
      <xdr:spPr bwMode="auto">
        <a:xfrm>
          <a:off x="9631680" y="3429000"/>
          <a:ext cx="8382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43</xdr:col>
      <xdr:colOff>548640</xdr:colOff>
      <xdr:row>16</xdr:row>
      <xdr:rowOff>0</xdr:rowOff>
    </xdr:from>
    <xdr:to>
      <xdr:col>44</xdr:col>
      <xdr:colOff>91440</xdr:colOff>
      <xdr:row>17</xdr:row>
      <xdr:rowOff>152400</xdr:rowOff>
    </xdr:to>
    <xdr:sp macro="" textlink="">
      <xdr:nvSpPr>
        <xdr:cNvPr id="2469211" name="Text Box 5">
          <a:extLst>
            <a:ext uri="{FF2B5EF4-FFF2-40B4-BE49-F238E27FC236}">
              <a16:creationId xmlns:a16="http://schemas.microsoft.com/office/drawing/2014/main" id="{BAE30D08-8896-C2FA-040B-5882218E8A41}"/>
            </a:ext>
          </a:extLst>
        </xdr:cNvPr>
        <xdr:cNvSpPr txBox="1">
          <a:spLocks noChangeArrowheads="1"/>
        </xdr:cNvSpPr>
      </xdr:nvSpPr>
      <xdr:spPr bwMode="auto">
        <a:xfrm>
          <a:off x="9631680" y="3429000"/>
          <a:ext cx="8382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15</xdr:row>
      <xdr:rowOff>0</xdr:rowOff>
    </xdr:from>
    <xdr:to>
      <xdr:col>28</xdr:col>
      <xdr:colOff>38965</xdr:colOff>
      <xdr:row>16</xdr:row>
      <xdr:rowOff>38100</xdr:rowOff>
    </xdr:to>
    <xdr:sp macro="" textlink="">
      <xdr:nvSpPr>
        <xdr:cNvPr id="2469212" name="Text Box 1">
          <a:extLst>
            <a:ext uri="{FF2B5EF4-FFF2-40B4-BE49-F238E27FC236}">
              <a16:creationId xmlns:a16="http://schemas.microsoft.com/office/drawing/2014/main" id="{F78C42BF-E4B9-5DFE-1DB1-078ACE150CAD}"/>
            </a:ext>
          </a:extLst>
        </xdr:cNvPr>
        <xdr:cNvSpPr txBox="1">
          <a:spLocks noChangeArrowheads="1"/>
        </xdr:cNvSpPr>
      </xdr:nvSpPr>
      <xdr:spPr bwMode="auto">
        <a:xfrm>
          <a:off x="4632960" y="3238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15</xdr:row>
      <xdr:rowOff>0</xdr:rowOff>
    </xdr:from>
    <xdr:to>
      <xdr:col>28</xdr:col>
      <xdr:colOff>38965</xdr:colOff>
      <xdr:row>16</xdr:row>
      <xdr:rowOff>38100</xdr:rowOff>
    </xdr:to>
    <xdr:sp macro="" textlink="">
      <xdr:nvSpPr>
        <xdr:cNvPr id="2469213" name="Text Box 3">
          <a:extLst>
            <a:ext uri="{FF2B5EF4-FFF2-40B4-BE49-F238E27FC236}">
              <a16:creationId xmlns:a16="http://schemas.microsoft.com/office/drawing/2014/main" id="{610585CC-D019-2859-24A2-2701BC52D488}"/>
            </a:ext>
          </a:extLst>
        </xdr:cNvPr>
        <xdr:cNvSpPr txBox="1">
          <a:spLocks noChangeArrowheads="1"/>
        </xdr:cNvSpPr>
      </xdr:nvSpPr>
      <xdr:spPr bwMode="auto">
        <a:xfrm>
          <a:off x="4632960" y="3238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15</xdr:row>
      <xdr:rowOff>0</xdr:rowOff>
    </xdr:from>
    <xdr:to>
      <xdr:col>28</xdr:col>
      <xdr:colOff>38965</xdr:colOff>
      <xdr:row>16</xdr:row>
      <xdr:rowOff>38100</xdr:rowOff>
    </xdr:to>
    <xdr:sp macro="" textlink="">
      <xdr:nvSpPr>
        <xdr:cNvPr id="2469214" name="Text Box 4">
          <a:extLst>
            <a:ext uri="{FF2B5EF4-FFF2-40B4-BE49-F238E27FC236}">
              <a16:creationId xmlns:a16="http://schemas.microsoft.com/office/drawing/2014/main" id="{73E81510-874A-7169-6B5D-5523A318470E}"/>
            </a:ext>
          </a:extLst>
        </xdr:cNvPr>
        <xdr:cNvSpPr txBox="1">
          <a:spLocks noChangeArrowheads="1"/>
        </xdr:cNvSpPr>
      </xdr:nvSpPr>
      <xdr:spPr bwMode="auto">
        <a:xfrm>
          <a:off x="4632960" y="3238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16</xdr:row>
      <xdr:rowOff>0</xdr:rowOff>
    </xdr:from>
    <xdr:to>
      <xdr:col>28</xdr:col>
      <xdr:colOff>38965</xdr:colOff>
      <xdr:row>17</xdr:row>
      <xdr:rowOff>152400</xdr:rowOff>
    </xdr:to>
    <xdr:sp macro="" textlink="">
      <xdr:nvSpPr>
        <xdr:cNvPr id="2469215" name="Text Box 1">
          <a:extLst>
            <a:ext uri="{FF2B5EF4-FFF2-40B4-BE49-F238E27FC236}">
              <a16:creationId xmlns:a16="http://schemas.microsoft.com/office/drawing/2014/main" id="{E2E8FC5F-19B5-EA97-3EE2-97ACE7981F0F}"/>
            </a:ext>
          </a:extLst>
        </xdr:cNvPr>
        <xdr:cNvSpPr txBox="1">
          <a:spLocks noChangeArrowheads="1"/>
        </xdr:cNvSpPr>
      </xdr:nvSpPr>
      <xdr:spPr bwMode="auto">
        <a:xfrm>
          <a:off x="4632960" y="3429000"/>
          <a:ext cx="3810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16</xdr:row>
      <xdr:rowOff>0</xdr:rowOff>
    </xdr:from>
    <xdr:to>
      <xdr:col>28</xdr:col>
      <xdr:colOff>38965</xdr:colOff>
      <xdr:row>17</xdr:row>
      <xdr:rowOff>152400</xdr:rowOff>
    </xdr:to>
    <xdr:sp macro="" textlink="">
      <xdr:nvSpPr>
        <xdr:cNvPr id="2469216" name="Text Box 3">
          <a:extLst>
            <a:ext uri="{FF2B5EF4-FFF2-40B4-BE49-F238E27FC236}">
              <a16:creationId xmlns:a16="http://schemas.microsoft.com/office/drawing/2014/main" id="{0C1052CD-5FC7-F1D9-E8BA-18579DF3DDF9}"/>
            </a:ext>
          </a:extLst>
        </xdr:cNvPr>
        <xdr:cNvSpPr txBox="1">
          <a:spLocks noChangeArrowheads="1"/>
        </xdr:cNvSpPr>
      </xdr:nvSpPr>
      <xdr:spPr bwMode="auto">
        <a:xfrm>
          <a:off x="4632960" y="3429000"/>
          <a:ext cx="3810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16</xdr:row>
      <xdr:rowOff>0</xdr:rowOff>
    </xdr:from>
    <xdr:to>
      <xdr:col>28</xdr:col>
      <xdr:colOff>38965</xdr:colOff>
      <xdr:row>17</xdr:row>
      <xdr:rowOff>152400</xdr:rowOff>
    </xdr:to>
    <xdr:sp macro="" textlink="">
      <xdr:nvSpPr>
        <xdr:cNvPr id="2469217" name="Text Box 4">
          <a:extLst>
            <a:ext uri="{FF2B5EF4-FFF2-40B4-BE49-F238E27FC236}">
              <a16:creationId xmlns:a16="http://schemas.microsoft.com/office/drawing/2014/main" id="{EAFD1CB8-5AA6-DC3F-A949-2A55B30457ED}"/>
            </a:ext>
          </a:extLst>
        </xdr:cNvPr>
        <xdr:cNvSpPr txBox="1">
          <a:spLocks noChangeArrowheads="1"/>
        </xdr:cNvSpPr>
      </xdr:nvSpPr>
      <xdr:spPr bwMode="auto">
        <a:xfrm>
          <a:off x="4632960" y="3429000"/>
          <a:ext cx="3810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16</xdr:row>
      <xdr:rowOff>0</xdr:rowOff>
    </xdr:from>
    <xdr:to>
      <xdr:col>28</xdr:col>
      <xdr:colOff>38965</xdr:colOff>
      <xdr:row>17</xdr:row>
      <xdr:rowOff>152400</xdr:rowOff>
    </xdr:to>
    <xdr:sp macro="" textlink="">
      <xdr:nvSpPr>
        <xdr:cNvPr id="2469218" name="Text Box 5">
          <a:extLst>
            <a:ext uri="{FF2B5EF4-FFF2-40B4-BE49-F238E27FC236}">
              <a16:creationId xmlns:a16="http://schemas.microsoft.com/office/drawing/2014/main" id="{5DA809A2-F9A3-32E1-3D4B-71C2DE273426}"/>
            </a:ext>
          </a:extLst>
        </xdr:cNvPr>
        <xdr:cNvSpPr txBox="1">
          <a:spLocks noChangeArrowheads="1"/>
        </xdr:cNvSpPr>
      </xdr:nvSpPr>
      <xdr:spPr bwMode="auto">
        <a:xfrm>
          <a:off x="4632960" y="3429000"/>
          <a:ext cx="3810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16</xdr:row>
      <xdr:rowOff>0</xdr:rowOff>
    </xdr:from>
    <xdr:to>
      <xdr:col>28</xdr:col>
      <xdr:colOff>38965</xdr:colOff>
      <xdr:row>17</xdr:row>
      <xdr:rowOff>152400</xdr:rowOff>
    </xdr:to>
    <xdr:sp macro="" textlink="">
      <xdr:nvSpPr>
        <xdr:cNvPr id="2469219" name="Text Box 1">
          <a:extLst>
            <a:ext uri="{FF2B5EF4-FFF2-40B4-BE49-F238E27FC236}">
              <a16:creationId xmlns:a16="http://schemas.microsoft.com/office/drawing/2014/main" id="{EFFF251C-9621-5504-05F1-418E58D348A2}"/>
            </a:ext>
          </a:extLst>
        </xdr:cNvPr>
        <xdr:cNvSpPr txBox="1">
          <a:spLocks noChangeArrowheads="1"/>
        </xdr:cNvSpPr>
      </xdr:nvSpPr>
      <xdr:spPr bwMode="auto">
        <a:xfrm>
          <a:off x="4632960" y="3429000"/>
          <a:ext cx="3810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16</xdr:row>
      <xdr:rowOff>0</xdr:rowOff>
    </xdr:from>
    <xdr:to>
      <xdr:col>28</xdr:col>
      <xdr:colOff>38965</xdr:colOff>
      <xdr:row>17</xdr:row>
      <xdr:rowOff>152400</xdr:rowOff>
    </xdr:to>
    <xdr:sp macro="" textlink="">
      <xdr:nvSpPr>
        <xdr:cNvPr id="2469220" name="Text Box 3">
          <a:extLst>
            <a:ext uri="{FF2B5EF4-FFF2-40B4-BE49-F238E27FC236}">
              <a16:creationId xmlns:a16="http://schemas.microsoft.com/office/drawing/2014/main" id="{C9BC5067-75E5-115A-E421-B3FC80B26255}"/>
            </a:ext>
          </a:extLst>
        </xdr:cNvPr>
        <xdr:cNvSpPr txBox="1">
          <a:spLocks noChangeArrowheads="1"/>
        </xdr:cNvSpPr>
      </xdr:nvSpPr>
      <xdr:spPr bwMode="auto">
        <a:xfrm>
          <a:off x="4632960" y="3429000"/>
          <a:ext cx="3810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16</xdr:row>
      <xdr:rowOff>0</xdr:rowOff>
    </xdr:from>
    <xdr:to>
      <xdr:col>28</xdr:col>
      <xdr:colOff>38965</xdr:colOff>
      <xdr:row>17</xdr:row>
      <xdr:rowOff>152400</xdr:rowOff>
    </xdr:to>
    <xdr:sp macro="" textlink="">
      <xdr:nvSpPr>
        <xdr:cNvPr id="2469221" name="Text Box 4">
          <a:extLst>
            <a:ext uri="{FF2B5EF4-FFF2-40B4-BE49-F238E27FC236}">
              <a16:creationId xmlns:a16="http://schemas.microsoft.com/office/drawing/2014/main" id="{33036146-820A-5D7F-762E-DBC6500AAEAB}"/>
            </a:ext>
          </a:extLst>
        </xdr:cNvPr>
        <xdr:cNvSpPr txBox="1">
          <a:spLocks noChangeArrowheads="1"/>
        </xdr:cNvSpPr>
      </xdr:nvSpPr>
      <xdr:spPr bwMode="auto">
        <a:xfrm>
          <a:off x="4632960" y="3429000"/>
          <a:ext cx="3810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16</xdr:row>
      <xdr:rowOff>0</xdr:rowOff>
    </xdr:from>
    <xdr:to>
      <xdr:col>28</xdr:col>
      <xdr:colOff>38965</xdr:colOff>
      <xdr:row>17</xdr:row>
      <xdr:rowOff>152400</xdr:rowOff>
    </xdr:to>
    <xdr:sp macro="" textlink="">
      <xdr:nvSpPr>
        <xdr:cNvPr id="2469222" name="Text Box 5">
          <a:extLst>
            <a:ext uri="{FF2B5EF4-FFF2-40B4-BE49-F238E27FC236}">
              <a16:creationId xmlns:a16="http://schemas.microsoft.com/office/drawing/2014/main" id="{0B20145F-C1DC-449C-6BEA-0D727A2F2064}"/>
            </a:ext>
          </a:extLst>
        </xdr:cNvPr>
        <xdr:cNvSpPr txBox="1">
          <a:spLocks noChangeArrowheads="1"/>
        </xdr:cNvSpPr>
      </xdr:nvSpPr>
      <xdr:spPr bwMode="auto">
        <a:xfrm>
          <a:off x="4632960" y="3429000"/>
          <a:ext cx="3810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15</xdr:row>
      <xdr:rowOff>0</xdr:rowOff>
    </xdr:from>
    <xdr:to>
      <xdr:col>28</xdr:col>
      <xdr:colOff>38965</xdr:colOff>
      <xdr:row>16</xdr:row>
      <xdr:rowOff>38100</xdr:rowOff>
    </xdr:to>
    <xdr:sp macro="" textlink="">
      <xdr:nvSpPr>
        <xdr:cNvPr id="2469223" name="Text Box 1">
          <a:extLst>
            <a:ext uri="{FF2B5EF4-FFF2-40B4-BE49-F238E27FC236}">
              <a16:creationId xmlns:a16="http://schemas.microsoft.com/office/drawing/2014/main" id="{A8622A18-C547-21CC-9398-25EF43CDB36F}"/>
            </a:ext>
          </a:extLst>
        </xdr:cNvPr>
        <xdr:cNvSpPr txBox="1">
          <a:spLocks noChangeArrowheads="1"/>
        </xdr:cNvSpPr>
      </xdr:nvSpPr>
      <xdr:spPr bwMode="auto">
        <a:xfrm>
          <a:off x="4632960" y="3238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15</xdr:row>
      <xdr:rowOff>0</xdr:rowOff>
    </xdr:from>
    <xdr:to>
      <xdr:col>28</xdr:col>
      <xdr:colOff>38965</xdr:colOff>
      <xdr:row>16</xdr:row>
      <xdr:rowOff>38100</xdr:rowOff>
    </xdr:to>
    <xdr:sp macro="" textlink="">
      <xdr:nvSpPr>
        <xdr:cNvPr id="2469224" name="Text Box 3">
          <a:extLst>
            <a:ext uri="{FF2B5EF4-FFF2-40B4-BE49-F238E27FC236}">
              <a16:creationId xmlns:a16="http://schemas.microsoft.com/office/drawing/2014/main" id="{F07EBEDF-79B2-AE05-283F-DAEFDC45B0ED}"/>
            </a:ext>
          </a:extLst>
        </xdr:cNvPr>
        <xdr:cNvSpPr txBox="1">
          <a:spLocks noChangeArrowheads="1"/>
        </xdr:cNvSpPr>
      </xdr:nvSpPr>
      <xdr:spPr bwMode="auto">
        <a:xfrm>
          <a:off x="4632960" y="3238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15</xdr:row>
      <xdr:rowOff>0</xdr:rowOff>
    </xdr:from>
    <xdr:to>
      <xdr:col>28</xdr:col>
      <xdr:colOff>38965</xdr:colOff>
      <xdr:row>16</xdr:row>
      <xdr:rowOff>38100</xdr:rowOff>
    </xdr:to>
    <xdr:sp macro="" textlink="">
      <xdr:nvSpPr>
        <xdr:cNvPr id="2469225" name="Text Box 4">
          <a:extLst>
            <a:ext uri="{FF2B5EF4-FFF2-40B4-BE49-F238E27FC236}">
              <a16:creationId xmlns:a16="http://schemas.microsoft.com/office/drawing/2014/main" id="{3A2D44F5-3C60-9AD0-0866-5A6B57B416CA}"/>
            </a:ext>
          </a:extLst>
        </xdr:cNvPr>
        <xdr:cNvSpPr txBox="1">
          <a:spLocks noChangeArrowheads="1"/>
        </xdr:cNvSpPr>
      </xdr:nvSpPr>
      <xdr:spPr bwMode="auto">
        <a:xfrm>
          <a:off x="4632960" y="3238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16</xdr:row>
      <xdr:rowOff>0</xdr:rowOff>
    </xdr:from>
    <xdr:to>
      <xdr:col>28</xdr:col>
      <xdr:colOff>38965</xdr:colOff>
      <xdr:row>17</xdr:row>
      <xdr:rowOff>152400</xdr:rowOff>
    </xdr:to>
    <xdr:sp macro="" textlink="">
      <xdr:nvSpPr>
        <xdr:cNvPr id="2469226" name="Text Box 1">
          <a:extLst>
            <a:ext uri="{FF2B5EF4-FFF2-40B4-BE49-F238E27FC236}">
              <a16:creationId xmlns:a16="http://schemas.microsoft.com/office/drawing/2014/main" id="{CCA45CA1-AD65-E538-009B-6AC365EF5459}"/>
            </a:ext>
          </a:extLst>
        </xdr:cNvPr>
        <xdr:cNvSpPr txBox="1">
          <a:spLocks noChangeArrowheads="1"/>
        </xdr:cNvSpPr>
      </xdr:nvSpPr>
      <xdr:spPr bwMode="auto">
        <a:xfrm>
          <a:off x="4632960" y="3429000"/>
          <a:ext cx="3810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16</xdr:row>
      <xdr:rowOff>0</xdr:rowOff>
    </xdr:from>
    <xdr:to>
      <xdr:col>28</xdr:col>
      <xdr:colOff>38965</xdr:colOff>
      <xdr:row>17</xdr:row>
      <xdr:rowOff>152400</xdr:rowOff>
    </xdr:to>
    <xdr:sp macro="" textlink="">
      <xdr:nvSpPr>
        <xdr:cNvPr id="2469227" name="Text Box 3">
          <a:extLst>
            <a:ext uri="{FF2B5EF4-FFF2-40B4-BE49-F238E27FC236}">
              <a16:creationId xmlns:a16="http://schemas.microsoft.com/office/drawing/2014/main" id="{801F4745-619A-8745-30AC-36875C476C23}"/>
            </a:ext>
          </a:extLst>
        </xdr:cNvPr>
        <xdr:cNvSpPr txBox="1">
          <a:spLocks noChangeArrowheads="1"/>
        </xdr:cNvSpPr>
      </xdr:nvSpPr>
      <xdr:spPr bwMode="auto">
        <a:xfrm>
          <a:off x="4632960" y="3429000"/>
          <a:ext cx="3810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16</xdr:row>
      <xdr:rowOff>0</xdr:rowOff>
    </xdr:from>
    <xdr:to>
      <xdr:col>28</xdr:col>
      <xdr:colOff>38965</xdr:colOff>
      <xdr:row>17</xdr:row>
      <xdr:rowOff>152400</xdr:rowOff>
    </xdr:to>
    <xdr:sp macro="" textlink="">
      <xdr:nvSpPr>
        <xdr:cNvPr id="2469228" name="Text Box 4">
          <a:extLst>
            <a:ext uri="{FF2B5EF4-FFF2-40B4-BE49-F238E27FC236}">
              <a16:creationId xmlns:a16="http://schemas.microsoft.com/office/drawing/2014/main" id="{C54C6202-2866-4CC5-4436-04F3C781806C}"/>
            </a:ext>
          </a:extLst>
        </xdr:cNvPr>
        <xdr:cNvSpPr txBox="1">
          <a:spLocks noChangeArrowheads="1"/>
        </xdr:cNvSpPr>
      </xdr:nvSpPr>
      <xdr:spPr bwMode="auto">
        <a:xfrm>
          <a:off x="4632960" y="3429000"/>
          <a:ext cx="3810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16</xdr:row>
      <xdr:rowOff>0</xdr:rowOff>
    </xdr:from>
    <xdr:to>
      <xdr:col>28</xdr:col>
      <xdr:colOff>38965</xdr:colOff>
      <xdr:row>17</xdr:row>
      <xdr:rowOff>152400</xdr:rowOff>
    </xdr:to>
    <xdr:sp macro="" textlink="">
      <xdr:nvSpPr>
        <xdr:cNvPr id="2469229" name="Text Box 5">
          <a:extLst>
            <a:ext uri="{FF2B5EF4-FFF2-40B4-BE49-F238E27FC236}">
              <a16:creationId xmlns:a16="http://schemas.microsoft.com/office/drawing/2014/main" id="{AA598EE5-743D-D4D1-32A5-42D62EDE0549}"/>
            </a:ext>
          </a:extLst>
        </xdr:cNvPr>
        <xdr:cNvSpPr txBox="1">
          <a:spLocks noChangeArrowheads="1"/>
        </xdr:cNvSpPr>
      </xdr:nvSpPr>
      <xdr:spPr bwMode="auto">
        <a:xfrm>
          <a:off x="4632960" y="3429000"/>
          <a:ext cx="3810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16</xdr:row>
      <xdr:rowOff>0</xdr:rowOff>
    </xdr:from>
    <xdr:to>
      <xdr:col>28</xdr:col>
      <xdr:colOff>38965</xdr:colOff>
      <xdr:row>17</xdr:row>
      <xdr:rowOff>152400</xdr:rowOff>
    </xdr:to>
    <xdr:sp macro="" textlink="">
      <xdr:nvSpPr>
        <xdr:cNvPr id="2469230" name="Text Box 1">
          <a:extLst>
            <a:ext uri="{FF2B5EF4-FFF2-40B4-BE49-F238E27FC236}">
              <a16:creationId xmlns:a16="http://schemas.microsoft.com/office/drawing/2014/main" id="{D4D67FC4-CB98-654E-4513-F1F38CC8A16C}"/>
            </a:ext>
          </a:extLst>
        </xdr:cNvPr>
        <xdr:cNvSpPr txBox="1">
          <a:spLocks noChangeArrowheads="1"/>
        </xdr:cNvSpPr>
      </xdr:nvSpPr>
      <xdr:spPr bwMode="auto">
        <a:xfrm>
          <a:off x="4632960" y="3429000"/>
          <a:ext cx="3810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16</xdr:row>
      <xdr:rowOff>0</xdr:rowOff>
    </xdr:from>
    <xdr:to>
      <xdr:col>28</xdr:col>
      <xdr:colOff>38965</xdr:colOff>
      <xdr:row>17</xdr:row>
      <xdr:rowOff>152400</xdr:rowOff>
    </xdr:to>
    <xdr:sp macro="" textlink="">
      <xdr:nvSpPr>
        <xdr:cNvPr id="2469231" name="Text Box 3">
          <a:extLst>
            <a:ext uri="{FF2B5EF4-FFF2-40B4-BE49-F238E27FC236}">
              <a16:creationId xmlns:a16="http://schemas.microsoft.com/office/drawing/2014/main" id="{7C9F5686-393A-C959-CBB6-06D4DE2045A1}"/>
            </a:ext>
          </a:extLst>
        </xdr:cNvPr>
        <xdr:cNvSpPr txBox="1">
          <a:spLocks noChangeArrowheads="1"/>
        </xdr:cNvSpPr>
      </xdr:nvSpPr>
      <xdr:spPr bwMode="auto">
        <a:xfrm>
          <a:off x="4632960" y="3429000"/>
          <a:ext cx="3810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16</xdr:row>
      <xdr:rowOff>0</xdr:rowOff>
    </xdr:from>
    <xdr:to>
      <xdr:col>28</xdr:col>
      <xdr:colOff>38965</xdr:colOff>
      <xdr:row>17</xdr:row>
      <xdr:rowOff>152400</xdr:rowOff>
    </xdr:to>
    <xdr:sp macro="" textlink="">
      <xdr:nvSpPr>
        <xdr:cNvPr id="2469232" name="Text Box 4">
          <a:extLst>
            <a:ext uri="{FF2B5EF4-FFF2-40B4-BE49-F238E27FC236}">
              <a16:creationId xmlns:a16="http://schemas.microsoft.com/office/drawing/2014/main" id="{5E66940D-09D2-DFE6-267B-DC2159A23EDA}"/>
            </a:ext>
          </a:extLst>
        </xdr:cNvPr>
        <xdr:cNvSpPr txBox="1">
          <a:spLocks noChangeArrowheads="1"/>
        </xdr:cNvSpPr>
      </xdr:nvSpPr>
      <xdr:spPr bwMode="auto">
        <a:xfrm>
          <a:off x="4632960" y="3429000"/>
          <a:ext cx="3810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16</xdr:row>
      <xdr:rowOff>0</xdr:rowOff>
    </xdr:from>
    <xdr:to>
      <xdr:col>28</xdr:col>
      <xdr:colOff>38965</xdr:colOff>
      <xdr:row>17</xdr:row>
      <xdr:rowOff>152400</xdr:rowOff>
    </xdr:to>
    <xdr:sp macro="" textlink="">
      <xdr:nvSpPr>
        <xdr:cNvPr id="2469233" name="Text Box 5">
          <a:extLst>
            <a:ext uri="{FF2B5EF4-FFF2-40B4-BE49-F238E27FC236}">
              <a16:creationId xmlns:a16="http://schemas.microsoft.com/office/drawing/2014/main" id="{4594D2B0-1FBB-73A3-DA0F-92B887B2A919}"/>
            </a:ext>
          </a:extLst>
        </xdr:cNvPr>
        <xdr:cNvSpPr txBox="1">
          <a:spLocks noChangeArrowheads="1"/>
        </xdr:cNvSpPr>
      </xdr:nvSpPr>
      <xdr:spPr bwMode="auto">
        <a:xfrm>
          <a:off x="4632960" y="3429000"/>
          <a:ext cx="3810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0</xdr:colOff>
      <xdr:row>15</xdr:row>
      <xdr:rowOff>0</xdr:rowOff>
    </xdr:from>
    <xdr:to>
      <xdr:col>29</xdr:col>
      <xdr:colOff>1732</xdr:colOff>
      <xdr:row>16</xdr:row>
      <xdr:rowOff>38100</xdr:rowOff>
    </xdr:to>
    <xdr:sp macro="" textlink="">
      <xdr:nvSpPr>
        <xdr:cNvPr id="2469234" name="Text Box 1">
          <a:extLst>
            <a:ext uri="{FF2B5EF4-FFF2-40B4-BE49-F238E27FC236}">
              <a16:creationId xmlns:a16="http://schemas.microsoft.com/office/drawing/2014/main" id="{3BB7E8A3-6FDF-1E59-90D5-85BF880E40B8}"/>
            </a:ext>
          </a:extLst>
        </xdr:cNvPr>
        <xdr:cNvSpPr txBox="1">
          <a:spLocks noChangeArrowheads="1"/>
        </xdr:cNvSpPr>
      </xdr:nvSpPr>
      <xdr:spPr bwMode="auto">
        <a:xfrm>
          <a:off x="463296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0</xdr:colOff>
      <xdr:row>15</xdr:row>
      <xdr:rowOff>0</xdr:rowOff>
    </xdr:from>
    <xdr:to>
      <xdr:col>29</xdr:col>
      <xdr:colOff>1732</xdr:colOff>
      <xdr:row>16</xdr:row>
      <xdr:rowOff>38100</xdr:rowOff>
    </xdr:to>
    <xdr:sp macro="" textlink="">
      <xdr:nvSpPr>
        <xdr:cNvPr id="2469235" name="Text Box 3">
          <a:extLst>
            <a:ext uri="{FF2B5EF4-FFF2-40B4-BE49-F238E27FC236}">
              <a16:creationId xmlns:a16="http://schemas.microsoft.com/office/drawing/2014/main" id="{8E9CD0BD-A259-FABD-CDC4-0DDAC740C2E9}"/>
            </a:ext>
          </a:extLst>
        </xdr:cNvPr>
        <xdr:cNvSpPr txBox="1">
          <a:spLocks noChangeArrowheads="1"/>
        </xdr:cNvSpPr>
      </xdr:nvSpPr>
      <xdr:spPr bwMode="auto">
        <a:xfrm>
          <a:off x="463296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0</xdr:colOff>
      <xdr:row>15</xdr:row>
      <xdr:rowOff>0</xdr:rowOff>
    </xdr:from>
    <xdr:to>
      <xdr:col>29</xdr:col>
      <xdr:colOff>1732</xdr:colOff>
      <xdr:row>16</xdr:row>
      <xdr:rowOff>38100</xdr:rowOff>
    </xdr:to>
    <xdr:sp macro="" textlink="">
      <xdr:nvSpPr>
        <xdr:cNvPr id="2469236" name="Text Box 4">
          <a:extLst>
            <a:ext uri="{FF2B5EF4-FFF2-40B4-BE49-F238E27FC236}">
              <a16:creationId xmlns:a16="http://schemas.microsoft.com/office/drawing/2014/main" id="{85661898-B6DF-1655-9DD2-EC8A46646D82}"/>
            </a:ext>
          </a:extLst>
        </xdr:cNvPr>
        <xdr:cNvSpPr txBox="1">
          <a:spLocks noChangeArrowheads="1"/>
        </xdr:cNvSpPr>
      </xdr:nvSpPr>
      <xdr:spPr bwMode="auto">
        <a:xfrm>
          <a:off x="463296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0</xdr:colOff>
      <xdr:row>16</xdr:row>
      <xdr:rowOff>0</xdr:rowOff>
    </xdr:from>
    <xdr:to>
      <xdr:col>29</xdr:col>
      <xdr:colOff>1732</xdr:colOff>
      <xdr:row>17</xdr:row>
      <xdr:rowOff>152400</xdr:rowOff>
    </xdr:to>
    <xdr:sp macro="" textlink="">
      <xdr:nvSpPr>
        <xdr:cNvPr id="2469237" name="Text Box 1">
          <a:extLst>
            <a:ext uri="{FF2B5EF4-FFF2-40B4-BE49-F238E27FC236}">
              <a16:creationId xmlns:a16="http://schemas.microsoft.com/office/drawing/2014/main" id="{FF40CCAE-77AD-D7AE-88A1-9A3CFE51EA15}"/>
            </a:ext>
          </a:extLst>
        </xdr:cNvPr>
        <xdr:cNvSpPr txBox="1">
          <a:spLocks noChangeArrowheads="1"/>
        </xdr:cNvSpPr>
      </xdr:nvSpPr>
      <xdr:spPr bwMode="auto">
        <a:xfrm>
          <a:off x="4632960" y="3429000"/>
          <a:ext cx="21336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0</xdr:colOff>
      <xdr:row>16</xdr:row>
      <xdr:rowOff>0</xdr:rowOff>
    </xdr:from>
    <xdr:to>
      <xdr:col>29</xdr:col>
      <xdr:colOff>1732</xdr:colOff>
      <xdr:row>17</xdr:row>
      <xdr:rowOff>152400</xdr:rowOff>
    </xdr:to>
    <xdr:sp macro="" textlink="">
      <xdr:nvSpPr>
        <xdr:cNvPr id="2469238" name="Text Box 3">
          <a:extLst>
            <a:ext uri="{FF2B5EF4-FFF2-40B4-BE49-F238E27FC236}">
              <a16:creationId xmlns:a16="http://schemas.microsoft.com/office/drawing/2014/main" id="{2CBB30E1-3FA5-957D-6C71-4D4E89246ACE}"/>
            </a:ext>
          </a:extLst>
        </xdr:cNvPr>
        <xdr:cNvSpPr txBox="1">
          <a:spLocks noChangeArrowheads="1"/>
        </xdr:cNvSpPr>
      </xdr:nvSpPr>
      <xdr:spPr bwMode="auto">
        <a:xfrm>
          <a:off x="4632960" y="3429000"/>
          <a:ext cx="21336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0</xdr:colOff>
      <xdr:row>16</xdr:row>
      <xdr:rowOff>0</xdr:rowOff>
    </xdr:from>
    <xdr:to>
      <xdr:col>29</xdr:col>
      <xdr:colOff>1732</xdr:colOff>
      <xdr:row>17</xdr:row>
      <xdr:rowOff>152400</xdr:rowOff>
    </xdr:to>
    <xdr:sp macro="" textlink="">
      <xdr:nvSpPr>
        <xdr:cNvPr id="2469239" name="Text Box 4">
          <a:extLst>
            <a:ext uri="{FF2B5EF4-FFF2-40B4-BE49-F238E27FC236}">
              <a16:creationId xmlns:a16="http://schemas.microsoft.com/office/drawing/2014/main" id="{39294C1E-6093-493D-748E-327B521E40D8}"/>
            </a:ext>
          </a:extLst>
        </xdr:cNvPr>
        <xdr:cNvSpPr txBox="1">
          <a:spLocks noChangeArrowheads="1"/>
        </xdr:cNvSpPr>
      </xdr:nvSpPr>
      <xdr:spPr bwMode="auto">
        <a:xfrm>
          <a:off x="4632960" y="3429000"/>
          <a:ext cx="21336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0</xdr:colOff>
      <xdr:row>16</xdr:row>
      <xdr:rowOff>0</xdr:rowOff>
    </xdr:from>
    <xdr:to>
      <xdr:col>29</xdr:col>
      <xdr:colOff>1732</xdr:colOff>
      <xdr:row>17</xdr:row>
      <xdr:rowOff>152400</xdr:rowOff>
    </xdr:to>
    <xdr:sp macro="" textlink="">
      <xdr:nvSpPr>
        <xdr:cNvPr id="2469240" name="Text Box 5">
          <a:extLst>
            <a:ext uri="{FF2B5EF4-FFF2-40B4-BE49-F238E27FC236}">
              <a16:creationId xmlns:a16="http://schemas.microsoft.com/office/drawing/2014/main" id="{5D1A6BC8-DD53-3B61-18CE-C84C74DD9F69}"/>
            </a:ext>
          </a:extLst>
        </xdr:cNvPr>
        <xdr:cNvSpPr txBox="1">
          <a:spLocks noChangeArrowheads="1"/>
        </xdr:cNvSpPr>
      </xdr:nvSpPr>
      <xdr:spPr bwMode="auto">
        <a:xfrm>
          <a:off x="4632960" y="3429000"/>
          <a:ext cx="21336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0</xdr:colOff>
      <xdr:row>16</xdr:row>
      <xdr:rowOff>0</xdr:rowOff>
    </xdr:from>
    <xdr:to>
      <xdr:col>29</xdr:col>
      <xdr:colOff>1732</xdr:colOff>
      <xdr:row>17</xdr:row>
      <xdr:rowOff>152400</xdr:rowOff>
    </xdr:to>
    <xdr:sp macro="" textlink="">
      <xdr:nvSpPr>
        <xdr:cNvPr id="2469241" name="Text Box 1">
          <a:extLst>
            <a:ext uri="{FF2B5EF4-FFF2-40B4-BE49-F238E27FC236}">
              <a16:creationId xmlns:a16="http://schemas.microsoft.com/office/drawing/2014/main" id="{0D4A284B-9F47-1DB4-F686-BCB829E74BF6}"/>
            </a:ext>
          </a:extLst>
        </xdr:cNvPr>
        <xdr:cNvSpPr txBox="1">
          <a:spLocks noChangeArrowheads="1"/>
        </xdr:cNvSpPr>
      </xdr:nvSpPr>
      <xdr:spPr bwMode="auto">
        <a:xfrm>
          <a:off x="4632960" y="3429000"/>
          <a:ext cx="21336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0</xdr:colOff>
      <xdr:row>16</xdr:row>
      <xdr:rowOff>0</xdr:rowOff>
    </xdr:from>
    <xdr:to>
      <xdr:col>29</xdr:col>
      <xdr:colOff>1732</xdr:colOff>
      <xdr:row>17</xdr:row>
      <xdr:rowOff>152400</xdr:rowOff>
    </xdr:to>
    <xdr:sp macro="" textlink="">
      <xdr:nvSpPr>
        <xdr:cNvPr id="2469242" name="Text Box 3">
          <a:extLst>
            <a:ext uri="{FF2B5EF4-FFF2-40B4-BE49-F238E27FC236}">
              <a16:creationId xmlns:a16="http://schemas.microsoft.com/office/drawing/2014/main" id="{481CAB71-3192-1733-FE2C-DC1333C02B99}"/>
            </a:ext>
          </a:extLst>
        </xdr:cNvPr>
        <xdr:cNvSpPr txBox="1">
          <a:spLocks noChangeArrowheads="1"/>
        </xdr:cNvSpPr>
      </xdr:nvSpPr>
      <xdr:spPr bwMode="auto">
        <a:xfrm>
          <a:off x="4632960" y="3429000"/>
          <a:ext cx="21336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0</xdr:colOff>
      <xdr:row>16</xdr:row>
      <xdr:rowOff>0</xdr:rowOff>
    </xdr:from>
    <xdr:to>
      <xdr:col>29</xdr:col>
      <xdr:colOff>1732</xdr:colOff>
      <xdr:row>17</xdr:row>
      <xdr:rowOff>152400</xdr:rowOff>
    </xdr:to>
    <xdr:sp macro="" textlink="">
      <xdr:nvSpPr>
        <xdr:cNvPr id="2469243" name="Text Box 4">
          <a:extLst>
            <a:ext uri="{FF2B5EF4-FFF2-40B4-BE49-F238E27FC236}">
              <a16:creationId xmlns:a16="http://schemas.microsoft.com/office/drawing/2014/main" id="{CBCB7640-BD52-E6C2-FAAF-D32861343322}"/>
            </a:ext>
          </a:extLst>
        </xdr:cNvPr>
        <xdr:cNvSpPr txBox="1">
          <a:spLocks noChangeArrowheads="1"/>
        </xdr:cNvSpPr>
      </xdr:nvSpPr>
      <xdr:spPr bwMode="auto">
        <a:xfrm>
          <a:off x="4632960" y="3429000"/>
          <a:ext cx="21336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0</xdr:colOff>
      <xdr:row>16</xdr:row>
      <xdr:rowOff>0</xdr:rowOff>
    </xdr:from>
    <xdr:to>
      <xdr:col>29</xdr:col>
      <xdr:colOff>1732</xdr:colOff>
      <xdr:row>17</xdr:row>
      <xdr:rowOff>152400</xdr:rowOff>
    </xdr:to>
    <xdr:sp macro="" textlink="">
      <xdr:nvSpPr>
        <xdr:cNvPr id="2469244" name="Text Box 5">
          <a:extLst>
            <a:ext uri="{FF2B5EF4-FFF2-40B4-BE49-F238E27FC236}">
              <a16:creationId xmlns:a16="http://schemas.microsoft.com/office/drawing/2014/main" id="{EAA65030-C33A-DB1E-626B-F6F22DDCCDCE}"/>
            </a:ext>
          </a:extLst>
        </xdr:cNvPr>
        <xdr:cNvSpPr txBox="1">
          <a:spLocks noChangeArrowheads="1"/>
        </xdr:cNvSpPr>
      </xdr:nvSpPr>
      <xdr:spPr bwMode="auto">
        <a:xfrm>
          <a:off x="4632960" y="3429000"/>
          <a:ext cx="21336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579120</xdr:colOff>
      <xdr:row>15</xdr:row>
      <xdr:rowOff>0</xdr:rowOff>
    </xdr:from>
    <xdr:to>
      <xdr:col>29</xdr:col>
      <xdr:colOff>171450</xdr:colOff>
      <xdr:row>16</xdr:row>
      <xdr:rowOff>38100</xdr:rowOff>
    </xdr:to>
    <xdr:sp macro="" textlink="">
      <xdr:nvSpPr>
        <xdr:cNvPr id="2469245" name="Text Box 1">
          <a:extLst>
            <a:ext uri="{FF2B5EF4-FFF2-40B4-BE49-F238E27FC236}">
              <a16:creationId xmlns:a16="http://schemas.microsoft.com/office/drawing/2014/main" id="{1A923157-A05B-EA58-B157-C40AB4F080CC}"/>
            </a:ext>
          </a:extLst>
        </xdr:cNvPr>
        <xdr:cNvSpPr txBox="1">
          <a:spLocks noChangeArrowheads="1"/>
        </xdr:cNvSpPr>
      </xdr:nvSpPr>
      <xdr:spPr bwMode="auto">
        <a:xfrm>
          <a:off x="484632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5</xdr:row>
      <xdr:rowOff>0</xdr:rowOff>
    </xdr:from>
    <xdr:to>
      <xdr:col>28</xdr:col>
      <xdr:colOff>38965</xdr:colOff>
      <xdr:row>6</xdr:row>
      <xdr:rowOff>38100</xdr:rowOff>
    </xdr:to>
    <xdr:sp macro="" textlink="">
      <xdr:nvSpPr>
        <xdr:cNvPr id="2469246" name="Text Box 1">
          <a:extLst>
            <a:ext uri="{FF2B5EF4-FFF2-40B4-BE49-F238E27FC236}">
              <a16:creationId xmlns:a16="http://schemas.microsoft.com/office/drawing/2014/main" id="{BA6BF888-DEF0-E98D-AAD7-B32AF24153CE}"/>
            </a:ext>
          </a:extLst>
        </xdr:cNvPr>
        <xdr:cNvSpPr txBox="1">
          <a:spLocks noChangeArrowheads="1"/>
        </xdr:cNvSpPr>
      </xdr:nvSpPr>
      <xdr:spPr bwMode="auto">
        <a:xfrm>
          <a:off x="4632960" y="1333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5</xdr:row>
      <xdr:rowOff>0</xdr:rowOff>
    </xdr:from>
    <xdr:to>
      <xdr:col>28</xdr:col>
      <xdr:colOff>38965</xdr:colOff>
      <xdr:row>6</xdr:row>
      <xdr:rowOff>38100</xdr:rowOff>
    </xdr:to>
    <xdr:sp macro="" textlink="">
      <xdr:nvSpPr>
        <xdr:cNvPr id="2469247" name="Text Box 3">
          <a:extLst>
            <a:ext uri="{FF2B5EF4-FFF2-40B4-BE49-F238E27FC236}">
              <a16:creationId xmlns:a16="http://schemas.microsoft.com/office/drawing/2014/main" id="{F8497B42-E029-346F-D2AD-D70F29B53BCA}"/>
            </a:ext>
          </a:extLst>
        </xdr:cNvPr>
        <xdr:cNvSpPr txBox="1">
          <a:spLocks noChangeArrowheads="1"/>
        </xdr:cNvSpPr>
      </xdr:nvSpPr>
      <xdr:spPr bwMode="auto">
        <a:xfrm>
          <a:off x="4632960" y="1333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5</xdr:row>
      <xdr:rowOff>0</xdr:rowOff>
    </xdr:from>
    <xdr:to>
      <xdr:col>28</xdr:col>
      <xdr:colOff>38965</xdr:colOff>
      <xdr:row>6</xdr:row>
      <xdr:rowOff>38100</xdr:rowOff>
    </xdr:to>
    <xdr:sp macro="" textlink="">
      <xdr:nvSpPr>
        <xdr:cNvPr id="2469248" name="Text Box 4">
          <a:extLst>
            <a:ext uri="{FF2B5EF4-FFF2-40B4-BE49-F238E27FC236}">
              <a16:creationId xmlns:a16="http://schemas.microsoft.com/office/drawing/2014/main" id="{9E6A7E1E-2A72-5F80-BABD-6DEB422D18D7}"/>
            </a:ext>
          </a:extLst>
        </xdr:cNvPr>
        <xdr:cNvSpPr txBox="1">
          <a:spLocks noChangeArrowheads="1"/>
        </xdr:cNvSpPr>
      </xdr:nvSpPr>
      <xdr:spPr bwMode="auto">
        <a:xfrm>
          <a:off x="4632960" y="1333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15</xdr:row>
      <xdr:rowOff>0</xdr:rowOff>
    </xdr:from>
    <xdr:to>
      <xdr:col>28</xdr:col>
      <xdr:colOff>38965</xdr:colOff>
      <xdr:row>16</xdr:row>
      <xdr:rowOff>38100</xdr:rowOff>
    </xdr:to>
    <xdr:sp macro="" textlink="">
      <xdr:nvSpPr>
        <xdr:cNvPr id="2469249" name="Text Box 1">
          <a:extLst>
            <a:ext uri="{FF2B5EF4-FFF2-40B4-BE49-F238E27FC236}">
              <a16:creationId xmlns:a16="http://schemas.microsoft.com/office/drawing/2014/main" id="{C415FAEC-0EB7-37CF-A964-E3C55E632AC7}"/>
            </a:ext>
          </a:extLst>
        </xdr:cNvPr>
        <xdr:cNvSpPr txBox="1">
          <a:spLocks noChangeArrowheads="1"/>
        </xdr:cNvSpPr>
      </xdr:nvSpPr>
      <xdr:spPr bwMode="auto">
        <a:xfrm>
          <a:off x="4632960" y="3238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15</xdr:row>
      <xdr:rowOff>0</xdr:rowOff>
    </xdr:from>
    <xdr:to>
      <xdr:col>28</xdr:col>
      <xdr:colOff>38965</xdr:colOff>
      <xdr:row>16</xdr:row>
      <xdr:rowOff>38100</xdr:rowOff>
    </xdr:to>
    <xdr:sp macro="" textlink="">
      <xdr:nvSpPr>
        <xdr:cNvPr id="2469250" name="Text Box 3">
          <a:extLst>
            <a:ext uri="{FF2B5EF4-FFF2-40B4-BE49-F238E27FC236}">
              <a16:creationId xmlns:a16="http://schemas.microsoft.com/office/drawing/2014/main" id="{1677B327-4F76-03FE-8FE2-09BB0038C5A9}"/>
            </a:ext>
          </a:extLst>
        </xdr:cNvPr>
        <xdr:cNvSpPr txBox="1">
          <a:spLocks noChangeArrowheads="1"/>
        </xdr:cNvSpPr>
      </xdr:nvSpPr>
      <xdr:spPr bwMode="auto">
        <a:xfrm>
          <a:off x="4632960" y="3238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15</xdr:row>
      <xdr:rowOff>0</xdr:rowOff>
    </xdr:from>
    <xdr:to>
      <xdr:col>28</xdr:col>
      <xdr:colOff>38965</xdr:colOff>
      <xdr:row>16</xdr:row>
      <xdr:rowOff>38100</xdr:rowOff>
    </xdr:to>
    <xdr:sp macro="" textlink="">
      <xdr:nvSpPr>
        <xdr:cNvPr id="2469251" name="Text Box 4">
          <a:extLst>
            <a:ext uri="{FF2B5EF4-FFF2-40B4-BE49-F238E27FC236}">
              <a16:creationId xmlns:a16="http://schemas.microsoft.com/office/drawing/2014/main" id="{11AF3BDA-91D9-DF4D-9BDF-0ED538C7C9B4}"/>
            </a:ext>
          </a:extLst>
        </xdr:cNvPr>
        <xdr:cNvSpPr txBox="1">
          <a:spLocks noChangeArrowheads="1"/>
        </xdr:cNvSpPr>
      </xdr:nvSpPr>
      <xdr:spPr bwMode="auto">
        <a:xfrm>
          <a:off x="4632960" y="3238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15</xdr:row>
      <xdr:rowOff>0</xdr:rowOff>
    </xdr:from>
    <xdr:to>
      <xdr:col>28</xdr:col>
      <xdr:colOff>38965</xdr:colOff>
      <xdr:row>16</xdr:row>
      <xdr:rowOff>38100</xdr:rowOff>
    </xdr:to>
    <xdr:sp macro="" textlink="">
      <xdr:nvSpPr>
        <xdr:cNvPr id="2469252" name="Text Box 5">
          <a:extLst>
            <a:ext uri="{FF2B5EF4-FFF2-40B4-BE49-F238E27FC236}">
              <a16:creationId xmlns:a16="http://schemas.microsoft.com/office/drawing/2014/main" id="{EC017376-9F9D-E0A3-EB42-CA50B38223A8}"/>
            </a:ext>
          </a:extLst>
        </xdr:cNvPr>
        <xdr:cNvSpPr txBox="1">
          <a:spLocks noChangeArrowheads="1"/>
        </xdr:cNvSpPr>
      </xdr:nvSpPr>
      <xdr:spPr bwMode="auto">
        <a:xfrm>
          <a:off x="4632960" y="3238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15</xdr:row>
      <xdr:rowOff>0</xdr:rowOff>
    </xdr:from>
    <xdr:to>
      <xdr:col>28</xdr:col>
      <xdr:colOff>38965</xdr:colOff>
      <xdr:row>16</xdr:row>
      <xdr:rowOff>38100</xdr:rowOff>
    </xdr:to>
    <xdr:sp macro="" textlink="">
      <xdr:nvSpPr>
        <xdr:cNvPr id="2469253" name="Text Box 1">
          <a:extLst>
            <a:ext uri="{FF2B5EF4-FFF2-40B4-BE49-F238E27FC236}">
              <a16:creationId xmlns:a16="http://schemas.microsoft.com/office/drawing/2014/main" id="{136689DD-5B8E-0834-4C87-EACEEFAD12AE}"/>
            </a:ext>
          </a:extLst>
        </xdr:cNvPr>
        <xdr:cNvSpPr txBox="1">
          <a:spLocks noChangeArrowheads="1"/>
        </xdr:cNvSpPr>
      </xdr:nvSpPr>
      <xdr:spPr bwMode="auto">
        <a:xfrm>
          <a:off x="4632960" y="3238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15</xdr:row>
      <xdr:rowOff>0</xdr:rowOff>
    </xdr:from>
    <xdr:to>
      <xdr:col>28</xdr:col>
      <xdr:colOff>38965</xdr:colOff>
      <xdr:row>16</xdr:row>
      <xdr:rowOff>38100</xdr:rowOff>
    </xdr:to>
    <xdr:sp macro="" textlink="">
      <xdr:nvSpPr>
        <xdr:cNvPr id="2469254" name="Text Box 3">
          <a:extLst>
            <a:ext uri="{FF2B5EF4-FFF2-40B4-BE49-F238E27FC236}">
              <a16:creationId xmlns:a16="http://schemas.microsoft.com/office/drawing/2014/main" id="{1E106C74-C315-FC8D-4631-A7541C4B8D57}"/>
            </a:ext>
          </a:extLst>
        </xdr:cNvPr>
        <xdr:cNvSpPr txBox="1">
          <a:spLocks noChangeArrowheads="1"/>
        </xdr:cNvSpPr>
      </xdr:nvSpPr>
      <xdr:spPr bwMode="auto">
        <a:xfrm>
          <a:off x="4632960" y="3238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15</xdr:row>
      <xdr:rowOff>0</xdr:rowOff>
    </xdr:from>
    <xdr:to>
      <xdr:col>28</xdr:col>
      <xdr:colOff>38965</xdr:colOff>
      <xdr:row>16</xdr:row>
      <xdr:rowOff>38100</xdr:rowOff>
    </xdr:to>
    <xdr:sp macro="" textlink="">
      <xdr:nvSpPr>
        <xdr:cNvPr id="2469255" name="Text Box 4">
          <a:extLst>
            <a:ext uri="{FF2B5EF4-FFF2-40B4-BE49-F238E27FC236}">
              <a16:creationId xmlns:a16="http://schemas.microsoft.com/office/drawing/2014/main" id="{919EEEA5-517F-0ACE-9C14-21EEA9AA77D1}"/>
            </a:ext>
          </a:extLst>
        </xdr:cNvPr>
        <xdr:cNvSpPr txBox="1">
          <a:spLocks noChangeArrowheads="1"/>
        </xdr:cNvSpPr>
      </xdr:nvSpPr>
      <xdr:spPr bwMode="auto">
        <a:xfrm>
          <a:off x="4632960" y="3238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15</xdr:row>
      <xdr:rowOff>0</xdr:rowOff>
    </xdr:from>
    <xdr:to>
      <xdr:col>28</xdr:col>
      <xdr:colOff>38965</xdr:colOff>
      <xdr:row>16</xdr:row>
      <xdr:rowOff>38100</xdr:rowOff>
    </xdr:to>
    <xdr:sp macro="" textlink="">
      <xdr:nvSpPr>
        <xdr:cNvPr id="2469256" name="Text Box 5">
          <a:extLst>
            <a:ext uri="{FF2B5EF4-FFF2-40B4-BE49-F238E27FC236}">
              <a16:creationId xmlns:a16="http://schemas.microsoft.com/office/drawing/2014/main" id="{A7EEA03C-EB68-2254-215E-57CF2F6224DC}"/>
            </a:ext>
          </a:extLst>
        </xdr:cNvPr>
        <xdr:cNvSpPr txBox="1">
          <a:spLocks noChangeArrowheads="1"/>
        </xdr:cNvSpPr>
      </xdr:nvSpPr>
      <xdr:spPr bwMode="auto">
        <a:xfrm>
          <a:off x="4632960" y="3238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0</xdr:colOff>
      <xdr:row>5</xdr:row>
      <xdr:rowOff>0</xdr:rowOff>
    </xdr:from>
    <xdr:to>
      <xdr:col>29</xdr:col>
      <xdr:colOff>1732</xdr:colOff>
      <xdr:row>6</xdr:row>
      <xdr:rowOff>38100</xdr:rowOff>
    </xdr:to>
    <xdr:sp macro="" textlink="">
      <xdr:nvSpPr>
        <xdr:cNvPr id="2469257" name="Text Box 1">
          <a:extLst>
            <a:ext uri="{FF2B5EF4-FFF2-40B4-BE49-F238E27FC236}">
              <a16:creationId xmlns:a16="http://schemas.microsoft.com/office/drawing/2014/main" id="{4F81EED6-B77F-31DD-1A82-1636264B7172}"/>
            </a:ext>
          </a:extLst>
        </xdr:cNvPr>
        <xdr:cNvSpPr txBox="1">
          <a:spLocks noChangeArrowheads="1"/>
        </xdr:cNvSpPr>
      </xdr:nvSpPr>
      <xdr:spPr bwMode="auto">
        <a:xfrm>
          <a:off x="4632960" y="1333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0</xdr:colOff>
      <xdr:row>5</xdr:row>
      <xdr:rowOff>0</xdr:rowOff>
    </xdr:from>
    <xdr:to>
      <xdr:col>29</xdr:col>
      <xdr:colOff>1732</xdr:colOff>
      <xdr:row>6</xdr:row>
      <xdr:rowOff>38100</xdr:rowOff>
    </xdr:to>
    <xdr:sp macro="" textlink="">
      <xdr:nvSpPr>
        <xdr:cNvPr id="2469258" name="Text Box 3">
          <a:extLst>
            <a:ext uri="{FF2B5EF4-FFF2-40B4-BE49-F238E27FC236}">
              <a16:creationId xmlns:a16="http://schemas.microsoft.com/office/drawing/2014/main" id="{E377EE1E-84B9-D528-6671-3B0429445942}"/>
            </a:ext>
          </a:extLst>
        </xdr:cNvPr>
        <xdr:cNvSpPr txBox="1">
          <a:spLocks noChangeArrowheads="1"/>
        </xdr:cNvSpPr>
      </xdr:nvSpPr>
      <xdr:spPr bwMode="auto">
        <a:xfrm>
          <a:off x="4632960" y="1333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0</xdr:colOff>
      <xdr:row>5</xdr:row>
      <xdr:rowOff>0</xdr:rowOff>
    </xdr:from>
    <xdr:to>
      <xdr:col>29</xdr:col>
      <xdr:colOff>1732</xdr:colOff>
      <xdr:row>6</xdr:row>
      <xdr:rowOff>38100</xdr:rowOff>
    </xdr:to>
    <xdr:sp macro="" textlink="">
      <xdr:nvSpPr>
        <xdr:cNvPr id="2469259" name="Text Box 4">
          <a:extLst>
            <a:ext uri="{FF2B5EF4-FFF2-40B4-BE49-F238E27FC236}">
              <a16:creationId xmlns:a16="http://schemas.microsoft.com/office/drawing/2014/main" id="{E343B4C7-ABBA-078B-C43F-A36F03E10481}"/>
            </a:ext>
          </a:extLst>
        </xdr:cNvPr>
        <xdr:cNvSpPr txBox="1">
          <a:spLocks noChangeArrowheads="1"/>
        </xdr:cNvSpPr>
      </xdr:nvSpPr>
      <xdr:spPr bwMode="auto">
        <a:xfrm>
          <a:off x="4632960" y="1333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0</xdr:colOff>
      <xdr:row>15</xdr:row>
      <xdr:rowOff>0</xdr:rowOff>
    </xdr:from>
    <xdr:to>
      <xdr:col>29</xdr:col>
      <xdr:colOff>1732</xdr:colOff>
      <xdr:row>16</xdr:row>
      <xdr:rowOff>38100</xdr:rowOff>
    </xdr:to>
    <xdr:sp macro="" textlink="">
      <xdr:nvSpPr>
        <xdr:cNvPr id="2469260" name="Text Box 1">
          <a:extLst>
            <a:ext uri="{FF2B5EF4-FFF2-40B4-BE49-F238E27FC236}">
              <a16:creationId xmlns:a16="http://schemas.microsoft.com/office/drawing/2014/main" id="{23B6821B-3218-68DF-F028-7631EF7C8AE7}"/>
            </a:ext>
          </a:extLst>
        </xdr:cNvPr>
        <xdr:cNvSpPr txBox="1">
          <a:spLocks noChangeArrowheads="1"/>
        </xdr:cNvSpPr>
      </xdr:nvSpPr>
      <xdr:spPr bwMode="auto">
        <a:xfrm>
          <a:off x="463296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0</xdr:colOff>
      <xdr:row>15</xdr:row>
      <xdr:rowOff>0</xdr:rowOff>
    </xdr:from>
    <xdr:to>
      <xdr:col>29</xdr:col>
      <xdr:colOff>1732</xdr:colOff>
      <xdr:row>16</xdr:row>
      <xdr:rowOff>38100</xdr:rowOff>
    </xdr:to>
    <xdr:sp macro="" textlink="">
      <xdr:nvSpPr>
        <xdr:cNvPr id="2469261" name="Text Box 3">
          <a:extLst>
            <a:ext uri="{FF2B5EF4-FFF2-40B4-BE49-F238E27FC236}">
              <a16:creationId xmlns:a16="http://schemas.microsoft.com/office/drawing/2014/main" id="{5C6E182D-2677-A7DF-7573-1B5C11A285F0}"/>
            </a:ext>
          </a:extLst>
        </xdr:cNvPr>
        <xdr:cNvSpPr txBox="1">
          <a:spLocks noChangeArrowheads="1"/>
        </xdr:cNvSpPr>
      </xdr:nvSpPr>
      <xdr:spPr bwMode="auto">
        <a:xfrm>
          <a:off x="463296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0</xdr:colOff>
      <xdr:row>15</xdr:row>
      <xdr:rowOff>0</xdr:rowOff>
    </xdr:from>
    <xdr:to>
      <xdr:col>29</xdr:col>
      <xdr:colOff>1732</xdr:colOff>
      <xdr:row>16</xdr:row>
      <xdr:rowOff>38100</xdr:rowOff>
    </xdr:to>
    <xdr:sp macro="" textlink="">
      <xdr:nvSpPr>
        <xdr:cNvPr id="2469262" name="Text Box 4">
          <a:extLst>
            <a:ext uri="{FF2B5EF4-FFF2-40B4-BE49-F238E27FC236}">
              <a16:creationId xmlns:a16="http://schemas.microsoft.com/office/drawing/2014/main" id="{C34115EE-F7BF-6B6F-1E52-C99EA34A3C5B}"/>
            </a:ext>
          </a:extLst>
        </xdr:cNvPr>
        <xdr:cNvSpPr txBox="1">
          <a:spLocks noChangeArrowheads="1"/>
        </xdr:cNvSpPr>
      </xdr:nvSpPr>
      <xdr:spPr bwMode="auto">
        <a:xfrm>
          <a:off x="463296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0</xdr:colOff>
      <xdr:row>15</xdr:row>
      <xdr:rowOff>0</xdr:rowOff>
    </xdr:from>
    <xdr:to>
      <xdr:col>29</xdr:col>
      <xdr:colOff>1732</xdr:colOff>
      <xdr:row>16</xdr:row>
      <xdr:rowOff>38100</xdr:rowOff>
    </xdr:to>
    <xdr:sp macro="" textlink="">
      <xdr:nvSpPr>
        <xdr:cNvPr id="2469263" name="Text Box 5">
          <a:extLst>
            <a:ext uri="{FF2B5EF4-FFF2-40B4-BE49-F238E27FC236}">
              <a16:creationId xmlns:a16="http://schemas.microsoft.com/office/drawing/2014/main" id="{E1F851FF-871F-29FF-63B5-934D95CE20CC}"/>
            </a:ext>
          </a:extLst>
        </xdr:cNvPr>
        <xdr:cNvSpPr txBox="1">
          <a:spLocks noChangeArrowheads="1"/>
        </xdr:cNvSpPr>
      </xdr:nvSpPr>
      <xdr:spPr bwMode="auto">
        <a:xfrm>
          <a:off x="463296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0</xdr:colOff>
      <xdr:row>15</xdr:row>
      <xdr:rowOff>0</xdr:rowOff>
    </xdr:from>
    <xdr:to>
      <xdr:col>29</xdr:col>
      <xdr:colOff>1732</xdr:colOff>
      <xdr:row>16</xdr:row>
      <xdr:rowOff>38100</xdr:rowOff>
    </xdr:to>
    <xdr:sp macro="" textlink="">
      <xdr:nvSpPr>
        <xdr:cNvPr id="2469264" name="Text Box 1">
          <a:extLst>
            <a:ext uri="{FF2B5EF4-FFF2-40B4-BE49-F238E27FC236}">
              <a16:creationId xmlns:a16="http://schemas.microsoft.com/office/drawing/2014/main" id="{8B5803C4-D93E-71A8-5D6E-4FFE614D4479}"/>
            </a:ext>
          </a:extLst>
        </xdr:cNvPr>
        <xdr:cNvSpPr txBox="1">
          <a:spLocks noChangeArrowheads="1"/>
        </xdr:cNvSpPr>
      </xdr:nvSpPr>
      <xdr:spPr bwMode="auto">
        <a:xfrm>
          <a:off x="463296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0</xdr:colOff>
      <xdr:row>15</xdr:row>
      <xdr:rowOff>0</xdr:rowOff>
    </xdr:from>
    <xdr:to>
      <xdr:col>29</xdr:col>
      <xdr:colOff>1732</xdr:colOff>
      <xdr:row>16</xdr:row>
      <xdr:rowOff>38100</xdr:rowOff>
    </xdr:to>
    <xdr:sp macro="" textlink="">
      <xdr:nvSpPr>
        <xdr:cNvPr id="2469265" name="Text Box 3">
          <a:extLst>
            <a:ext uri="{FF2B5EF4-FFF2-40B4-BE49-F238E27FC236}">
              <a16:creationId xmlns:a16="http://schemas.microsoft.com/office/drawing/2014/main" id="{D1626BCF-9937-B109-13B8-CEE4B8CEDB7B}"/>
            </a:ext>
          </a:extLst>
        </xdr:cNvPr>
        <xdr:cNvSpPr txBox="1">
          <a:spLocks noChangeArrowheads="1"/>
        </xdr:cNvSpPr>
      </xdr:nvSpPr>
      <xdr:spPr bwMode="auto">
        <a:xfrm>
          <a:off x="463296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0</xdr:colOff>
      <xdr:row>15</xdr:row>
      <xdr:rowOff>0</xdr:rowOff>
    </xdr:from>
    <xdr:to>
      <xdr:col>29</xdr:col>
      <xdr:colOff>1732</xdr:colOff>
      <xdr:row>16</xdr:row>
      <xdr:rowOff>38100</xdr:rowOff>
    </xdr:to>
    <xdr:sp macro="" textlink="">
      <xdr:nvSpPr>
        <xdr:cNvPr id="2469266" name="Text Box 4">
          <a:extLst>
            <a:ext uri="{FF2B5EF4-FFF2-40B4-BE49-F238E27FC236}">
              <a16:creationId xmlns:a16="http://schemas.microsoft.com/office/drawing/2014/main" id="{7620396B-0407-7117-A9DA-37FA2EF41CAC}"/>
            </a:ext>
          </a:extLst>
        </xdr:cNvPr>
        <xdr:cNvSpPr txBox="1">
          <a:spLocks noChangeArrowheads="1"/>
        </xdr:cNvSpPr>
      </xdr:nvSpPr>
      <xdr:spPr bwMode="auto">
        <a:xfrm>
          <a:off x="463296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0</xdr:colOff>
      <xdr:row>15</xdr:row>
      <xdr:rowOff>0</xdr:rowOff>
    </xdr:from>
    <xdr:to>
      <xdr:col>29</xdr:col>
      <xdr:colOff>1732</xdr:colOff>
      <xdr:row>16</xdr:row>
      <xdr:rowOff>38100</xdr:rowOff>
    </xdr:to>
    <xdr:sp macro="" textlink="">
      <xdr:nvSpPr>
        <xdr:cNvPr id="2469267" name="Text Box 5">
          <a:extLst>
            <a:ext uri="{FF2B5EF4-FFF2-40B4-BE49-F238E27FC236}">
              <a16:creationId xmlns:a16="http://schemas.microsoft.com/office/drawing/2014/main" id="{D7A8A795-CEEC-6719-F3A4-2B3B49520246}"/>
            </a:ext>
          </a:extLst>
        </xdr:cNvPr>
        <xdr:cNvSpPr txBox="1">
          <a:spLocks noChangeArrowheads="1"/>
        </xdr:cNvSpPr>
      </xdr:nvSpPr>
      <xdr:spPr bwMode="auto">
        <a:xfrm>
          <a:off x="463296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0</xdr:colOff>
      <xdr:row>5</xdr:row>
      <xdr:rowOff>0</xdr:rowOff>
    </xdr:from>
    <xdr:to>
      <xdr:col>29</xdr:col>
      <xdr:colOff>1732</xdr:colOff>
      <xdr:row>6</xdr:row>
      <xdr:rowOff>38100</xdr:rowOff>
    </xdr:to>
    <xdr:sp macro="" textlink="">
      <xdr:nvSpPr>
        <xdr:cNvPr id="2469268" name="Text Box 1">
          <a:extLst>
            <a:ext uri="{FF2B5EF4-FFF2-40B4-BE49-F238E27FC236}">
              <a16:creationId xmlns:a16="http://schemas.microsoft.com/office/drawing/2014/main" id="{7FC9F319-4B1E-5E42-BF7D-97E4B8D8A516}"/>
            </a:ext>
          </a:extLst>
        </xdr:cNvPr>
        <xdr:cNvSpPr txBox="1">
          <a:spLocks noChangeArrowheads="1"/>
        </xdr:cNvSpPr>
      </xdr:nvSpPr>
      <xdr:spPr bwMode="auto">
        <a:xfrm>
          <a:off x="4632960" y="1333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0</xdr:colOff>
      <xdr:row>5</xdr:row>
      <xdr:rowOff>0</xdr:rowOff>
    </xdr:from>
    <xdr:to>
      <xdr:col>29</xdr:col>
      <xdr:colOff>1732</xdr:colOff>
      <xdr:row>6</xdr:row>
      <xdr:rowOff>38100</xdr:rowOff>
    </xdr:to>
    <xdr:sp macro="" textlink="">
      <xdr:nvSpPr>
        <xdr:cNvPr id="2469269" name="Text Box 3">
          <a:extLst>
            <a:ext uri="{FF2B5EF4-FFF2-40B4-BE49-F238E27FC236}">
              <a16:creationId xmlns:a16="http://schemas.microsoft.com/office/drawing/2014/main" id="{FFCDB97E-3DAF-C994-EEEE-962B08AE131A}"/>
            </a:ext>
          </a:extLst>
        </xdr:cNvPr>
        <xdr:cNvSpPr txBox="1">
          <a:spLocks noChangeArrowheads="1"/>
        </xdr:cNvSpPr>
      </xdr:nvSpPr>
      <xdr:spPr bwMode="auto">
        <a:xfrm>
          <a:off x="4632960" y="1333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0</xdr:colOff>
      <xdr:row>15</xdr:row>
      <xdr:rowOff>0</xdr:rowOff>
    </xdr:from>
    <xdr:to>
      <xdr:col>29</xdr:col>
      <xdr:colOff>1732</xdr:colOff>
      <xdr:row>16</xdr:row>
      <xdr:rowOff>38100</xdr:rowOff>
    </xdr:to>
    <xdr:sp macro="" textlink="">
      <xdr:nvSpPr>
        <xdr:cNvPr id="2469271" name="Text Box 1">
          <a:extLst>
            <a:ext uri="{FF2B5EF4-FFF2-40B4-BE49-F238E27FC236}">
              <a16:creationId xmlns:a16="http://schemas.microsoft.com/office/drawing/2014/main" id="{0F35E4A2-C2E8-71A6-141D-63B05E6C157C}"/>
            </a:ext>
          </a:extLst>
        </xdr:cNvPr>
        <xdr:cNvSpPr txBox="1">
          <a:spLocks noChangeArrowheads="1"/>
        </xdr:cNvSpPr>
      </xdr:nvSpPr>
      <xdr:spPr bwMode="auto">
        <a:xfrm>
          <a:off x="463296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0</xdr:colOff>
      <xdr:row>15</xdr:row>
      <xdr:rowOff>0</xdr:rowOff>
    </xdr:from>
    <xdr:to>
      <xdr:col>29</xdr:col>
      <xdr:colOff>1732</xdr:colOff>
      <xdr:row>16</xdr:row>
      <xdr:rowOff>38100</xdr:rowOff>
    </xdr:to>
    <xdr:sp macro="" textlink="">
      <xdr:nvSpPr>
        <xdr:cNvPr id="2469272" name="Text Box 3">
          <a:extLst>
            <a:ext uri="{FF2B5EF4-FFF2-40B4-BE49-F238E27FC236}">
              <a16:creationId xmlns:a16="http://schemas.microsoft.com/office/drawing/2014/main" id="{7993766F-A8B8-7816-2135-1D254C8BB6DE}"/>
            </a:ext>
          </a:extLst>
        </xdr:cNvPr>
        <xdr:cNvSpPr txBox="1">
          <a:spLocks noChangeArrowheads="1"/>
        </xdr:cNvSpPr>
      </xdr:nvSpPr>
      <xdr:spPr bwMode="auto">
        <a:xfrm>
          <a:off x="463296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0</xdr:colOff>
      <xdr:row>15</xdr:row>
      <xdr:rowOff>0</xdr:rowOff>
    </xdr:from>
    <xdr:to>
      <xdr:col>29</xdr:col>
      <xdr:colOff>1732</xdr:colOff>
      <xdr:row>16</xdr:row>
      <xdr:rowOff>38100</xdr:rowOff>
    </xdr:to>
    <xdr:sp macro="" textlink="">
      <xdr:nvSpPr>
        <xdr:cNvPr id="2469273" name="Text Box 4">
          <a:extLst>
            <a:ext uri="{FF2B5EF4-FFF2-40B4-BE49-F238E27FC236}">
              <a16:creationId xmlns:a16="http://schemas.microsoft.com/office/drawing/2014/main" id="{9675A958-AF8D-E75D-28E3-9E8525B6FCFB}"/>
            </a:ext>
          </a:extLst>
        </xdr:cNvPr>
        <xdr:cNvSpPr txBox="1">
          <a:spLocks noChangeArrowheads="1"/>
        </xdr:cNvSpPr>
      </xdr:nvSpPr>
      <xdr:spPr bwMode="auto">
        <a:xfrm>
          <a:off x="463296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0</xdr:colOff>
      <xdr:row>15</xdr:row>
      <xdr:rowOff>0</xdr:rowOff>
    </xdr:from>
    <xdr:to>
      <xdr:col>29</xdr:col>
      <xdr:colOff>1732</xdr:colOff>
      <xdr:row>16</xdr:row>
      <xdr:rowOff>38100</xdr:rowOff>
    </xdr:to>
    <xdr:sp macro="" textlink="">
      <xdr:nvSpPr>
        <xdr:cNvPr id="2469274" name="Text Box 5">
          <a:extLst>
            <a:ext uri="{FF2B5EF4-FFF2-40B4-BE49-F238E27FC236}">
              <a16:creationId xmlns:a16="http://schemas.microsoft.com/office/drawing/2014/main" id="{CD1A59A5-816B-AC07-A2F1-7F59D412D9BB}"/>
            </a:ext>
          </a:extLst>
        </xdr:cNvPr>
        <xdr:cNvSpPr txBox="1">
          <a:spLocks noChangeArrowheads="1"/>
        </xdr:cNvSpPr>
      </xdr:nvSpPr>
      <xdr:spPr bwMode="auto">
        <a:xfrm>
          <a:off x="463296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0</xdr:colOff>
      <xdr:row>15</xdr:row>
      <xdr:rowOff>0</xdr:rowOff>
    </xdr:from>
    <xdr:to>
      <xdr:col>29</xdr:col>
      <xdr:colOff>1732</xdr:colOff>
      <xdr:row>16</xdr:row>
      <xdr:rowOff>38100</xdr:rowOff>
    </xdr:to>
    <xdr:sp macro="" textlink="">
      <xdr:nvSpPr>
        <xdr:cNvPr id="2469275" name="Text Box 1">
          <a:extLst>
            <a:ext uri="{FF2B5EF4-FFF2-40B4-BE49-F238E27FC236}">
              <a16:creationId xmlns:a16="http://schemas.microsoft.com/office/drawing/2014/main" id="{D7B0D874-114A-9A27-B41C-BC9444FA6163}"/>
            </a:ext>
          </a:extLst>
        </xdr:cNvPr>
        <xdr:cNvSpPr txBox="1">
          <a:spLocks noChangeArrowheads="1"/>
        </xdr:cNvSpPr>
      </xdr:nvSpPr>
      <xdr:spPr bwMode="auto">
        <a:xfrm>
          <a:off x="463296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0</xdr:colOff>
      <xdr:row>15</xdr:row>
      <xdr:rowOff>0</xdr:rowOff>
    </xdr:from>
    <xdr:to>
      <xdr:col>29</xdr:col>
      <xdr:colOff>1732</xdr:colOff>
      <xdr:row>16</xdr:row>
      <xdr:rowOff>38100</xdr:rowOff>
    </xdr:to>
    <xdr:sp macro="" textlink="">
      <xdr:nvSpPr>
        <xdr:cNvPr id="2469276" name="Text Box 3">
          <a:extLst>
            <a:ext uri="{FF2B5EF4-FFF2-40B4-BE49-F238E27FC236}">
              <a16:creationId xmlns:a16="http://schemas.microsoft.com/office/drawing/2014/main" id="{1A537757-872A-E3E6-519B-ECB0897F173A}"/>
            </a:ext>
          </a:extLst>
        </xdr:cNvPr>
        <xdr:cNvSpPr txBox="1">
          <a:spLocks noChangeArrowheads="1"/>
        </xdr:cNvSpPr>
      </xdr:nvSpPr>
      <xdr:spPr bwMode="auto">
        <a:xfrm>
          <a:off x="463296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0</xdr:colOff>
      <xdr:row>15</xdr:row>
      <xdr:rowOff>0</xdr:rowOff>
    </xdr:from>
    <xdr:to>
      <xdr:col>29</xdr:col>
      <xdr:colOff>1732</xdr:colOff>
      <xdr:row>16</xdr:row>
      <xdr:rowOff>38100</xdr:rowOff>
    </xdr:to>
    <xdr:sp macro="" textlink="">
      <xdr:nvSpPr>
        <xdr:cNvPr id="2469277" name="Text Box 4">
          <a:extLst>
            <a:ext uri="{FF2B5EF4-FFF2-40B4-BE49-F238E27FC236}">
              <a16:creationId xmlns:a16="http://schemas.microsoft.com/office/drawing/2014/main" id="{8771E176-43CD-00E8-B748-132CBB9A37DC}"/>
            </a:ext>
          </a:extLst>
        </xdr:cNvPr>
        <xdr:cNvSpPr txBox="1">
          <a:spLocks noChangeArrowheads="1"/>
        </xdr:cNvSpPr>
      </xdr:nvSpPr>
      <xdr:spPr bwMode="auto">
        <a:xfrm>
          <a:off x="463296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0</xdr:colOff>
      <xdr:row>15</xdr:row>
      <xdr:rowOff>0</xdr:rowOff>
    </xdr:from>
    <xdr:to>
      <xdr:col>29</xdr:col>
      <xdr:colOff>1732</xdr:colOff>
      <xdr:row>16</xdr:row>
      <xdr:rowOff>38100</xdr:rowOff>
    </xdr:to>
    <xdr:sp macro="" textlink="">
      <xdr:nvSpPr>
        <xdr:cNvPr id="2469278" name="Text Box 5">
          <a:extLst>
            <a:ext uri="{FF2B5EF4-FFF2-40B4-BE49-F238E27FC236}">
              <a16:creationId xmlns:a16="http://schemas.microsoft.com/office/drawing/2014/main" id="{8BC71C23-7BD7-8BA4-2F45-202E8B076906}"/>
            </a:ext>
          </a:extLst>
        </xdr:cNvPr>
        <xdr:cNvSpPr txBox="1">
          <a:spLocks noChangeArrowheads="1"/>
        </xdr:cNvSpPr>
      </xdr:nvSpPr>
      <xdr:spPr bwMode="auto">
        <a:xfrm>
          <a:off x="463296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15</xdr:row>
      <xdr:rowOff>0</xdr:rowOff>
    </xdr:from>
    <xdr:to>
      <xdr:col>28</xdr:col>
      <xdr:colOff>38965</xdr:colOff>
      <xdr:row>16</xdr:row>
      <xdr:rowOff>38100</xdr:rowOff>
    </xdr:to>
    <xdr:sp macro="" textlink="">
      <xdr:nvSpPr>
        <xdr:cNvPr id="2469279" name="Text Box 1">
          <a:extLst>
            <a:ext uri="{FF2B5EF4-FFF2-40B4-BE49-F238E27FC236}">
              <a16:creationId xmlns:a16="http://schemas.microsoft.com/office/drawing/2014/main" id="{C89F4500-E369-6559-F78B-05F16F59E292}"/>
            </a:ext>
          </a:extLst>
        </xdr:cNvPr>
        <xdr:cNvSpPr txBox="1">
          <a:spLocks noChangeArrowheads="1"/>
        </xdr:cNvSpPr>
      </xdr:nvSpPr>
      <xdr:spPr bwMode="auto">
        <a:xfrm>
          <a:off x="4632960" y="3238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15</xdr:row>
      <xdr:rowOff>0</xdr:rowOff>
    </xdr:from>
    <xdr:to>
      <xdr:col>28</xdr:col>
      <xdr:colOff>38965</xdr:colOff>
      <xdr:row>16</xdr:row>
      <xdr:rowOff>38100</xdr:rowOff>
    </xdr:to>
    <xdr:sp macro="" textlink="">
      <xdr:nvSpPr>
        <xdr:cNvPr id="2469280" name="Text Box 3">
          <a:extLst>
            <a:ext uri="{FF2B5EF4-FFF2-40B4-BE49-F238E27FC236}">
              <a16:creationId xmlns:a16="http://schemas.microsoft.com/office/drawing/2014/main" id="{C32DAD91-6904-3871-E914-DD6FBC05014D}"/>
            </a:ext>
          </a:extLst>
        </xdr:cNvPr>
        <xdr:cNvSpPr txBox="1">
          <a:spLocks noChangeArrowheads="1"/>
        </xdr:cNvSpPr>
      </xdr:nvSpPr>
      <xdr:spPr bwMode="auto">
        <a:xfrm>
          <a:off x="4632960" y="3238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15</xdr:row>
      <xdr:rowOff>0</xdr:rowOff>
    </xdr:from>
    <xdr:to>
      <xdr:col>28</xdr:col>
      <xdr:colOff>38965</xdr:colOff>
      <xdr:row>16</xdr:row>
      <xdr:rowOff>38100</xdr:rowOff>
    </xdr:to>
    <xdr:sp macro="" textlink="">
      <xdr:nvSpPr>
        <xdr:cNvPr id="2469281" name="Text Box 4">
          <a:extLst>
            <a:ext uri="{FF2B5EF4-FFF2-40B4-BE49-F238E27FC236}">
              <a16:creationId xmlns:a16="http://schemas.microsoft.com/office/drawing/2014/main" id="{BC90B771-ED8E-0111-D9E2-0B29440F34CA}"/>
            </a:ext>
          </a:extLst>
        </xdr:cNvPr>
        <xdr:cNvSpPr txBox="1">
          <a:spLocks noChangeArrowheads="1"/>
        </xdr:cNvSpPr>
      </xdr:nvSpPr>
      <xdr:spPr bwMode="auto">
        <a:xfrm>
          <a:off x="4632960" y="3238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0</xdr:colOff>
      <xdr:row>15</xdr:row>
      <xdr:rowOff>0</xdr:rowOff>
    </xdr:from>
    <xdr:to>
      <xdr:col>29</xdr:col>
      <xdr:colOff>1732</xdr:colOff>
      <xdr:row>16</xdr:row>
      <xdr:rowOff>38100</xdr:rowOff>
    </xdr:to>
    <xdr:sp macro="" textlink="">
      <xdr:nvSpPr>
        <xdr:cNvPr id="2469282" name="Text Box 1">
          <a:extLst>
            <a:ext uri="{FF2B5EF4-FFF2-40B4-BE49-F238E27FC236}">
              <a16:creationId xmlns:a16="http://schemas.microsoft.com/office/drawing/2014/main" id="{F870F728-FBF7-8993-CDF2-5B8A4B72B8CC}"/>
            </a:ext>
          </a:extLst>
        </xdr:cNvPr>
        <xdr:cNvSpPr txBox="1">
          <a:spLocks noChangeArrowheads="1"/>
        </xdr:cNvSpPr>
      </xdr:nvSpPr>
      <xdr:spPr bwMode="auto">
        <a:xfrm>
          <a:off x="463296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0</xdr:colOff>
      <xdr:row>15</xdr:row>
      <xdr:rowOff>0</xdr:rowOff>
    </xdr:from>
    <xdr:to>
      <xdr:col>29</xdr:col>
      <xdr:colOff>1732</xdr:colOff>
      <xdr:row>16</xdr:row>
      <xdr:rowOff>38100</xdr:rowOff>
    </xdr:to>
    <xdr:sp macro="" textlink="">
      <xdr:nvSpPr>
        <xdr:cNvPr id="2469283" name="Text Box 3">
          <a:extLst>
            <a:ext uri="{FF2B5EF4-FFF2-40B4-BE49-F238E27FC236}">
              <a16:creationId xmlns:a16="http://schemas.microsoft.com/office/drawing/2014/main" id="{78FE8D91-5CAF-F8D2-92B4-651BF140546F}"/>
            </a:ext>
          </a:extLst>
        </xdr:cNvPr>
        <xdr:cNvSpPr txBox="1">
          <a:spLocks noChangeArrowheads="1"/>
        </xdr:cNvSpPr>
      </xdr:nvSpPr>
      <xdr:spPr bwMode="auto">
        <a:xfrm>
          <a:off x="463296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0</xdr:colOff>
      <xdr:row>15</xdr:row>
      <xdr:rowOff>0</xdr:rowOff>
    </xdr:from>
    <xdr:to>
      <xdr:col>29</xdr:col>
      <xdr:colOff>1732</xdr:colOff>
      <xdr:row>16</xdr:row>
      <xdr:rowOff>38100</xdr:rowOff>
    </xdr:to>
    <xdr:sp macro="" textlink="">
      <xdr:nvSpPr>
        <xdr:cNvPr id="2469284" name="Text Box 4">
          <a:extLst>
            <a:ext uri="{FF2B5EF4-FFF2-40B4-BE49-F238E27FC236}">
              <a16:creationId xmlns:a16="http://schemas.microsoft.com/office/drawing/2014/main" id="{2F9F152F-CBCF-96C6-42B0-DCD45C5A7B6B}"/>
            </a:ext>
          </a:extLst>
        </xdr:cNvPr>
        <xdr:cNvSpPr txBox="1">
          <a:spLocks noChangeArrowheads="1"/>
        </xdr:cNvSpPr>
      </xdr:nvSpPr>
      <xdr:spPr bwMode="auto">
        <a:xfrm>
          <a:off x="463296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0</xdr:colOff>
      <xdr:row>15</xdr:row>
      <xdr:rowOff>0</xdr:rowOff>
    </xdr:from>
    <xdr:to>
      <xdr:col>29</xdr:col>
      <xdr:colOff>1732</xdr:colOff>
      <xdr:row>16</xdr:row>
      <xdr:rowOff>38100</xdr:rowOff>
    </xdr:to>
    <xdr:sp macro="" textlink="">
      <xdr:nvSpPr>
        <xdr:cNvPr id="2469285" name="Text Box 1">
          <a:extLst>
            <a:ext uri="{FF2B5EF4-FFF2-40B4-BE49-F238E27FC236}">
              <a16:creationId xmlns:a16="http://schemas.microsoft.com/office/drawing/2014/main" id="{41AF7994-3CE0-8BE1-11BC-4092BB896833}"/>
            </a:ext>
          </a:extLst>
        </xdr:cNvPr>
        <xdr:cNvSpPr txBox="1">
          <a:spLocks noChangeArrowheads="1"/>
        </xdr:cNvSpPr>
      </xdr:nvSpPr>
      <xdr:spPr bwMode="auto">
        <a:xfrm>
          <a:off x="463296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0</xdr:colOff>
      <xdr:row>15</xdr:row>
      <xdr:rowOff>0</xdr:rowOff>
    </xdr:from>
    <xdr:to>
      <xdr:col>29</xdr:col>
      <xdr:colOff>1732</xdr:colOff>
      <xdr:row>16</xdr:row>
      <xdr:rowOff>38100</xdr:rowOff>
    </xdr:to>
    <xdr:sp macro="" textlink="">
      <xdr:nvSpPr>
        <xdr:cNvPr id="2469286" name="Text Box 3">
          <a:extLst>
            <a:ext uri="{FF2B5EF4-FFF2-40B4-BE49-F238E27FC236}">
              <a16:creationId xmlns:a16="http://schemas.microsoft.com/office/drawing/2014/main" id="{08205B1B-8B13-8576-883E-65841F963759}"/>
            </a:ext>
          </a:extLst>
        </xdr:cNvPr>
        <xdr:cNvSpPr txBox="1">
          <a:spLocks noChangeArrowheads="1"/>
        </xdr:cNvSpPr>
      </xdr:nvSpPr>
      <xdr:spPr bwMode="auto">
        <a:xfrm>
          <a:off x="463296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28</xdr:col>
      <xdr:colOff>0</xdr:colOff>
      <xdr:row>15</xdr:row>
      <xdr:rowOff>0</xdr:rowOff>
    </xdr:from>
    <xdr:to>
      <xdr:col>29</xdr:col>
      <xdr:colOff>1732</xdr:colOff>
      <xdr:row>16</xdr:row>
      <xdr:rowOff>38100</xdr:rowOff>
    </xdr:to>
    <xdr:sp macro="" textlink="">
      <xdr:nvSpPr>
        <xdr:cNvPr id="2469287" name="Text Box 4">
          <a:extLst>
            <a:ext uri="{FF2B5EF4-FFF2-40B4-BE49-F238E27FC236}">
              <a16:creationId xmlns:a16="http://schemas.microsoft.com/office/drawing/2014/main" id="{2679FE3C-B98D-F60D-F985-A564A2593CC3}"/>
            </a:ext>
          </a:extLst>
        </xdr:cNvPr>
        <xdr:cNvSpPr txBox="1">
          <a:spLocks noChangeArrowheads="1"/>
        </xdr:cNvSpPr>
      </xdr:nvSpPr>
      <xdr:spPr bwMode="auto">
        <a:xfrm>
          <a:off x="463296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15</xdr:row>
      <xdr:rowOff>0</xdr:rowOff>
    </xdr:from>
    <xdr:to>
      <xdr:col>28</xdr:col>
      <xdr:colOff>38965</xdr:colOff>
      <xdr:row>16</xdr:row>
      <xdr:rowOff>38100</xdr:rowOff>
    </xdr:to>
    <xdr:sp macro="" textlink="">
      <xdr:nvSpPr>
        <xdr:cNvPr id="2469288" name="Text Box 1">
          <a:extLst>
            <a:ext uri="{FF2B5EF4-FFF2-40B4-BE49-F238E27FC236}">
              <a16:creationId xmlns:a16="http://schemas.microsoft.com/office/drawing/2014/main" id="{159480B4-C0DB-B755-4E5A-B8BC92AD2F61}"/>
            </a:ext>
          </a:extLst>
        </xdr:cNvPr>
        <xdr:cNvSpPr txBox="1">
          <a:spLocks noChangeArrowheads="1"/>
        </xdr:cNvSpPr>
      </xdr:nvSpPr>
      <xdr:spPr bwMode="auto">
        <a:xfrm>
          <a:off x="4632960" y="3238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15</xdr:row>
      <xdr:rowOff>0</xdr:rowOff>
    </xdr:from>
    <xdr:to>
      <xdr:col>28</xdr:col>
      <xdr:colOff>38965</xdr:colOff>
      <xdr:row>16</xdr:row>
      <xdr:rowOff>38100</xdr:rowOff>
    </xdr:to>
    <xdr:sp macro="" textlink="">
      <xdr:nvSpPr>
        <xdr:cNvPr id="2469289" name="Text Box 3">
          <a:extLst>
            <a:ext uri="{FF2B5EF4-FFF2-40B4-BE49-F238E27FC236}">
              <a16:creationId xmlns:a16="http://schemas.microsoft.com/office/drawing/2014/main" id="{5C247FA7-E9D5-4EA5-C071-34ED47D3E460}"/>
            </a:ext>
          </a:extLst>
        </xdr:cNvPr>
        <xdr:cNvSpPr txBox="1">
          <a:spLocks noChangeArrowheads="1"/>
        </xdr:cNvSpPr>
      </xdr:nvSpPr>
      <xdr:spPr bwMode="auto">
        <a:xfrm>
          <a:off x="4632960" y="3238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129540</xdr:colOff>
      <xdr:row>14</xdr:row>
      <xdr:rowOff>198120</xdr:rowOff>
    </xdr:from>
    <xdr:to>
      <xdr:col>32</xdr:col>
      <xdr:colOff>15240</xdr:colOff>
      <xdr:row>16</xdr:row>
      <xdr:rowOff>0</xdr:rowOff>
    </xdr:to>
    <xdr:sp macro="" textlink="">
      <xdr:nvSpPr>
        <xdr:cNvPr id="2469290" name="Text Box 4">
          <a:extLst>
            <a:ext uri="{FF2B5EF4-FFF2-40B4-BE49-F238E27FC236}">
              <a16:creationId xmlns:a16="http://schemas.microsoft.com/office/drawing/2014/main" id="{6F1AEADF-5B42-2467-C196-6E6118A4E2B1}"/>
            </a:ext>
          </a:extLst>
        </xdr:cNvPr>
        <xdr:cNvSpPr txBox="1">
          <a:spLocks noChangeArrowheads="1"/>
        </xdr:cNvSpPr>
      </xdr:nvSpPr>
      <xdr:spPr bwMode="auto">
        <a:xfrm>
          <a:off x="5402580" y="3238500"/>
          <a:ext cx="8382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31</xdr:col>
      <xdr:colOff>167640</xdr:colOff>
      <xdr:row>15</xdr:row>
      <xdr:rowOff>251460</xdr:rowOff>
    </xdr:from>
    <xdr:to>
      <xdr:col>32</xdr:col>
      <xdr:colOff>15240</xdr:colOff>
      <xdr:row>17</xdr:row>
      <xdr:rowOff>0</xdr:rowOff>
    </xdr:to>
    <xdr:sp macro="" textlink="">
      <xdr:nvSpPr>
        <xdr:cNvPr id="2469291" name="Text Box 3">
          <a:extLst>
            <a:ext uri="{FF2B5EF4-FFF2-40B4-BE49-F238E27FC236}">
              <a16:creationId xmlns:a16="http://schemas.microsoft.com/office/drawing/2014/main" id="{7ECFB6C7-BE4A-BE47-EB15-50B128BFDCF3}"/>
            </a:ext>
          </a:extLst>
        </xdr:cNvPr>
        <xdr:cNvSpPr txBox="1">
          <a:spLocks noChangeArrowheads="1"/>
        </xdr:cNvSpPr>
      </xdr:nvSpPr>
      <xdr:spPr bwMode="auto">
        <a:xfrm>
          <a:off x="5440680" y="3429000"/>
          <a:ext cx="45720" cy="1676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579120</xdr:colOff>
      <xdr:row>5</xdr:row>
      <xdr:rowOff>0</xdr:rowOff>
    </xdr:from>
    <xdr:to>
      <xdr:col>7</xdr:col>
      <xdr:colOff>171450</xdr:colOff>
      <xdr:row>6</xdr:row>
      <xdr:rowOff>38100</xdr:rowOff>
    </xdr:to>
    <xdr:sp macro="" textlink="">
      <xdr:nvSpPr>
        <xdr:cNvPr id="2469292" name="Text Box 1">
          <a:extLst>
            <a:ext uri="{FF2B5EF4-FFF2-40B4-BE49-F238E27FC236}">
              <a16:creationId xmlns:a16="http://schemas.microsoft.com/office/drawing/2014/main" id="{D4771FA6-D6A3-B256-BEB0-C2ED313EB043}"/>
            </a:ext>
          </a:extLst>
        </xdr:cNvPr>
        <xdr:cNvSpPr txBox="1">
          <a:spLocks noChangeArrowheads="1"/>
        </xdr:cNvSpPr>
      </xdr:nvSpPr>
      <xdr:spPr bwMode="auto">
        <a:xfrm>
          <a:off x="1722120" y="1333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579120</xdr:colOff>
      <xdr:row>5</xdr:row>
      <xdr:rowOff>0</xdr:rowOff>
    </xdr:from>
    <xdr:to>
      <xdr:col>7</xdr:col>
      <xdr:colOff>171450</xdr:colOff>
      <xdr:row>6</xdr:row>
      <xdr:rowOff>38100</xdr:rowOff>
    </xdr:to>
    <xdr:sp macro="" textlink="">
      <xdr:nvSpPr>
        <xdr:cNvPr id="2469293" name="Text Box 3">
          <a:extLst>
            <a:ext uri="{FF2B5EF4-FFF2-40B4-BE49-F238E27FC236}">
              <a16:creationId xmlns:a16="http://schemas.microsoft.com/office/drawing/2014/main" id="{2F64E1C5-535A-C4C5-5BC0-FA39D887C6C4}"/>
            </a:ext>
          </a:extLst>
        </xdr:cNvPr>
        <xdr:cNvSpPr txBox="1">
          <a:spLocks noChangeArrowheads="1"/>
        </xdr:cNvSpPr>
      </xdr:nvSpPr>
      <xdr:spPr bwMode="auto">
        <a:xfrm>
          <a:off x="1722120" y="1333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579120</xdr:colOff>
      <xdr:row>5</xdr:row>
      <xdr:rowOff>0</xdr:rowOff>
    </xdr:from>
    <xdr:to>
      <xdr:col>7</xdr:col>
      <xdr:colOff>171450</xdr:colOff>
      <xdr:row>6</xdr:row>
      <xdr:rowOff>38100</xdr:rowOff>
    </xdr:to>
    <xdr:sp macro="" textlink="">
      <xdr:nvSpPr>
        <xdr:cNvPr id="2469294" name="Text Box 4">
          <a:extLst>
            <a:ext uri="{FF2B5EF4-FFF2-40B4-BE49-F238E27FC236}">
              <a16:creationId xmlns:a16="http://schemas.microsoft.com/office/drawing/2014/main" id="{529E5EC0-C722-CFBF-98DC-4EDD0E8EE4E9}"/>
            </a:ext>
          </a:extLst>
        </xdr:cNvPr>
        <xdr:cNvSpPr txBox="1">
          <a:spLocks noChangeArrowheads="1"/>
        </xdr:cNvSpPr>
      </xdr:nvSpPr>
      <xdr:spPr bwMode="auto">
        <a:xfrm>
          <a:off x="1722120" y="1333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579120</xdr:colOff>
      <xdr:row>5</xdr:row>
      <xdr:rowOff>0</xdr:rowOff>
    </xdr:from>
    <xdr:to>
      <xdr:col>7</xdr:col>
      <xdr:colOff>171450</xdr:colOff>
      <xdr:row>6</xdr:row>
      <xdr:rowOff>38100</xdr:rowOff>
    </xdr:to>
    <xdr:sp macro="" textlink="">
      <xdr:nvSpPr>
        <xdr:cNvPr id="2469295" name="Text Box 1">
          <a:extLst>
            <a:ext uri="{FF2B5EF4-FFF2-40B4-BE49-F238E27FC236}">
              <a16:creationId xmlns:a16="http://schemas.microsoft.com/office/drawing/2014/main" id="{04EB3B8C-E989-B31D-773C-5A90C6B17B89}"/>
            </a:ext>
          </a:extLst>
        </xdr:cNvPr>
        <xdr:cNvSpPr txBox="1">
          <a:spLocks noChangeArrowheads="1"/>
        </xdr:cNvSpPr>
      </xdr:nvSpPr>
      <xdr:spPr bwMode="auto">
        <a:xfrm>
          <a:off x="1722120" y="1333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579120</xdr:colOff>
      <xdr:row>5</xdr:row>
      <xdr:rowOff>0</xdr:rowOff>
    </xdr:from>
    <xdr:to>
      <xdr:col>7</xdr:col>
      <xdr:colOff>171450</xdr:colOff>
      <xdr:row>6</xdr:row>
      <xdr:rowOff>38100</xdr:rowOff>
    </xdr:to>
    <xdr:sp macro="" textlink="">
      <xdr:nvSpPr>
        <xdr:cNvPr id="2469296" name="Text Box 3">
          <a:extLst>
            <a:ext uri="{FF2B5EF4-FFF2-40B4-BE49-F238E27FC236}">
              <a16:creationId xmlns:a16="http://schemas.microsoft.com/office/drawing/2014/main" id="{8DC50E1B-7517-DA8F-C1D9-AB08BFE1C440}"/>
            </a:ext>
          </a:extLst>
        </xdr:cNvPr>
        <xdr:cNvSpPr txBox="1">
          <a:spLocks noChangeArrowheads="1"/>
        </xdr:cNvSpPr>
      </xdr:nvSpPr>
      <xdr:spPr bwMode="auto">
        <a:xfrm>
          <a:off x="1722120" y="1333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579120</xdr:colOff>
      <xdr:row>5</xdr:row>
      <xdr:rowOff>0</xdr:rowOff>
    </xdr:from>
    <xdr:to>
      <xdr:col>7</xdr:col>
      <xdr:colOff>171450</xdr:colOff>
      <xdr:row>6</xdr:row>
      <xdr:rowOff>38100</xdr:rowOff>
    </xdr:to>
    <xdr:sp macro="" textlink="">
      <xdr:nvSpPr>
        <xdr:cNvPr id="2469297" name="Text Box 4">
          <a:extLst>
            <a:ext uri="{FF2B5EF4-FFF2-40B4-BE49-F238E27FC236}">
              <a16:creationId xmlns:a16="http://schemas.microsoft.com/office/drawing/2014/main" id="{5CB8BA77-FB69-EC0E-7825-388BF636A96B}"/>
            </a:ext>
          </a:extLst>
        </xdr:cNvPr>
        <xdr:cNvSpPr txBox="1">
          <a:spLocks noChangeArrowheads="1"/>
        </xdr:cNvSpPr>
      </xdr:nvSpPr>
      <xdr:spPr bwMode="auto">
        <a:xfrm>
          <a:off x="1722120" y="1333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5</xdr:row>
      <xdr:rowOff>0</xdr:rowOff>
    </xdr:from>
    <xdr:to>
      <xdr:col>16</xdr:col>
      <xdr:colOff>169372</xdr:colOff>
      <xdr:row>6</xdr:row>
      <xdr:rowOff>38100</xdr:rowOff>
    </xdr:to>
    <xdr:sp macro="" textlink="">
      <xdr:nvSpPr>
        <xdr:cNvPr id="2469298" name="Text Box 1">
          <a:extLst>
            <a:ext uri="{FF2B5EF4-FFF2-40B4-BE49-F238E27FC236}">
              <a16:creationId xmlns:a16="http://schemas.microsoft.com/office/drawing/2014/main" id="{82ABDCA5-57FC-CD16-F4A7-5462BCFBB9A2}"/>
            </a:ext>
          </a:extLst>
        </xdr:cNvPr>
        <xdr:cNvSpPr txBox="1">
          <a:spLocks noChangeArrowheads="1"/>
        </xdr:cNvSpPr>
      </xdr:nvSpPr>
      <xdr:spPr bwMode="auto">
        <a:xfrm>
          <a:off x="3002280" y="1333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5</xdr:row>
      <xdr:rowOff>0</xdr:rowOff>
    </xdr:from>
    <xdr:to>
      <xdr:col>16</xdr:col>
      <xdr:colOff>169372</xdr:colOff>
      <xdr:row>6</xdr:row>
      <xdr:rowOff>38100</xdr:rowOff>
    </xdr:to>
    <xdr:sp macro="" textlink="">
      <xdr:nvSpPr>
        <xdr:cNvPr id="2469299" name="Text Box 3">
          <a:extLst>
            <a:ext uri="{FF2B5EF4-FFF2-40B4-BE49-F238E27FC236}">
              <a16:creationId xmlns:a16="http://schemas.microsoft.com/office/drawing/2014/main" id="{463C49B8-BF32-2FC5-092F-73C12767FBD8}"/>
            </a:ext>
          </a:extLst>
        </xdr:cNvPr>
        <xdr:cNvSpPr txBox="1">
          <a:spLocks noChangeArrowheads="1"/>
        </xdr:cNvSpPr>
      </xdr:nvSpPr>
      <xdr:spPr bwMode="auto">
        <a:xfrm>
          <a:off x="3002280" y="1333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5</xdr:row>
      <xdr:rowOff>0</xdr:rowOff>
    </xdr:from>
    <xdr:to>
      <xdr:col>16</xdr:col>
      <xdr:colOff>169372</xdr:colOff>
      <xdr:row>6</xdr:row>
      <xdr:rowOff>38100</xdr:rowOff>
    </xdr:to>
    <xdr:sp macro="" textlink="">
      <xdr:nvSpPr>
        <xdr:cNvPr id="2469300" name="Text Box 4">
          <a:extLst>
            <a:ext uri="{FF2B5EF4-FFF2-40B4-BE49-F238E27FC236}">
              <a16:creationId xmlns:a16="http://schemas.microsoft.com/office/drawing/2014/main" id="{F34EC1D4-3C63-82C9-3A14-5318F82B5B07}"/>
            </a:ext>
          </a:extLst>
        </xdr:cNvPr>
        <xdr:cNvSpPr txBox="1">
          <a:spLocks noChangeArrowheads="1"/>
        </xdr:cNvSpPr>
      </xdr:nvSpPr>
      <xdr:spPr bwMode="auto">
        <a:xfrm>
          <a:off x="3002280" y="1333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579120</xdr:colOff>
      <xdr:row>5</xdr:row>
      <xdr:rowOff>0</xdr:rowOff>
    </xdr:from>
    <xdr:to>
      <xdr:col>7</xdr:col>
      <xdr:colOff>171450</xdr:colOff>
      <xdr:row>6</xdr:row>
      <xdr:rowOff>38100</xdr:rowOff>
    </xdr:to>
    <xdr:sp macro="" textlink="">
      <xdr:nvSpPr>
        <xdr:cNvPr id="2469301" name="Text Box 1">
          <a:extLst>
            <a:ext uri="{FF2B5EF4-FFF2-40B4-BE49-F238E27FC236}">
              <a16:creationId xmlns:a16="http://schemas.microsoft.com/office/drawing/2014/main" id="{12B233B6-E77C-C8BB-0FBB-43DB09BAC40A}"/>
            </a:ext>
          </a:extLst>
        </xdr:cNvPr>
        <xdr:cNvSpPr txBox="1">
          <a:spLocks noChangeArrowheads="1"/>
        </xdr:cNvSpPr>
      </xdr:nvSpPr>
      <xdr:spPr bwMode="auto">
        <a:xfrm>
          <a:off x="1722120" y="1333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579120</xdr:colOff>
      <xdr:row>5</xdr:row>
      <xdr:rowOff>0</xdr:rowOff>
    </xdr:from>
    <xdr:to>
      <xdr:col>7</xdr:col>
      <xdr:colOff>171450</xdr:colOff>
      <xdr:row>6</xdr:row>
      <xdr:rowOff>38100</xdr:rowOff>
    </xdr:to>
    <xdr:sp macro="" textlink="">
      <xdr:nvSpPr>
        <xdr:cNvPr id="2469302" name="Text Box 3">
          <a:extLst>
            <a:ext uri="{FF2B5EF4-FFF2-40B4-BE49-F238E27FC236}">
              <a16:creationId xmlns:a16="http://schemas.microsoft.com/office/drawing/2014/main" id="{E52D3229-F6F6-FD62-4D3A-F57B3E3F39CD}"/>
            </a:ext>
          </a:extLst>
        </xdr:cNvPr>
        <xdr:cNvSpPr txBox="1">
          <a:spLocks noChangeArrowheads="1"/>
        </xdr:cNvSpPr>
      </xdr:nvSpPr>
      <xdr:spPr bwMode="auto">
        <a:xfrm>
          <a:off x="1722120" y="1333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5</xdr:row>
      <xdr:rowOff>0</xdr:rowOff>
    </xdr:from>
    <xdr:to>
      <xdr:col>16</xdr:col>
      <xdr:colOff>169372</xdr:colOff>
      <xdr:row>6</xdr:row>
      <xdr:rowOff>38100</xdr:rowOff>
    </xdr:to>
    <xdr:sp macro="" textlink="">
      <xdr:nvSpPr>
        <xdr:cNvPr id="2469303" name="Text Box 1">
          <a:extLst>
            <a:ext uri="{FF2B5EF4-FFF2-40B4-BE49-F238E27FC236}">
              <a16:creationId xmlns:a16="http://schemas.microsoft.com/office/drawing/2014/main" id="{8D72258C-8B46-ED0F-2B6F-10D3442E1102}"/>
            </a:ext>
          </a:extLst>
        </xdr:cNvPr>
        <xdr:cNvSpPr txBox="1">
          <a:spLocks noChangeArrowheads="1"/>
        </xdr:cNvSpPr>
      </xdr:nvSpPr>
      <xdr:spPr bwMode="auto">
        <a:xfrm>
          <a:off x="3002280" y="1333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5</xdr:row>
      <xdr:rowOff>0</xdr:rowOff>
    </xdr:from>
    <xdr:to>
      <xdr:col>16</xdr:col>
      <xdr:colOff>169372</xdr:colOff>
      <xdr:row>6</xdr:row>
      <xdr:rowOff>38100</xdr:rowOff>
    </xdr:to>
    <xdr:sp macro="" textlink="">
      <xdr:nvSpPr>
        <xdr:cNvPr id="2469304" name="Text Box 3">
          <a:extLst>
            <a:ext uri="{FF2B5EF4-FFF2-40B4-BE49-F238E27FC236}">
              <a16:creationId xmlns:a16="http://schemas.microsoft.com/office/drawing/2014/main" id="{FA07B621-C6AE-7458-EA75-6595546020CD}"/>
            </a:ext>
          </a:extLst>
        </xdr:cNvPr>
        <xdr:cNvSpPr txBox="1">
          <a:spLocks noChangeArrowheads="1"/>
        </xdr:cNvSpPr>
      </xdr:nvSpPr>
      <xdr:spPr bwMode="auto">
        <a:xfrm>
          <a:off x="3002280" y="1333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5</xdr:row>
      <xdr:rowOff>0</xdr:rowOff>
    </xdr:from>
    <xdr:to>
      <xdr:col>16</xdr:col>
      <xdr:colOff>169372</xdr:colOff>
      <xdr:row>6</xdr:row>
      <xdr:rowOff>38100</xdr:rowOff>
    </xdr:to>
    <xdr:sp macro="" textlink="">
      <xdr:nvSpPr>
        <xdr:cNvPr id="2469305" name="Text Box 4">
          <a:extLst>
            <a:ext uri="{FF2B5EF4-FFF2-40B4-BE49-F238E27FC236}">
              <a16:creationId xmlns:a16="http://schemas.microsoft.com/office/drawing/2014/main" id="{C7F546F8-4579-B1A2-A989-C52A4836CDD6}"/>
            </a:ext>
          </a:extLst>
        </xdr:cNvPr>
        <xdr:cNvSpPr txBox="1">
          <a:spLocks noChangeArrowheads="1"/>
        </xdr:cNvSpPr>
      </xdr:nvSpPr>
      <xdr:spPr bwMode="auto">
        <a:xfrm>
          <a:off x="3002280" y="1333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5</xdr:row>
      <xdr:rowOff>0</xdr:rowOff>
    </xdr:from>
    <xdr:to>
      <xdr:col>16</xdr:col>
      <xdr:colOff>169372</xdr:colOff>
      <xdr:row>6</xdr:row>
      <xdr:rowOff>38100</xdr:rowOff>
    </xdr:to>
    <xdr:sp macro="" textlink="">
      <xdr:nvSpPr>
        <xdr:cNvPr id="2469306" name="Text Box 1">
          <a:extLst>
            <a:ext uri="{FF2B5EF4-FFF2-40B4-BE49-F238E27FC236}">
              <a16:creationId xmlns:a16="http://schemas.microsoft.com/office/drawing/2014/main" id="{129FFDBB-CF41-02C5-FFCA-6B1320DCEFD9}"/>
            </a:ext>
          </a:extLst>
        </xdr:cNvPr>
        <xdr:cNvSpPr txBox="1">
          <a:spLocks noChangeArrowheads="1"/>
        </xdr:cNvSpPr>
      </xdr:nvSpPr>
      <xdr:spPr bwMode="auto">
        <a:xfrm>
          <a:off x="3002280" y="1333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5</xdr:row>
      <xdr:rowOff>0</xdr:rowOff>
    </xdr:from>
    <xdr:to>
      <xdr:col>16</xdr:col>
      <xdr:colOff>169372</xdr:colOff>
      <xdr:row>6</xdr:row>
      <xdr:rowOff>38100</xdr:rowOff>
    </xdr:to>
    <xdr:sp macro="" textlink="">
      <xdr:nvSpPr>
        <xdr:cNvPr id="2469307" name="Text Box 3">
          <a:extLst>
            <a:ext uri="{FF2B5EF4-FFF2-40B4-BE49-F238E27FC236}">
              <a16:creationId xmlns:a16="http://schemas.microsoft.com/office/drawing/2014/main" id="{E6FB472F-5E0E-3C15-CCAE-6252A05C3118}"/>
            </a:ext>
          </a:extLst>
        </xdr:cNvPr>
        <xdr:cNvSpPr txBox="1">
          <a:spLocks noChangeArrowheads="1"/>
        </xdr:cNvSpPr>
      </xdr:nvSpPr>
      <xdr:spPr bwMode="auto">
        <a:xfrm>
          <a:off x="3002280" y="1333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5</xdr:row>
      <xdr:rowOff>0</xdr:rowOff>
    </xdr:from>
    <xdr:to>
      <xdr:col>16</xdr:col>
      <xdr:colOff>169372</xdr:colOff>
      <xdr:row>6</xdr:row>
      <xdr:rowOff>38100</xdr:rowOff>
    </xdr:to>
    <xdr:sp macro="" textlink="">
      <xdr:nvSpPr>
        <xdr:cNvPr id="2469308" name="Text Box 4">
          <a:extLst>
            <a:ext uri="{FF2B5EF4-FFF2-40B4-BE49-F238E27FC236}">
              <a16:creationId xmlns:a16="http://schemas.microsoft.com/office/drawing/2014/main" id="{F17335BA-CB8C-146A-76CD-D89E79584EEC}"/>
            </a:ext>
          </a:extLst>
        </xdr:cNvPr>
        <xdr:cNvSpPr txBox="1">
          <a:spLocks noChangeArrowheads="1"/>
        </xdr:cNvSpPr>
      </xdr:nvSpPr>
      <xdr:spPr bwMode="auto">
        <a:xfrm>
          <a:off x="3002280" y="1333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5</xdr:row>
      <xdr:rowOff>0</xdr:rowOff>
    </xdr:from>
    <xdr:to>
      <xdr:col>28</xdr:col>
      <xdr:colOff>38965</xdr:colOff>
      <xdr:row>6</xdr:row>
      <xdr:rowOff>38100</xdr:rowOff>
    </xdr:to>
    <xdr:sp macro="" textlink="">
      <xdr:nvSpPr>
        <xdr:cNvPr id="2469309" name="Text Box 1">
          <a:extLst>
            <a:ext uri="{FF2B5EF4-FFF2-40B4-BE49-F238E27FC236}">
              <a16:creationId xmlns:a16="http://schemas.microsoft.com/office/drawing/2014/main" id="{A7121A22-3ACE-CD59-42EE-49A6A8A84F73}"/>
            </a:ext>
          </a:extLst>
        </xdr:cNvPr>
        <xdr:cNvSpPr txBox="1">
          <a:spLocks noChangeArrowheads="1"/>
        </xdr:cNvSpPr>
      </xdr:nvSpPr>
      <xdr:spPr bwMode="auto">
        <a:xfrm>
          <a:off x="4632960" y="1333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5</xdr:row>
      <xdr:rowOff>0</xdr:rowOff>
    </xdr:from>
    <xdr:to>
      <xdr:col>28</xdr:col>
      <xdr:colOff>38965</xdr:colOff>
      <xdr:row>6</xdr:row>
      <xdr:rowOff>38100</xdr:rowOff>
    </xdr:to>
    <xdr:sp macro="" textlink="">
      <xdr:nvSpPr>
        <xdr:cNvPr id="2469310" name="Text Box 3">
          <a:extLst>
            <a:ext uri="{FF2B5EF4-FFF2-40B4-BE49-F238E27FC236}">
              <a16:creationId xmlns:a16="http://schemas.microsoft.com/office/drawing/2014/main" id="{2D6F24B7-7ED6-12D8-A3A7-0699405E1AFB}"/>
            </a:ext>
          </a:extLst>
        </xdr:cNvPr>
        <xdr:cNvSpPr txBox="1">
          <a:spLocks noChangeArrowheads="1"/>
        </xdr:cNvSpPr>
      </xdr:nvSpPr>
      <xdr:spPr bwMode="auto">
        <a:xfrm>
          <a:off x="4632960" y="1333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5</xdr:row>
      <xdr:rowOff>0</xdr:rowOff>
    </xdr:from>
    <xdr:to>
      <xdr:col>28</xdr:col>
      <xdr:colOff>38965</xdr:colOff>
      <xdr:row>6</xdr:row>
      <xdr:rowOff>38100</xdr:rowOff>
    </xdr:to>
    <xdr:sp macro="" textlink="">
      <xdr:nvSpPr>
        <xdr:cNvPr id="2469311" name="Text Box 4">
          <a:extLst>
            <a:ext uri="{FF2B5EF4-FFF2-40B4-BE49-F238E27FC236}">
              <a16:creationId xmlns:a16="http://schemas.microsoft.com/office/drawing/2014/main" id="{C25A10BF-0823-FB3F-FF8D-C6B8A148210A}"/>
            </a:ext>
          </a:extLst>
        </xdr:cNvPr>
        <xdr:cNvSpPr txBox="1">
          <a:spLocks noChangeArrowheads="1"/>
        </xdr:cNvSpPr>
      </xdr:nvSpPr>
      <xdr:spPr bwMode="auto">
        <a:xfrm>
          <a:off x="4632960" y="1333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5</xdr:row>
      <xdr:rowOff>0</xdr:rowOff>
    </xdr:from>
    <xdr:to>
      <xdr:col>28</xdr:col>
      <xdr:colOff>38965</xdr:colOff>
      <xdr:row>6</xdr:row>
      <xdr:rowOff>38100</xdr:rowOff>
    </xdr:to>
    <xdr:sp macro="" textlink="">
      <xdr:nvSpPr>
        <xdr:cNvPr id="2469312" name="Text Box 5">
          <a:extLst>
            <a:ext uri="{FF2B5EF4-FFF2-40B4-BE49-F238E27FC236}">
              <a16:creationId xmlns:a16="http://schemas.microsoft.com/office/drawing/2014/main" id="{4FAA75F5-87B8-88E2-B064-A965BF851117}"/>
            </a:ext>
          </a:extLst>
        </xdr:cNvPr>
        <xdr:cNvSpPr txBox="1">
          <a:spLocks noChangeArrowheads="1"/>
        </xdr:cNvSpPr>
      </xdr:nvSpPr>
      <xdr:spPr bwMode="auto">
        <a:xfrm>
          <a:off x="4632960" y="1333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5</xdr:row>
      <xdr:rowOff>0</xdr:rowOff>
    </xdr:from>
    <xdr:to>
      <xdr:col>28</xdr:col>
      <xdr:colOff>38965</xdr:colOff>
      <xdr:row>6</xdr:row>
      <xdr:rowOff>38100</xdr:rowOff>
    </xdr:to>
    <xdr:sp macro="" textlink="">
      <xdr:nvSpPr>
        <xdr:cNvPr id="2469313" name="Text Box 1">
          <a:extLst>
            <a:ext uri="{FF2B5EF4-FFF2-40B4-BE49-F238E27FC236}">
              <a16:creationId xmlns:a16="http://schemas.microsoft.com/office/drawing/2014/main" id="{72C646B2-61DB-AAE7-C291-3D6282BBA800}"/>
            </a:ext>
          </a:extLst>
        </xdr:cNvPr>
        <xdr:cNvSpPr txBox="1">
          <a:spLocks noChangeArrowheads="1"/>
        </xdr:cNvSpPr>
      </xdr:nvSpPr>
      <xdr:spPr bwMode="auto">
        <a:xfrm>
          <a:off x="4632960" y="1333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5</xdr:row>
      <xdr:rowOff>0</xdr:rowOff>
    </xdr:from>
    <xdr:to>
      <xdr:col>28</xdr:col>
      <xdr:colOff>38965</xdr:colOff>
      <xdr:row>6</xdr:row>
      <xdr:rowOff>38100</xdr:rowOff>
    </xdr:to>
    <xdr:sp macro="" textlink="">
      <xdr:nvSpPr>
        <xdr:cNvPr id="2469314" name="Text Box 3">
          <a:extLst>
            <a:ext uri="{FF2B5EF4-FFF2-40B4-BE49-F238E27FC236}">
              <a16:creationId xmlns:a16="http://schemas.microsoft.com/office/drawing/2014/main" id="{44672DBB-340B-DB55-06BE-D3C9141FF8C7}"/>
            </a:ext>
          </a:extLst>
        </xdr:cNvPr>
        <xdr:cNvSpPr txBox="1">
          <a:spLocks noChangeArrowheads="1"/>
        </xdr:cNvSpPr>
      </xdr:nvSpPr>
      <xdr:spPr bwMode="auto">
        <a:xfrm>
          <a:off x="4632960" y="1333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5</xdr:row>
      <xdr:rowOff>0</xdr:rowOff>
    </xdr:from>
    <xdr:to>
      <xdr:col>28</xdr:col>
      <xdr:colOff>38965</xdr:colOff>
      <xdr:row>6</xdr:row>
      <xdr:rowOff>38100</xdr:rowOff>
    </xdr:to>
    <xdr:sp macro="" textlink="">
      <xdr:nvSpPr>
        <xdr:cNvPr id="2469315" name="Text Box 4">
          <a:extLst>
            <a:ext uri="{FF2B5EF4-FFF2-40B4-BE49-F238E27FC236}">
              <a16:creationId xmlns:a16="http://schemas.microsoft.com/office/drawing/2014/main" id="{7195ED45-E4AC-F91C-894C-6A4153157D96}"/>
            </a:ext>
          </a:extLst>
        </xdr:cNvPr>
        <xdr:cNvSpPr txBox="1">
          <a:spLocks noChangeArrowheads="1"/>
        </xdr:cNvSpPr>
      </xdr:nvSpPr>
      <xdr:spPr bwMode="auto">
        <a:xfrm>
          <a:off x="4632960" y="1333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5</xdr:row>
      <xdr:rowOff>0</xdr:rowOff>
    </xdr:from>
    <xdr:to>
      <xdr:col>28</xdr:col>
      <xdr:colOff>38965</xdr:colOff>
      <xdr:row>6</xdr:row>
      <xdr:rowOff>38100</xdr:rowOff>
    </xdr:to>
    <xdr:sp macro="" textlink="">
      <xdr:nvSpPr>
        <xdr:cNvPr id="2469316" name="Text Box 5">
          <a:extLst>
            <a:ext uri="{FF2B5EF4-FFF2-40B4-BE49-F238E27FC236}">
              <a16:creationId xmlns:a16="http://schemas.microsoft.com/office/drawing/2014/main" id="{E81A0358-B3FF-18A6-C640-81E9C6E0A84D}"/>
            </a:ext>
          </a:extLst>
        </xdr:cNvPr>
        <xdr:cNvSpPr txBox="1">
          <a:spLocks noChangeArrowheads="1"/>
        </xdr:cNvSpPr>
      </xdr:nvSpPr>
      <xdr:spPr bwMode="auto">
        <a:xfrm>
          <a:off x="4632960" y="1333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5</xdr:row>
      <xdr:rowOff>0</xdr:rowOff>
    </xdr:from>
    <xdr:to>
      <xdr:col>28</xdr:col>
      <xdr:colOff>38965</xdr:colOff>
      <xdr:row>6</xdr:row>
      <xdr:rowOff>38100</xdr:rowOff>
    </xdr:to>
    <xdr:sp macro="" textlink="">
      <xdr:nvSpPr>
        <xdr:cNvPr id="2469317" name="Text Box 1">
          <a:extLst>
            <a:ext uri="{FF2B5EF4-FFF2-40B4-BE49-F238E27FC236}">
              <a16:creationId xmlns:a16="http://schemas.microsoft.com/office/drawing/2014/main" id="{07B5BFC1-73F8-4E28-38D4-435EE0DFDBCB}"/>
            </a:ext>
          </a:extLst>
        </xdr:cNvPr>
        <xdr:cNvSpPr txBox="1">
          <a:spLocks noChangeArrowheads="1"/>
        </xdr:cNvSpPr>
      </xdr:nvSpPr>
      <xdr:spPr bwMode="auto">
        <a:xfrm>
          <a:off x="4632960" y="1333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5</xdr:row>
      <xdr:rowOff>0</xdr:rowOff>
    </xdr:from>
    <xdr:to>
      <xdr:col>28</xdr:col>
      <xdr:colOff>38965</xdr:colOff>
      <xdr:row>6</xdr:row>
      <xdr:rowOff>38100</xdr:rowOff>
    </xdr:to>
    <xdr:sp macro="" textlink="">
      <xdr:nvSpPr>
        <xdr:cNvPr id="2469318" name="Text Box 3">
          <a:extLst>
            <a:ext uri="{FF2B5EF4-FFF2-40B4-BE49-F238E27FC236}">
              <a16:creationId xmlns:a16="http://schemas.microsoft.com/office/drawing/2014/main" id="{1B8C8BD3-A88B-5D3C-68A7-4FB965AC0075}"/>
            </a:ext>
          </a:extLst>
        </xdr:cNvPr>
        <xdr:cNvSpPr txBox="1">
          <a:spLocks noChangeArrowheads="1"/>
        </xdr:cNvSpPr>
      </xdr:nvSpPr>
      <xdr:spPr bwMode="auto">
        <a:xfrm>
          <a:off x="4632960" y="1333500"/>
          <a:ext cx="3810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342900</xdr:colOff>
      <xdr:row>5</xdr:row>
      <xdr:rowOff>8659</xdr:rowOff>
    </xdr:from>
    <xdr:to>
      <xdr:col>28</xdr:col>
      <xdr:colOff>38965</xdr:colOff>
      <xdr:row>6</xdr:row>
      <xdr:rowOff>58189</xdr:rowOff>
    </xdr:to>
    <xdr:sp macro="" textlink="">
      <xdr:nvSpPr>
        <xdr:cNvPr id="2469319" name="Text Box 4">
          <a:extLst>
            <a:ext uri="{FF2B5EF4-FFF2-40B4-BE49-F238E27FC236}">
              <a16:creationId xmlns:a16="http://schemas.microsoft.com/office/drawing/2014/main" id="{13488492-D3EF-4EEF-B184-A5B0DA2CBBA8}"/>
            </a:ext>
          </a:extLst>
        </xdr:cNvPr>
        <xdr:cNvSpPr txBox="1">
          <a:spLocks noChangeArrowheads="1"/>
        </xdr:cNvSpPr>
      </xdr:nvSpPr>
      <xdr:spPr bwMode="auto">
        <a:xfrm>
          <a:off x="6525491" y="1342159"/>
          <a:ext cx="42429"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579120</xdr:colOff>
      <xdr:row>15</xdr:row>
      <xdr:rowOff>0</xdr:rowOff>
    </xdr:from>
    <xdr:to>
      <xdr:col>7</xdr:col>
      <xdr:colOff>171450</xdr:colOff>
      <xdr:row>16</xdr:row>
      <xdr:rowOff>38100</xdr:rowOff>
    </xdr:to>
    <xdr:sp macro="" textlink="">
      <xdr:nvSpPr>
        <xdr:cNvPr id="2469320" name="Text Box 1">
          <a:extLst>
            <a:ext uri="{FF2B5EF4-FFF2-40B4-BE49-F238E27FC236}">
              <a16:creationId xmlns:a16="http://schemas.microsoft.com/office/drawing/2014/main" id="{1E14CBB3-1E33-4ABC-2DBB-81B2F9265D94}"/>
            </a:ext>
          </a:extLst>
        </xdr:cNvPr>
        <xdr:cNvSpPr txBox="1">
          <a:spLocks noChangeArrowheads="1"/>
        </xdr:cNvSpPr>
      </xdr:nvSpPr>
      <xdr:spPr bwMode="auto">
        <a:xfrm>
          <a:off x="172212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579120</xdr:colOff>
      <xdr:row>15</xdr:row>
      <xdr:rowOff>0</xdr:rowOff>
    </xdr:from>
    <xdr:to>
      <xdr:col>7</xdr:col>
      <xdr:colOff>171450</xdr:colOff>
      <xdr:row>16</xdr:row>
      <xdr:rowOff>38100</xdr:rowOff>
    </xdr:to>
    <xdr:sp macro="" textlink="">
      <xdr:nvSpPr>
        <xdr:cNvPr id="2469321" name="Text Box 3">
          <a:extLst>
            <a:ext uri="{FF2B5EF4-FFF2-40B4-BE49-F238E27FC236}">
              <a16:creationId xmlns:a16="http://schemas.microsoft.com/office/drawing/2014/main" id="{2BCA0AD7-1B0E-872B-0921-1283F5F279FC}"/>
            </a:ext>
          </a:extLst>
        </xdr:cNvPr>
        <xdr:cNvSpPr txBox="1">
          <a:spLocks noChangeArrowheads="1"/>
        </xdr:cNvSpPr>
      </xdr:nvSpPr>
      <xdr:spPr bwMode="auto">
        <a:xfrm>
          <a:off x="172212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579120</xdr:colOff>
      <xdr:row>15</xdr:row>
      <xdr:rowOff>0</xdr:rowOff>
    </xdr:from>
    <xdr:to>
      <xdr:col>7</xdr:col>
      <xdr:colOff>171450</xdr:colOff>
      <xdr:row>16</xdr:row>
      <xdr:rowOff>38100</xdr:rowOff>
    </xdr:to>
    <xdr:sp macro="" textlink="">
      <xdr:nvSpPr>
        <xdr:cNvPr id="2469322" name="Text Box 4">
          <a:extLst>
            <a:ext uri="{FF2B5EF4-FFF2-40B4-BE49-F238E27FC236}">
              <a16:creationId xmlns:a16="http://schemas.microsoft.com/office/drawing/2014/main" id="{202AA431-B08D-EAD9-997F-E35C78F846E1}"/>
            </a:ext>
          </a:extLst>
        </xdr:cNvPr>
        <xdr:cNvSpPr txBox="1">
          <a:spLocks noChangeArrowheads="1"/>
        </xdr:cNvSpPr>
      </xdr:nvSpPr>
      <xdr:spPr bwMode="auto">
        <a:xfrm>
          <a:off x="172212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579120</xdr:colOff>
      <xdr:row>15</xdr:row>
      <xdr:rowOff>0</xdr:rowOff>
    </xdr:from>
    <xdr:to>
      <xdr:col>7</xdr:col>
      <xdr:colOff>171450</xdr:colOff>
      <xdr:row>16</xdr:row>
      <xdr:rowOff>38100</xdr:rowOff>
    </xdr:to>
    <xdr:sp macro="" textlink="">
      <xdr:nvSpPr>
        <xdr:cNvPr id="2469323" name="Text Box 5">
          <a:extLst>
            <a:ext uri="{FF2B5EF4-FFF2-40B4-BE49-F238E27FC236}">
              <a16:creationId xmlns:a16="http://schemas.microsoft.com/office/drawing/2014/main" id="{BFD3BED3-1746-2DD2-7BDF-394E95684126}"/>
            </a:ext>
          </a:extLst>
        </xdr:cNvPr>
        <xdr:cNvSpPr txBox="1">
          <a:spLocks noChangeArrowheads="1"/>
        </xdr:cNvSpPr>
      </xdr:nvSpPr>
      <xdr:spPr bwMode="auto">
        <a:xfrm>
          <a:off x="172212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579120</xdr:colOff>
      <xdr:row>15</xdr:row>
      <xdr:rowOff>0</xdr:rowOff>
    </xdr:from>
    <xdr:to>
      <xdr:col>7</xdr:col>
      <xdr:colOff>171450</xdr:colOff>
      <xdr:row>16</xdr:row>
      <xdr:rowOff>38100</xdr:rowOff>
    </xdr:to>
    <xdr:sp macro="" textlink="">
      <xdr:nvSpPr>
        <xdr:cNvPr id="2469324" name="Text Box 1">
          <a:extLst>
            <a:ext uri="{FF2B5EF4-FFF2-40B4-BE49-F238E27FC236}">
              <a16:creationId xmlns:a16="http://schemas.microsoft.com/office/drawing/2014/main" id="{F212503A-8FDD-124F-82D3-7C491E01AA23}"/>
            </a:ext>
          </a:extLst>
        </xdr:cNvPr>
        <xdr:cNvSpPr txBox="1">
          <a:spLocks noChangeArrowheads="1"/>
        </xdr:cNvSpPr>
      </xdr:nvSpPr>
      <xdr:spPr bwMode="auto">
        <a:xfrm>
          <a:off x="172212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579120</xdr:colOff>
      <xdr:row>15</xdr:row>
      <xdr:rowOff>0</xdr:rowOff>
    </xdr:from>
    <xdr:to>
      <xdr:col>7</xdr:col>
      <xdr:colOff>171450</xdr:colOff>
      <xdr:row>16</xdr:row>
      <xdr:rowOff>38100</xdr:rowOff>
    </xdr:to>
    <xdr:sp macro="" textlink="">
      <xdr:nvSpPr>
        <xdr:cNvPr id="2469325" name="Text Box 3">
          <a:extLst>
            <a:ext uri="{FF2B5EF4-FFF2-40B4-BE49-F238E27FC236}">
              <a16:creationId xmlns:a16="http://schemas.microsoft.com/office/drawing/2014/main" id="{937A4138-CDA1-9F4D-5FBB-7A87597C94D8}"/>
            </a:ext>
          </a:extLst>
        </xdr:cNvPr>
        <xdr:cNvSpPr txBox="1">
          <a:spLocks noChangeArrowheads="1"/>
        </xdr:cNvSpPr>
      </xdr:nvSpPr>
      <xdr:spPr bwMode="auto">
        <a:xfrm>
          <a:off x="172212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579120</xdr:colOff>
      <xdr:row>15</xdr:row>
      <xdr:rowOff>0</xdr:rowOff>
    </xdr:from>
    <xdr:to>
      <xdr:col>7</xdr:col>
      <xdr:colOff>171450</xdr:colOff>
      <xdr:row>16</xdr:row>
      <xdr:rowOff>38100</xdr:rowOff>
    </xdr:to>
    <xdr:sp macro="" textlink="">
      <xdr:nvSpPr>
        <xdr:cNvPr id="2469326" name="Text Box 4">
          <a:extLst>
            <a:ext uri="{FF2B5EF4-FFF2-40B4-BE49-F238E27FC236}">
              <a16:creationId xmlns:a16="http://schemas.microsoft.com/office/drawing/2014/main" id="{F6B2502D-AFF1-6B39-DB7B-99E5CFC3C2FB}"/>
            </a:ext>
          </a:extLst>
        </xdr:cNvPr>
        <xdr:cNvSpPr txBox="1">
          <a:spLocks noChangeArrowheads="1"/>
        </xdr:cNvSpPr>
      </xdr:nvSpPr>
      <xdr:spPr bwMode="auto">
        <a:xfrm>
          <a:off x="172212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579120</xdr:colOff>
      <xdr:row>15</xdr:row>
      <xdr:rowOff>0</xdr:rowOff>
    </xdr:from>
    <xdr:to>
      <xdr:col>7</xdr:col>
      <xdr:colOff>171450</xdr:colOff>
      <xdr:row>16</xdr:row>
      <xdr:rowOff>38100</xdr:rowOff>
    </xdr:to>
    <xdr:sp macro="" textlink="">
      <xdr:nvSpPr>
        <xdr:cNvPr id="2469327" name="Text Box 5">
          <a:extLst>
            <a:ext uri="{FF2B5EF4-FFF2-40B4-BE49-F238E27FC236}">
              <a16:creationId xmlns:a16="http://schemas.microsoft.com/office/drawing/2014/main" id="{E3D558EA-9039-6F33-EC7C-14CBADA9B0D7}"/>
            </a:ext>
          </a:extLst>
        </xdr:cNvPr>
        <xdr:cNvSpPr txBox="1">
          <a:spLocks noChangeArrowheads="1"/>
        </xdr:cNvSpPr>
      </xdr:nvSpPr>
      <xdr:spPr bwMode="auto">
        <a:xfrm>
          <a:off x="172212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15</xdr:row>
      <xdr:rowOff>0</xdr:rowOff>
    </xdr:from>
    <xdr:to>
      <xdr:col>16</xdr:col>
      <xdr:colOff>169372</xdr:colOff>
      <xdr:row>16</xdr:row>
      <xdr:rowOff>38100</xdr:rowOff>
    </xdr:to>
    <xdr:sp macro="" textlink="">
      <xdr:nvSpPr>
        <xdr:cNvPr id="2469328" name="Text Box 1">
          <a:extLst>
            <a:ext uri="{FF2B5EF4-FFF2-40B4-BE49-F238E27FC236}">
              <a16:creationId xmlns:a16="http://schemas.microsoft.com/office/drawing/2014/main" id="{297EB55E-BB07-39D9-2FD7-1A1174090064}"/>
            </a:ext>
          </a:extLst>
        </xdr:cNvPr>
        <xdr:cNvSpPr txBox="1">
          <a:spLocks noChangeArrowheads="1"/>
        </xdr:cNvSpPr>
      </xdr:nvSpPr>
      <xdr:spPr bwMode="auto">
        <a:xfrm>
          <a:off x="300228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15</xdr:row>
      <xdr:rowOff>0</xdr:rowOff>
    </xdr:from>
    <xdr:to>
      <xdr:col>16</xdr:col>
      <xdr:colOff>169372</xdr:colOff>
      <xdr:row>16</xdr:row>
      <xdr:rowOff>38100</xdr:rowOff>
    </xdr:to>
    <xdr:sp macro="" textlink="">
      <xdr:nvSpPr>
        <xdr:cNvPr id="2469329" name="Text Box 3">
          <a:extLst>
            <a:ext uri="{FF2B5EF4-FFF2-40B4-BE49-F238E27FC236}">
              <a16:creationId xmlns:a16="http://schemas.microsoft.com/office/drawing/2014/main" id="{60ED363F-554F-3226-C971-E4D9D1B37B40}"/>
            </a:ext>
          </a:extLst>
        </xdr:cNvPr>
        <xdr:cNvSpPr txBox="1">
          <a:spLocks noChangeArrowheads="1"/>
        </xdr:cNvSpPr>
      </xdr:nvSpPr>
      <xdr:spPr bwMode="auto">
        <a:xfrm>
          <a:off x="300228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15</xdr:row>
      <xdr:rowOff>0</xdr:rowOff>
    </xdr:from>
    <xdr:to>
      <xdr:col>16</xdr:col>
      <xdr:colOff>169372</xdr:colOff>
      <xdr:row>16</xdr:row>
      <xdr:rowOff>38100</xdr:rowOff>
    </xdr:to>
    <xdr:sp macro="" textlink="">
      <xdr:nvSpPr>
        <xdr:cNvPr id="2469330" name="Text Box 4">
          <a:extLst>
            <a:ext uri="{FF2B5EF4-FFF2-40B4-BE49-F238E27FC236}">
              <a16:creationId xmlns:a16="http://schemas.microsoft.com/office/drawing/2014/main" id="{34FF448A-72C7-CC82-8D8C-16EBE27831A8}"/>
            </a:ext>
          </a:extLst>
        </xdr:cNvPr>
        <xdr:cNvSpPr txBox="1">
          <a:spLocks noChangeArrowheads="1"/>
        </xdr:cNvSpPr>
      </xdr:nvSpPr>
      <xdr:spPr bwMode="auto">
        <a:xfrm>
          <a:off x="300228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15</xdr:row>
      <xdr:rowOff>0</xdr:rowOff>
    </xdr:from>
    <xdr:to>
      <xdr:col>16</xdr:col>
      <xdr:colOff>169372</xdr:colOff>
      <xdr:row>16</xdr:row>
      <xdr:rowOff>38100</xdr:rowOff>
    </xdr:to>
    <xdr:sp macro="" textlink="">
      <xdr:nvSpPr>
        <xdr:cNvPr id="2469331" name="Text Box 5">
          <a:extLst>
            <a:ext uri="{FF2B5EF4-FFF2-40B4-BE49-F238E27FC236}">
              <a16:creationId xmlns:a16="http://schemas.microsoft.com/office/drawing/2014/main" id="{6EE0AF6F-A4A9-881F-45B4-D55E94A52867}"/>
            </a:ext>
          </a:extLst>
        </xdr:cNvPr>
        <xdr:cNvSpPr txBox="1">
          <a:spLocks noChangeArrowheads="1"/>
        </xdr:cNvSpPr>
      </xdr:nvSpPr>
      <xdr:spPr bwMode="auto">
        <a:xfrm>
          <a:off x="300228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15</xdr:row>
      <xdr:rowOff>0</xdr:rowOff>
    </xdr:from>
    <xdr:to>
      <xdr:col>16</xdr:col>
      <xdr:colOff>169372</xdr:colOff>
      <xdr:row>16</xdr:row>
      <xdr:rowOff>38100</xdr:rowOff>
    </xdr:to>
    <xdr:sp macro="" textlink="">
      <xdr:nvSpPr>
        <xdr:cNvPr id="2469332" name="Text Box 1">
          <a:extLst>
            <a:ext uri="{FF2B5EF4-FFF2-40B4-BE49-F238E27FC236}">
              <a16:creationId xmlns:a16="http://schemas.microsoft.com/office/drawing/2014/main" id="{3D57B43A-E9A8-C6B6-4A1F-5C91510102BF}"/>
            </a:ext>
          </a:extLst>
        </xdr:cNvPr>
        <xdr:cNvSpPr txBox="1">
          <a:spLocks noChangeArrowheads="1"/>
        </xdr:cNvSpPr>
      </xdr:nvSpPr>
      <xdr:spPr bwMode="auto">
        <a:xfrm>
          <a:off x="300228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15</xdr:row>
      <xdr:rowOff>0</xdr:rowOff>
    </xdr:from>
    <xdr:to>
      <xdr:col>16</xdr:col>
      <xdr:colOff>169372</xdr:colOff>
      <xdr:row>16</xdr:row>
      <xdr:rowOff>38100</xdr:rowOff>
    </xdr:to>
    <xdr:sp macro="" textlink="">
      <xdr:nvSpPr>
        <xdr:cNvPr id="2469333" name="Text Box 3">
          <a:extLst>
            <a:ext uri="{FF2B5EF4-FFF2-40B4-BE49-F238E27FC236}">
              <a16:creationId xmlns:a16="http://schemas.microsoft.com/office/drawing/2014/main" id="{95A94D8C-6081-CE52-D647-41A5E29767C0}"/>
            </a:ext>
          </a:extLst>
        </xdr:cNvPr>
        <xdr:cNvSpPr txBox="1">
          <a:spLocks noChangeArrowheads="1"/>
        </xdr:cNvSpPr>
      </xdr:nvSpPr>
      <xdr:spPr bwMode="auto">
        <a:xfrm>
          <a:off x="300228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15</xdr:row>
      <xdr:rowOff>0</xdr:rowOff>
    </xdr:from>
    <xdr:to>
      <xdr:col>16</xdr:col>
      <xdr:colOff>169372</xdr:colOff>
      <xdr:row>16</xdr:row>
      <xdr:rowOff>38100</xdr:rowOff>
    </xdr:to>
    <xdr:sp macro="" textlink="">
      <xdr:nvSpPr>
        <xdr:cNvPr id="2469334" name="Text Box 4">
          <a:extLst>
            <a:ext uri="{FF2B5EF4-FFF2-40B4-BE49-F238E27FC236}">
              <a16:creationId xmlns:a16="http://schemas.microsoft.com/office/drawing/2014/main" id="{45E8082D-4723-4DFD-F985-18AE7A9E0634}"/>
            </a:ext>
          </a:extLst>
        </xdr:cNvPr>
        <xdr:cNvSpPr txBox="1">
          <a:spLocks noChangeArrowheads="1"/>
        </xdr:cNvSpPr>
      </xdr:nvSpPr>
      <xdr:spPr bwMode="auto">
        <a:xfrm>
          <a:off x="300228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15</xdr:row>
      <xdr:rowOff>0</xdr:rowOff>
    </xdr:from>
    <xdr:to>
      <xdr:col>16</xdr:col>
      <xdr:colOff>169372</xdr:colOff>
      <xdr:row>16</xdr:row>
      <xdr:rowOff>38100</xdr:rowOff>
    </xdr:to>
    <xdr:sp macro="" textlink="">
      <xdr:nvSpPr>
        <xdr:cNvPr id="2469335" name="Text Box 5">
          <a:extLst>
            <a:ext uri="{FF2B5EF4-FFF2-40B4-BE49-F238E27FC236}">
              <a16:creationId xmlns:a16="http://schemas.microsoft.com/office/drawing/2014/main" id="{28E45822-4EE9-0B12-9AA1-1432BA2FAED4}"/>
            </a:ext>
          </a:extLst>
        </xdr:cNvPr>
        <xdr:cNvSpPr txBox="1">
          <a:spLocks noChangeArrowheads="1"/>
        </xdr:cNvSpPr>
      </xdr:nvSpPr>
      <xdr:spPr bwMode="auto">
        <a:xfrm>
          <a:off x="300228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15</xdr:row>
      <xdr:rowOff>0</xdr:rowOff>
    </xdr:from>
    <xdr:to>
      <xdr:col>16</xdr:col>
      <xdr:colOff>169372</xdr:colOff>
      <xdr:row>16</xdr:row>
      <xdr:rowOff>38100</xdr:rowOff>
    </xdr:to>
    <xdr:sp macro="" textlink="">
      <xdr:nvSpPr>
        <xdr:cNvPr id="2469336" name="Text Box 1">
          <a:extLst>
            <a:ext uri="{FF2B5EF4-FFF2-40B4-BE49-F238E27FC236}">
              <a16:creationId xmlns:a16="http://schemas.microsoft.com/office/drawing/2014/main" id="{6F2B6EAE-2669-1734-BF35-F46202D04CFD}"/>
            </a:ext>
          </a:extLst>
        </xdr:cNvPr>
        <xdr:cNvSpPr txBox="1">
          <a:spLocks noChangeArrowheads="1"/>
        </xdr:cNvSpPr>
      </xdr:nvSpPr>
      <xdr:spPr bwMode="auto">
        <a:xfrm>
          <a:off x="300228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15</xdr:row>
      <xdr:rowOff>0</xdr:rowOff>
    </xdr:from>
    <xdr:to>
      <xdr:col>16</xdr:col>
      <xdr:colOff>169372</xdr:colOff>
      <xdr:row>16</xdr:row>
      <xdr:rowOff>38100</xdr:rowOff>
    </xdr:to>
    <xdr:sp macro="" textlink="">
      <xdr:nvSpPr>
        <xdr:cNvPr id="2469337" name="Text Box 3">
          <a:extLst>
            <a:ext uri="{FF2B5EF4-FFF2-40B4-BE49-F238E27FC236}">
              <a16:creationId xmlns:a16="http://schemas.microsoft.com/office/drawing/2014/main" id="{28E1DA7C-3AD5-9D35-9339-7E612F519549}"/>
            </a:ext>
          </a:extLst>
        </xdr:cNvPr>
        <xdr:cNvSpPr txBox="1">
          <a:spLocks noChangeArrowheads="1"/>
        </xdr:cNvSpPr>
      </xdr:nvSpPr>
      <xdr:spPr bwMode="auto">
        <a:xfrm>
          <a:off x="300228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15</xdr:row>
      <xdr:rowOff>0</xdr:rowOff>
    </xdr:from>
    <xdr:to>
      <xdr:col>16</xdr:col>
      <xdr:colOff>169372</xdr:colOff>
      <xdr:row>16</xdr:row>
      <xdr:rowOff>38100</xdr:rowOff>
    </xdr:to>
    <xdr:sp macro="" textlink="">
      <xdr:nvSpPr>
        <xdr:cNvPr id="2469338" name="Text Box 4">
          <a:extLst>
            <a:ext uri="{FF2B5EF4-FFF2-40B4-BE49-F238E27FC236}">
              <a16:creationId xmlns:a16="http://schemas.microsoft.com/office/drawing/2014/main" id="{BAC87C85-4226-D691-6520-98880B488599}"/>
            </a:ext>
          </a:extLst>
        </xdr:cNvPr>
        <xdr:cNvSpPr txBox="1">
          <a:spLocks noChangeArrowheads="1"/>
        </xdr:cNvSpPr>
      </xdr:nvSpPr>
      <xdr:spPr bwMode="auto">
        <a:xfrm>
          <a:off x="300228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15</xdr:row>
      <xdr:rowOff>0</xdr:rowOff>
    </xdr:from>
    <xdr:to>
      <xdr:col>16</xdr:col>
      <xdr:colOff>169372</xdr:colOff>
      <xdr:row>16</xdr:row>
      <xdr:rowOff>38100</xdr:rowOff>
    </xdr:to>
    <xdr:sp macro="" textlink="">
      <xdr:nvSpPr>
        <xdr:cNvPr id="2469339" name="Text Box 5">
          <a:extLst>
            <a:ext uri="{FF2B5EF4-FFF2-40B4-BE49-F238E27FC236}">
              <a16:creationId xmlns:a16="http://schemas.microsoft.com/office/drawing/2014/main" id="{26B2ECB4-F40C-A239-FD65-D8CD0A5A5910}"/>
            </a:ext>
          </a:extLst>
        </xdr:cNvPr>
        <xdr:cNvSpPr txBox="1">
          <a:spLocks noChangeArrowheads="1"/>
        </xdr:cNvSpPr>
      </xdr:nvSpPr>
      <xdr:spPr bwMode="auto">
        <a:xfrm>
          <a:off x="300228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15</xdr:row>
      <xdr:rowOff>0</xdr:rowOff>
    </xdr:from>
    <xdr:to>
      <xdr:col>16</xdr:col>
      <xdr:colOff>169372</xdr:colOff>
      <xdr:row>16</xdr:row>
      <xdr:rowOff>38100</xdr:rowOff>
    </xdr:to>
    <xdr:sp macro="" textlink="">
      <xdr:nvSpPr>
        <xdr:cNvPr id="2469340" name="Text Box 1">
          <a:extLst>
            <a:ext uri="{FF2B5EF4-FFF2-40B4-BE49-F238E27FC236}">
              <a16:creationId xmlns:a16="http://schemas.microsoft.com/office/drawing/2014/main" id="{616BF1A8-C048-966B-8AF5-BDB3727D720A}"/>
            </a:ext>
          </a:extLst>
        </xdr:cNvPr>
        <xdr:cNvSpPr txBox="1">
          <a:spLocks noChangeArrowheads="1"/>
        </xdr:cNvSpPr>
      </xdr:nvSpPr>
      <xdr:spPr bwMode="auto">
        <a:xfrm>
          <a:off x="300228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15</xdr:row>
      <xdr:rowOff>0</xdr:rowOff>
    </xdr:from>
    <xdr:to>
      <xdr:col>16</xdr:col>
      <xdr:colOff>169372</xdr:colOff>
      <xdr:row>16</xdr:row>
      <xdr:rowOff>38100</xdr:rowOff>
    </xdr:to>
    <xdr:sp macro="" textlink="">
      <xdr:nvSpPr>
        <xdr:cNvPr id="2469341" name="Text Box 3">
          <a:extLst>
            <a:ext uri="{FF2B5EF4-FFF2-40B4-BE49-F238E27FC236}">
              <a16:creationId xmlns:a16="http://schemas.microsoft.com/office/drawing/2014/main" id="{4F7135EC-3DB3-C3E8-2D20-9885530455F7}"/>
            </a:ext>
          </a:extLst>
        </xdr:cNvPr>
        <xdr:cNvSpPr txBox="1">
          <a:spLocks noChangeArrowheads="1"/>
        </xdr:cNvSpPr>
      </xdr:nvSpPr>
      <xdr:spPr bwMode="auto">
        <a:xfrm>
          <a:off x="300228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15</xdr:row>
      <xdr:rowOff>0</xdr:rowOff>
    </xdr:from>
    <xdr:to>
      <xdr:col>16</xdr:col>
      <xdr:colOff>169372</xdr:colOff>
      <xdr:row>16</xdr:row>
      <xdr:rowOff>38100</xdr:rowOff>
    </xdr:to>
    <xdr:sp macro="" textlink="">
      <xdr:nvSpPr>
        <xdr:cNvPr id="2469342" name="Text Box 4">
          <a:extLst>
            <a:ext uri="{FF2B5EF4-FFF2-40B4-BE49-F238E27FC236}">
              <a16:creationId xmlns:a16="http://schemas.microsoft.com/office/drawing/2014/main" id="{AE67644E-F0DB-423C-43A6-F6BE2ABEF781}"/>
            </a:ext>
          </a:extLst>
        </xdr:cNvPr>
        <xdr:cNvSpPr txBox="1">
          <a:spLocks noChangeArrowheads="1"/>
        </xdr:cNvSpPr>
      </xdr:nvSpPr>
      <xdr:spPr bwMode="auto">
        <a:xfrm>
          <a:off x="300228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15</xdr:row>
      <xdr:rowOff>0</xdr:rowOff>
    </xdr:from>
    <xdr:to>
      <xdr:col>16</xdr:col>
      <xdr:colOff>169372</xdr:colOff>
      <xdr:row>16</xdr:row>
      <xdr:rowOff>38100</xdr:rowOff>
    </xdr:to>
    <xdr:sp macro="" textlink="">
      <xdr:nvSpPr>
        <xdr:cNvPr id="2469343" name="Text Box 5">
          <a:extLst>
            <a:ext uri="{FF2B5EF4-FFF2-40B4-BE49-F238E27FC236}">
              <a16:creationId xmlns:a16="http://schemas.microsoft.com/office/drawing/2014/main" id="{3492FD99-D8BD-1DA3-8740-DD7DFA764803}"/>
            </a:ext>
          </a:extLst>
        </xdr:cNvPr>
        <xdr:cNvSpPr txBox="1">
          <a:spLocks noChangeArrowheads="1"/>
        </xdr:cNvSpPr>
      </xdr:nvSpPr>
      <xdr:spPr bwMode="auto">
        <a:xfrm>
          <a:off x="300228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19</xdr:col>
      <xdr:colOff>205740</xdr:colOff>
      <xdr:row>16</xdr:row>
      <xdr:rowOff>38100</xdr:rowOff>
    </xdr:to>
    <xdr:sp macro="" textlink="">
      <xdr:nvSpPr>
        <xdr:cNvPr id="2469344" name="Text Box 1">
          <a:extLst>
            <a:ext uri="{FF2B5EF4-FFF2-40B4-BE49-F238E27FC236}">
              <a16:creationId xmlns:a16="http://schemas.microsoft.com/office/drawing/2014/main" id="{3BA8FB2C-8A91-5042-25CB-57E36187AD39}"/>
            </a:ext>
          </a:extLst>
        </xdr:cNvPr>
        <xdr:cNvSpPr txBox="1">
          <a:spLocks noChangeArrowheads="1"/>
        </xdr:cNvSpPr>
      </xdr:nvSpPr>
      <xdr:spPr bwMode="auto">
        <a:xfrm>
          <a:off x="300228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19</xdr:col>
      <xdr:colOff>205740</xdr:colOff>
      <xdr:row>16</xdr:row>
      <xdr:rowOff>38100</xdr:rowOff>
    </xdr:to>
    <xdr:sp macro="" textlink="">
      <xdr:nvSpPr>
        <xdr:cNvPr id="2469345" name="Text Box 3">
          <a:extLst>
            <a:ext uri="{FF2B5EF4-FFF2-40B4-BE49-F238E27FC236}">
              <a16:creationId xmlns:a16="http://schemas.microsoft.com/office/drawing/2014/main" id="{C781C42B-1E77-FFDC-0E0D-4D2CB8090CFA}"/>
            </a:ext>
          </a:extLst>
        </xdr:cNvPr>
        <xdr:cNvSpPr txBox="1">
          <a:spLocks noChangeArrowheads="1"/>
        </xdr:cNvSpPr>
      </xdr:nvSpPr>
      <xdr:spPr bwMode="auto">
        <a:xfrm>
          <a:off x="300228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19</xdr:col>
      <xdr:colOff>205740</xdr:colOff>
      <xdr:row>16</xdr:row>
      <xdr:rowOff>38100</xdr:rowOff>
    </xdr:to>
    <xdr:sp macro="" textlink="">
      <xdr:nvSpPr>
        <xdr:cNvPr id="2469346" name="Text Box 4">
          <a:extLst>
            <a:ext uri="{FF2B5EF4-FFF2-40B4-BE49-F238E27FC236}">
              <a16:creationId xmlns:a16="http://schemas.microsoft.com/office/drawing/2014/main" id="{7038D514-F3C2-1DE6-A899-4B41533DEE04}"/>
            </a:ext>
          </a:extLst>
        </xdr:cNvPr>
        <xdr:cNvSpPr txBox="1">
          <a:spLocks noChangeArrowheads="1"/>
        </xdr:cNvSpPr>
      </xdr:nvSpPr>
      <xdr:spPr bwMode="auto">
        <a:xfrm>
          <a:off x="300228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19</xdr:col>
      <xdr:colOff>205740</xdr:colOff>
      <xdr:row>16</xdr:row>
      <xdr:rowOff>38100</xdr:rowOff>
    </xdr:to>
    <xdr:sp macro="" textlink="">
      <xdr:nvSpPr>
        <xdr:cNvPr id="2469347" name="Text Box 5">
          <a:extLst>
            <a:ext uri="{FF2B5EF4-FFF2-40B4-BE49-F238E27FC236}">
              <a16:creationId xmlns:a16="http://schemas.microsoft.com/office/drawing/2014/main" id="{C10C84B7-FEC4-9089-D4EA-40DB15B6AE6A}"/>
            </a:ext>
          </a:extLst>
        </xdr:cNvPr>
        <xdr:cNvSpPr txBox="1">
          <a:spLocks noChangeArrowheads="1"/>
        </xdr:cNvSpPr>
      </xdr:nvSpPr>
      <xdr:spPr bwMode="auto">
        <a:xfrm>
          <a:off x="300228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19</xdr:col>
      <xdr:colOff>205740</xdr:colOff>
      <xdr:row>16</xdr:row>
      <xdr:rowOff>38100</xdr:rowOff>
    </xdr:to>
    <xdr:sp macro="" textlink="">
      <xdr:nvSpPr>
        <xdr:cNvPr id="2469348" name="Text Box 1">
          <a:extLst>
            <a:ext uri="{FF2B5EF4-FFF2-40B4-BE49-F238E27FC236}">
              <a16:creationId xmlns:a16="http://schemas.microsoft.com/office/drawing/2014/main" id="{1EE3CE21-0EBD-4FB5-2E7D-041796E3C26D}"/>
            </a:ext>
          </a:extLst>
        </xdr:cNvPr>
        <xdr:cNvSpPr txBox="1">
          <a:spLocks noChangeArrowheads="1"/>
        </xdr:cNvSpPr>
      </xdr:nvSpPr>
      <xdr:spPr bwMode="auto">
        <a:xfrm>
          <a:off x="300228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19</xdr:col>
      <xdr:colOff>205740</xdr:colOff>
      <xdr:row>16</xdr:row>
      <xdr:rowOff>38100</xdr:rowOff>
    </xdr:to>
    <xdr:sp macro="" textlink="">
      <xdr:nvSpPr>
        <xdr:cNvPr id="2469349" name="Text Box 3">
          <a:extLst>
            <a:ext uri="{FF2B5EF4-FFF2-40B4-BE49-F238E27FC236}">
              <a16:creationId xmlns:a16="http://schemas.microsoft.com/office/drawing/2014/main" id="{1B8D4392-8FBC-5589-CAB9-77CA600599EE}"/>
            </a:ext>
          </a:extLst>
        </xdr:cNvPr>
        <xdr:cNvSpPr txBox="1">
          <a:spLocks noChangeArrowheads="1"/>
        </xdr:cNvSpPr>
      </xdr:nvSpPr>
      <xdr:spPr bwMode="auto">
        <a:xfrm>
          <a:off x="300228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19</xdr:col>
      <xdr:colOff>205740</xdr:colOff>
      <xdr:row>16</xdr:row>
      <xdr:rowOff>38100</xdr:rowOff>
    </xdr:to>
    <xdr:sp macro="" textlink="">
      <xdr:nvSpPr>
        <xdr:cNvPr id="2469350" name="Text Box 4">
          <a:extLst>
            <a:ext uri="{FF2B5EF4-FFF2-40B4-BE49-F238E27FC236}">
              <a16:creationId xmlns:a16="http://schemas.microsoft.com/office/drawing/2014/main" id="{0B7A2036-C59F-DDCE-18F3-B3E981956687}"/>
            </a:ext>
          </a:extLst>
        </xdr:cNvPr>
        <xdr:cNvSpPr txBox="1">
          <a:spLocks noChangeArrowheads="1"/>
        </xdr:cNvSpPr>
      </xdr:nvSpPr>
      <xdr:spPr bwMode="auto">
        <a:xfrm>
          <a:off x="300228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19</xdr:col>
      <xdr:colOff>205740</xdr:colOff>
      <xdr:row>16</xdr:row>
      <xdr:rowOff>38100</xdr:rowOff>
    </xdr:to>
    <xdr:sp macro="" textlink="">
      <xdr:nvSpPr>
        <xdr:cNvPr id="2469351" name="Text Box 5">
          <a:extLst>
            <a:ext uri="{FF2B5EF4-FFF2-40B4-BE49-F238E27FC236}">
              <a16:creationId xmlns:a16="http://schemas.microsoft.com/office/drawing/2014/main" id="{ECE5C5B4-8462-BB90-77FF-5286E0383D9D}"/>
            </a:ext>
          </a:extLst>
        </xdr:cNvPr>
        <xdr:cNvSpPr txBox="1">
          <a:spLocks noChangeArrowheads="1"/>
        </xdr:cNvSpPr>
      </xdr:nvSpPr>
      <xdr:spPr bwMode="auto">
        <a:xfrm>
          <a:off x="300228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579120</xdr:colOff>
      <xdr:row>15</xdr:row>
      <xdr:rowOff>0</xdr:rowOff>
    </xdr:from>
    <xdr:to>
      <xdr:col>7</xdr:col>
      <xdr:colOff>171450</xdr:colOff>
      <xdr:row>16</xdr:row>
      <xdr:rowOff>38100</xdr:rowOff>
    </xdr:to>
    <xdr:sp macro="" textlink="">
      <xdr:nvSpPr>
        <xdr:cNvPr id="2469352" name="Text Box 1">
          <a:extLst>
            <a:ext uri="{FF2B5EF4-FFF2-40B4-BE49-F238E27FC236}">
              <a16:creationId xmlns:a16="http://schemas.microsoft.com/office/drawing/2014/main" id="{6ED65B34-9DC6-2F70-8D16-76CFCF0AAA8C}"/>
            </a:ext>
          </a:extLst>
        </xdr:cNvPr>
        <xdr:cNvSpPr txBox="1">
          <a:spLocks noChangeArrowheads="1"/>
        </xdr:cNvSpPr>
      </xdr:nvSpPr>
      <xdr:spPr bwMode="auto">
        <a:xfrm>
          <a:off x="172212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579120</xdr:colOff>
      <xdr:row>15</xdr:row>
      <xdr:rowOff>0</xdr:rowOff>
    </xdr:from>
    <xdr:to>
      <xdr:col>7</xdr:col>
      <xdr:colOff>171450</xdr:colOff>
      <xdr:row>16</xdr:row>
      <xdr:rowOff>38100</xdr:rowOff>
    </xdr:to>
    <xdr:sp macro="" textlink="">
      <xdr:nvSpPr>
        <xdr:cNvPr id="2469353" name="Text Box 3">
          <a:extLst>
            <a:ext uri="{FF2B5EF4-FFF2-40B4-BE49-F238E27FC236}">
              <a16:creationId xmlns:a16="http://schemas.microsoft.com/office/drawing/2014/main" id="{9451D9FE-E20C-7A00-BAC6-6AB07209152D}"/>
            </a:ext>
          </a:extLst>
        </xdr:cNvPr>
        <xdr:cNvSpPr txBox="1">
          <a:spLocks noChangeArrowheads="1"/>
        </xdr:cNvSpPr>
      </xdr:nvSpPr>
      <xdr:spPr bwMode="auto">
        <a:xfrm>
          <a:off x="172212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579120</xdr:colOff>
      <xdr:row>15</xdr:row>
      <xdr:rowOff>0</xdr:rowOff>
    </xdr:from>
    <xdr:to>
      <xdr:col>7</xdr:col>
      <xdr:colOff>171450</xdr:colOff>
      <xdr:row>16</xdr:row>
      <xdr:rowOff>38100</xdr:rowOff>
    </xdr:to>
    <xdr:sp macro="" textlink="">
      <xdr:nvSpPr>
        <xdr:cNvPr id="2469354" name="Text Box 4">
          <a:extLst>
            <a:ext uri="{FF2B5EF4-FFF2-40B4-BE49-F238E27FC236}">
              <a16:creationId xmlns:a16="http://schemas.microsoft.com/office/drawing/2014/main" id="{35AA87E4-2A22-1182-D4EA-CA523732D2A4}"/>
            </a:ext>
          </a:extLst>
        </xdr:cNvPr>
        <xdr:cNvSpPr txBox="1">
          <a:spLocks noChangeArrowheads="1"/>
        </xdr:cNvSpPr>
      </xdr:nvSpPr>
      <xdr:spPr bwMode="auto">
        <a:xfrm>
          <a:off x="172212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579120</xdr:colOff>
      <xdr:row>16</xdr:row>
      <xdr:rowOff>0</xdr:rowOff>
    </xdr:from>
    <xdr:to>
      <xdr:col>7</xdr:col>
      <xdr:colOff>171450</xdr:colOff>
      <xdr:row>17</xdr:row>
      <xdr:rowOff>152400</xdr:rowOff>
    </xdr:to>
    <xdr:sp macro="" textlink="">
      <xdr:nvSpPr>
        <xdr:cNvPr id="2469355" name="Text Box 1">
          <a:extLst>
            <a:ext uri="{FF2B5EF4-FFF2-40B4-BE49-F238E27FC236}">
              <a16:creationId xmlns:a16="http://schemas.microsoft.com/office/drawing/2014/main" id="{7A8BF6D1-73ED-2D1F-6F4A-DB866E8F69B7}"/>
            </a:ext>
          </a:extLst>
        </xdr:cNvPr>
        <xdr:cNvSpPr txBox="1">
          <a:spLocks noChangeArrowheads="1"/>
        </xdr:cNvSpPr>
      </xdr:nvSpPr>
      <xdr:spPr bwMode="auto">
        <a:xfrm>
          <a:off x="1722120" y="3429000"/>
          <a:ext cx="16764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579120</xdr:colOff>
      <xdr:row>16</xdr:row>
      <xdr:rowOff>0</xdr:rowOff>
    </xdr:from>
    <xdr:to>
      <xdr:col>7</xdr:col>
      <xdr:colOff>171450</xdr:colOff>
      <xdr:row>17</xdr:row>
      <xdr:rowOff>152400</xdr:rowOff>
    </xdr:to>
    <xdr:sp macro="" textlink="">
      <xdr:nvSpPr>
        <xdr:cNvPr id="2469356" name="Text Box 3">
          <a:extLst>
            <a:ext uri="{FF2B5EF4-FFF2-40B4-BE49-F238E27FC236}">
              <a16:creationId xmlns:a16="http://schemas.microsoft.com/office/drawing/2014/main" id="{5CFC0196-9B80-542C-AD69-2AE13F7D9D8A}"/>
            </a:ext>
          </a:extLst>
        </xdr:cNvPr>
        <xdr:cNvSpPr txBox="1">
          <a:spLocks noChangeArrowheads="1"/>
        </xdr:cNvSpPr>
      </xdr:nvSpPr>
      <xdr:spPr bwMode="auto">
        <a:xfrm>
          <a:off x="1722120" y="3429000"/>
          <a:ext cx="16764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579120</xdr:colOff>
      <xdr:row>16</xdr:row>
      <xdr:rowOff>0</xdr:rowOff>
    </xdr:from>
    <xdr:to>
      <xdr:col>7</xdr:col>
      <xdr:colOff>171450</xdr:colOff>
      <xdr:row>17</xdr:row>
      <xdr:rowOff>152400</xdr:rowOff>
    </xdr:to>
    <xdr:sp macro="" textlink="">
      <xdr:nvSpPr>
        <xdr:cNvPr id="2469357" name="Text Box 4">
          <a:extLst>
            <a:ext uri="{FF2B5EF4-FFF2-40B4-BE49-F238E27FC236}">
              <a16:creationId xmlns:a16="http://schemas.microsoft.com/office/drawing/2014/main" id="{C4AD7971-D0DE-2030-8761-089859385D4F}"/>
            </a:ext>
          </a:extLst>
        </xdr:cNvPr>
        <xdr:cNvSpPr txBox="1">
          <a:spLocks noChangeArrowheads="1"/>
        </xdr:cNvSpPr>
      </xdr:nvSpPr>
      <xdr:spPr bwMode="auto">
        <a:xfrm>
          <a:off x="1722120" y="3429000"/>
          <a:ext cx="16764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579120</xdr:colOff>
      <xdr:row>16</xdr:row>
      <xdr:rowOff>0</xdr:rowOff>
    </xdr:from>
    <xdr:to>
      <xdr:col>7</xdr:col>
      <xdr:colOff>171450</xdr:colOff>
      <xdr:row>17</xdr:row>
      <xdr:rowOff>152400</xdr:rowOff>
    </xdr:to>
    <xdr:sp macro="" textlink="">
      <xdr:nvSpPr>
        <xdr:cNvPr id="2469358" name="Text Box 5">
          <a:extLst>
            <a:ext uri="{FF2B5EF4-FFF2-40B4-BE49-F238E27FC236}">
              <a16:creationId xmlns:a16="http://schemas.microsoft.com/office/drawing/2014/main" id="{D539B7FE-19D4-9334-19BF-77F026DDFA27}"/>
            </a:ext>
          </a:extLst>
        </xdr:cNvPr>
        <xdr:cNvSpPr txBox="1">
          <a:spLocks noChangeArrowheads="1"/>
        </xdr:cNvSpPr>
      </xdr:nvSpPr>
      <xdr:spPr bwMode="auto">
        <a:xfrm>
          <a:off x="1722120" y="3429000"/>
          <a:ext cx="16764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579120</xdr:colOff>
      <xdr:row>16</xdr:row>
      <xdr:rowOff>0</xdr:rowOff>
    </xdr:from>
    <xdr:to>
      <xdr:col>7</xdr:col>
      <xdr:colOff>171450</xdr:colOff>
      <xdr:row>17</xdr:row>
      <xdr:rowOff>152400</xdr:rowOff>
    </xdr:to>
    <xdr:sp macro="" textlink="">
      <xdr:nvSpPr>
        <xdr:cNvPr id="2469359" name="Text Box 1">
          <a:extLst>
            <a:ext uri="{FF2B5EF4-FFF2-40B4-BE49-F238E27FC236}">
              <a16:creationId xmlns:a16="http://schemas.microsoft.com/office/drawing/2014/main" id="{70A28A2F-4B6C-A05C-D718-265257CF5B4E}"/>
            </a:ext>
          </a:extLst>
        </xdr:cNvPr>
        <xdr:cNvSpPr txBox="1">
          <a:spLocks noChangeArrowheads="1"/>
        </xdr:cNvSpPr>
      </xdr:nvSpPr>
      <xdr:spPr bwMode="auto">
        <a:xfrm>
          <a:off x="1722120" y="3429000"/>
          <a:ext cx="16764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579120</xdr:colOff>
      <xdr:row>16</xdr:row>
      <xdr:rowOff>0</xdr:rowOff>
    </xdr:from>
    <xdr:to>
      <xdr:col>7</xdr:col>
      <xdr:colOff>171450</xdr:colOff>
      <xdr:row>17</xdr:row>
      <xdr:rowOff>152400</xdr:rowOff>
    </xdr:to>
    <xdr:sp macro="" textlink="">
      <xdr:nvSpPr>
        <xdr:cNvPr id="2469360" name="Text Box 3">
          <a:extLst>
            <a:ext uri="{FF2B5EF4-FFF2-40B4-BE49-F238E27FC236}">
              <a16:creationId xmlns:a16="http://schemas.microsoft.com/office/drawing/2014/main" id="{B5E29176-24B6-BB88-96E2-C219DC881B12}"/>
            </a:ext>
          </a:extLst>
        </xdr:cNvPr>
        <xdr:cNvSpPr txBox="1">
          <a:spLocks noChangeArrowheads="1"/>
        </xdr:cNvSpPr>
      </xdr:nvSpPr>
      <xdr:spPr bwMode="auto">
        <a:xfrm>
          <a:off x="1722120" y="3429000"/>
          <a:ext cx="16764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579120</xdr:colOff>
      <xdr:row>16</xdr:row>
      <xdr:rowOff>0</xdr:rowOff>
    </xdr:from>
    <xdr:to>
      <xdr:col>7</xdr:col>
      <xdr:colOff>171450</xdr:colOff>
      <xdr:row>17</xdr:row>
      <xdr:rowOff>152400</xdr:rowOff>
    </xdr:to>
    <xdr:sp macro="" textlink="">
      <xdr:nvSpPr>
        <xdr:cNvPr id="2469361" name="Text Box 4">
          <a:extLst>
            <a:ext uri="{FF2B5EF4-FFF2-40B4-BE49-F238E27FC236}">
              <a16:creationId xmlns:a16="http://schemas.microsoft.com/office/drawing/2014/main" id="{835350DA-7872-F87B-39B9-B4DC9DA356BD}"/>
            </a:ext>
          </a:extLst>
        </xdr:cNvPr>
        <xdr:cNvSpPr txBox="1">
          <a:spLocks noChangeArrowheads="1"/>
        </xdr:cNvSpPr>
      </xdr:nvSpPr>
      <xdr:spPr bwMode="auto">
        <a:xfrm>
          <a:off x="1722120" y="3429000"/>
          <a:ext cx="16764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6</xdr:col>
      <xdr:colOff>579120</xdr:colOff>
      <xdr:row>16</xdr:row>
      <xdr:rowOff>0</xdr:rowOff>
    </xdr:from>
    <xdr:to>
      <xdr:col>7</xdr:col>
      <xdr:colOff>171450</xdr:colOff>
      <xdr:row>17</xdr:row>
      <xdr:rowOff>152400</xdr:rowOff>
    </xdr:to>
    <xdr:sp macro="" textlink="">
      <xdr:nvSpPr>
        <xdr:cNvPr id="2469362" name="Text Box 5">
          <a:extLst>
            <a:ext uri="{FF2B5EF4-FFF2-40B4-BE49-F238E27FC236}">
              <a16:creationId xmlns:a16="http://schemas.microsoft.com/office/drawing/2014/main" id="{CFBBA885-148D-B574-2A29-6D203521CB79}"/>
            </a:ext>
          </a:extLst>
        </xdr:cNvPr>
        <xdr:cNvSpPr txBox="1">
          <a:spLocks noChangeArrowheads="1"/>
        </xdr:cNvSpPr>
      </xdr:nvSpPr>
      <xdr:spPr bwMode="auto">
        <a:xfrm>
          <a:off x="1722120" y="3429000"/>
          <a:ext cx="16764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15</xdr:row>
      <xdr:rowOff>0</xdr:rowOff>
    </xdr:from>
    <xdr:to>
      <xdr:col>16</xdr:col>
      <xdr:colOff>169372</xdr:colOff>
      <xdr:row>16</xdr:row>
      <xdr:rowOff>38100</xdr:rowOff>
    </xdr:to>
    <xdr:sp macro="" textlink="">
      <xdr:nvSpPr>
        <xdr:cNvPr id="2469363" name="Text Box 1">
          <a:extLst>
            <a:ext uri="{FF2B5EF4-FFF2-40B4-BE49-F238E27FC236}">
              <a16:creationId xmlns:a16="http://schemas.microsoft.com/office/drawing/2014/main" id="{5CE945A6-5EF1-8743-2D91-809AD5DF7DC1}"/>
            </a:ext>
          </a:extLst>
        </xdr:cNvPr>
        <xdr:cNvSpPr txBox="1">
          <a:spLocks noChangeArrowheads="1"/>
        </xdr:cNvSpPr>
      </xdr:nvSpPr>
      <xdr:spPr bwMode="auto">
        <a:xfrm>
          <a:off x="300228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15</xdr:row>
      <xdr:rowOff>0</xdr:rowOff>
    </xdr:from>
    <xdr:to>
      <xdr:col>16</xdr:col>
      <xdr:colOff>169372</xdr:colOff>
      <xdr:row>16</xdr:row>
      <xdr:rowOff>38100</xdr:rowOff>
    </xdr:to>
    <xdr:sp macro="" textlink="">
      <xdr:nvSpPr>
        <xdr:cNvPr id="2469364" name="Text Box 3">
          <a:extLst>
            <a:ext uri="{FF2B5EF4-FFF2-40B4-BE49-F238E27FC236}">
              <a16:creationId xmlns:a16="http://schemas.microsoft.com/office/drawing/2014/main" id="{0557B1BB-BE4B-666C-D4D0-2392F3EACBDB}"/>
            </a:ext>
          </a:extLst>
        </xdr:cNvPr>
        <xdr:cNvSpPr txBox="1">
          <a:spLocks noChangeArrowheads="1"/>
        </xdr:cNvSpPr>
      </xdr:nvSpPr>
      <xdr:spPr bwMode="auto">
        <a:xfrm>
          <a:off x="300228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15</xdr:row>
      <xdr:rowOff>0</xdr:rowOff>
    </xdr:from>
    <xdr:to>
      <xdr:col>16</xdr:col>
      <xdr:colOff>169372</xdr:colOff>
      <xdr:row>16</xdr:row>
      <xdr:rowOff>38100</xdr:rowOff>
    </xdr:to>
    <xdr:sp macro="" textlink="">
      <xdr:nvSpPr>
        <xdr:cNvPr id="2469365" name="Text Box 4">
          <a:extLst>
            <a:ext uri="{FF2B5EF4-FFF2-40B4-BE49-F238E27FC236}">
              <a16:creationId xmlns:a16="http://schemas.microsoft.com/office/drawing/2014/main" id="{D6FC44B9-C610-B163-FEDA-54C5EF2A1702}"/>
            </a:ext>
          </a:extLst>
        </xdr:cNvPr>
        <xdr:cNvSpPr txBox="1">
          <a:spLocks noChangeArrowheads="1"/>
        </xdr:cNvSpPr>
      </xdr:nvSpPr>
      <xdr:spPr bwMode="auto">
        <a:xfrm>
          <a:off x="300228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16</xdr:row>
      <xdr:rowOff>0</xdr:rowOff>
    </xdr:from>
    <xdr:to>
      <xdr:col>16</xdr:col>
      <xdr:colOff>169372</xdr:colOff>
      <xdr:row>17</xdr:row>
      <xdr:rowOff>152400</xdr:rowOff>
    </xdr:to>
    <xdr:sp macro="" textlink="">
      <xdr:nvSpPr>
        <xdr:cNvPr id="2469366" name="Text Box 1">
          <a:extLst>
            <a:ext uri="{FF2B5EF4-FFF2-40B4-BE49-F238E27FC236}">
              <a16:creationId xmlns:a16="http://schemas.microsoft.com/office/drawing/2014/main" id="{EB154B02-E730-434C-7DE6-96ED40A06290}"/>
            </a:ext>
          </a:extLst>
        </xdr:cNvPr>
        <xdr:cNvSpPr txBox="1">
          <a:spLocks noChangeArrowheads="1"/>
        </xdr:cNvSpPr>
      </xdr:nvSpPr>
      <xdr:spPr bwMode="auto">
        <a:xfrm>
          <a:off x="3002280" y="3429000"/>
          <a:ext cx="16764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16</xdr:row>
      <xdr:rowOff>0</xdr:rowOff>
    </xdr:from>
    <xdr:to>
      <xdr:col>16</xdr:col>
      <xdr:colOff>169372</xdr:colOff>
      <xdr:row>17</xdr:row>
      <xdr:rowOff>152400</xdr:rowOff>
    </xdr:to>
    <xdr:sp macro="" textlink="">
      <xdr:nvSpPr>
        <xdr:cNvPr id="2469367" name="Text Box 3">
          <a:extLst>
            <a:ext uri="{FF2B5EF4-FFF2-40B4-BE49-F238E27FC236}">
              <a16:creationId xmlns:a16="http://schemas.microsoft.com/office/drawing/2014/main" id="{E6825942-0247-35C2-F5AC-9CB227B3E32E}"/>
            </a:ext>
          </a:extLst>
        </xdr:cNvPr>
        <xdr:cNvSpPr txBox="1">
          <a:spLocks noChangeArrowheads="1"/>
        </xdr:cNvSpPr>
      </xdr:nvSpPr>
      <xdr:spPr bwMode="auto">
        <a:xfrm>
          <a:off x="3002280" y="3429000"/>
          <a:ext cx="16764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16</xdr:row>
      <xdr:rowOff>0</xdr:rowOff>
    </xdr:from>
    <xdr:to>
      <xdr:col>16</xdr:col>
      <xdr:colOff>169372</xdr:colOff>
      <xdr:row>17</xdr:row>
      <xdr:rowOff>152400</xdr:rowOff>
    </xdr:to>
    <xdr:sp macro="" textlink="">
      <xdr:nvSpPr>
        <xdr:cNvPr id="2469368" name="Text Box 4">
          <a:extLst>
            <a:ext uri="{FF2B5EF4-FFF2-40B4-BE49-F238E27FC236}">
              <a16:creationId xmlns:a16="http://schemas.microsoft.com/office/drawing/2014/main" id="{2F27478A-E2FA-7BA2-7CC6-8B11D40D854E}"/>
            </a:ext>
          </a:extLst>
        </xdr:cNvPr>
        <xdr:cNvSpPr txBox="1">
          <a:spLocks noChangeArrowheads="1"/>
        </xdr:cNvSpPr>
      </xdr:nvSpPr>
      <xdr:spPr bwMode="auto">
        <a:xfrm>
          <a:off x="3002280" y="3429000"/>
          <a:ext cx="16764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16</xdr:row>
      <xdr:rowOff>0</xdr:rowOff>
    </xdr:from>
    <xdr:to>
      <xdr:col>16</xdr:col>
      <xdr:colOff>169372</xdr:colOff>
      <xdr:row>17</xdr:row>
      <xdr:rowOff>152400</xdr:rowOff>
    </xdr:to>
    <xdr:sp macro="" textlink="">
      <xdr:nvSpPr>
        <xdr:cNvPr id="2469369" name="Text Box 5">
          <a:extLst>
            <a:ext uri="{FF2B5EF4-FFF2-40B4-BE49-F238E27FC236}">
              <a16:creationId xmlns:a16="http://schemas.microsoft.com/office/drawing/2014/main" id="{27C332D0-36F5-546C-404B-6E2E9DE48386}"/>
            </a:ext>
          </a:extLst>
        </xdr:cNvPr>
        <xdr:cNvSpPr txBox="1">
          <a:spLocks noChangeArrowheads="1"/>
        </xdr:cNvSpPr>
      </xdr:nvSpPr>
      <xdr:spPr bwMode="auto">
        <a:xfrm>
          <a:off x="3002280" y="3429000"/>
          <a:ext cx="16764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16</xdr:row>
      <xdr:rowOff>0</xdr:rowOff>
    </xdr:from>
    <xdr:to>
      <xdr:col>16</xdr:col>
      <xdr:colOff>169372</xdr:colOff>
      <xdr:row>17</xdr:row>
      <xdr:rowOff>152400</xdr:rowOff>
    </xdr:to>
    <xdr:sp macro="" textlink="">
      <xdr:nvSpPr>
        <xdr:cNvPr id="2469370" name="Text Box 1">
          <a:extLst>
            <a:ext uri="{FF2B5EF4-FFF2-40B4-BE49-F238E27FC236}">
              <a16:creationId xmlns:a16="http://schemas.microsoft.com/office/drawing/2014/main" id="{52838720-CBB4-F5D7-C740-C46F36134261}"/>
            </a:ext>
          </a:extLst>
        </xdr:cNvPr>
        <xdr:cNvSpPr txBox="1">
          <a:spLocks noChangeArrowheads="1"/>
        </xdr:cNvSpPr>
      </xdr:nvSpPr>
      <xdr:spPr bwMode="auto">
        <a:xfrm>
          <a:off x="3002280" y="3429000"/>
          <a:ext cx="16764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16</xdr:row>
      <xdr:rowOff>0</xdr:rowOff>
    </xdr:from>
    <xdr:to>
      <xdr:col>16</xdr:col>
      <xdr:colOff>169372</xdr:colOff>
      <xdr:row>17</xdr:row>
      <xdr:rowOff>152400</xdr:rowOff>
    </xdr:to>
    <xdr:sp macro="" textlink="">
      <xdr:nvSpPr>
        <xdr:cNvPr id="2469371" name="Text Box 3">
          <a:extLst>
            <a:ext uri="{FF2B5EF4-FFF2-40B4-BE49-F238E27FC236}">
              <a16:creationId xmlns:a16="http://schemas.microsoft.com/office/drawing/2014/main" id="{7A9B1530-4897-979A-27FB-AF6A7623040A}"/>
            </a:ext>
          </a:extLst>
        </xdr:cNvPr>
        <xdr:cNvSpPr txBox="1">
          <a:spLocks noChangeArrowheads="1"/>
        </xdr:cNvSpPr>
      </xdr:nvSpPr>
      <xdr:spPr bwMode="auto">
        <a:xfrm>
          <a:off x="3002280" y="3429000"/>
          <a:ext cx="16764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16</xdr:row>
      <xdr:rowOff>0</xdr:rowOff>
    </xdr:from>
    <xdr:to>
      <xdr:col>16</xdr:col>
      <xdr:colOff>169372</xdr:colOff>
      <xdr:row>17</xdr:row>
      <xdr:rowOff>152400</xdr:rowOff>
    </xdr:to>
    <xdr:sp macro="" textlink="">
      <xdr:nvSpPr>
        <xdr:cNvPr id="2469372" name="Text Box 4">
          <a:extLst>
            <a:ext uri="{FF2B5EF4-FFF2-40B4-BE49-F238E27FC236}">
              <a16:creationId xmlns:a16="http://schemas.microsoft.com/office/drawing/2014/main" id="{26F5B6CE-E441-9F60-5C12-CF189F2F4B12}"/>
            </a:ext>
          </a:extLst>
        </xdr:cNvPr>
        <xdr:cNvSpPr txBox="1">
          <a:spLocks noChangeArrowheads="1"/>
        </xdr:cNvSpPr>
      </xdr:nvSpPr>
      <xdr:spPr bwMode="auto">
        <a:xfrm>
          <a:off x="3002280" y="3429000"/>
          <a:ext cx="16764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16</xdr:row>
      <xdr:rowOff>0</xdr:rowOff>
    </xdr:from>
    <xdr:to>
      <xdr:col>16</xdr:col>
      <xdr:colOff>169372</xdr:colOff>
      <xdr:row>17</xdr:row>
      <xdr:rowOff>152400</xdr:rowOff>
    </xdr:to>
    <xdr:sp macro="" textlink="">
      <xdr:nvSpPr>
        <xdr:cNvPr id="2469373" name="Text Box 5">
          <a:extLst>
            <a:ext uri="{FF2B5EF4-FFF2-40B4-BE49-F238E27FC236}">
              <a16:creationId xmlns:a16="http://schemas.microsoft.com/office/drawing/2014/main" id="{409C12B4-616A-6CA3-1741-D7BD7791F030}"/>
            </a:ext>
          </a:extLst>
        </xdr:cNvPr>
        <xdr:cNvSpPr txBox="1">
          <a:spLocks noChangeArrowheads="1"/>
        </xdr:cNvSpPr>
      </xdr:nvSpPr>
      <xdr:spPr bwMode="auto">
        <a:xfrm>
          <a:off x="3002280" y="3429000"/>
          <a:ext cx="16764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15</xdr:row>
      <xdr:rowOff>0</xdr:rowOff>
    </xdr:from>
    <xdr:to>
      <xdr:col>16</xdr:col>
      <xdr:colOff>169372</xdr:colOff>
      <xdr:row>16</xdr:row>
      <xdr:rowOff>38100</xdr:rowOff>
    </xdr:to>
    <xdr:sp macro="" textlink="">
      <xdr:nvSpPr>
        <xdr:cNvPr id="2469374" name="Text Box 1">
          <a:extLst>
            <a:ext uri="{FF2B5EF4-FFF2-40B4-BE49-F238E27FC236}">
              <a16:creationId xmlns:a16="http://schemas.microsoft.com/office/drawing/2014/main" id="{992DFEEE-8235-44E0-CFA9-E472F5059BB5}"/>
            </a:ext>
          </a:extLst>
        </xdr:cNvPr>
        <xdr:cNvSpPr txBox="1">
          <a:spLocks noChangeArrowheads="1"/>
        </xdr:cNvSpPr>
      </xdr:nvSpPr>
      <xdr:spPr bwMode="auto">
        <a:xfrm>
          <a:off x="300228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15</xdr:row>
      <xdr:rowOff>0</xdr:rowOff>
    </xdr:from>
    <xdr:to>
      <xdr:col>16</xdr:col>
      <xdr:colOff>169372</xdr:colOff>
      <xdr:row>16</xdr:row>
      <xdr:rowOff>38100</xdr:rowOff>
    </xdr:to>
    <xdr:sp macro="" textlink="">
      <xdr:nvSpPr>
        <xdr:cNvPr id="2469375" name="Text Box 3">
          <a:extLst>
            <a:ext uri="{FF2B5EF4-FFF2-40B4-BE49-F238E27FC236}">
              <a16:creationId xmlns:a16="http://schemas.microsoft.com/office/drawing/2014/main" id="{3FD0F7B8-BE89-59D0-6679-E0EF8CEC9B08}"/>
            </a:ext>
          </a:extLst>
        </xdr:cNvPr>
        <xdr:cNvSpPr txBox="1">
          <a:spLocks noChangeArrowheads="1"/>
        </xdr:cNvSpPr>
      </xdr:nvSpPr>
      <xdr:spPr bwMode="auto">
        <a:xfrm>
          <a:off x="300228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15</xdr:row>
      <xdr:rowOff>0</xdr:rowOff>
    </xdr:from>
    <xdr:to>
      <xdr:col>16</xdr:col>
      <xdr:colOff>169372</xdr:colOff>
      <xdr:row>16</xdr:row>
      <xdr:rowOff>38100</xdr:rowOff>
    </xdr:to>
    <xdr:sp macro="" textlink="">
      <xdr:nvSpPr>
        <xdr:cNvPr id="2469376" name="Text Box 4">
          <a:extLst>
            <a:ext uri="{FF2B5EF4-FFF2-40B4-BE49-F238E27FC236}">
              <a16:creationId xmlns:a16="http://schemas.microsoft.com/office/drawing/2014/main" id="{9228A249-9913-2EC6-9918-5BDDAD9B36EA}"/>
            </a:ext>
          </a:extLst>
        </xdr:cNvPr>
        <xdr:cNvSpPr txBox="1">
          <a:spLocks noChangeArrowheads="1"/>
        </xdr:cNvSpPr>
      </xdr:nvSpPr>
      <xdr:spPr bwMode="auto">
        <a:xfrm>
          <a:off x="300228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16</xdr:row>
      <xdr:rowOff>0</xdr:rowOff>
    </xdr:from>
    <xdr:to>
      <xdr:col>16</xdr:col>
      <xdr:colOff>169372</xdr:colOff>
      <xdr:row>17</xdr:row>
      <xdr:rowOff>152400</xdr:rowOff>
    </xdr:to>
    <xdr:sp macro="" textlink="">
      <xdr:nvSpPr>
        <xdr:cNvPr id="2469377" name="Text Box 1">
          <a:extLst>
            <a:ext uri="{FF2B5EF4-FFF2-40B4-BE49-F238E27FC236}">
              <a16:creationId xmlns:a16="http://schemas.microsoft.com/office/drawing/2014/main" id="{B067F090-E501-7784-45B3-D026FCF06326}"/>
            </a:ext>
          </a:extLst>
        </xdr:cNvPr>
        <xdr:cNvSpPr txBox="1">
          <a:spLocks noChangeArrowheads="1"/>
        </xdr:cNvSpPr>
      </xdr:nvSpPr>
      <xdr:spPr bwMode="auto">
        <a:xfrm>
          <a:off x="3002280" y="3429000"/>
          <a:ext cx="16764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16</xdr:row>
      <xdr:rowOff>0</xdr:rowOff>
    </xdr:from>
    <xdr:to>
      <xdr:col>16</xdr:col>
      <xdr:colOff>169372</xdr:colOff>
      <xdr:row>17</xdr:row>
      <xdr:rowOff>152400</xdr:rowOff>
    </xdr:to>
    <xdr:sp macro="" textlink="">
      <xdr:nvSpPr>
        <xdr:cNvPr id="2469378" name="Text Box 3">
          <a:extLst>
            <a:ext uri="{FF2B5EF4-FFF2-40B4-BE49-F238E27FC236}">
              <a16:creationId xmlns:a16="http://schemas.microsoft.com/office/drawing/2014/main" id="{E61965BB-2CD9-A419-5505-0B628D41CEC4}"/>
            </a:ext>
          </a:extLst>
        </xdr:cNvPr>
        <xdr:cNvSpPr txBox="1">
          <a:spLocks noChangeArrowheads="1"/>
        </xdr:cNvSpPr>
      </xdr:nvSpPr>
      <xdr:spPr bwMode="auto">
        <a:xfrm>
          <a:off x="3002280" y="3429000"/>
          <a:ext cx="16764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16</xdr:row>
      <xdr:rowOff>0</xdr:rowOff>
    </xdr:from>
    <xdr:to>
      <xdr:col>16</xdr:col>
      <xdr:colOff>169372</xdr:colOff>
      <xdr:row>17</xdr:row>
      <xdr:rowOff>152400</xdr:rowOff>
    </xdr:to>
    <xdr:sp macro="" textlink="">
      <xdr:nvSpPr>
        <xdr:cNvPr id="2469379" name="Text Box 4">
          <a:extLst>
            <a:ext uri="{FF2B5EF4-FFF2-40B4-BE49-F238E27FC236}">
              <a16:creationId xmlns:a16="http://schemas.microsoft.com/office/drawing/2014/main" id="{4C75912A-1AD4-FEBF-38F0-8CA89034C450}"/>
            </a:ext>
          </a:extLst>
        </xdr:cNvPr>
        <xdr:cNvSpPr txBox="1">
          <a:spLocks noChangeArrowheads="1"/>
        </xdr:cNvSpPr>
      </xdr:nvSpPr>
      <xdr:spPr bwMode="auto">
        <a:xfrm>
          <a:off x="3002280" y="3429000"/>
          <a:ext cx="16764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16</xdr:row>
      <xdr:rowOff>0</xdr:rowOff>
    </xdr:from>
    <xdr:to>
      <xdr:col>16</xdr:col>
      <xdr:colOff>169372</xdr:colOff>
      <xdr:row>17</xdr:row>
      <xdr:rowOff>152400</xdr:rowOff>
    </xdr:to>
    <xdr:sp macro="" textlink="">
      <xdr:nvSpPr>
        <xdr:cNvPr id="2469380" name="Text Box 5">
          <a:extLst>
            <a:ext uri="{FF2B5EF4-FFF2-40B4-BE49-F238E27FC236}">
              <a16:creationId xmlns:a16="http://schemas.microsoft.com/office/drawing/2014/main" id="{2940A2AF-0946-2FB3-71D3-A3116C52A7B4}"/>
            </a:ext>
          </a:extLst>
        </xdr:cNvPr>
        <xdr:cNvSpPr txBox="1">
          <a:spLocks noChangeArrowheads="1"/>
        </xdr:cNvSpPr>
      </xdr:nvSpPr>
      <xdr:spPr bwMode="auto">
        <a:xfrm>
          <a:off x="3002280" y="3429000"/>
          <a:ext cx="16764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16</xdr:row>
      <xdr:rowOff>0</xdr:rowOff>
    </xdr:from>
    <xdr:to>
      <xdr:col>16</xdr:col>
      <xdr:colOff>169372</xdr:colOff>
      <xdr:row>17</xdr:row>
      <xdr:rowOff>152400</xdr:rowOff>
    </xdr:to>
    <xdr:sp macro="" textlink="">
      <xdr:nvSpPr>
        <xdr:cNvPr id="2469381" name="Text Box 1">
          <a:extLst>
            <a:ext uri="{FF2B5EF4-FFF2-40B4-BE49-F238E27FC236}">
              <a16:creationId xmlns:a16="http://schemas.microsoft.com/office/drawing/2014/main" id="{159DD9C4-F48C-E005-150C-F64AA0DA0392}"/>
            </a:ext>
          </a:extLst>
        </xdr:cNvPr>
        <xdr:cNvSpPr txBox="1">
          <a:spLocks noChangeArrowheads="1"/>
        </xdr:cNvSpPr>
      </xdr:nvSpPr>
      <xdr:spPr bwMode="auto">
        <a:xfrm>
          <a:off x="3002280" y="3429000"/>
          <a:ext cx="16764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16</xdr:row>
      <xdr:rowOff>0</xdr:rowOff>
    </xdr:from>
    <xdr:to>
      <xdr:col>16</xdr:col>
      <xdr:colOff>169372</xdr:colOff>
      <xdr:row>17</xdr:row>
      <xdr:rowOff>152400</xdr:rowOff>
    </xdr:to>
    <xdr:sp macro="" textlink="">
      <xdr:nvSpPr>
        <xdr:cNvPr id="2469382" name="Text Box 3">
          <a:extLst>
            <a:ext uri="{FF2B5EF4-FFF2-40B4-BE49-F238E27FC236}">
              <a16:creationId xmlns:a16="http://schemas.microsoft.com/office/drawing/2014/main" id="{9797D593-52EC-941A-5D62-8F8D356FDC86}"/>
            </a:ext>
          </a:extLst>
        </xdr:cNvPr>
        <xdr:cNvSpPr txBox="1">
          <a:spLocks noChangeArrowheads="1"/>
        </xdr:cNvSpPr>
      </xdr:nvSpPr>
      <xdr:spPr bwMode="auto">
        <a:xfrm>
          <a:off x="3002280" y="3429000"/>
          <a:ext cx="16764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16</xdr:row>
      <xdr:rowOff>0</xdr:rowOff>
    </xdr:from>
    <xdr:to>
      <xdr:col>16</xdr:col>
      <xdr:colOff>169372</xdr:colOff>
      <xdr:row>17</xdr:row>
      <xdr:rowOff>152400</xdr:rowOff>
    </xdr:to>
    <xdr:sp macro="" textlink="">
      <xdr:nvSpPr>
        <xdr:cNvPr id="2469383" name="Text Box 4">
          <a:extLst>
            <a:ext uri="{FF2B5EF4-FFF2-40B4-BE49-F238E27FC236}">
              <a16:creationId xmlns:a16="http://schemas.microsoft.com/office/drawing/2014/main" id="{E0998615-97CF-C898-22C6-744BDD52D0FA}"/>
            </a:ext>
          </a:extLst>
        </xdr:cNvPr>
        <xdr:cNvSpPr txBox="1">
          <a:spLocks noChangeArrowheads="1"/>
        </xdr:cNvSpPr>
      </xdr:nvSpPr>
      <xdr:spPr bwMode="auto">
        <a:xfrm>
          <a:off x="3002280" y="3429000"/>
          <a:ext cx="16764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19</xdr:col>
      <xdr:colOff>205740</xdr:colOff>
      <xdr:row>16</xdr:row>
      <xdr:rowOff>38100</xdr:rowOff>
    </xdr:to>
    <xdr:sp macro="" textlink="">
      <xdr:nvSpPr>
        <xdr:cNvPr id="2469385" name="Text Box 1">
          <a:extLst>
            <a:ext uri="{FF2B5EF4-FFF2-40B4-BE49-F238E27FC236}">
              <a16:creationId xmlns:a16="http://schemas.microsoft.com/office/drawing/2014/main" id="{113DD985-BF37-B962-5118-F3480C9D8C6D}"/>
            </a:ext>
          </a:extLst>
        </xdr:cNvPr>
        <xdr:cNvSpPr txBox="1">
          <a:spLocks noChangeArrowheads="1"/>
        </xdr:cNvSpPr>
      </xdr:nvSpPr>
      <xdr:spPr bwMode="auto">
        <a:xfrm>
          <a:off x="300228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19</xdr:col>
      <xdr:colOff>205740</xdr:colOff>
      <xdr:row>16</xdr:row>
      <xdr:rowOff>38100</xdr:rowOff>
    </xdr:to>
    <xdr:sp macro="" textlink="">
      <xdr:nvSpPr>
        <xdr:cNvPr id="2469386" name="Text Box 3">
          <a:extLst>
            <a:ext uri="{FF2B5EF4-FFF2-40B4-BE49-F238E27FC236}">
              <a16:creationId xmlns:a16="http://schemas.microsoft.com/office/drawing/2014/main" id="{C9465F2C-0F66-35A8-78CC-4BED3853EC3A}"/>
            </a:ext>
          </a:extLst>
        </xdr:cNvPr>
        <xdr:cNvSpPr txBox="1">
          <a:spLocks noChangeArrowheads="1"/>
        </xdr:cNvSpPr>
      </xdr:nvSpPr>
      <xdr:spPr bwMode="auto">
        <a:xfrm>
          <a:off x="300228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19</xdr:col>
      <xdr:colOff>205740</xdr:colOff>
      <xdr:row>16</xdr:row>
      <xdr:rowOff>38100</xdr:rowOff>
    </xdr:to>
    <xdr:sp macro="" textlink="">
      <xdr:nvSpPr>
        <xdr:cNvPr id="2469387" name="Text Box 4">
          <a:extLst>
            <a:ext uri="{FF2B5EF4-FFF2-40B4-BE49-F238E27FC236}">
              <a16:creationId xmlns:a16="http://schemas.microsoft.com/office/drawing/2014/main" id="{1A0DAB24-1FF5-4BBD-6172-8FBED299A8C8}"/>
            </a:ext>
          </a:extLst>
        </xdr:cNvPr>
        <xdr:cNvSpPr txBox="1">
          <a:spLocks noChangeArrowheads="1"/>
        </xdr:cNvSpPr>
      </xdr:nvSpPr>
      <xdr:spPr bwMode="auto">
        <a:xfrm>
          <a:off x="300228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16</xdr:row>
      <xdr:rowOff>0</xdr:rowOff>
    </xdr:from>
    <xdr:to>
      <xdr:col>28</xdr:col>
      <xdr:colOff>38965</xdr:colOff>
      <xdr:row>17</xdr:row>
      <xdr:rowOff>152400</xdr:rowOff>
    </xdr:to>
    <xdr:sp macro="" textlink="">
      <xdr:nvSpPr>
        <xdr:cNvPr id="2469388" name="Text Box 1">
          <a:extLst>
            <a:ext uri="{FF2B5EF4-FFF2-40B4-BE49-F238E27FC236}">
              <a16:creationId xmlns:a16="http://schemas.microsoft.com/office/drawing/2014/main" id="{08F0FEA2-DD19-B260-706C-F96FB7608B1E}"/>
            </a:ext>
          </a:extLst>
        </xdr:cNvPr>
        <xdr:cNvSpPr txBox="1">
          <a:spLocks noChangeArrowheads="1"/>
        </xdr:cNvSpPr>
      </xdr:nvSpPr>
      <xdr:spPr bwMode="auto">
        <a:xfrm>
          <a:off x="4632960" y="3429000"/>
          <a:ext cx="3810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16</xdr:row>
      <xdr:rowOff>0</xdr:rowOff>
    </xdr:from>
    <xdr:to>
      <xdr:col>28</xdr:col>
      <xdr:colOff>38965</xdr:colOff>
      <xdr:row>17</xdr:row>
      <xdr:rowOff>152400</xdr:rowOff>
    </xdr:to>
    <xdr:sp macro="" textlink="">
      <xdr:nvSpPr>
        <xdr:cNvPr id="2469389" name="Text Box 3">
          <a:extLst>
            <a:ext uri="{FF2B5EF4-FFF2-40B4-BE49-F238E27FC236}">
              <a16:creationId xmlns:a16="http://schemas.microsoft.com/office/drawing/2014/main" id="{1A97FCDB-AC1D-3BC4-4770-586546A8350B}"/>
            </a:ext>
          </a:extLst>
        </xdr:cNvPr>
        <xdr:cNvSpPr txBox="1">
          <a:spLocks noChangeArrowheads="1"/>
        </xdr:cNvSpPr>
      </xdr:nvSpPr>
      <xdr:spPr bwMode="auto">
        <a:xfrm>
          <a:off x="4632960" y="3429000"/>
          <a:ext cx="3810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16</xdr:row>
      <xdr:rowOff>0</xdr:rowOff>
    </xdr:from>
    <xdr:to>
      <xdr:col>28</xdr:col>
      <xdr:colOff>38965</xdr:colOff>
      <xdr:row>17</xdr:row>
      <xdr:rowOff>152400</xdr:rowOff>
    </xdr:to>
    <xdr:sp macro="" textlink="">
      <xdr:nvSpPr>
        <xdr:cNvPr id="2469390" name="Text Box 4">
          <a:extLst>
            <a:ext uri="{FF2B5EF4-FFF2-40B4-BE49-F238E27FC236}">
              <a16:creationId xmlns:a16="http://schemas.microsoft.com/office/drawing/2014/main" id="{2B2812F5-8D71-872E-1825-479BF17813F3}"/>
            </a:ext>
          </a:extLst>
        </xdr:cNvPr>
        <xdr:cNvSpPr txBox="1">
          <a:spLocks noChangeArrowheads="1"/>
        </xdr:cNvSpPr>
      </xdr:nvSpPr>
      <xdr:spPr bwMode="auto">
        <a:xfrm>
          <a:off x="4632960" y="3429000"/>
          <a:ext cx="3810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16</xdr:row>
      <xdr:rowOff>0</xdr:rowOff>
    </xdr:from>
    <xdr:to>
      <xdr:col>28</xdr:col>
      <xdr:colOff>38965</xdr:colOff>
      <xdr:row>17</xdr:row>
      <xdr:rowOff>152400</xdr:rowOff>
    </xdr:to>
    <xdr:sp macro="" textlink="">
      <xdr:nvSpPr>
        <xdr:cNvPr id="2469391" name="Text Box 5">
          <a:extLst>
            <a:ext uri="{FF2B5EF4-FFF2-40B4-BE49-F238E27FC236}">
              <a16:creationId xmlns:a16="http://schemas.microsoft.com/office/drawing/2014/main" id="{3DCC70BE-1186-ED4D-CF33-5E0F1831D62F}"/>
            </a:ext>
          </a:extLst>
        </xdr:cNvPr>
        <xdr:cNvSpPr txBox="1">
          <a:spLocks noChangeArrowheads="1"/>
        </xdr:cNvSpPr>
      </xdr:nvSpPr>
      <xdr:spPr bwMode="auto">
        <a:xfrm>
          <a:off x="4632960" y="3429000"/>
          <a:ext cx="3810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16</xdr:row>
      <xdr:rowOff>0</xdr:rowOff>
    </xdr:from>
    <xdr:to>
      <xdr:col>28</xdr:col>
      <xdr:colOff>38965</xdr:colOff>
      <xdr:row>17</xdr:row>
      <xdr:rowOff>152400</xdr:rowOff>
    </xdr:to>
    <xdr:sp macro="" textlink="">
      <xdr:nvSpPr>
        <xdr:cNvPr id="2469392" name="Text Box 1">
          <a:extLst>
            <a:ext uri="{FF2B5EF4-FFF2-40B4-BE49-F238E27FC236}">
              <a16:creationId xmlns:a16="http://schemas.microsoft.com/office/drawing/2014/main" id="{AE621332-A46B-72B4-4F1F-5A276934F88B}"/>
            </a:ext>
          </a:extLst>
        </xdr:cNvPr>
        <xdr:cNvSpPr txBox="1">
          <a:spLocks noChangeArrowheads="1"/>
        </xdr:cNvSpPr>
      </xdr:nvSpPr>
      <xdr:spPr bwMode="auto">
        <a:xfrm>
          <a:off x="4632960" y="3429000"/>
          <a:ext cx="3810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16</xdr:row>
      <xdr:rowOff>0</xdr:rowOff>
    </xdr:from>
    <xdr:to>
      <xdr:col>28</xdr:col>
      <xdr:colOff>38965</xdr:colOff>
      <xdr:row>17</xdr:row>
      <xdr:rowOff>152400</xdr:rowOff>
    </xdr:to>
    <xdr:sp macro="" textlink="">
      <xdr:nvSpPr>
        <xdr:cNvPr id="2469393" name="Text Box 3">
          <a:extLst>
            <a:ext uri="{FF2B5EF4-FFF2-40B4-BE49-F238E27FC236}">
              <a16:creationId xmlns:a16="http://schemas.microsoft.com/office/drawing/2014/main" id="{C126361D-961E-BB62-0DD7-32026480D26D}"/>
            </a:ext>
          </a:extLst>
        </xdr:cNvPr>
        <xdr:cNvSpPr txBox="1">
          <a:spLocks noChangeArrowheads="1"/>
        </xdr:cNvSpPr>
      </xdr:nvSpPr>
      <xdr:spPr bwMode="auto">
        <a:xfrm>
          <a:off x="4632960" y="3429000"/>
          <a:ext cx="3810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16</xdr:row>
      <xdr:rowOff>0</xdr:rowOff>
    </xdr:from>
    <xdr:to>
      <xdr:col>28</xdr:col>
      <xdr:colOff>38965</xdr:colOff>
      <xdr:row>17</xdr:row>
      <xdr:rowOff>152400</xdr:rowOff>
    </xdr:to>
    <xdr:sp macro="" textlink="">
      <xdr:nvSpPr>
        <xdr:cNvPr id="2469394" name="Text Box 4">
          <a:extLst>
            <a:ext uri="{FF2B5EF4-FFF2-40B4-BE49-F238E27FC236}">
              <a16:creationId xmlns:a16="http://schemas.microsoft.com/office/drawing/2014/main" id="{A10A5548-DE94-CE07-0DD0-DD1826404304}"/>
            </a:ext>
          </a:extLst>
        </xdr:cNvPr>
        <xdr:cNvSpPr txBox="1">
          <a:spLocks noChangeArrowheads="1"/>
        </xdr:cNvSpPr>
      </xdr:nvSpPr>
      <xdr:spPr bwMode="auto">
        <a:xfrm>
          <a:off x="4632960" y="3429000"/>
          <a:ext cx="3810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27</xdr:col>
      <xdr:colOff>556260</xdr:colOff>
      <xdr:row>16</xdr:row>
      <xdr:rowOff>0</xdr:rowOff>
    </xdr:from>
    <xdr:to>
      <xdr:col>28</xdr:col>
      <xdr:colOff>38965</xdr:colOff>
      <xdr:row>17</xdr:row>
      <xdr:rowOff>152400</xdr:rowOff>
    </xdr:to>
    <xdr:sp macro="" textlink="">
      <xdr:nvSpPr>
        <xdr:cNvPr id="2469395" name="Text Box 5">
          <a:extLst>
            <a:ext uri="{FF2B5EF4-FFF2-40B4-BE49-F238E27FC236}">
              <a16:creationId xmlns:a16="http://schemas.microsoft.com/office/drawing/2014/main" id="{36D152A6-7729-FB8C-BCAF-DC9A5B372F10}"/>
            </a:ext>
          </a:extLst>
        </xdr:cNvPr>
        <xdr:cNvSpPr txBox="1">
          <a:spLocks noChangeArrowheads="1"/>
        </xdr:cNvSpPr>
      </xdr:nvSpPr>
      <xdr:spPr bwMode="auto">
        <a:xfrm>
          <a:off x="4632960" y="3429000"/>
          <a:ext cx="38100" cy="3200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15</xdr:row>
      <xdr:rowOff>0</xdr:rowOff>
    </xdr:from>
    <xdr:to>
      <xdr:col>16</xdr:col>
      <xdr:colOff>169372</xdr:colOff>
      <xdr:row>16</xdr:row>
      <xdr:rowOff>38100</xdr:rowOff>
    </xdr:to>
    <xdr:sp macro="" textlink="">
      <xdr:nvSpPr>
        <xdr:cNvPr id="2469396" name="Text Box 1">
          <a:extLst>
            <a:ext uri="{FF2B5EF4-FFF2-40B4-BE49-F238E27FC236}">
              <a16:creationId xmlns:a16="http://schemas.microsoft.com/office/drawing/2014/main" id="{3CCFE934-2D2D-D256-0D83-A800638055E5}"/>
            </a:ext>
          </a:extLst>
        </xdr:cNvPr>
        <xdr:cNvSpPr txBox="1">
          <a:spLocks noChangeArrowheads="1"/>
        </xdr:cNvSpPr>
      </xdr:nvSpPr>
      <xdr:spPr bwMode="auto">
        <a:xfrm>
          <a:off x="300228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15</xdr:row>
      <xdr:rowOff>0</xdr:rowOff>
    </xdr:from>
    <xdr:to>
      <xdr:col>16</xdr:col>
      <xdr:colOff>169372</xdr:colOff>
      <xdr:row>16</xdr:row>
      <xdr:rowOff>38100</xdr:rowOff>
    </xdr:to>
    <xdr:sp macro="" textlink="">
      <xdr:nvSpPr>
        <xdr:cNvPr id="2469397" name="Text Box 3">
          <a:extLst>
            <a:ext uri="{FF2B5EF4-FFF2-40B4-BE49-F238E27FC236}">
              <a16:creationId xmlns:a16="http://schemas.microsoft.com/office/drawing/2014/main" id="{A360A3EF-8C6F-F20C-FC1D-BCC5CE9F50E2}"/>
            </a:ext>
          </a:extLst>
        </xdr:cNvPr>
        <xdr:cNvSpPr txBox="1">
          <a:spLocks noChangeArrowheads="1"/>
        </xdr:cNvSpPr>
      </xdr:nvSpPr>
      <xdr:spPr bwMode="auto">
        <a:xfrm>
          <a:off x="300228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15</xdr:row>
      <xdr:rowOff>0</xdr:rowOff>
    </xdr:from>
    <xdr:to>
      <xdr:col>16</xdr:col>
      <xdr:colOff>169372</xdr:colOff>
      <xdr:row>16</xdr:row>
      <xdr:rowOff>38100</xdr:rowOff>
    </xdr:to>
    <xdr:sp macro="" textlink="">
      <xdr:nvSpPr>
        <xdr:cNvPr id="2469398" name="Text Box 4">
          <a:extLst>
            <a:ext uri="{FF2B5EF4-FFF2-40B4-BE49-F238E27FC236}">
              <a16:creationId xmlns:a16="http://schemas.microsoft.com/office/drawing/2014/main" id="{519C0F16-5C3F-9A65-F502-7D79D551954B}"/>
            </a:ext>
          </a:extLst>
        </xdr:cNvPr>
        <xdr:cNvSpPr txBox="1">
          <a:spLocks noChangeArrowheads="1"/>
        </xdr:cNvSpPr>
      </xdr:nvSpPr>
      <xdr:spPr bwMode="auto">
        <a:xfrm>
          <a:off x="300228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15</xdr:row>
      <xdr:rowOff>0</xdr:rowOff>
    </xdr:from>
    <xdr:to>
      <xdr:col>16</xdr:col>
      <xdr:colOff>169372</xdr:colOff>
      <xdr:row>16</xdr:row>
      <xdr:rowOff>38100</xdr:rowOff>
    </xdr:to>
    <xdr:sp macro="" textlink="">
      <xdr:nvSpPr>
        <xdr:cNvPr id="2469399" name="Text Box 5">
          <a:extLst>
            <a:ext uri="{FF2B5EF4-FFF2-40B4-BE49-F238E27FC236}">
              <a16:creationId xmlns:a16="http://schemas.microsoft.com/office/drawing/2014/main" id="{D769A2AD-02C2-168E-C39B-66A1E8803F2A}"/>
            </a:ext>
          </a:extLst>
        </xdr:cNvPr>
        <xdr:cNvSpPr txBox="1">
          <a:spLocks noChangeArrowheads="1"/>
        </xdr:cNvSpPr>
      </xdr:nvSpPr>
      <xdr:spPr bwMode="auto">
        <a:xfrm>
          <a:off x="300228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15</xdr:row>
      <xdr:rowOff>0</xdr:rowOff>
    </xdr:from>
    <xdr:to>
      <xdr:col>16</xdr:col>
      <xdr:colOff>169372</xdr:colOff>
      <xdr:row>16</xdr:row>
      <xdr:rowOff>38100</xdr:rowOff>
    </xdr:to>
    <xdr:sp macro="" textlink="">
      <xdr:nvSpPr>
        <xdr:cNvPr id="2469400" name="Text Box 1">
          <a:extLst>
            <a:ext uri="{FF2B5EF4-FFF2-40B4-BE49-F238E27FC236}">
              <a16:creationId xmlns:a16="http://schemas.microsoft.com/office/drawing/2014/main" id="{AC26B73D-ED19-21B3-9C35-A325DED46C1D}"/>
            </a:ext>
          </a:extLst>
        </xdr:cNvPr>
        <xdr:cNvSpPr txBox="1">
          <a:spLocks noChangeArrowheads="1"/>
        </xdr:cNvSpPr>
      </xdr:nvSpPr>
      <xdr:spPr bwMode="auto">
        <a:xfrm>
          <a:off x="300228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15</xdr:row>
      <xdr:rowOff>0</xdr:rowOff>
    </xdr:from>
    <xdr:to>
      <xdr:col>16</xdr:col>
      <xdr:colOff>169372</xdr:colOff>
      <xdr:row>16</xdr:row>
      <xdr:rowOff>38100</xdr:rowOff>
    </xdr:to>
    <xdr:sp macro="" textlink="">
      <xdr:nvSpPr>
        <xdr:cNvPr id="2469401" name="Text Box 3">
          <a:extLst>
            <a:ext uri="{FF2B5EF4-FFF2-40B4-BE49-F238E27FC236}">
              <a16:creationId xmlns:a16="http://schemas.microsoft.com/office/drawing/2014/main" id="{C3DA8198-7360-033C-0421-B369CB93E0DB}"/>
            </a:ext>
          </a:extLst>
        </xdr:cNvPr>
        <xdr:cNvSpPr txBox="1">
          <a:spLocks noChangeArrowheads="1"/>
        </xdr:cNvSpPr>
      </xdr:nvSpPr>
      <xdr:spPr bwMode="auto">
        <a:xfrm>
          <a:off x="300228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15</xdr:row>
      <xdr:rowOff>0</xdr:rowOff>
    </xdr:from>
    <xdr:to>
      <xdr:col>16</xdr:col>
      <xdr:colOff>169372</xdr:colOff>
      <xdr:row>16</xdr:row>
      <xdr:rowOff>38100</xdr:rowOff>
    </xdr:to>
    <xdr:sp macro="" textlink="">
      <xdr:nvSpPr>
        <xdr:cNvPr id="2469402" name="Text Box 4">
          <a:extLst>
            <a:ext uri="{FF2B5EF4-FFF2-40B4-BE49-F238E27FC236}">
              <a16:creationId xmlns:a16="http://schemas.microsoft.com/office/drawing/2014/main" id="{4501D3D1-1B8B-B7DA-DE70-A8B9E362857C}"/>
            </a:ext>
          </a:extLst>
        </xdr:cNvPr>
        <xdr:cNvSpPr txBox="1">
          <a:spLocks noChangeArrowheads="1"/>
        </xdr:cNvSpPr>
      </xdr:nvSpPr>
      <xdr:spPr bwMode="auto">
        <a:xfrm>
          <a:off x="300228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579120</xdr:colOff>
      <xdr:row>15</xdr:row>
      <xdr:rowOff>0</xdr:rowOff>
    </xdr:from>
    <xdr:to>
      <xdr:col>16</xdr:col>
      <xdr:colOff>169372</xdr:colOff>
      <xdr:row>16</xdr:row>
      <xdr:rowOff>38100</xdr:rowOff>
    </xdr:to>
    <xdr:sp macro="" textlink="">
      <xdr:nvSpPr>
        <xdr:cNvPr id="2469403" name="Text Box 5">
          <a:extLst>
            <a:ext uri="{FF2B5EF4-FFF2-40B4-BE49-F238E27FC236}">
              <a16:creationId xmlns:a16="http://schemas.microsoft.com/office/drawing/2014/main" id="{3EE41640-7923-F646-B697-AF171A5699FD}"/>
            </a:ext>
          </a:extLst>
        </xdr:cNvPr>
        <xdr:cNvSpPr txBox="1">
          <a:spLocks noChangeArrowheads="1"/>
        </xdr:cNvSpPr>
      </xdr:nvSpPr>
      <xdr:spPr bwMode="auto">
        <a:xfrm>
          <a:off x="3002280" y="3238500"/>
          <a:ext cx="16764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19</xdr:col>
      <xdr:colOff>205740</xdr:colOff>
      <xdr:row>16</xdr:row>
      <xdr:rowOff>38100</xdr:rowOff>
    </xdr:to>
    <xdr:sp macro="" textlink="">
      <xdr:nvSpPr>
        <xdr:cNvPr id="2469404" name="Text Box 1">
          <a:extLst>
            <a:ext uri="{FF2B5EF4-FFF2-40B4-BE49-F238E27FC236}">
              <a16:creationId xmlns:a16="http://schemas.microsoft.com/office/drawing/2014/main" id="{D8B81320-6DDB-5A4E-5C55-F99A00A18D5A}"/>
            </a:ext>
          </a:extLst>
        </xdr:cNvPr>
        <xdr:cNvSpPr txBox="1">
          <a:spLocks noChangeArrowheads="1"/>
        </xdr:cNvSpPr>
      </xdr:nvSpPr>
      <xdr:spPr bwMode="auto">
        <a:xfrm>
          <a:off x="300228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19</xdr:col>
      <xdr:colOff>205740</xdr:colOff>
      <xdr:row>16</xdr:row>
      <xdr:rowOff>38100</xdr:rowOff>
    </xdr:to>
    <xdr:sp macro="" textlink="">
      <xdr:nvSpPr>
        <xdr:cNvPr id="2469405" name="Text Box 3">
          <a:extLst>
            <a:ext uri="{FF2B5EF4-FFF2-40B4-BE49-F238E27FC236}">
              <a16:creationId xmlns:a16="http://schemas.microsoft.com/office/drawing/2014/main" id="{EF6EBDFE-5FD2-90B7-15CC-5B9865529D5D}"/>
            </a:ext>
          </a:extLst>
        </xdr:cNvPr>
        <xdr:cNvSpPr txBox="1">
          <a:spLocks noChangeArrowheads="1"/>
        </xdr:cNvSpPr>
      </xdr:nvSpPr>
      <xdr:spPr bwMode="auto">
        <a:xfrm>
          <a:off x="300228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19</xdr:col>
      <xdr:colOff>205740</xdr:colOff>
      <xdr:row>16</xdr:row>
      <xdr:rowOff>38100</xdr:rowOff>
    </xdr:to>
    <xdr:sp macro="" textlink="">
      <xdr:nvSpPr>
        <xdr:cNvPr id="2469406" name="Text Box 4">
          <a:extLst>
            <a:ext uri="{FF2B5EF4-FFF2-40B4-BE49-F238E27FC236}">
              <a16:creationId xmlns:a16="http://schemas.microsoft.com/office/drawing/2014/main" id="{D53034F3-D45C-96AA-C8DE-E202F06F1582}"/>
            </a:ext>
          </a:extLst>
        </xdr:cNvPr>
        <xdr:cNvSpPr txBox="1">
          <a:spLocks noChangeArrowheads="1"/>
        </xdr:cNvSpPr>
      </xdr:nvSpPr>
      <xdr:spPr bwMode="auto">
        <a:xfrm>
          <a:off x="300228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19</xdr:col>
      <xdr:colOff>205740</xdr:colOff>
      <xdr:row>16</xdr:row>
      <xdr:rowOff>38100</xdr:rowOff>
    </xdr:to>
    <xdr:sp macro="" textlink="">
      <xdr:nvSpPr>
        <xdr:cNvPr id="2469407" name="Text Box 5">
          <a:extLst>
            <a:ext uri="{FF2B5EF4-FFF2-40B4-BE49-F238E27FC236}">
              <a16:creationId xmlns:a16="http://schemas.microsoft.com/office/drawing/2014/main" id="{5D29ED48-B8F6-78C5-8E56-656F941E4685}"/>
            </a:ext>
          </a:extLst>
        </xdr:cNvPr>
        <xdr:cNvSpPr txBox="1">
          <a:spLocks noChangeArrowheads="1"/>
        </xdr:cNvSpPr>
      </xdr:nvSpPr>
      <xdr:spPr bwMode="auto">
        <a:xfrm>
          <a:off x="300228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19</xdr:col>
      <xdr:colOff>205740</xdr:colOff>
      <xdr:row>16</xdr:row>
      <xdr:rowOff>38100</xdr:rowOff>
    </xdr:to>
    <xdr:sp macro="" textlink="">
      <xdr:nvSpPr>
        <xdr:cNvPr id="2469408" name="Text Box 1">
          <a:extLst>
            <a:ext uri="{FF2B5EF4-FFF2-40B4-BE49-F238E27FC236}">
              <a16:creationId xmlns:a16="http://schemas.microsoft.com/office/drawing/2014/main" id="{A020A681-86DF-B38B-8745-8E77DAE48488}"/>
            </a:ext>
          </a:extLst>
        </xdr:cNvPr>
        <xdr:cNvSpPr txBox="1">
          <a:spLocks noChangeArrowheads="1"/>
        </xdr:cNvSpPr>
      </xdr:nvSpPr>
      <xdr:spPr bwMode="auto">
        <a:xfrm>
          <a:off x="300228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19</xdr:col>
      <xdr:colOff>205740</xdr:colOff>
      <xdr:row>16</xdr:row>
      <xdr:rowOff>38100</xdr:rowOff>
    </xdr:to>
    <xdr:sp macro="" textlink="">
      <xdr:nvSpPr>
        <xdr:cNvPr id="2469409" name="Text Box 3">
          <a:extLst>
            <a:ext uri="{FF2B5EF4-FFF2-40B4-BE49-F238E27FC236}">
              <a16:creationId xmlns:a16="http://schemas.microsoft.com/office/drawing/2014/main" id="{DF0A5A3D-A038-5BB1-B007-417E624AEBB3}"/>
            </a:ext>
          </a:extLst>
        </xdr:cNvPr>
        <xdr:cNvSpPr txBox="1">
          <a:spLocks noChangeArrowheads="1"/>
        </xdr:cNvSpPr>
      </xdr:nvSpPr>
      <xdr:spPr bwMode="auto">
        <a:xfrm>
          <a:off x="300228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19</xdr:col>
      <xdr:colOff>205740</xdr:colOff>
      <xdr:row>16</xdr:row>
      <xdr:rowOff>38100</xdr:rowOff>
    </xdr:to>
    <xdr:sp macro="" textlink="">
      <xdr:nvSpPr>
        <xdr:cNvPr id="2469410" name="Text Box 4">
          <a:extLst>
            <a:ext uri="{FF2B5EF4-FFF2-40B4-BE49-F238E27FC236}">
              <a16:creationId xmlns:a16="http://schemas.microsoft.com/office/drawing/2014/main" id="{A6588530-236A-5FAA-543D-081814D11D98}"/>
            </a:ext>
          </a:extLst>
        </xdr:cNvPr>
        <xdr:cNvSpPr txBox="1">
          <a:spLocks noChangeArrowheads="1"/>
        </xdr:cNvSpPr>
      </xdr:nvSpPr>
      <xdr:spPr bwMode="auto">
        <a:xfrm>
          <a:off x="300228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19</xdr:col>
      <xdr:colOff>205740</xdr:colOff>
      <xdr:row>16</xdr:row>
      <xdr:rowOff>38100</xdr:rowOff>
    </xdr:to>
    <xdr:sp macro="" textlink="">
      <xdr:nvSpPr>
        <xdr:cNvPr id="2469411" name="Text Box 5">
          <a:extLst>
            <a:ext uri="{FF2B5EF4-FFF2-40B4-BE49-F238E27FC236}">
              <a16:creationId xmlns:a16="http://schemas.microsoft.com/office/drawing/2014/main" id="{7C298F83-6193-1A16-4E3D-C704A576B005}"/>
            </a:ext>
          </a:extLst>
        </xdr:cNvPr>
        <xdr:cNvSpPr txBox="1">
          <a:spLocks noChangeArrowheads="1"/>
        </xdr:cNvSpPr>
      </xdr:nvSpPr>
      <xdr:spPr bwMode="auto">
        <a:xfrm>
          <a:off x="300228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19</xdr:col>
      <xdr:colOff>205740</xdr:colOff>
      <xdr:row>16</xdr:row>
      <xdr:rowOff>38100</xdr:rowOff>
    </xdr:to>
    <xdr:sp macro="" textlink="">
      <xdr:nvSpPr>
        <xdr:cNvPr id="2469412" name="Text Box 1">
          <a:extLst>
            <a:ext uri="{FF2B5EF4-FFF2-40B4-BE49-F238E27FC236}">
              <a16:creationId xmlns:a16="http://schemas.microsoft.com/office/drawing/2014/main" id="{5B1702C0-2707-08AC-ACE4-B16475058FBB}"/>
            </a:ext>
          </a:extLst>
        </xdr:cNvPr>
        <xdr:cNvSpPr txBox="1">
          <a:spLocks noChangeArrowheads="1"/>
        </xdr:cNvSpPr>
      </xdr:nvSpPr>
      <xdr:spPr bwMode="auto">
        <a:xfrm>
          <a:off x="300228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19</xdr:col>
      <xdr:colOff>205740</xdr:colOff>
      <xdr:row>16</xdr:row>
      <xdr:rowOff>38100</xdr:rowOff>
    </xdr:to>
    <xdr:sp macro="" textlink="">
      <xdr:nvSpPr>
        <xdr:cNvPr id="2469413" name="Text Box 3">
          <a:extLst>
            <a:ext uri="{FF2B5EF4-FFF2-40B4-BE49-F238E27FC236}">
              <a16:creationId xmlns:a16="http://schemas.microsoft.com/office/drawing/2014/main" id="{87E30ACF-3F91-447A-76EB-EC5566FDFE28}"/>
            </a:ext>
          </a:extLst>
        </xdr:cNvPr>
        <xdr:cNvSpPr txBox="1">
          <a:spLocks noChangeArrowheads="1"/>
        </xdr:cNvSpPr>
      </xdr:nvSpPr>
      <xdr:spPr bwMode="auto">
        <a:xfrm>
          <a:off x="300228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19</xdr:col>
      <xdr:colOff>205740</xdr:colOff>
      <xdr:row>16</xdr:row>
      <xdr:rowOff>38100</xdr:rowOff>
    </xdr:to>
    <xdr:sp macro="" textlink="">
      <xdr:nvSpPr>
        <xdr:cNvPr id="2469414" name="Text Box 4">
          <a:extLst>
            <a:ext uri="{FF2B5EF4-FFF2-40B4-BE49-F238E27FC236}">
              <a16:creationId xmlns:a16="http://schemas.microsoft.com/office/drawing/2014/main" id="{4AA80621-FC0F-7B67-60A3-9C5F202E59F2}"/>
            </a:ext>
          </a:extLst>
        </xdr:cNvPr>
        <xdr:cNvSpPr txBox="1">
          <a:spLocks noChangeArrowheads="1"/>
        </xdr:cNvSpPr>
      </xdr:nvSpPr>
      <xdr:spPr bwMode="auto">
        <a:xfrm>
          <a:off x="300228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19</xdr:col>
      <xdr:colOff>205740</xdr:colOff>
      <xdr:row>16</xdr:row>
      <xdr:rowOff>38100</xdr:rowOff>
    </xdr:to>
    <xdr:sp macro="" textlink="">
      <xdr:nvSpPr>
        <xdr:cNvPr id="2469415" name="Text Box 5">
          <a:extLst>
            <a:ext uri="{FF2B5EF4-FFF2-40B4-BE49-F238E27FC236}">
              <a16:creationId xmlns:a16="http://schemas.microsoft.com/office/drawing/2014/main" id="{B487C0C5-9C18-9D58-6223-EE62048843C2}"/>
            </a:ext>
          </a:extLst>
        </xdr:cNvPr>
        <xdr:cNvSpPr txBox="1">
          <a:spLocks noChangeArrowheads="1"/>
        </xdr:cNvSpPr>
      </xdr:nvSpPr>
      <xdr:spPr bwMode="auto">
        <a:xfrm>
          <a:off x="300228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19</xdr:col>
      <xdr:colOff>205740</xdr:colOff>
      <xdr:row>16</xdr:row>
      <xdr:rowOff>38100</xdr:rowOff>
    </xdr:to>
    <xdr:sp macro="" textlink="">
      <xdr:nvSpPr>
        <xdr:cNvPr id="2469416" name="Text Box 1">
          <a:extLst>
            <a:ext uri="{FF2B5EF4-FFF2-40B4-BE49-F238E27FC236}">
              <a16:creationId xmlns:a16="http://schemas.microsoft.com/office/drawing/2014/main" id="{4412150B-E983-6854-DDD3-D36E3F818EBC}"/>
            </a:ext>
          </a:extLst>
        </xdr:cNvPr>
        <xdr:cNvSpPr txBox="1">
          <a:spLocks noChangeArrowheads="1"/>
        </xdr:cNvSpPr>
      </xdr:nvSpPr>
      <xdr:spPr bwMode="auto">
        <a:xfrm>
          <a:off x="300228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19</xdr:col>
      <xdr:colOff>205740</xdr:colOff>
      <xdr:row>16</xdr:row>
      <xdr:rowOff>38100</xdr:rowOff>
    </xdr:to>
    <xdr:sp macro="" textlink="">
      <xdr:nvSpPr>
        <xdr:cNvPr id="2469417" name="Text Box 3">
          <a:extLst>
            <a:ext uri="{FF2B5EF4-FFF2-40B4-BE49-F238E27FC236}">
              <a16:creationId xmlns:a16="http://schemas.microsoft.com/office/drawing/2014/main" id="{A34C21C6-9E50-E1D9-873A-24F21B5A2B97}"/>
            </a:ext>
          </a:extLst>
        </xdr:cNvPr>
        <xdr:cNvSpPr txBox="1">
          <a:spLocks noChangeArrowheads="1"/>
        </xdr:cNvSpPr>
      </xdr:nvSpPr>
      <xdr:spPr bwMode="auto">
        <a:xfrm>
          <a:off x="300228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19</xdr:col>
      <xdr:colOff>205740</xdr:colOff>
      <xdr:row>16</xdr:row>
      <xdr:rowOff>38100</xdr:rowOff>
    </xdr:to>
    <xdr:sp macro="" textlink="">
      <xdr:nvSpPr>
        <xdr:cNvPr id="2469418" name="Text Box 4">
          <a:extLst>
            <a:ext uri="{FF2B5EF4-FFF2-40B4-BE49-F238E27FC236}">
              <a16:creationId xmlns:a16="http://schemas.microsoft.com/office/drawing/2014/main" id="{A7F44B39-5DA8-DEBF-D88D-E2A2058471A9}"/>
            </a:ext>
          </a:extLst>
        </xdr:cNvPr>
        <xdr:cNvSpPr txBox="1">
          <a:spLocks noChangeArrowheads="1"/>
        </xdr:cNvSpPr>
      </xdr:nvSpPr>
      <xdr:spPr bwMode="auto">
        <a:xfrm>
          <a:off x="300228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19</xdr:col>
      <xdr:colOff>205740</xdr:colOff>
      <xdr:row>16</xdr:row>
      <xdr:rowOff>38100</xdr:rowOff>
    </xdr:to>
    <xdr:sp macro="" textlink="">
      <xdr:nvSpPr>
        <xdr:cNvPr id="2469419" name="Text Box 5">
          <a:extLst>
            <a:ext uri="{FF2B5EF4-FFF2-40B4-BE49-F238E27FC236}">
              <a16:creationId xmlns:a16="http://schemas.microsoft.com/office/drawing/2014/main" id="{8A6D0F33-BD38-B49E-501D-229D400A4BC7}"/>
            </a:ext>
          </a:extLst>
        </xdr:cNvPr>
        <xdr:cNvSpPr txBox="1">
          <a:spLocks noChangeArrowheads="1"/>
        </xdr:cNvSpPr>
      </xdr:nvSpPr>
      <xdr:spPr bwMode="auto">
        <a:xfrm>
          <a:off x="300228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19</xdr:col>
      <xdr:colOff>0</xdr:colOff>
      <xdr:row>15</xdr:row>
      <xdr:rowOff>0</xdr:rowOff>
    </xdr:from>
    <xdr:to>
      <xdr:col>19</xdr:col>
      <xdr:colOff>205740</xdr:colOff>
      <xdr:row>16</xdr:row>
      <xdr:rowOff>38100</xdr:rowOff>
    </xdr:to>
    <xdr:sp macro="" textlink="">
      <xdr:nvSpPr>
        <xdr:cNvPr id="2469423" name="Text Box 1">
          <a:extLst>
            <a:ext uri="{FF2B5EF4-FFF2-40B4-BE49-F238E27FC236}">
              <a16:creationId xmlns:a16="http://schemas.microsoft.com/office/drawing/2014/main" id="{FC1D3223-174F-FB69-4B2F-E7DFF7DF4107}"/>
            </a:ext>
          </a:extLst>
        </xdr:cNvPr>
        <xdr:cNvSpPr txBox="1">
          <a:spLocks noChangeArrowheads="1"/>
        </xdr:cNvSpPr>
      </xdr:nvSpPr>
      <xdr:spPr bwMode="auto">
        <a:xfrm>
          <a:off x="3002280" y="3238500"/>
          <a:ext cx="21336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10</xdr:col>
      <xdr:colOff>98714</xdr:colOff>
      <xdr:row>14</xdr:row>
      <xdr:rowOff>181841</xdr:rowOff>
    </xdr:from>
    <xdr:to>
      <xdr:col>11</xdr:col>
      <xdr:colOff>58537</xdr:colOff>
      <xdr:row>16</xdr:row>
      <xdr:rowOff>21821</xdr:rowOff>
    </xdr:to>
    <xdr:sp macro="" textlink="">
      <xdr:nvSpPr>
        <xdr:cNvPr id="2469441" name="Text Box 5">
          <a:extLst>
            <a:ext uri="{FF2B5EF4-FFF2-40B4-BE49-F238E27FC236}">
              <a16:creationId xmlns:a16="http://schemas.microsoft.com/office/drawing/2014/main" id="{EDDE2B75-BC3D-B5AE-B0A8-17106562CB06}"/>
            </a:ext>
          </a:extLst>
        </xdr:cNvPr>
        <xdr:cNvSpPr txBox="1">
          <a:spLocks noChangeArrowheads="1"/>
        </xdr:cNvSpPr>
      </xdr:nvSpPr>
      <xdr:spPr bwMode="auto">
        <a:xfrm>
          <a:off x="2488623" y="3229841"/>
          <a:ext cx="171624"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11</xdr:col>
      <xdr:colOff>79491</xdr:colOff>
      <xdr:row>14</xdr:row>
      <xdr:rowOff>155864</xdr:rowOff>
    </xdr:from>
    <xdr:to>
      <xdr:col>12</xdr:col>
      <xdr:colOff>22168</xdr:colOff>
      <xdr:row>16</xdr:row>
      <xdr:rowOff>3464</xdr:rowOff>
    </xdr:to>
    <xdr:sp macro="" textlink="">
      <xdr:nvSpPr>
        <xdr:cNvPr id="2469442" name="Text Box 1">
          <a:extLst>
            <a:ext uri="{FF2B5EF4-FFF2-40B4-BE49-F238E27FC236}">
              <a16:creationId xmlns:a16="http://schemas.microsoft.com/office/drawing/2014/main" id="{2DF77AD9-A99C-DE31-B341-8EFE8595E7CD}"/>
            </a:ext>
          </a:extLst>
        </xdr:cNvPr>
        <xdr:cNvSpPr txBox="1">
          <a:spLocks noChangeArrowheads="1"/>
        </xdr:cNvSpPr>
      </xdr:nvSpPr>
      <xdr:spPr bwMode="auto">
        <a:xfrm>
          <a:off x="2694536" y="3203864"/>
          <a:ext cx="175434"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40</xdr:col>
      <xdr:colOff>182880</xdr:colOff>
      <xdr:row>14</xdr:row>
      <xdr:rowOff>182880</xdr:rowOff>
    </xdr:from>
    <xdr:to>
      <xdr:col>40</xdr:col>
      <xdr:colOff>321945</xdr:colOff>
      <xdr:row>16</xdr:row>
      <xdr:rowOff>0</xdr:rowOff>
    </xdr:to>
    <xdr:sp macro="" textlink="">
      <xdr:nvSpPr>
        <xdr:cNvPr id="2469444" name="Text Box 1">
          <a:extLst>
            <a:ext uri="{FF2B5EF4-FFF2-40B4-BE49-F238E27FC236}">
              <a16:creationId xmlns:a16="http://schemas.microsoft.com/office/drawing/2014/main" id="{BA9D936F-9105-4C35-DA48-2C973ADD605E}"/>
            </a:ext>
          </a:extLst>
        </xdr:cNvPr>
        <xdr:cNvSpPr txBox="1">
          <a:spLocks noChangeArrowheads="1"/>
        </xdr:cNvSpPr>
      </xdr:nvSpPr>
      <xdr:spPr bwMode="auto">
        <a:xfrm>
          <a:off x="8298180" y="3230880"/>
          <a:ext cx="152400" cy="1981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oneCellAnchor>
    <xdr:from>
      <xdr:col>9</xdr:col>
      <xdr:colOff>579120</xdr:colOff>
      <xdr:row>15</xdr:row>
      <xdr:rowOff>0</xdr:rowOff>
    </xdr:from>
    <xdr:ext cx="169718" cy="228600"/>
    <xdr:sp macro="" textlink="">
      <xdr:nvSpPr>
        <xdr:cNvPr id="2" name="Text Box 1">
          <a:extLst>
            <a:ext uri="{FF2B5EF4-FFF2-40B4-BE49-F238E27FC236}">
              <a16:creationId xmlns:a16="http://schemas.microsoft.com/office/drawing/2014/main" id="{71D1F771-AF26-4652-998A-0F9FA7079D1F}"/>
            </a:ext>
          </a:extLst>
        </xdr:cNvPr>
        <xdr:cNvSpPr txBox="1">
          <a:spLocks noChangeArrowheads="1"/>
        </xdr:cNvSpPr>
      </xdr:nvSpPr>
      <xdr:spPr bwMode="auto">
        <a:xfrm>
          <a:off x="1716232" y="3238500"/>
          <a:ext cx="169718"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579120</xdr:colOff>
      <xdr:row>15</xdr:row>
      <xdr:rowOff>0</xdr:rowOff>
    </xdr:from>
    <xdr:ext cx="169718" cy="228600"/>
    <xdr:sp macro="" textlink="">
      <xdr:nvSpPr>
        <xdr:cNvPr id="3" name="Text Box 3">
          <a:extLst>
            <a:ext uri="{FF2B5EF4-FFF2-40B4-BE49-F238E27FC236}">
              <a16:creationId xmlns:a16="http://schemas.microsoft.com/office/drawing/2014/main" id="{C5553BAD-98A3-496E-B6DE-E450C7C8918F}"/>
            </a:ext>
          </a:extLst>
        </xdr:cNvPr>
        <xdr:cNvSpPr txBox="1">
          <a:spLocks noChangeArrowheads="1"/>
        </xdr:cNvSpPr>
      </xdr:nvSpPr>
      <xdr:spPr bwMode="auto">
        <a:xfrm>
          <a:off x="1716232" y="3238500"/>
          <a:ext cx="169718"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579120</xdr:colOff>
      <xdr:row>15</xdr:row>
      <xdr:rowOff>0</xdr:rowOff>
    </xdr:from>
    <xdr:ext cx="169718" cy="228600"/>
    <xdr:sp macro="" textlink="">
      <xdr:nvSpPr>
        <xdr:cNvPr id="4" name="Text Box 4">
          <a:extLst>
            <a:ext uri="{FF2B5EF4-FFF2-40B4-BE49-F238E27FC236}">
              <a16:creationId xmlns:a16="http://schemas.microsoft.com/office/drawing/2014/main" id="{690F691A-F709-4BFC-9945-2AB8AB09D32A}"/>
            </a:ext>
          </a:extLst>
        </xdr:cNvPr>
        <xdr:cNvSpPr txBox="1">
          <a:spLocks noChangeArrowheads="1"/>
        </xdr:cNvSpPr>
      </xdr:nvSpPr>
      <xdr:spPr bwMode="auto">
        <a:xfrm>
          <a:off x="1716232" y="3238500"/>
          <a:ext cx="169718"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579120</xdr:colOff>
      <xdr:row>15</xdr:row>
      <xdr:rowOff>0</xdr:rowOff>
    </xdr:from>
    <xdr:ext cx="169718" cy="228600"/>
    <xdr:sp macro="" textlink="">
      <xdr:nvSpPr>
        <xdr:cNvPr id="5" name="Text Box 5">
          <a:extLst>
            <a:ext uri="{FF2B5EF4-FFF2-40B4-BE49-F238E27FC236}">
              <a16:creationId xmlns:a16="http://schemas.microsoft.com/office/drawing/2014/main" id="{B53FD27C-650D-449A-B641-13610B2F0B2C}"/>
            </a:ext>
          </a:extLst>
        </xdr:cNvPr>
        <xdr:cNvSpPr txBox="1">
          <a:spLocks noChangeArrowheads="1"/>
        </xdr:cNvSpPr>
      </xdr:nvSpPr>
      <xdr:spPr bwMode="auto">
        <a:xfrm>
          <a:off x="1716232" y="3238500"/>
          <a:ext cx="169718"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579120</xdr:colOff>
      <xdr:row>15</xdr:row>
      <xdr:rowOff>0</xdr:rowOff>
    </xdr:from>
    <xdr:ext cx="169718" cy="228600"/>
    <xdr:sp macro="" textlink="">
      <xdr:nvSpPr>
        <xdr:cNvPr id="6" name="Text Box 1">
          <a:extLst>
            <a:ext uri="{FF2B5EF4-FFF2-40B4-BE49-F238E27FC236}">
              <a16:creationId xmlns:a16="http://schemas.microsoft.com/office/drawing/2014/main" id="{C3675922-A804-41B2-AEB6-9EEF996494C3}"/>
            </a:ext>
          </a:extLst>
        </xdr:cNvPr>
        <xdr:cNvSpPr txBox="1">
          <a:spLocks noChangeArrowheads="1"/>
        </xdr:cNvSpPr>
      </xdr:nvSpPr>
      <xdr:spPr bwMode="auto">
        <a:xfrm>
          <a:off x="1716232" y="3238500"/>
          <a:ext cx="169718"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579120</xdr:colOff>
      <xdr:row>15</xdr:row>
      <xdr:rowOff>0</xdr:rowOff>
    </xdr:from>
    <xdr:ext cx="169718" cy="228600"/>
    <xdr:sp macro="" textlink="">
      <xdr:nvSpPr>
        <xdr:cNvPr id="7" name="Text Box 3">
          <a:extLst>
            <a:ext uri="{FF2B5EF4-FFF2-40B4-BE49-F238E27FC236}">
              <a16:creationId xmlns:a16="http://schemas.microsoft.com/office/drawing/2014/main" id="{691F4B4F-E839-4757-BD24-D6ED4E5A810F}"/>
            </a:ext>
          </a:extLst>
        </xdr:cNvPr>
        <xdr:cNvSpPr txBox="1">
          <a:spLocks noChangeArrowheads="1"/>
        </xdr:cNvSpPr>
      </xdr:nvSpPr>
      <xdr:spPr bwMode="auto">
        <a:xfrm>
          <a:off x="1716232" y="3238500"/>
          <a:ext cx="169718"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579120</xdr:colOff>
      <xdr:row>15</xdr:row>
      <xdr:rowOff>0</xdr:rowOff>
    </xdr:from>
    <xdr:ext cx="169718" cy="228600"/>
    <xdr:sp macro="" textlink="">
      <xdr:nvSpPr>
        <xdr:cNvPr id="8" name="Text Box 4">
          <a:extLst>
            <a:ext uri="{FF2B5EF4-FFF2-40B4-BE49-F238E27FC236}">
              <a16:creationId xmlns:a16="http://schemas.microsoft.com/office/drawing/2014/main" id="{EB1E6464-90EF-4582-8DF4-266FB611B270}"/>
            </a:ext>
          </a:extLst>
        </xdr:cNvPr>
        <xdr:cNvSpPr txBox="1">
          <a:spLocks noChangeArrowheads="1"/>
        </xdr:cNvSpPr>
      </xdr:nvSpPr>
      <xdr:spPr bwMode="auto">
        <a:xfrm>
          <a:off x="1716232" y="3238500"/>
          <a:ext cx="169718"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579120</xdr:colOff>
      <xdr:row>15</xdr:row>
      <xdr:rowOff>0</xdr:rowOff>
    </xdr:from>
    <xdr:ext cx="169718" cy="228600"/>
    <xdr:sp macro="" textlink="">
      <xdr:nvSpPr>
        <xdr:cNvPr id="9" name="Text Box 5">
          <a:extLst>
            <a:ext uri="{FF2B5EF4-FFF2-40B4-BE49-F238E27FC236}">
              <a16:creationId xmlns:a16="http://schemas.microsoft.com/office/drawing/2014/main" id="{A1A1EC2F-EE01-4FB0-A871-12F4FE957A74}"/>
            </a:ext>
          </a:extLst>
        </xdr:cNvPr>
        <xdr:cNvSpPr txBox="1">
          <a:spLocks noChangeArrowheads="1"/>
        </xdr:cNvSpPr>
      </xdr:nvSpPr>
      <xdr:spPr bwMode="auto">
        <a:xfrm>
          <a:off x="1716232" y="3238500"/>
          <a:ext cx="169718"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579120</xdr:colOff>
      <xdr:row>15</xdr:row>
      <xdr:rowOff>0</xdr:rowOff>
    </xdr:from>
    <xdr:ext cx="169718" cy="228600"/>
    <xdr:sp macro="" textlink="">
      <xdr:nvSpPr>
        <xdr:cNvPr id="10" name="Text Box 1">
          <a:extLst>
            <a:ext uri="{FF2B5EF4-FFF2-40B4-BE49-F238E27FC236}">
              <a16:creationId xmlns:a16="http://schemas.microsoft.com/office/drawing/2014/main" id="{9F168463-561A-4DB7-8914-F8ABD708691B}"/>
            </a:ext>
          </a:extLst>
        </xdr:cNvPr>
        <xdr:cNvSpPr txBox="1">
          <a:spLocks noChangeArrowheads="1"/>
        </xdr:cNvSpPr>
      </xdr:nvSpPr>
      <xdr:spPr bwMode="auto">
        <a:xfrm>
          <a:off x="1716232" y="3238500"/>
          <a:ext cx="169718"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579120</xdr:colOff>
      <xdr:row>15</xdr:row>
      <xdr:rowOff>0</xdr:rowOff>
    </xdr:from>
    <xdr:ext cx="169718" cy="228600"/>
    <xdr:sp macro="" textlink="">
      <xdr:nvSpPr>
        <xdr:cNvPr id="11" name="Text Box 3">
          <a:extLst>
            <a:ext uri="{FF2B5EF4-FFF2-40B4-BE49-F238E27FC236}">
              <a16:creationId xmlns:a16="http://schemas.microsoft.com/office/drawing/2014/main" id="{B3AE3A60-69AE-44AC-9366-2C2A827DFCFC}"/>
            </a:ext>
          </a:extLst>
        </xdr:cNvPr>
        <xdr:cNvSpPr txBox="1">
          <a:spLocks noChangeArrowheads="1"/>
        </xdr:cNvSpPr>
      </xdr:nvSpPr>
      <xdr:spPr bwMode="auto">
        <a:xfrm>
          <a:off x="1716232" y="3238500"/>
          <a:ext cx="169718"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9</xdr:col>
      <xdr:colOff>579120</xdr:colOff>
      <xdr:row>15</xdr:row>
      <xdr:rowOff>0</xdr:rowOff>
    </xdr:from>
    <xdr:ext cx="169718" cy="228600"/>
    <xdr:sp macro="" textlink="">
      <xdr:nvSpPr>
        <xdr:cNvPr id="12" name="Text Box 4">
          <a:extLst>
            <a:ext uri="{FF2B5EF4-FFF2-40B4-BE49-F238E27FC236}">
              <a16:creationId xmlns:a16="http://schemas.microsoft.com/office/drawing/2014/main" id="{761A9311-0D62-488E-86F0-8AF2FDF53DF6}"/>
            </a:ext>
          </a:extLst>
        </xdr:cNvPr>
        <xdr:cNvSpPr txBox="1">
          <a:spLocks noChangeArrowheads="1"/>
        </xdr:cNvSpPr>
      </xdr:nvSpPr>
      <xdr:spPr bwMode="auto">
        <a:xfrm>
          <a:off x="1716232" y="3238500"/>
          <a:ext cx="169718"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15</xdr:row>
      <xdr:rowOff>0</xdr:rowOff>
    </xdr:from>
    <xdr:ext cx="209550" cy="228600"/>
    <xdr:sp macro="" textlink="">
      <xdr:nvSpPr>
        <xdr:cNvPr id="13" name="Text Box 1">
          <a:extLst>
            <a:ext uri="{FF2B5EF4-FFF2-40B4-BE49-F238E27FC236}">
              <a16:creationId xmlns:a16="http://schemas.microsoft.com/office/drawing/2014/main" id="{0DD5892B-5B20-4961-914D-D62CDBD2EF4C}"/>
            </a:ext>
          </a:extLst>
        </xdr:cNvPr>
        <xdr:cNvSpPr txBox="1">
          <a:spLocks noChangeArrowheads="1"/>
        </xdr:cNvSpPr>
      </xdr:nvSpPr>
      <xdr:spPr bwMode="auto">
        <a:xfrm>
          <a:off x="4416136" y="32385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15</xdr:row>
      <xdr:rowOff>0</xdr:rowOff>
    </xdr:from>
    <xdr:ext cx="209550" cy="228600"/>
    <xdr:sp macro="" textlink="">
      <xdr:nvSpPr>
        <xdr:cNvPr id="14" name="Text Box 3">
          <a:extLst>
            <a:ext uri="{FF2B5EF4-FFF2-40B4-BE49-F238E27FC236}">
              <a16:creationId xmlns:a16="http://schemas.microsoft.com/office/drawing/2014/main" id="{1EA57E5B-5A89-416A-84F1-18E972867909}"/>
            </a:ext>
          </a:extLst>
        </xdr:cNvPr>
        <xdr:cNvSpPr txBox="1">
          <a:spLocks noChangeArrowheads="1"/>
        </xdr:cNvSpPr>
      </xdr:nvSpPr>
      <xdr:spPr bwMode="auto">
        <a:xfrm>
          <a:off x="4416136" y="32385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15</xdr:row>
      <xdr:rowOff>0</xdr:rowOff>
    </xdr:from>
    <xdr:ext cx="209550" cy="228600"/>
    <xdr:sp macro="" textlink="">
      <xdr:nvSpPr>
        <xdr:cNvPr id="15" name="Text Box 4">
          <a:extLst>
            <a:ext uri="{FF2B5EF4-FFF2-40B4-BE49-F238E27FC236}">
              <a16:creationId xmlns:a16="http://schemas.microsoft.com/office/drawing/2014/main" id="{D520695D-89CA-45A4-AED0-F8C128F9598D}"/>
            </a:ext>
          </a:extLst>
        </xdr:cNvPr>
        <xdr:cNvSpPr txBox="1">
          <a:spLocks noChangeArrowheads="1"/>
        </xdr:cNvSpPr>
      </xdr:nvSpPr>
      <xdr:spPr bwMode="auto">
        <a:xfrm>
          <a:off x="4416136" y="32385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15</xdr:row>
      <xdr:rowOff>0</xdr:rowOff>
    </xdr:from>
    <xdr:ext cx="209550" cy="228600"/>
    <xdr:sp macro="" textlink="">
      <xdr:nvSpPr>
        <xdr:cNvPr id="16" name="Text Box 5">
          <a:extLst>
            <a:ext uri="{FF2B5EF4-FFF2-40B4-BE49-F238E27FC236}">
              <a16:creationId xmlns:a16="http://schemas.microsoft.com/office/drawing/2014/main" id="{2E49D6BF-762A-4000-B6DA-BBEC995F19C7}"/>
            </a:ext>
          </a:extLst>
        </xdr:cNvPr>
        <xdr:cNvSpPr txBox="1">
          <a:spLocks noChangeArrowheads="1"/>
        </xdr:cNvSpPr>
      </xdr:nvSpPr>
      <xdr:spPr bwMode="auto">
        <a:xfrm>
          <a:off x="4416136" y="32385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15</xdr:row>
      <xdr:rowOff>0</xdr:rowOff>
    </xdr:from>
    <xdr:ext cx="209550" cy="228600"/>
    <xdr:sp macro="" textlink="">
      <xdr:nvSpPr>
        <xdr:cNvPr id="17" name="Text Box 1">
          <a:extLst>
            <a:ext uri="{FF2B5EF4-FFF2-40B4-BE49-F238E27FC236}">
              <a16:creationId xmlns:a16="http://schemas.microsoft.com/office/drawing/2014/main" id="{5C742622-F80E-4752-BCE4-DEFD1077D6A0}"/>
            </a:ext>
          </a:extLst>
        </xdr:cNvPr>
        <xdr:cNvSpPr txBox="1">
          <a:spLocks noChangeArrowheads="1"/>
        </xdr:cNvSpPr>
      </xdr:nvSpPr>
      <xdr:spPr bwMode="auto">
        <a:xfrm>
          <a:off x="4416136" y="32385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15</xdr:row>
      <xdr:rowOff>0</xdr:rowOff>
    </xdr:from>
    <xdr:ext cx="209550" cy="228600"/>
    <xdr:sp macro="" textlink="">
      <xdr:nvSpPr>
        <xdr:cNvPr id="18" name="Text Box 3">
          <a:extLst>
            <a:ext uri="{FF2B5EF4-FFF2-40B4-BE49-F238E27FC236}">
              <a16:creationId xmlns:a16="http://schemas.microsoft.com/office/drawing/2014/main" id="{FA57C003-2D41-4464-80F3-200DCA932481}"/>
            </a:ext>
          </a:extLst>
        </xdr:cNvPr>
        <xdr:cNvSpPr txBox="1">
          <a:spLocks noChangeArrowheads="1"/>
        </xdr:cNvSpPr>
      </xdr:nvSpPr>
      <xdr:spPr bwMode="auto">
        <a:xfrm>
          <a:off x="4416136" y="32385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15</xdr:row>
      <xdr:rowOff>0</xdr:rowOff>
    </xdr:from>
    <xdr:ext cx="209550" cy="228600"/>
    <xdr:sp macro="" textlink="">
      <xdr:nvSpPr>
        <xdr:cNvPr id="19" name="Text Box 4">
          <a:extLst>
            <a:ext uri="{FF2B5EF4-FFF2-40B4-BE49-F238E27FC236}">
              <a16:creationId xmlns:a16="http://schemas.microsoft.com/office/drawing/2014/main" id="{FFA3B060-4EC2-4E9B-9C59-21D33D5605A4}"/>
            </a:ext>
          </a:extLst>
        </xdr:cNvPr>
        <xdr:cNvSpPr txBox="1">
          <a:spLocks noChangeArrowheads="1"/>
        </xdr:cNvSpPr>
      </xdr:nvSpPr>
      <xdr:spPr bwMode="auto">
        <a:xfrm>
          <a:off x="4416136" y="32385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15</xdr:row>
      <xdr:rowOff>0</xdr:rowOff>
    </xdr:from>
    <xdr:ext cx="209550" cy="228600"/>
    <xdr:sp macro="" textlink="">
      <xdr:nvSpPr>
        <xdr:cNvPr id="20" name="Text Box 5">
          <a:extLst>
            <a:ext uri="{FF2B5EF4-FFF2-40B4-BE49-F238E27FC236}">
              <a16:creationId xmlns:a16="http://schemas.microsoft.com/office/drawing/2014/main" id="{62C553E3-E28C-438C-9476-919F5D9F8A75}"/>
            </a:ext>
          </a:extLst>
        </xdr:cNvPr>
        <xdr:cNvSpPr txBox="1">
          <a:spLocks noChangeArrowheads="1"/>
        </xdr:cNvSpPr>
      </xdr:nvSpPr>
      <xdr:spPr bwMode="auto">
        <a:xfrm>
          <a:off x="4416136" y="32385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15</xdr:row>
      <xdr:rowOff>0</xdr:rowOff>
    </xdr:from>
    <xdr:ext cx="209550" cy="228600"/>
    <xdr:sp macro="" textlink="">
      <xdr:nvSpPr>
        <xdr:cNvPr id="21" name="Text Box 1">
          <a:extLst>
            <a:ext uri="{FF2B5EF4-FFF2-40B4-BE49-F238E27FC236}">
              <a16:creationId xmlns:a16="http://schemas.microsoft.com/office/drawing/2014/main" id="{AACF57DF-E855-4D03-89C6-5C79E96DFF24}"/>
            </a:ext>
          </a:extLst>
        </xdr:cNvPr>
        <xdr:cNvSpPr txBox="1">
          <a:spLocks noChangeArrowheads="1"/>
        </xdr:cNvSpPr>
      </xdr:nvSpPr>
      <xdr:spPr bwMode="auto">
        <a:xfrm>
          <a:off x="4416136" y="32385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15</xdr:row>
      <xdr:rowOff>0</xdr:rowOff>
    </xdr:from>
    <xdr:ext cx="209550" cy="228600"/>
    <xdr:sp macro="" textlink="">
      <xdr:nvSpPr>
        <xdr:cNvPr id="22" name="Text Box 3">
          <a:extLst>
            <a:ext uri="{FF2B5EF4-FFF2-40B4-BE49-F238E27FC236}">
              <a16:creationId xmlns:a16="http://schemas.microsoft.com/office/drawing/2014/main" id="{CBEACBF6-BBE1-4F63-99A8-A2C694F7E229}"/>
            </a:ext>
          </a:extLst>
        </xdr:cNvPr>
        <xdr:cNvSpPr txBox="1">
          <a:spLocks noChangeArrowheads="1"/>
        </xdr:cNvSpPr>
      </xdr:nvSpPr>
      <xdr:spPr bwMode="auto">
        <a:xfrm>
          <a:off x="4416136" y="32385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15</xdr:row>
      <xdr:rowOff>0</xdr:rowOff>
    </xdr:from>
    <xdr:ext cx="209550" cy="228600"/>
    <xdr:sp macro="" textlink="">
      <xdr:nvSpPr>
        <xdr:cNvPr id="23" name="Text Box 4">
          <a:extLst>
            <a:ext uri="{FF2B5EF4-FFF2-40B4-BE49-F238E27FC236}">
              <a16:creationId xmlns:a16="http://schemas.microsoft.com/office/drawing/2014/main" id="{44D362BF-0FCB-4669-B544-B0742DEF672C}"/>
            </a:ext>
          </a:extLst>
        </xdr:cNvPr>
        <xdr:cNvSpPr txBox="1">
          <a:spLocks noChangeArrowheads="1"/>
        </xdr:cNvSpPr>
      </xdr:nvSpPr>
      <xdr:spPr bwMode="auto">
        <a:xfrm>
          <a:off x="4416136" y="32385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15</xdr:row>
      <xdr:rowOff>0</xdr:rowOff>
    </xdr:from>
    <xdr:ext cx="209550" cy="228600"/>
    <xdr:sp macro="" textlink="">
      <xdr:nvSpPr>
        <xdr:cNvPr id="24" name="Text Box 1">
          <a:extLst>
            <a:ext uri="{FF2B5EF4-FFF2-40B4-BE49-F238E27FC236}">
              <a16:creationId xmlns:a16="http://schemas.microsoft.com/office/drawing/2014/main" id="{A2EB0F2F-5D1D-47FD-B234-7C6365396600}"/>
            </a:ext>
          </a:extLst>
        </xdr:cNvPr>
        <xdr:cNvSpPr txBox="1">
          <a:spLocks noChangeArrowheads="1"/>
        </xdr:cNvSpPr>
      </xdr:nvSpPr>
      <xdr:spPr bwMode="auto">
        <a:xfrm>
          <a:off x="4416136" y="32385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15</xdr:row>
      <xdr:rowOff>0</xdr:rowOff>
    </xdr:from>
    <xdr:ext cx="209550" cy="228600"/>
    <xdr:sp macro="" textlink="">
      <xdr:nvSpPr>
        <xdr:cNvPr id="25" name="Text Box 3">
          <a:extLst>
            <a:ext uri="{FF2B5EF4-FFF2-40B4-BE49-F238E27FC236}">
              <a16:creationId xmlns:a16="http://schemas.microsoft.com/office/drawing/2014/main" id="{BB9642D8-4CF3-46C9-BE0E-30D8BFE3DC26}"/>
            </a:ext>
          </a:extLst>
        </xdr:cNvPr>
        <xdr:cNvSpPr txBox="1">
          <a:spLocks noChangeArrowheads="1"/>
        </xdr:cNvSpPr>
      </xdr:nvSpPr>
      <xdr:spPr bwMode="auto">
        <a:xfrm>
          <a:off x="4416136" y="32385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15</xdr:row>
      <xdr:rowOff>0</xdr:rowOff>
    </xdr:from>
    <xdr:ext cx="209550" cy="228600"/>
    <xdr:sp macro="" textlink="">
      <xdr:nvSpPr>
        <xdr:cNvPr id="26" name="Text Box 4">
          <a:extLst>
            <a:ext uri="{FF2B5EF4-FFF2-40B4-BE49-F238E27FC236}">
              <a16:creationId xmlns:a16="http://schemas.microsoft.com/office/drawing/2014/main" id="{9839B0E5-6E4D-4BCC-8E79-4F9D47C2B075}"/>
            </a:ext>
          </a:extLst>
        </xdr:cNvPr>
        <xdr:cNvSpPr txBox="1">
          <a:spLocks noChangeArrowheads="1"/>
        </xdr:cNvSpPr>
      </xdr:nvSpPr>
      <xdr:spPr bwMode="auto">
        <a:xfrm>
          <a:off x="4416136" y="32385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15</xdr:row>
      <xdr:rowOff>0</xdr:rowOff>
    </xdr:from>
    <xdr:ext cx="209550" cy="228600"/>
    <xdr:sp macro="" textlink="">
      <xdr:nvSpPr>
        <xdr:cNvPr id="27" name="Text Box 5">
          <a:extLst>
            <a:ext uri="{FF2B5EF4-FFF2-40B4-BE49-F238E27FC236}">
              <a16:creationId xmlns:a16="http://schemas.microsoft.com/office/drawing/2014/main" id="{3E3874DF-B83F-45C6-A002-687B7D07886E}"/>
            </a:ext>
          </a:extLst>
        </xdr:cNvPr>
        <xdr:cNvSpPr txBox="1">
          <a:spLocks noChangeArrowheads="1"/>
        </xdr:cNvSpPr>
      </xdr:nvSpPr>
      <xdr:spPr bwMode="auto">
        <a:xfrm>
          <a:off x="4416136" y="32385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15</xdr:row>
      <xdr:rowOff>0</xdr:rowOff>
    </xdr:from>
    <xdr:ext cx="209550" cy="228600"/>
    <xdr:sp macro="" textlink="">
      <xdr:nvSpPr>
        <xdr:cNvPr id="28" name="Text Box 1">
          <a:extLst>
            <a:ext uri="{FF2B5EF4-FFF2-40B4-BE49-F238E27FC236}">
              <a16:creationId xmlns:a16="http://schemas.microsoft.com/office/drawing/2014/main" id="{16148860-CA60-49E4-9AFC-B005A310D4D6}"/>
            </a:ext>
          </a:extLst>
        </xdr:cNvPr>
        <xdr:cNvSpPr txBox="1">
          <a:spLocks noChangeArrowheads="1"/>
        </xdr:cNvSpPr>
      </xdr:nvSpPr>
      <xdr:spPr bwMode="auto">
        <a:xfrm>
          <a:off x="4416136" y="32385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15</xdr:row>
      <xdr:rowOff>0</xdr:rowOff>
    </xdr:from>
    <xdr:ext cx="209550" cy="228600"/>
    <xdr:sp macro="" textlink="">
      <xdr:nvSpPr>
        <xdr:cNvPr id="29" name="Text Box 3">
          <a:extLst>
            <a:ext uri="{FF2B5EF4-FFF2-40B4-BE49-F238E27FC236}">
              <a16:creationId xmlns:a16="http://schemas.microsoft.com/office/drawing/2014/main" id="{0F020E4A-BA5F-4B31-AAB4-6E31F47A921F}"/>
            </a:ext>
          </a:extLst>
        </xdr:cNvPr>
        <xdr:cNvSpPr txBox="1">
          <a:spLocks noChangeArrowheads="1"/>
        </xdr:cNvSpPr>
      </xdr:nvSpPr>
      <xdr:spPr bwMode="auto">
        <a:xfrm>
          <a:off x="4416136" y="32385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15</xdr:row>
      <xdr:rowOff>0</xdr:rowOff>
    </xdr:from>
    <xdr:ext cx="209550" cy="228600"/>
    <xdr:sp macro="" textlink="">
      <xdr:nvSpPr>
        <xdr:cNvPr id="30" name="Text Box 4">
          <a:extLst>
            <a:ext uri="{FF2B5EF4-FFF2-40B4-BE49-F238E27FC236}">
              <a16:creationId xmlns:a16="http://schemas.microsoft.com/office/drawing/2014/main" id="{E6F8B9CE-F00D-4F06-B576-2ECB274A4F8B}"/>
            </a:ext>
          </a:extLst>
        </xdr:cNvPr>
        <xdr:cNvSpPr txBox="1">
          <a:spLocks noChangeArrowheads="1"/>
        </xdr:cNvSpPr>
      </xdr:nvSpPr>
      <xdr:spPr bwMode="auto">
        <a:xfrm>
          <a:off x="4416136" y="32385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15</xdr:row>
      <xdr:rowOff>0</xdr:rowOff>
    </xdr:from>
    <xdr:ext cx="209550" cy="228600"/>
    <xdr:sp macro="" textlink="">
      <xdr:nvSpPr>
        <xdr:cNvPr id="31" name="Text Box 5">
          <a:extLst>
            <a:ext uri="{FF2B5EF4-FFF2-40B4-BE49-F238E27FC236}">
              <a16:creationId xmlns:a16="http://schemas.microsoft.com/office/drawing/2014/main" id="{E02352F2-9875-4FE0-84E1-DBB7572DE6E2}"/>
            </a:ext>
          </a:extLst>
        </xdr:cNvPr>
        <xdr:cNvSpPr txBox="1">
          <a:spLocks noChangeArrowheads="1"/>
        </xdr:cNvSpPr>
      </xdr:nvSpPr>
      <xdr:spPr bwMode="auto">
        <a:xfrm>
          <a:off x="4416136" y="32385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15</xdr:row>
      <xdr:rowOff>0</xdr:rowOff>
    </xdr:from>
    <xdr:ext cx="209550" cy="228600"/>
    <xdr:sp macro="" textlink="">
      <xdr:nvSpPr>
        <xdr:cNvPr id="32" name="Text Box 1">
          <a:extLst>
            <a:ext uri="{FF2B5EF4-FFF2-40B4-BE49-F238E27FC236}">
              <a16:creationId xmlns:a16="http://schemas.microsoft.com/office/drawing/2014/main" id="{3245247B-A398-45B8-B6A4-1EAABF93B1DC}"/>
            </a:ext>
          </a:extLst>
        </xdr:cNvPr>
        <xdr:cNvSpPr txBox="1">
          <a:spLocks noChangeArrowheads="1"/>
        </xdr:cNvSpPr>
      </xdr:nvSpPr>
      <xdr:spPr bwMode="auto">
        <a:xfrm>
          <a:off x="4416136" y="32385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15</xdr:row>
      <xdr:rowOff>0</xdr:rowOff>
    </xdr:from>
    <xdr:ext cx="209550" cy="228600"/>
    <xdr:sp macro="" textlink="">
      <xdr:nvSpPr>
        <xdr:cNvPr id="33" name="Text Box 3">
          <a:extLst>
            <a:ext uri="{FF2B5EF4-FFF2-40B4-BE49-F238E27FC236}">
              <a16:creationId xmlns:a16="http://schemas.microsoft.com/office/drawing/2014/main" id="{1E2B613C-9C8F-4ED2-BAFD-A2D6F280BF5A}"/>
            </a:ext>
          </a:extLst>
        </xdr:cNvPr>
        <xdr:cNvSpPr txBox="1">
          <a:spLocks noChangeArrowheads="1"/>
        </xdr:cNvSpPr>
      </xdr:nvSpPr>
      <xdr:spPr bwMode="auto">
        <a:xfrm>
          <a:off x="4416136" y="32385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15</xdr:row>
      <xdr:rowOff>0</xdr:rowOff>
    </xdr:from>
    <xdr:ext cx="209550" cy="228600"/>
    <xdr:sp macro="" textlink="">
      <xdr:nvSpPr>
        <xdr:cNvPr id="34" name="Text Box 4">
          <a:extLst>
            <a:ext uri="{FF2B5EF4-FFF2-40B4-BE49-F238E27FC236}">
              <a16:creationId xmlns:a16="http://schemas.microsoft.com/office/drawing/2014/main" id="{86E95F3A-D790-47F8-90D2-61F24D2EDF13}"/>
            </a:ext>
          </a:extLst>
        </xdr:cNvPr>
        <xdr:cNvSpPr txBox="1">
          <a:spLocks noChangeArrowheads="1"/>
        </xdr:cNvSpPr>
      </xdr:nvSpPr>
      <xdr:spPr bwMode="auto">
        <a:xfrm>
          <a:off x="4416136" y="32385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15</xdr:row>
      <xdr:rowOff>0</xdr:rowOff>
    </xdr:from>
    <xdr:ext cx="209550" cy="228600"/>
    <xdr:sp macro="" textlink="">
      <xdr:nvSpPr>
        <xdr:cNvPr id="35" name="Text Box 5">
          <a:extLst>
            <a:ext uri="{FF2B5EF4-FFF2-40B4-BE49-F238E27FC236}">
              <a16:creationId xmlns:a16="http://schemas.microsoft.com/office/drawing/2014/main" id="{7B995555-E10A-4410-A8A9-199AFD6DDBC2}"/>
            </a:ext>
          </a:extLst>
        </xdr:cNvPr>
        <xdr:cNvSpPr txBox="1">
          <a:spLocks noChangeArrowheads="1"/>
        </xdr:cNvSpPr>
      </xdr:nvSpPr>
      <xdr:spPr bwMode="auto">
        <a:xfrm>
          <a:off x="4416136" y="32385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15</xdr:row>
      <xdr:rowOff>0</xdr:rowOff>
    </xdr:from>
    <xdr:ext cx="209550" cy="228600"/>
    <xdr:sp macro="" textlink="">
      <xdr:nvSpPr>
        <xdr:cNvPr id="36" name="Text Box 1">
          <a:extLst>
            <a:ext uri="{FF2B5EF4-FFF2-40B4-BE49-F238E27FC236}">
              <a16:creationId xmlns:a16="http://schemas.microsoft.com/office/drawing/2014/main" id="{1E200C69-A334-4930-A33D-614977DDECFE}"/>
            </a:ext>
          </a:extLst>
        </xdr:cNvPr>
        <xdr:cNvSpPr txBox="1">
          <a:spLocks noChangeArrowheads="1"/>
        </xdr:cNvSpPr>
      </xdr:nvSpPr>
      <xdr:spPr bwMode="auto">
        <a:xfrm>
          <a:off x="4416136" y="32385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15</xdr:row>
      <xdr:rowOff>0</xdr:rowOff>
    </xdr:from>
    <xdr:ext cx="209550" cy="228600"/>
    <xdr:sp macro="" textlink="">
      <xdr:nvSpPr>
        <xdr:cNvPr id="37" name="Text Box 3">
          <a:extLst>
            <a:ext uri="{FF2B5EF4-FFF2-40B4-BE49-F238E27FC236}">
              <a16:creationId xmlns:a16="http://schemas.microsoft.com/office/drawing/2014/main" id="{5A5F683B-3740-4498-A3FE-8C43051F1820}"/>
            </a:ext>
          </a:extLst>
        </xdr:cNvPr>
        <xdr:cNvSpPr txBox="1">
          <a:spLocks noChangeArrowheads="1"/>
        </xdr:cNvSpPr>
      </xdr:nvSpPr>
      <xdr:spPr bwMode="auto">
        <a:xfrm>
          <a:off x="4416136" y="32385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15</xdr:row>
      <xdr:rowOff>0</xdr:rowOff>
    </xdr:from>
    <xdr:ext cx="209550" cy="228600"/>
    <xdr:sp macro="" textlink="">
      <xdr:nvSpPr>
        <xdr:cNvPr id="38" name="Text Box 4">
          <a:extLst>
            <a:ext uri="{FF2B5EF4-FFF2-40B4-BE49-F238E27FC236}">
              <a16:creationId xmlns:a16="http://schemas.microsoft.com/office/drawing/2014/main" id="{FB5DFB7D-DC94-4963-8FEC-066FCB3D0C06}"/>
            </a:ext>
          </a:extLst>
        </xdr:cNvPr>
        <xdr:cNvSpPr txBox="1">
          <a:spLocks noChangeArrowheads="1"/>
        </xdr:cNvSpPr>
      </xdr:nvSpPr>
      <xdr:spPr bwMode="auto">
        <a:xfrm>
          <a:off x="4416136" y="32385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15</xdr:row>
      <xdr:rowOff>0</xdr:rowOff>
    </xdr:from>
    <xdr:ext cx="209550" cy="228600"/>
    <xdr:sp macro="" textlink="">
      <xdr:nvSpPr>
        <xdr:cNvPr id="39" name="Text Box 5">
          <a:extLst>
            <a:ext uri="{FF2B5EF4-FFF2-40B4-BE49-F238E27FC236}">
              <a16:creationId xmlns:a16="http://schemas.microsoft.com/office/drawing/2014/main" id="{8D22DB5B-EB53-4527-B3E0-BA423F3A7C94}"/>
            </a:ext>
          </a:extLst>
        </xdr:cNvPr>
        <xdr:cNvSpPr txBox="1">
          <a:spLocks noChangeArrowheads="1"/>
        </xdr:cNvSpPr>
      </xdr:nvSpPr>
      <xdr:spPr bwMode="auto">
        <a:xfrm>
          <a:off x="4416136" y="32385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15</xdr:row>
      <xdr:rowOff>0</xdr:rowOff>
    </xdr:from>
    <xdr:ext cx="209550" cy="228600"/>
    <xdr:sp macro="" textlink="">
      <xdr:nvSpPr>
        <xdr:cNvPr id="40" name="Text Box 1">
          <a:extLst>
            <a:ext uri="{FF2B5EF4-FFF2-40B4-BE49-F238E27FC236}">
              <a16:creationId xmlns:a16="http://schemas.microsoft.com/office/drawing/2014/main" id="{B7531BFD-D797-495C-BDE8-D259B89CB10D}"/>
            </a:ext>
          </a:extLst>
        </xdr:cNvPr>
        <xdr:cNvSpPr txBox="1">
          <a:spLocks noChangeArrowheads="1"/>
        </xdr:cNvSpPr>
      </xdr:nvSpPr>
      <xdr:spPr bwMode="auto">
        <a:xfrm>
          <a:off x="4416136" y="32385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15</xdr:row>
      <xdr:rowOff>0</xdr:rowOff>
    </xdr:from>
    <xdr:ext cx="209550" cy="228600"/>
    <xdr:sp macro="" textlink="">
      <xdr:nvSpPr>
        <xdr:cNvPr id="41" name="Text Box 3">
          <a:extLst>
            <a:ext uri="{FF2B5EF4-FFF2-40B4-BE49-F238E27FC236}">
              <a16:creationId xmlns:a16="http://schemas.microsoft.com/office/drawing/2014/main" id="{C9D5F300-1B62-4D78-B643-CC208B57DDCB}"/>
            </a:ext>
          </a:extLst>
        </xdr:cNvPr>
        <xdr:cNvSpPr txBox="1">
          <a:spLocks noChangeArrowheads="1"/>
        </xdr:cNvSpPr>
      </xdr:nvSpPr>
      <xdr:spPr bwMode="auto">
        <a:xfrm>
          <a:off x="4416136" y="32385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15</xdr:row>
      <xdr:rowOff>0</xdr:rowOff>
    </xdr:from>
    <xdr:ext cx="209550" cy="228600"/>
    <xdr:sp macro="" textlink="">
      <xdr:nvSpPr>
        <xdr:cNvPr id="42" name="Text Box 4">
          <a:extLst>
            <a:ext uri="{FF2B5EF4-FFF2-40B4-BE49-F238E27FC236}">
              <a16:creationId xmlns:a16="http://schemas.microsoft.com/office/drawing/2014/main" id="{3EE8BBD3-5336-4AFF-BFD5-4B6C70186F6E}"/>
            </a:ext>
          </a:extLst>
        </xdr:cNvPr>
        <xdr:cNvSpPr txBox="1">
          <a:spLocks noChangeArrowheads="1"/>
        </xdr:cNvSpPr>
      </xdr:nvSpPr>
      <xdr:spPr bwMode="auto">
        <a:xfrm>
          <a:off x="4416136" y="32385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22</xdr:col>
      <xdr:colOff>0</xdr:colOff>
      <xdr:row>15</xdr:row>
      <xdr:rowOff>0</xdr:rowOff>
    </xdr:from>
    <xdr:ext cx="209550" cy="228600"/>
    <xdr:sp macro="" textlink="">
      <xdr:nvSpPr>
        <xdr:cNvPr id="43" name="Text Box 1">
          <a:extLst>
            <a:ext uri="{FF2B5EF4-FFF2-40B4-BE49-F238E27FC236}">
              <a16:creationId xmlns:a16="http://schemas.microsoft.com/office/drawing/2014/main" id="{2783BFD1-521A-4804-9FF9-0F09B4A52882}"/>
            </a:ext>
          </a:extLst>
        </xdr:cNvPr>
        <xdr:cNvSpPr txBox="1">
          <a:spLocks noChangeArrowheads="1"/>
        </xdr:cNvSpPr>
      </xdr:nvSpPr>
      <xdr:spPr bwMode="auto">
        <a:xfrm>
          <a:off x="4416136" y="32385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0</xdr:colOff>
      <xdr:row>5</xdr:row>
      <xdr:rowOff>0</xdr:rowOff>
    </xdr:from>
    <xdr:ext cx="209550" cy="228600"/>
    <xdr:sp macro="" textlink="">
      <xdr:nvSpPr>
        <xdr:cNvPr id="45" name="Text Box 1">
          <a:extLst>
            <a:ext uri="{FF2B5EF4-FFF2-40B4-BE49-F238E27FC236}">
              <a16:creationId xmlns:a16="http://schemas.microsoft.com/office/drawing/2014/main" id="{E41968C2-8A27-495E-A6DB-C86798C26063}"/>
            </a:ext>
          </a:extLst>
        </xdr:cNvPr>
        <xdr:cNvSpPr txBox="1">
          <a:spLocks noChangeArrowheads="1"/>
        </xdr:cNvSpPr>
      </xdr:nvSpPr>
      <xdr:spPr bwMode="auto">
        <a:xfrm>
          <a:off x="6528955" y="13335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0</xdr:colOff>
      <xdr:row>5</xdr:row>
      <xdr:rowOff>0</xdr:rowOff>
    </xdr:from>
    <xdr:ext cx="209550" cy="228600"/>
    <xdr:sp macro="" textlink="">
      <xdr:nvSpPr>
        <xdr:cNvPr id="46" name="Text Box 3">
          <a:extLst>
            <a:ext uri="{FF2B5EF4-FFF2-40B4-BE49-F238E27FC236}">
              <a16:creationId xmlns:a16="http://schemas.microsoft.com/office/drawing/2014/main" id="{84F03A1C-E498-4216-9439-3D912A10E95E}"/>
            </a:ext>
          </a:extLst>
        </xdr:cNvPr>
        <xdr:cNvSpPr txBox="1">
          <a:spLocks noChangeArrowheads="1"/>
        </xdr:cNvSpPr>
      </xdr:nvSpPr>
      <xdr:spPr bwMode="auto">
        <a:xfrm>
          <a:off x="6528955" y="13335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0</xdr:colOff>
      <xdr:row>5</xdr:row>
      <xdr:rowOff>0</xdr:rowOff>
    </xdr:from>
    <xdr:ext cx="209550" cy="228600"/>
    <xdr:sp macro="" textlink="">
      <xdr:nvSpPr>
        <xdr:cNvPr id="47" name="Text Box 4">
          <a:extLst>
            <a:ext uri="{FF2B5EF4-FFF2-40B4-BE49-F238E27FC236}">
              <a16:creationId xmlns:a16="http://schemas.microsoft.com/office/drawing/2014/main" id="{93AD17ED-00AC-4937-AD5F-E2A54CC25219}"/>
            </a:ext>
          </a:extLst>
        </xdr:cNvPr>
        <xdr:cNvSpPr txBox="1">
          <a:spLocks noChangeArrowheads="1"/>
        </xdr:cNvSpPr>
      </xdr:nvSpPr>
      <xdr:spPr bwMode="auto">
        <a:xfrm>
          <a:off x="6528955" y="13335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0</xdr:colOff>
      <xdr:row>5</xdr:row>
      <xdr:rowOff>0</xdr:rowOff>
    </xdr:from>
    <xdr:ext cx="209550" cy="228600"/>
    <xdr:sp macro="" textlink="">
      <xdr:nvSpPr>
        <xdr:cNvPr id="48" name="Text Box 1">
          <a:extLst>
            <a:ext uri="{FF2B5EF4-FFF2-40B4-BE49-F238E27FC236}">
              <a16:creationId xmlns:a16="http://schemas.microsoft.com/office/drawing/2014/main" id="{2DFBF1B6-F1A1-4BE6-B364-6D489DC7914F}"/>
            </a:ext>
          </a:extLst>
        </xdr:cNvPr>
        <xdr:cNvSpPr txBox="1">
          <a:spLocks noChangeArrowheads="1"/>
        </xdr:cNvSpPr>
      </xdr:nvSpPr>
      <xdr:spPr bwMode="auto">
        <a:xfrm>
          <a:off x="6528955" y="13335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0</xdr:colOff>
      <xdr:row>5</xdr:row>
      <xdr:rowOff>0</xdr:rowOff>
    </xdr:from>
    <xdr:ext cx="209550" cy="228600"/>
    <xdr:sp macro="" textlink="">
      <xdr:nvSpPr>
        <xdr:cNvPr id="49" name="Text Box 3">
          <a:extLst>
            <a:ext uri="{FF2B5EF4-FFF2-40B4-BE49-F238E27FC236}">
              <a16:creationId xmlns:a16="http://schemas.microsoft.com/office/drawing/2014/main" id="{3EBF514F-D344-4012-8A8F-ACB185517C52}"/>
            </a:ext>
          </a:extLst>
        </xdr:cNvPr>
        <xdr:cNvSpPr txBox="1">
          <a:spLocks noChangeArrowheads="1"/>
        </xdr:cNvSpPr>
      </xdr:nvSpPr>
      <xdr:spPr bwMode="auto">
        <a:xfrm>
          <a:off x="6528955" y="13335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0</xdr:colOff>
      <xdr:row>5</xdr:row>
      <xdr:rowOff>0</xdr:rowOff>
    </xdr:from>
    <xdr:ext cx="209550" cy="228600"/>
    <xdr:sp macro="" textlink="">
      <xdr:nvSpPr>
        <xdr:cNvPr id="50" name="Text Box 4">
          <a:extLst>
            <a:ext uri="{FF2B5EF4-FFF2-40B4-BE49-F238E27FC236}">
              <a16:creationId xmlns:a16="http://schemas.microsoft.com/office/drawing/2014/main" id="{6251118B-5DDB-4BCA-8A46-1451BD5B7A19}"/>
            </a:ext>
          </a:extLst>
        </xdr:cNvPr>
        <xdr:cNvSpPr txBox="1">
          <a:spLocks noChangeArrowheads="1"/>
        </xdr:cNvSpPr>
      </xdr:nvSpPr>
      <xdr:spPr bwMode="auto">
        <a:xfrm>
          <a:off x="6528955" y="13335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0</xdr:colOff>
      <xdr:row>5</xdr:row>
      <xdr:rowOff>0</xdr:rowOff>
    </xdr:from>
    <xdr:ext cx="209550" cy="228600"/>
    <xdr:sp macro="" textlink="">
      <xdr:nvSpPr>
        <xdr:cNvPr id="51" name="Text Box 1">
          <a:extLst>
            <a:ext uri="{FF2B5EF4-FFF2-40B4-BE49-F238E27FC236}">
              <a16:creationId xmlns:a16="http://schemas.microsoft.com/office/drawing/2014/main" id="{B702983A-80BC-4609-AEA7-79B1EB7FED54}"/>
            </a:ext>
          </a:extLst>
        </xdr:cNvPr>
        <xdr:cNvSpPr txBox="1">
          <a:spLocks noChangeArrowheads="1"/>
        </xdr:cNvSpPr>
      </xdr:nvSpPr>
      <xdr:spPr bwMode="auto">
        <a:xfrm>
          <a:off x="6528955" y="13335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0</xdr:colOff>
      <xdr:row>5</xdr:row>
      <xdr:rowOff>0</xdr:rowOff>
    </xdr:from>
    <xdr:ext cx="209550" cy="228600"/>
    <xdr:sp macro="" textlink="">
      <xdr:nvSpPr>
        <xdr:cNvPr id="52" name="Text Box 3">
          <a:extLst>
            <a:ext uri="{FF2B5EF4-FFF2-40B4-BE49-F238E27FC236}">
              <a16:creationId xmlns:a16="http://schemas.microsoft.com/office/drawing/2014/main" id="{5991B546-FAF2-4974-BD48-A6CDE3BB1E6C}"/>
            </a:ext>
          </a:extLst>
        </xdr:cNvPr>
        <xdr:cNvSpPr txBox="1">
          <a:spLocks noChangeArrowheads="1"/>
        </xdr:cNvSpPr>
      </xdr:nvSpPr>
      <xdr:spPr bwMode="auto">
        <a:xfrm>
          <a:off x="6528955" y="13335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oneCellAnchor>
    <xdr:from>
      <xdr:col>31</xdr:col>
      <xdr:colOff>0</xdr:colOff>
      <xdr:row>5</xdr:row>
      <xdr:rowOff>0</xdr:rowOff>
    </xdr:from>
    <xdr:ext cx="209550" cy="228600"/>
    <xdr:sp macro="" textlink="">
      <xdr:nvSpPr>
        <xdr:cNvPr id="53" name="Text Box 4">
          <a:extLst>
            <a:ext uri="{FF2B5EF4-FFF2-40B4-BE49-F238E27FC236}">
              <a16:creationId xmlns:a16="http://schemas.microsoft.com/office/drawing/2014/main" id="{EB3E62BB-212C-476B-9129-BDF28EFC6647}"/>
            </a:ext>
          </a:extLst>
        </xdr:cNvPr>
        <xdr:cNvSpPr txBox="1">
          <a:spLocks noChangeArrowheads="1"/>
        </xdr:cNvSpPr>
      </xdr:nvSpPr>
      <xdr:spPr bwMode="auto">
        <a:xfrm>
          <a:off x="6528955" y="1333500"/>
          <a:ext cx="209550" cy="2286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oneCellAnchor>
</xdr:wsDr>
</file>

<file path=xl/drawings/drawing3.xml><?xml version="1.0" encoding="utf-8"?>
<xdr:wsDr xmlns:xdr="http://schemas.openxmlformats.org/drawingml/2006/spreadsheetDrawing" xmlns:a="http://schemas.openxmlformats.org/drawingml/2006/main">
  <xdr:twoCellAnchor editAs="oneCell">
    <xdr:from>
      <xdr:col>13</xdr:col>
      <xdr:colOff>0</xdr:colOff>
      <xdr:row>3</xdr:row>
      <xdr:rowOff>0</xdr:rowOff>
    </xdr:from>
    <xdr:to>
      <xdr:col>13</xdr:col>
      <xdr:colOff>169545</xdr:colOff>
      <xdr:row>4</xdr:row>
      <xdr:rowOff>0</xdr:rowOff>
    </xdr:to>
    <xdr:sp macro="" textlink="">
      <xdr:nvSpPr>
        <xdr:cNvPr id="2150671" name="Text Box 1">
          <a:extLst>
            <a:ext uri="{FF2B5EF4-FFF2-40B4-BE49-F238E27FC236}">
              <a16:creationId xmlns:a16="http://schemas.microsoft.com/office/drawing/2014/main" id="{22D48DA4-DCA6-E387-F780-F128099CF0FC}"/>
            </a:ext>
          </a:extLst>
        </xdr:cNvPr>
        <xdr:cNvSpPr txBox="1">
          <a:spLocks noChangeArrowheads="1"/>
        </xdr:cNvSpPr>
      </xdr:nvSpPr>
      <xdr:spPr bwMode="auto">
        <a:xfrm>
          <a:off x="3070860" y="861060"/>
          <a:ext cx="18288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xdr:row>
      <xdr:rowOff>0</xdr:rowOff>
    </xdr:from>
    <xdr:to>
      <xdr:col>13</xdr:col>
      <xdr:colOff>169545</xdr:colOff>
      <xdr:row>4</xdr:row>
      <xdr:rowOff>0</xdr:rowOff>
    </xdr:to>
    <xdr:sp macro="" textlink="">
      <xdr:nvSpPr>
        <xdr:cNvPr id="2150672" name="Text Box 2">
          <a:extLst>
            <a:ext uri="{FF2B5EF4-FFF2-40B4-BE49-F238E27FC236}">
              <a16:creationId xmlns:a16="http://schemas.microsoft.com/office/drawing/2014/main" id="{28598F4E-4E6B-51BE-132E-B698FC586B05}"/>
            </a:ext>
          </a:extLst>
        </xdr:cNvPr>
        <xdr:cNvSpPr txBox="1">
          <a:spLocks noChangeArrowheads="1"/>
        </xdr:cNvSpPr>
      </xdr:nvSpPr>
      <xdr:spPr bwMode="auto">
        <a:xfrm>
          <a:off x="3070860" y="861060"/>
          <a:ext cx="18288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0</xdr:colOff>
      <xdr:row>3</xdr:row>
      <xdr:rowOff>0</xdr:rowOff>
    </xdr:from>
    <xdr:to>
      <xdr:col>13</xdr:col>
      <xdr:colOff>169545</xdr:colOff>
      <xdr:row>4</xdr:row>
      <xdr:rowOff>0</xdr:rowOff>
    </xdr:to>
    <xdr:sp macro="" textlink="">
      <xdr:nvSpPr>
        <xdr:cNvPr id="2150673" name="Text Box 62">
          <a:extLst>
            <a:ext uri="{FF2B5EF4-FFF2-40B4-BE49-F238E27FC236}">
              <a16:creationId xmlns:a16="http://schemas.microsoft.com/office/drawing/2014/main" id="{DD953789-F35C-D278-60EF-57A63DCB3CCA}"/>
            </a:ext>
          </a:extLst>
        </xdr:cNvPr>
        <xdr:cNvSpPr txBox="1">
          <a:spLocks noChangeArrowheads="1"/>
        </xdr:cNvSpPr>
      </xdr:nvSpPr>
      <xdr:spPr bwMode="auto">
        <a:xfrm>
          <a:off x="3070860" y="861060"/>
          <a:ext cx="182880" cy="2819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13</xdr:col>
      <xdr:colOff>0</xdr:colOff>
      <xdr:row>3</xdr:row>
      <xdr:rowOff>0</xdr:rowOff>
    </xdr:from>
    <xdr:to>
      <xdr:col>14</xdr:col>
      <xdr:colOff>0</xdr:colOff>
      <xdr:row>4</xdr:row>
      <xdr:rowOff>0</xdr:rowOff>
    </xdr:to>
    <xdr:sp macro="" textlink="">
      <xdr:nvSpPr>
        <xdr:cNvPr id="1121216" name="Text Box 1">
          <a:extLst>
            <a:ext uri="{FF2B5EF4-FFF2-40B4-BE49-F238E27FC236}">
              <a16:creationId xmlns:a16="http://schemas.microsoft.com/office/drawing/2014/main" id="{1BAB0C8D-5BEB-02B1-CBF8-E6BAC3BDB62C}"/>
            </a:ext>
          </a:extLst>
        </xdr:cNvPr>
        <xdr:cNvSpPr txBox="1">
          <a:spLocks noChangeArrowheads="1"/>
        </xdr:cNvSpPr>
      </xdr:nvSpPr>
      <xdr:spPr bwMode="auto">
        <a:xfrm>
          <a:off x="3299460" y="861060"/>
          <a:ext cx="21336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5.xml><?xml version="1.0" encoding="utf-8"?>
<xdr:wsDr xmlns:xdr="http://schemas.openxmlformats.org/drawingml/2006/spreadsheetDrawing" xmlns:a="http://schemas.openxmlformats.org/drawingml/2006/main">
  <xdr:twoCellAnchor editAs="oneCell">
    <xdr:from>
      <xdr:col>12</xdr:col>
      <xdr:colOff>579120</xdr:colOff>
      <xdr:row>604</xdr:row>
      <xdr:rowOff>0</xdr:rowOff>
    </xdr:from>
    <xdr:to>
      <xdr:col>13</xdr:col>
      <xdr:colOff>114300</xdr:colOff>
      <xdr:row>605</xdr:row>
      <xdr:rowOff>20955</xdr:rowOff>
    </xdr:to>
    <xdr:sp macro="" textlink="">
      <xdr:nvSpPr>
        <xdr:cNvPr id="2472637" name="Text Box 2">
          <a:extLst>
            <a:ext uri="{FF2B5EF4-FFF2-40B4-BE49-F238E27FC236}">
              <a16:creationId xmlns:a16="http://schemas.microsoft.com/office/drawing/2014/main" id="{5F918CA3-D5F0-F546-C64E-8E23F88B9520}"/>
            </a:ext>
          </a:extLst>
        </xdr:cNvPr>
        <xdr:cNvSpPr txBox="1">
          <a:spLocks noChangeArrowheads="1"/>
        </xdr:cNvSpPr>
      </xdr:nvSpPr>
      <xdr:spPr bwMode="auto">
        <a:xfrm>
          <a:off x="3223260" y="12161520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38" name="Text Box 1">
          <a:extLst>
            <a:ext uri="{FF2B5EF4-FFF2-40B4-BE49-F238E27FC236}">
              <a16:creationId xmlns:a16="http://schemas.microsoft.com/office/drawing/2014/main" id="{707A3EA6-B32E-BBA5-F1CA-F2DB55580891}"/>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39" name="Text Box 2">
          <a:extLst>
            <a:ext uri="{FF2B5EF4-FFF2-40B4-BE49-F238E27FC236}">
              <a16:creationId xmlns:a16="http://schemas.microsoft.com/office/drawing/2014/main" id="{9D891F2D-0580-D150-4E3F-E1724F255E31}"/>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40" name="Text Box 3">
          <a:extLst>
            <a:ext uri="{FF2B5EF4-FFF2-40B4-BE49-F238E27FC236}">
              <a16:creationId xmlns:a16="http://schemas.microsoft.com/office/drawing/2014/main" id="{C85E6B32-A472-C805-6ECD-BE9A696890DA}"/>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41" name="Text Box 4">
          <a:extLst>
            <a:ext uri="{FF2B5EF4-FFF2-40B4-BE49-F238E27FC236}">
              <a16:creationId xmlns:a16="http://schemas.microsoft.com/office/drawing/2014/main" id="{E3E65316-5A24-C9ED-C9A2-C203633D3661}"/>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42" name="Text Box 5">
          <a:extLst>
            <a:ext uri="{FF2B5EF4-FFF2-40B4-BE49-F238E27FC236}">
              <a16:creationId xmlns:a16="http://schemas.microsoft.com/office/drawing/2014/main" id="{20AB3577-DE1B-4CEE-2E59-4C2B3CC9509E}"/>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43" name="Text Box 1">
          <a:extLst>
            <a:ext uri="{FF2B5EF4-FFF2-40B4-BE49-F238E27FC236}">
              <a16:creationId xmlns:a16="http://schemas.microsoft.com/office/drawing/2014/main" id="{D54DCBA8-26F3-9327-A813-3DCA65DCDF87}"/>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44" name="Text Box 2">
          <a:extLst>
            <a:ext uri="{FF2B5EF4-FFF2-40B4-BE49-F238E27FC236}">
              <a16:creationId xmlns:a16="http://schemas.microsoft.com/office/drawing/2014/main" id="{F3B1CAA3-A698-E56F-A71E-A63D36226AE2}"/>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45" name="Text Box 3">
          <a:extLst>
            <a:ext uri="{FF2B5EF4-FFF2-40B4-BE49-F238E27FC236}">
              <a16:creationId xmlns:a16="http://schemas.microsoft.com/office/drawing/2014/main" id="{BDB31E3D-0612-C2D9-E53D-EB1ECBC2DCE4}"/>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46" name="Text Box 4">
          <a:extLst>
            <a:ext uri="{FF2B5EF4-FFF2-40B4-BE49-F238E27FC236}">
              <a16:creationId xmlns:a16="http://schemas.microsoft.com/office/drawing/2014/main" id="{02B08844-F963-CB90-3178-82851E2A8287}"/>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47" name="Text Box 5">
          <a:extLst>
            <a:ext uri="{FF2B5EF4-FFF2-40B4-BE49-F238E27FC236}">
              <a16:creationId xmlns:a16="http://schemas.microsoft.com/office/drawing/2014/main" id="{C8075737-C701-CDC3-7554-C530C8465718}"/>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48" name="Text Box 6">
          <a:extLst>
            <a:ext uri="{FF2B5EF4-FFF2-40B4-BE49-F238E27FC236}">
              <a16:creationId xmlns:a16="http://schemas.microsoft.com/office/drawing/2014/main" id="{2D9802FA-6560-2CD0-ADF6-0ED0BE87F539}"/>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49" name="Text Box 7">
          <a:extLst>
            <a:ext uri="{FF2B5EF4-FFF2-40B4-BE49-F238E27FC236}">
              <a16:creationId xmlns:a16="http://schemas.microsoft.com/office/drawing/2014/main" id="{B6D253C1-C902-AD39-C9C0-6B5C2CCB8EB2}"/>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50" name="Text Box 8">
          <a:extLst>
            <a:ext uri="{FF2B5EF4-FFF2-40B4-BE49-F238E27FC236}">
              <a16:creationId xmlns:a16="http://schemas.microsoft.com/office/drawing/2014/main" id="{8BC8E85F-F9B4-D594-82CE-8ACBDF9DD574}"/>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51" name="Text Box 7">
          <a:extLst>
            <a:ext uri="{FF2B5EF4-FFF2-40B4-BE49-F238E27FC236}">
              <a16:creationId xmlns:a16="http://schemas.microsoft.com/office/drawing/2014/main" id="{4F48A75E-7CC8-030B-D1C0-DD4F59441EE5}"/>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52" name="Text Box 8">
          <a:extLst>
            <a:ext uri="{FF2B5EF4-FFF2-40B4-BE49-F238E27FC236}">
              <a16:creationId xmlns:a16="http://schemas.microsoft.com/office/drawing/2014/main" id="{8D94199D-EF9C-549A-2378-59D9CF1DA888}"/>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53" name="Text Box 7">
          <a:extLst>
            <a:ext uri="{FF2B5EF4-FFF2-40B4-BE49-F238E27FC236}">
              <a16:creationId xmlns:a16="http://schemas.microsoft.com/office/drawing/2014/main" id="{F0F0AF4B-65BB-F5F8-512C-5AA77061BF82}"/>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54" name="Text Box 2">
          <a:extLst>
            <a:ext uri="{FF2B5EF4-FFF2-40B4-BE49-F238E27FC236}">
              <a16:creationId xmlns:a16="http://schemas.microsoft.com/office/drawing/2014/main" id="{CA6AD40B-2A3C-BF71-C53E-AD88D46B0C02}"/>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55" name="Text Box 2">
          <a:extLst>
            <a:ext uri="{FF2B5EF4-FFF2-40B4-BE49-F238E27FC236}">
              <a16:creationId xmlns:a16="http://schemas.microsoft.com/office/drawing/2014/main" id="{0118D7B9-F399-5A73-5260-8D1C512FA9EE}"/>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56" name="Text Box 2">
          <a:extLst>
            <a:ext uri="{FF2B5EF4-FFF2-40B4-BE49-F238E27FC236}">
              <a16:creationId xmlns:a16="http://schemas.microsoft.com/office/drawing/2014/main" id="{40E20428-EFDB-A840-B28C-52136130872A}"/>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57" name="Text Box 2">
          <a:extLst>
            <a:ext uri="{FF2B5EF4-FFF2-40B4-BE49-F238E27FC236}">
              <a16:creationId xmlns:a16="http://schemas.microsoft.com/office/drawing/2014/main" id="{81D860A6-5CB2-E1C6-0445-8472903CC8C8}"/>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658" name="Text Box 2">
          <a:extLst>
            <a:ext uri="{FF2B5EF4-FFF2-40B4-BE49-F238E27FC236}">
              <a16:creationId xmlns:a16="http://schemas.microsoft.com/office/drawing/2014/main" id="{D756B3E7-5305-1071-219B-C9B245FC1309}"/>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59" name="Text Box 6">
          <a:extLst>
            <a:ext uri="{FF2B5EF4-FFF2-40B4-BE49-F238E27FC236}">
              <a16:creationId xmlns:a16="http://schemas.microsoft.com/office/drawing/2014/main" id="{0536E628-ACDD-4113-980D-420F867C2C84}"/>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60" name="Text Box 2">
          <a:extLst>
            <a:ext uri="{FF2B5EF4-FFF2-40B4-BE49-F238E27FC236}">
              <a16:creationId xmlns:a16="http://schemas.microsoft.com/office/drawing/2014/main" id="{E3BB4F42-C841-8D60-554B-3338E1126BC1}"/>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61" name="Text Box 2">
          <a:extLst>
            <a:ext uri="{FF2B5EF4-FFF2-40B4-BE49-F238E27FC236}">
              <a16:creationId xmlns:a16="http://schemas.microsoft.com/office/drawing/2014/main" id="{5792B9C6-5857-08F6-867D-C0BD0CF8AA5F}"/>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662" name="Text Box 2">
          <a:extLst>
            <a:ext uri="{FF2B5EF4-FFF2-40B4-BE49-F238E27FC236}">
              <a16:creationId xmlns:a16="http://schemas.microsoft.com/office/drawing/2014/main" id="{89B94A41-53F7-EF39-913E-119E333C4BE1}"/>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63" name="Text Box 6">
          <a:extLst>
            <a:ext uri="{FF2B5EF4-FFF2-40B4-BE49-F238E27FC236}">
              <a16:creationId xmlns:a16="http://schemas.microsoft.com/office/drawing/2014/main" id="{B6F577FE-F986-DD29-6756-E2B051B43E5E}"/>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64" name="Text Box 2">
          <a:extLst>
            <a:ext uri="{FF2B5EF4-FFF2-40B4-BE49-F238E27FC236}">
              <a16:creationId xmlns:a16="http://schemas.microsoft.com/office/drawing/2014/main" id="{67CC9325-A2AB-6ADD-13A4-B7BBD191CFF9}"/>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65" name="Text Box 2">
          <a:extLst>
            <a:ext uri="{FF2B5EF4-FFF2-40B4-BE49-F238E27FC236}">
              <a16:creationId xmlns:a16="http://schemas.microsoft.com/office/drawing/2014/main" id="{DD1D8E73-6B16-FFD8-84EE-D3C5133B3AF0}"/>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666" name="Text Box 2">
          <a:extLst>
            <a:ext uri="{FF2B5EF4-FFF2-40B4-BE49-F238E27FC236}">
              <a16:creationId xmlns:a16="http://schemas.microsoft.com/office/drawing/2014/main" id="{6D50BC2D-4DBB-0CB9-351F-7623A6A96BD3}"/>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67" name="Text Box 6">
          <a:extLst>
            <a:ext uri="{FF2B5EF4-FFF2-40B4-BE49-F238E27FC236}">
              <a16:creationId xmlns:a16="http://schemas.microsoft.com/office/drawing/2014/main" id="{BC3C0B59-EFF7-DB27-6F67-405430CB3792}"/>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68" name="Text Box 2">
          <a:extLst>
            <a:ext uri="{FF2B5EF4-FFF2-40B4-BE49-F238E27FC236}">
              <a16:creationId xmlns:a16="http://schemas.microsoft.com/office/drawing/2014/main" id="{9187B00D-C6FE-AEA7-F207-A8A00B210CAD}"/>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69" name="Text Box 2">
          <a:extLst>
            <a:ext uri="{FF2B5EF4-FFF2-40B4-BE49-F238E27FC236}">
              <a16:creationId xmlns:a16="http://schemas.microsoft.com/office/drawing/2014/main" id="{DACB0FFA-B0F2-45D3-301E-D5FD585D7910}"/>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670" name="Text Box 2">
          <a:extLst>
            <a:ext uri="{FF2B5EF4-FFF2-40B4-BE49-F238E27FC236}">
              <a16:creationId xmlns:a16="http://schemas.microsoft.com/office/drawing/2014/main" id="{F4ACCFA9-1D7B-DB6E-48DD-624742084127}"/>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71" name="Text Box 6">
          <a:extLst>
            <a:ext uri="{FF2B5EF4-FFF2-40B4-BE49-F238E27FC236}">
              <a16:creationId xmlns:a16="http://schemas.microsoft.com/office/drawing/2014/main" id="{D4C2A5DC-C84A-2D97-8CBB-A6A8F7BC222A}"/>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72" name="Text Box 2">
          <a:extLst>
            <a:ext uri="{FF2B5EF4-FFF2-40B4-BE49-F238E27FC236}">
              <a16:creationId xmlns:a16="http://schemas.microsoft.com/office/drawing/2014/main" id="{BABDF8A0-62B4-5DC4-ED77-0E4D0FFCFBC3}"/>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73" name="Text Box 2">
          <a:extLst>
            <a:ext uri="{FF2B5EF4-FFF2-40B4-BE49-F238E27FC236}">
              <a16:creationId xmlns:a16="http://schemas.microsoft.com/office/drawing/2014/main" id="{3478170D-17BA-73AA-1CF9-5F2DACED9511}"/>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674" name="Text Box 2">
          <a:extLst>
            <a:ext uri="{FF2B5EF4-FFF2-40B4-BE49-F238E27FC236}">
              <a16:creationId xmlns:a16="http://schemas.microsoft.com/office/drawing/2014/main" id="{E9F7F626-0ED7-E6E4-4A83-35937E99F1CD}"/>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75" name="Text Box 6">
          <a:extLst>
            <a:ext uri="{FF2B5EF4-FFF2-40B4-BE49-F238E27FC236}">
              <a16:creationId xmlns:a16="http://schemas.microsoft.com/office/drawing/2014/main" id="{BCE2C60F-8303-5DBD-8936-61D58E80431B}"/>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76" name="Text Box 2">
          <a:extLst>
            <a:ext uri="{FF2B5EF4-FFF2-40B4-BE49-F238E27FC236}">
              <a16:creationId xmlns:a16="http://schemas.microsoft.com/office/drawing/2014/main" id="{7614F157-F013-D934-5551-66CCEE9E7194}"/>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677" name="Text Box 2">
          <a:extLst>
            <a:ext uri="{FF2B5EF4-FFF2-40B4-BE49-F238E27FC236}">
              <a16:creationId xmlns:a16="http://schemas.microsoft.com/office/drawing/2014/main" id="{47747BE8-CF30-140A-B975-58E97FF621D7}"/>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78" name="Text Box 2">
          <a:extLst>
            <a:ext uri="{FF2B5EF4-FFF2-40B4-BE49-F238E27FC236}">
              <a16:creationId xmlns:a16="http://schemas.microsoft.com/office/drawing/2014/main" id="{9E8F593B-C3CB-5506-589B-775987DB5CBD}"/>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79" name="Text Box 6">
          <a:extLst>
            <a:ext uri="{FF2B5EF4-FFF2-40B4-BE49-F238E27FC236}">
              <a16:creationId xmlns:a16="http://schemas.microsoft.com/office/drawing/2014/main" id="{8182BCBA-B3AF-5F49-D030-23BBFEEF6687}"/>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80" name="Text Box 2">
          <a:extLst>
            <a:ext uri="{FF2B5EF4-FFF2-40B4-BE49-F238E27FC236}">
              <a16:creationId xmlns:a16="http://schemas.microsoft.com/office/drawing/2014/main" id="{5DBD5DA7-D884-54A2-B34C-51953AC4FB69}"/>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81" name="Text Box 2">
          <a:extLst>
            <a:ext uri="{FF2B5EF4-FFF2-40B4-BE49-F238E27FC236}">
              <a16:creationId xmlns:a16="http://schemas.microsoft.com/office/drawing/2014/main" id="{67BAB325-6E0F-D341-37BB-7C46CACAC293}"/>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82" name="Text Box 2">
          <a:extLst>
            <a:ext uri="{FF2B5EF4-FFF2-40B4-BE49-F238E27FC236}">
              <a16:creationId xmlns:a16="http://schemas.microsoft.com/office/drawing/2014/main" id="{40A13C6B-058B-3C09-65A7-E239BAD0A081}"/>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83" name="Text Box 6">
          <a:extLst>
            <a:ext uri="{FF2B5EF4-FFF2-40B4-BE49-F238E27FC236}">
              <a16:creationId xmlns:a16="http://schemas.microsoft.com/office/drawing/2014/main" id="{9049D1D5-87B8-3802-1A63-DE4B168CEE2D}"/>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84" name="Text Box 2">
          <a:extLst>
            <a:ext uri="{FF2B5EF4-FFF2-40B4-BE49-F238E27FC236}">
              <a16:creationId xmlns:a16="http://schemas.microsoft.com/office/drawing/2014/main" id="{628DA931-4B18-C856-D26D-4B348D776D36}"/>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685" name="Text Box 2">
          <a:extLst>
            <a:ext uri="{FF2B5EF4-FFF2-40B4-BE49-F238E27FC236}">
              <a16:creationId xmlns:a16="http://schemas.microsoft.com/office/drawing/2014/main" id="{13C2FA7D-D448-B8CB-E9AD-74056B070C59}"/>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86" name="Text Box 2">
          <a:extLst>
            <a:ext uri="{FF2B5EF4-FFF2-40B4-BE49-F238E27FC236}">
              <a16:creationId xmlns:a16="http://schemas.microsoft.com/office/drawing/2014/main" id="{FDBD7E4D-BB7C-ABC2-0571-CB9141F61E44}"/>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87" name="Text Box 6">
          <a:extLst>
            <a:ext uri="{FF2B5EF4-FFF2-40B4-BE49-F238E27FC236}">
              <a16:creationId xmlns:a16="http://schemas.microsoft.com/office/drawing/2014/main" id="{959E3AF6-4E8C-7F77-B899-AFC125964066}"/>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88" name="Text Box 2">
          <a:extLst>
            <a:ext uri="{FF2B5EF4-FFF2-40B4-BE49-F238E27FC236}">
              <a16:creationId xmlns:a16="http://schemas.microsoft.com/office/drawing/2014/main" id="{FEA3A230-9C17-023A-0F3B-598AA958895C}"/>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689" name="Text Box 2">
          <a:extLst>
            <a:ext uri="{FF2B5EF4-FFF2-40B4-BE49-F238E27FC236}">
              <a16:creationId xmlns:a16="http://schemas.microsoft.com/office/drawing/2014/main" id="{8BACE640-38B5-5C68-D3C9-53433C5A1573}"/>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90" name="Text Box 2">
          <a:extLst>
            <a:ext uri="{FF2B5EF4-FFF2-40B4-BE49-F238E27FC236}">
              <a16:creationId xmlns:a16="http://schemas.microsoft.com/office/drawing/2014/main" id="{10FCDB6B-2C17-2DD3-3DB5-0CCBE0CE68A6}"/>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91" name="Text Box 6">
          <a:extLst>
            <a:ext uri="{FF2B5EF4-FFF2-40B4-BE49-F238E27FC236}">
              <a16:creationId xmlns:a16="http://schemas.microsoft.com/office/drawing/2014/main" id="{01F42DE2-2C88-0C11-C77C-CD6D4F6B6341}"/>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92" name="Text Box 2">
          <a:extLst>
            <a:ext uri="{FF2B5EF4-FFF2-40B4-BE49-F238E27FC236}">
              <a16:creationId xmlns:a16="http://schemas.microsoft.com/office/drawing/2014/main" id="{1470CA5E-E25B-D3D2-B50F-9C2FBF94E4BD}"/>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93" name="Text Box 2">
          <a:extLst>
            <a:ext uri="{FF2B5EF4-FFF2-40B4-BE49-F238E27FC236}">
              <a16:creationId xmlns:a16="http://schemas.microsoft.com/office/drawing/2014/main" id="{D31DA682-A157-2A1D-EBD3-01B5B4DB2863}"/>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94" name="Text Box 2">
          <a:extLst>
            <a:ext uri="{FF2B5EF4-FFF2-40B4-BE49-F238E27FC236}">
              <a16:creationId xmlns:a16="http://schemas.microsoft.com/office/drawing/2014/main" id="{CA954E5B-D02B-30A1-8F42-227BC0FFD985}"/>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95" name="Text Box 6">
          <a:extLst>
            <a:ext uri="{FF2B5EF4-FFF2-40B4-BE49-F238E27FC236}">
              <a16:creationId xmlns:a16="http://schemas.microsoft.com/office/drawing/2014/main" id="{FEE2A858-0BE6-4351-08DC-648CD23DE67C}"/>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96" name="Text Box 2">
          <a:extLst>
            <a:ext uri="{FF2B5EF4-FFF2-40B4-BE49-F238E27FC236}">
              <a16:creationId xmlns:a16="http://schemas.microsoft.com/office/drawing/2014/main" id="{305A8C41-50AB-85D2-DACF-311978C7FACE}"/>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697" name="Text Box 2">
          <a:extLst>
            <a:ext uri="{FF2B5EF4-FFF2-40B4-BE49-F238E27FC236}">
              <a16:creationId xmlns:a16="http://schemas.microsoft.com/office/drawing/2014/main" id="{2E0FA3B7-03D6-7242-073F-7B3EC6B5380B}"/>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98" name="Text Box 2">
          <a:extLst>
            <a:ext uri="{FF2B5EF4-FFF2-40B4-BE49-F238E27FC236}">
              <a16:creationId xmlns:a16="http://schemas.microsoft.com/office/drawing/2014/main" id="{07CCB2AE-30DF-12D7-9307-14DDB0259C33}"/>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699" name="Text Box 6">
          <a:extLst>
            <a:ext uri="{FF2B5EF4-FFF2-40B4-BE49-F238E27FC236}">
              <a16:creationId xmlns:a16="http://schemas.microsoft.com/office/drawing/2014/main" id="{BC8E3D10-F218-BF75-9022-861AB8BEDFFF}"/>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00" name="Text Box 2">
          <a:extLst>
            <a:ext uri="{FF2B5EF4-FFF2-40B4-BE49-F238E27FC236}">
              <a16:creationId xmlns:a16="http://schemas.microsoft.com/office/drawing/2014/main" id="{8F14C96B-3C8D-651D-8BA8-F78655D65B20}"/>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701" name="Text Box 2">
          <a:extLst>
            <a:ext uri="{FF2B5EF4-FFF2-40B4-BE49-F238E27FC236}">
              <a16:creationId xmlns:a16="http://schemas.microsoft.com/office/drawing/2014/main" id="{FC4BB9F2-5143-D673-7B68-A9A4930A9146}"/>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02" name="Text Box 2">
          <a:extLst>
            <a:ext uri="{FF2B5EF4-FFF2-40B4-BE49-F238E27FC236}">
              <a16:creationId xmlns:a16="http://schemas.microsoft.com/office/drawing/2014/main" id="{FC339818-9CF9-6C3D-80B4-BF9D4A798AB9}"/>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03" name="Text Box 6">
          <a:extLst>
            <a:ext uri="{FF2B5EF4-FFF2-40B4-BE49-F238E27FC236}">
              <a16:creationId xmlns:a16="http://schemas.microsoft.com/office/drawing/2014/main" id="{E65F5BD1-5741-8818-EBE3-C897F24371CF}"/>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04" name="Text Box 2">
          <a:extLst>
            <a:ext uri="{FF2B5EF4-FFF2-40B4-BE49-F238E27FC236}">
              <a16:creationId xmlns:a16="http://schemas.microsoft.com/office/drawing/2014/main" id="{F9A6CA19-BE86-4810-3D48-8BF3C5911C87}"/>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705" name="Text Box 2">
          <a:extLst>
            <a:ext uri="{FF2B5EF4-FFF2-40B4-BE49-F238E27FC236}">
              <a16:creationId xmlns:a16="http://schemas.microsoft.com/office/drawing/2014/main" id="{F852E76B-046F-E899-EA75-5DF50EA4DA9E}"/>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06" name="Text Box 2">
          <a:extLst>
            <a:ext uri="{FF2B5EF4-FFF2-40B4-BE49-F238E27FC236}">
              <a16:creationId xmlns:a16="http://schemas.microsoft.com/office/drawing/2014/main" id="{A2066251-C285-352C-FF51-BBE73339240E}"/>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07" name="Text Box 6">
          <a:extLst>
            <a:ext uri="{FF2B5EF4-FFF2-40B4-BE49-F238E27FC236}">
              <a16:creationId xmlns:a16="http://schemas.microsoft.com/office/drawing/2014/main" id="{95CC751C-A223-B23F-11D9-41B16C0B42E7}"/>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08" name="Text Box 2">
          <a:extLst>
            <a:ext uri="{FF2B5EF4-FFF2-40B4-BE49-F238E27FC236}">
              <a16:creationId xmlns:a16="http://schemas.microsoft.com/office/drawing/2014/main" id="{247900FB-D86E-16BA-D0A4-77399E5DA035}"/>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09" name="Text Box 2">
          <a:extLst>
            <a:ext uri="{FF2B5EF4-FFF2-40B4-BE49-F238E27FC236}">
              <a16:creationId xmlns:a16="http://schemas.microsoft.com/office/drawing/2014/main" id="{FF8F41BE-A1FD-B854-F6EB-422A32FC71DE}"/>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10" name="Text Box 2">
          <a:extLst>
            <a:ext uri="{FF2B5EF4-FFF2-40B4-BE49-F238E27FC236}">
              <a16:creationId xmlns:a16="http://schemas.microsoft.com/office/drawing/2014/main" id="{DC3E1DC4-6DC7-E569-3828-E181A31AE356}"/>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11" name="Text Box 6">
          <a:extLst>
            <a:ext uri="{FF2B5EF4-FFF2-40B4-BE49-F238E27FC236}">
              <a16:creationId xmlns:a16="http://schemas.microsoft.com/office/drawing/2014/main" id="{1B1D6F0F-62B3-FA3A-885E-ADC78085497B}"/>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12" name="Text Box 2">
          <a:extLst>
            <a:ext uri="{FF2B5EF4-FFF2-40B4-BE49-F238E27FC236}">
              <a16:creationId xmlns:a16="http://schemas.microsoft.com/office/drawing/2014/main" id="{EAB3A128-BFC7-E1E6-2730-56F9A5F040AD}"/>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713" name="Text Box 2">
          <a:extLst>
            <a:ext uri="{FF2B5EF4-FFF2-40B4-BE49-F238E27FC236}">
              <a16:creationId xmlns:a16="http://schemas.microsoft.com/office/drawing/2014/main" id="{C9ABA021-8346-E07B-212B-B67DEBD528EB}"/>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14" name="Text Box 2">
          <a:extLst>
            <a:ext uri="{FF2B5EF4-FFF2-40B4-BE49-F238E27FC236}">
              <a16:creationId xmlns:a16="http://schemas.microsoft.com/office/drawing/2014/main" id="{81B3CA92-65F9-8599-EA24-548586C0ACA7}"/>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15" name="Text Box 6">
          <a:extLst>
            <a:ext uri="{FF2B5EF4-FFF2-40B4-BE49-F238E27FC236}">
              <a16:creationId xmlns:a16="http://schemas.microsoft.com/office/drawing/2014/main" id="{71C2E823-C8BF-9E97-0A8F-BE776CC466BB}"/>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16" name="Text Box 2">
          <a:extLst>
            <a:ext uri="{FF2B5EF4-FFF2-40B4-BE49-F238E27FC236}">
              <a16:creationId xmlns:a16="http://schemas.microsoft.com/office/drawing/2014/main" id="{F2874E06-C348-0D6B-4C96-8B5228541963}"/>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717" name="Text Box 2">
          <a:extLst>
            <a:ext uri="{FF2B5EF4-FFF2-40B4-BE49-F238E27FC236}">
              <a16:creationId xmlns:a16="http://schemas.microsoft.com/office/drawing/2014/main" id="{0DA4F432-81F0-B4A4-459B-A5F5E1AE8507}"/>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18" name="Text Box 2">
          <a:extLst>
            <a:ext uri="{FF2B5EF4-FFF2-40B4-BE49-F238E27FC236}">
              <a16:creationId xmlns:a16="http://schemas.microsoft.com/office/drawing/2014/main" id="{53890BF3-8BAE-70F4-9C21-33B13F1DFA7D}"/>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19" name="Text Box 6">
          <a:extLst>
            <a:ext uri="{FF2B5EF4-FFF2-40B4-BE49-F238E27FC236}">
              <a16:creationId xmlns:a16="http://schemas.microsoft.com/office/drawing/2014/main" id="{AF78445E-C7CC-1C1B-1AE5-3D86298C2EF2}"/>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20" name="Text Box 2">
          <a:extLst>
            <a:ext uri="{FF2B5EF4-FFF2-40B4-BE49-F238E27FC236}">
              <a16:creationId xmlns:a16="http://schemas.microsoft.com/office/drawing/2014/main" id="{EB4BADB8-7ED3-4D78-999F-9A90D263A33B}"/>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721" name="Text Box 2">
          <a:extLst>
            <a:ext uri="{FF2B5EF4-FFF2-40B4-BE49-F238E27FC236}">
              <a16:creationId xmlns:a16="http://schemas.microsoft.com/office/drawing/2014/main" id="{2F7D4102-855F-94EC-B16F-912605CD2BCD}"/>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22" name="Text Box 2">
          <a:extLst>
            <a:ext uri="{FF2B5EF4-FFF2-40B4-BE49-F238E27FC236}">
              <a16:creationId xmlns:a16="http://schemas.microsoft.com/office/drawing/2014/main" id="{3C5685CD-A147-B110-B8E0-944222085A78}"/>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23" name="Text Box 6">
          <a:extLst>
            <a:ext uri="{FF2B5EF4-FFF2-40B4-BE49-F238E27FC236}">
              <a16:creationId xmlns:a16="http://schemas.microsoft.com/office/drawing/2014/main" id="{772F1D0B-E3B1-102B-ED50-402CD7F688A1}"/>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24" name="Text Box 2">
          <a:extLst>
            <a:ext uri="{FF2B5EF4-FFF2-40B4-BE49-F238E27FC236}">
              <a16:creationId xmlns:a16="http://schemas.microsoft.com/office/drawing/2014/main" id="{64B772C5-150B-84E1-5C7F-07176C1DA5C4}"/>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725" name="Text Box 2">
          <a:extLst>
            <a:ext uri="{FF2B5EF4-FFF2-40B4-BE49-F238E27FC236}">
              <a16:creationId xmlns:a16="http://schemas.microsoft.com/office/drawing/2014/main" id="{8F7B2F8B-245E-3E03-EC80-D5B3CD5E9B81}"/>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26" name="Text Box 2">
          <a:extLst>
            <a:ext uri="{FF2B5EF4-FFF2-40B4-BE49-F238E27FC236}">
              <a16:creationId xmlns:a16="http://schemas.microsoft.com/office/drawing/2014/main" id="{79F17783-39D8-4C72-F357-3DE812A800AE}"/>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27" name="Text Box 6">
          <a:extLst>
            <a:ext uri="{FF2B5EF4-FFF2-40B4-BE49-F238E27FC236}">
              <a16:creationId xmlns:a16="http://schemas.microsoft.com/office/drawing/2014/main" id="{2071D878-F543-81F5-25FB-08EC3E2FBC02}"/>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28" name="Text Box 2">
          <a:extLst>
            <a:ext uri="{FF2B5EF4-FFF2-40B4-BE49-F238E27FC236}">
              <a16:creationId xmlns:a16="http://schemas.microsoft.com/office/drawing/2014/main" id="{D5D80A7D-C97C-7CAB-EBD1-8EB5B5F5713A}"/>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29" name="Text Box 2">
          <a:extLst>
            <a:ext uri="{FF2B5EF4-FFF2-40B4-BE49-F238E27FC236}">
              <a16:creationId xmlns:a16="http://schemas.microsoft.com/office/drawing/2014/main" id="{B8C72323-8652-57B5-EE90-D4B9F4AF849A}"/>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30" name="Text Box 2">
          <a:extLst>
            <a:ext uri="{FF2B5EF4-FFF2-40B4-BE49-F238E27FC236}">
              <a16:creationId xmlns:a16="http://schemas.microsoft.com/office/drawing/2014/main" id="{9EFC3572-BAC9-936D-8F91-4870F012429F}"/>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31" name="Text Box 6">
          <a:extLst>
            <a:ext uri="{FF2B5EF4-FFF2-40B4-BE49-F238E27FC236}">
              <a16:creationId xmlns:a16="http://schemas.microsoft.com/office/drawing/2014/main" id="{F2F32A89-B01B-2201-BC81-55FE5B691273}"/>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32" name="Text Box 2">
          <a:extLst>
            <a:ext uri="{FF2B5EF4-FFF2-40B4-BE49-F238E27FC236}">
              <a16:creationId xmlns:a16="http://schemas.microsoft.com/office/drawing/2014/main" id="{05BD4C6C-6C58-C2CE-51B5-703A86CC0743}"/>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733" name="Text Box 2">
          <a:extLst>
            <a:ext uri="{FF2B5EF4-FFF2-40B4-BE49-F238E27FC236}">
              <a16:creationId xmlns:a16="http://schemas.microsoft.com/office/drawing/2014/main" id="{DBAA6CDB-6CC8-52F0-D03E-67B8BFFC6CF5}"/>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34" name="Text Box 2">
          <a:extLst>
            <a:ext uri="{FF2B5EF4-FFF2-40B4-BE49-F238E27FC236}">
              <a16:creationId xmlns:a16="http://schemas.microsoft.com/office/drawing/2014/main" id="{7AF93B56-7500-BECF-BEE7-5B52973BDC15}"/>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35" name="Text Box 6">
          <a:extLst>
            <a:ext uri="{FF2B5EF4-FFF2-40B4-BE49-F238E27FC236}">
              <a16:creationId xmlns:a16="http://schemas.microsoft.com/office/drawing/2014/main" id="{87216CBC-E008-6820-E180-EC6786E1B34C}"/>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36" name="Text Box 2">
          <a:extLst>
            <a:ext uri="{FF2B5EF4-FFF2-40B4-BE49-F238E27FC236}">
              <a16:creationId xmlns:a16="http://schemas.microsoft.com/office/drawing/2014/main" id="{E961475C-002C-9D58-6589-ADE0DA9BD4A3}"/>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737" name="Text Box 2">
          <a:extLst>
            <a:ext uri="{FF2B5EF4-FFF2-40B4-BE49-F238E27FC236}">
              <a16:creationId xmlns:a16="http://schemas.microsoft.com/office/drawing/2014/main" id="{718159EC-280B-032E-F5D9-E5C5A43F3E47}"/>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38" name="Text Box 2">
          <a:extLst>
            <a:ext uri="{FF2B5EF4-FFF2-40B4-BE49-F238E27FC236}">
              <a16:creationId xmlns:a16="http://schemas.microsoft.com/office/drawing/2014/main" id="{D4D7B923-3A43-64DB-F2D5-69D5AC98ECF3}"/>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39" name="Text Box 6">
          <a:extLst>
            <a:ext uri="{FF2B5EF4-FFF2-40B4-BE49-F238E27FC236}">
              <a16:creationId xmlns:a16="http://schemas.microsoft.com/office/drawing/2014/main" id="{094745D7-8200-C885-6157-178C4B70527D}"/>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40" name="Text Box 2">
          <a:extLst>
            <a:ext uri="{FF2B5EF4-FFF2-40B4-BE49-F238E27FC236}">
              <a16:creationId xmlns:a16="http://schemas.microsoft.com/office/drawing/2014/main" id="{9D15DFDE-0C93-40BF-9F60-6D094C64843E}"/>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741" name="Text Box 2">
          <a:extLst>
            <a:ext uri="{FF2B5EF4-FFF2-40B4-BE49-F238E27FC236}">
              <a16:creationId xmlns:a16="http://schemas.microsoft.com/office/drawing/2014/main" id="{E8885D2D-1B83-2E7D-EC12-DB039B7D3FA7}"/>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42" name="Text Box 2">
          <a:extLst>
            <a:ext uri="{FF2B5EF4-FFF2-40B4-BE49-F238E27FC236}">
              <a16:creationId xmlns:a16="http://schemas.microsoft.com/office/drawing/2014/main" id="{FB083B91-915E-AAB9-7396-22EA5939C434}"/>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43" name="Text Box 6">
          <a:extLst>
            <a:ext uri="{FF2B5EF4-FFF2-40B4-BE49-F238E27FC236}">
              <a16:creationId xmlns:a16="http://schemas.microsoft.com/office/drawing/2014/main" id="{D7343945-A968-ADAF-3905-F54F53D28ED0}"/>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44" name="Text Box 2">
          <a:extLst>
            <a:ext uri="{FF2B5EF4-FFF2-40B4-BE49-F238E27FC236}">
              <a16:creationId xmlns:a16="http://schemas.microsoft.com/office/drawing/2014/main" id="{BBD6D93D-FC7D-815F-8934-C9F26D51F911}"/>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745" name="Text Box 2">
          <a:extLst>
            <a:ext uri="{FF2B5EF4-FFF2-40B4-BE49-F238E27FC236}">
              <a16:creationId xmlns:a16="http://schemas.microsoft.com/office/drawing/2014/main" id="{D5A028DB-F8F6-5A7D-8822-DB97640FC9E9}"/>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46" name="Text Box 2">
          <a:extLst>
            <a:ext uri="{FF2B5EF4-FFF2-40B4-BE49-F238E27FC236}">
              <a16:creationId xmlns:a16="http://schemas.microsoft.com/office/drawing/2014/main" id="{841FE3C5-A3CE-08BA-3C14-F8D2AEC2D459}"/>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47" name="Text Box 6">
          <a:extLst>
            <a:ext uri="{FF2B5EF4-FFF2-40B4-BE49-F238E27FC236}">
              <a16:creationId xmlns:a16="http://schemas.microsoft.com/office/drawing/2014/main" id="{073912AF-1BB0-05B7-22BB-D911ACE2E82D}"/>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48" name="Text Box 2">
          <a:extLst>
            <a:ext uri="{FF2B5EF4-FFF2-40B4-BE49-F238E27FC236}">
              <a16:creationId xmlns:a16="http://schemas.microsoft.com/office/drawing/2014/main" id="{1D775DC2-653B-65A1-B036-A325ADDCFB7C}"/>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749" name="Text Box 2">
          <a:extLst>
            <a:ext uri="{FF2B5EF4-FFF2-40B4-BE49-F238E27FC236}">
              <a16:creationId xmlns:a16="http://schemas.microsoft.com/office/drawing/2014/main" id="{BB116503-C567-D4AE-BB48-47CD0AE7C3F7}"/>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50" name="Text Box 2">
          <a:extLst>
            <a:ext uri="{FF2B5EF4-FFF2-40B4-BE49-F238E27FC236}">
              <a16:creationId xmlns:a16="http://schemas.microsoft.com/office/drawing/2014/main" id="{D5F02CD4-02BC-D8C4-C8C2-1DF02C716737}"/>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51" name="Text Box 6">
          <a:extLst>
            <a:ext uri="{FF2B5EF4-FFF2-40B4-BE49-F238E27FC236}">
              <a16:creationId xmlns:a16="http://schemas.microsoft.com/office/drawing/2014/main" id="{3D7ABE2A-88D8-0492-FC5E-BDD3A63DF57A}"/>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52" name="Text Box 2">
          <a:extLst>
            <a:ext uri="{FF2B5EF4-FFF2-40B4-BE49-F238E27FC236}">
              <a16:creationId xmlns:a16="http://schemas.microsoft.com/office/drawing/2014/main" id="{4EDDDEA0-F997-C660-CD5E-D34BA0EE4959}"/>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53" name="Text Box 2">
          <a:extLst>
            <a:ext uri="{FF2B5EF4-FFF2-40B4-BE49-F238E27FC236}">
              <a16:creationId xmlns:a16="http://schemas.microsoft.com/office/drawing/2014/main" id="{7AFFFBB2-4D8B-17E9-22E1-8B9082505BB6}"/>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54" name="Text Box 2">
          <a:extLst>
            <a:ext uri="{FF2B5EF4-FFF2-40B4-BE49-F238E27FC236}">
              <a16:creationId xmlns:a16="http://schemas.microsoft.com/office/drawing/2014/main" id="{059BF99F-8EAE-16A1-7F9F-48C160C68B96}"/>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55" name="Text Box 6">
          <a:extLst>
            <a:ext uri="{FF2B5EF4-FFF2-40B4-BE49-F238E27FC236}">
              <a16:creationId xmlns:a16="http://schemas.microsoft.com/office/drawing/2014/main" id="{6C927A82-340C-1039-6B28-F04989172851}"/>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56" name="Text Box 2">
          <a:extLst>
            <a:ext uri="{FF2B5EF4-FFF2-40B4-BE49-F238E27FC236}">
              <a16:creationId xmlns:a16="http://schemas.microsoft.com/office/drawing/2014/main" id="{02730BB3-681A-9516-F6B2-0516EED2CA76}"/>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757" name="Text Box 2">
          <a:extLst>
            <a:ext uri="{FF2B5EF4-FFF2-40B4-BE49-F238E27FC236}">
              <a16:creationId xmlns:a16="http://schemas.microsoft.com/office/drawing/2014/main" id="{3E945FF6-08A2-BE42-F0E6-DFC77FF25AEF}"/>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58" name="Text Box 2">
          <a:extLst>
            <a:ext uri="{FF2B5EF4-FFF2-40B4-BE49-F238E27FC236}">
              <a16:creationId xmlns:a16="http://schemas.microsoft.com/office/drawing/2014/main" id="{9315BF77-E377-5130-45E8-E11680960496}"/>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59" name="Text Box 6">
          <a:extLst>
            <a:ext uri="{FF2B5EF4-FFF2-40B4-BE49-F238E27FC236}">
              <a16:creationId xmlns:a16="http://schemas.microsoft.com/office/drawing/2014/main" id="{329B72DE-9C0A-6DB8-8EF0-87438F1EDBEF}"/>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60" name="Text Box 2">
          <a:extLst>
            <a:ext uri="{FF2B5EF4-FFF2-40B4-BE49-F238E27FC236}">
              <a16:creationId xmlns:a16="http://schemas.microsoft.com/office/drawing/2014/main" id="{A5F4D0B4-ACF8-7D31-756D-0D91CB2D77B2}"/>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761" name="Text Box 2">
          <a:extLst>
            <a:ext uri="{FF2B5EF4-FFF2-40B4-BE49-F238E27FC236}">
              <a16:creationId xmlns:a16="http://schemas.microsoft.com/office/drawing/2014/main" id="{1792624D-69CC-A068-4D6E-713233D3AD40}"/>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62" name="Text Box 2">
          <a:extLst>
            <a:ext uri="{FF2B5EF4-FFF2-40B4-BE49-F238E27FC236}">
              <a16:creationId xmlns:a16="http://schemas.microsoft.com/office/drawing/2014/main" id="{5A0E5ECF-5A9E-15BF-F8F4-C4666521C61C}"/>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63" name="Text Box 2">
          <a:extLst>
            <a:ext uri="{FF2B5EF4-FFF2-40B4-BE49-F238E27FC236}">
              <a16:creationId xmlns:a16="http://schemas.microsoft.com/office/drawing/2014/main" id="{BCFB2BDC-839F-5B57-A854-DFF8B4EC33EB}"/>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64" name="Text Box 2">
          <a:extLst>
            <a:ext uri="{FF2B5EF4-FFF2-40B4-BE49-F238E27FC236}">
              <a16:creationId xmlns:a16="http://schemas.microsoft.com/office/drawing/2014/main" id="{BA4DDAC4-2010-8D2A-3D6E-C8BB13ABB62D}"/>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65" name="Text Box 6">
          <a:extLst>
            <a:ext uri="{FF2B5EF4-FFF2-40B4-BE49-F238E27FC236}">
              <a16:creationId xmlns:a16="http://schemas.microsoft.com/office/drawing/2014/main" id="{2EC91125-BDA9-AC94-6142-59E73A7CC47D}"/>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66" name="Text Box 2">
          <a:extLst>
            <a:ext uri="{FF2B5EF4-FFF2-40B4-BE49-F238E27FC236}">
              <a16:creationId xmlns:a16="http://schemas.microsoft.com/office/drawing/2014/main" id="{D201A4D2-FBFF-E0CD-B396-DF2EFB1D4F92}"/>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767" name="Text Box 2">
          <a:extLst>
            <a:ext uri="{FF2B5EF4-FFF2-40B4-BE49-F238E27FC236}">
              <a16:creationId xmlns:a16="http://schemas.microsoft.com/office/drawing/2014/main" id="{85923EC0-C659-B9F1-1D7E-79AAF4A11F2D}"/>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68" name="Text Box 2">
          <a:extLst>
            <a:ext uri="{FF2B5EF4-FFF2-40B4-BE49-F238E27FC236}">
              <a16:creationId xmlns:a16="http://schemas.microsoft.com/office/drawing/2014/main" id="{5BC53558-426B-EA03-DC2B-15930D0ECCD8}"/>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69" name="Text Box 2">
          <a:extLst>
            <a:ext uri="{FF2B5EF4-FFF2-40B4-BE49-F238E27FC236}">
              <a16:creationId xmlns:a16="http://schemas.microsoft.com/office/drawing/2014/main" id="{F25BF22B-32A5-35DA-E14F-62E25B804B72}"/>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70" name="Text Box 6">
          <a:extLst>
            <a:ext uri="{FF2B5EF4-FFF2-40B4-BE49-F238E27FC236}">
              <a16:creationId xmlns:a16="http://schemas.microsoft.com/office/drawing/2014/main" id="{179ABF6A-9EE6-5703-2652-464389FE4BF4}"/>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71" name="Text Box 2">
          <a:extLst>
            <a:ext uri="{FF2B5EF4-FFF2-40B4-BE49-F238E27FC236}">
              <a16:creationId xmlns:a16="http://schemas.microsoft.com/office/drawing/2014/main" id="{14C67044-9154-9128-CF48-6622170CAF04}"/>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72" name="Text Box 2">
          <a:extLst>
            <a:ext uri="{FF2B5EF4-FFF2-40B4-BE49-F238E27FC236}">
              <a16:creationId xmlns:a16="http://schemas.microsoft.com/office/drawing/2014/main" id="{FFC28F7B-EEB6-AAB3-321C-A66DFEB48637}"/>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73" name="Text Box 2">
          <a:extLst>
            <a:ext uri="{FF2B5EF4-FFF2-40B4-BE49-F238E27FC236}">
              <a16:creationId xmlns:a16="http://schemas.microsoft.com/office/drawing/2014/main" id="{6852E06D-57C5-B20B-5AEC-215B063998E0}"/>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74" name="Text Box 2">
          <a:extLst>
            <a:ext uri="{FF2B5EF4-FFF2-40B4-BE49-F238E27FC236}">
              <a16:creationId xmlns:a16="http://schemas.microsoft.com/office/drawing/2014/main" id="{ED4FE17C-2A31-A73C-5000-B9482EC2FBEA}"/>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75" name="Text Box 6">
          <a:extLst>
            <a:ext uri="{FF2B5EF4-FFF2-40B4-BE49-F238E27FC236}">
              <a16:creationId xmlns:a16="http://schemas.microsoft.com/office/drawing/2014/main" id="{885E841A-F23A-836D-8A27-86DD3C123842}"/>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76" name="Text Box 2">
          <a:extLst>
            <a:ext uri="{FF2B5EF4-FFF2-40B4-BE49-F238E27FC236}">
              <a16:creationId xmlns:a16="http://schemas.microsoft.com/office/drawing/2014/main" id="{B9CE676D-A8BC-A53C-3D9D-CA7E5004B55C}"/>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77" name="Text Box 2">
          <a:extLst>
            <a:ext uri="{FF2B5EF4-FFF2-40B4-BE49-F238E27FC236}">
              <a16:creationId xmlns:a16="http://schemas.microsoft.com/office/drawing/2014/main" id="{352F5ADD-AE07-A3EE-A124-5D21CD08AFE5}"/>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78" name="Text Box 2">
          <a:extLst>
            <a:ext uri="{FF2B5EF4-FFF2-40B4-BE49-F238E27FC236}">
              <a16:creationId xmlns:a16="http://schemas.microsoft.com/office/drawing/2014/main" id="{82E1C24B-B4A8-3D29-286D-E5CFF0D6C23A}"/>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79" name="Text Box 2">
          <a:extLst>
            <a:ext uri="{FF2B5EF4-FFF2-40B4-BE49-F238E27FC236}">
              <a16:creationId xmlns:a16="http://schemas.microsoft.com/office/drawing/2014/main" id="{6A1EE500-13C5-E0CE-4170-0ED37C98EA6C}"/>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80" name="Text Box 2">
          <a:extLst>
            <a:ext uri="{FF2B5EF4-FFF2-40B4-BE49-F238E27FC236}">
              <a16:creationId xmlns:a16="http://schemas.microsoft.com/office/drawing/2014/main" id="{DDC6BB3D-8252-4ADD-12D7-CBD36000C072}"/>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297180</xdr:colOff>
      <xdr:row>5</xdr:row>
      <xdr:rowOff>579120</xdr:rowOff>
    </xdr:from>
    <xdr:to>
      <xdr:col>36</xdr:col>
      <xdr:colOff>0</xdr:colOff>
      <xdr:row>8</xdr:row>
      <xdr:rowOff>0</xdr:rowOff>
    </xdr:to>
    <xdr:sp macro="" textlink="">
      <xdr:nvSpPr>
        <xdr:cNvPr id="2472781" name="Text Box 2">
          <a:extLst>
            <a:ext uri="{FF2B5EF4-FFF2-40B4-BE49-F238E27FC236}">
              <a16:creationId xmlns:a16="http://schemas.microsoft.com/office/drawing/2014/main" id="{0253C9E1-E26D-046B-4CBC-5288CB4EFD44}"/>
            </a:ext>
          </a:extLst>
        </xdr:cNvPr>
        <xdr:cNvSpPr txBox="1">
          <a:spLocks noChangeArrowheads="1"/>
        </xdr:cNvSpPr>
      </xdr:nvSpPr>
      <xdr:spPr bwMode="auto">
        <a:xfrm>
          <a:off x="8839200" y="1714500"/>
          <a:ext cx="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82" name="Text Box 6">
          <a:extLst>
            <a:ext uri="{FF2B5EF4-FFF2-40B4-BE49-F238E27FC236}">
              <a16:creationId xmlns:a16="http://schemas.microsoft.com/office/drawing/2014/main" id="{DA773E88-F1B9-C282-A5E3-039CF25FEAC8}"/>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83" name="Text Box 2">
          <a:extLst>
            <a:ext uri="{FF2B5EF4-FFF2-40B4-BE49-F238E27FC236}">
              <a16:creationId xmlns:a16="http://schemas.microsoft.com/office/drawing/2014/main" id="{12E897E5-D467-9318-9D6D-41023A6364B3}"/>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784" name="Text Box 2">
          <a:extLst>
            <a:ext uri="{FF2B5EF4-FFF2-40B4-BE49-F238E27FC236}">
              <a16:creationId xmlns:a16="http://schemas.microsoft.com/office/drawing/2014/main" id="{020C608F-5EDD-709B-351D-C11F0F1B0571}"/>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85" name="Text Box 2">
          <a:extLst>
            <a:ext uri="{FF2B5EF4-FFF2-40B4-BE49-F238E27FC236}">
              <a16:creationId xmlns:a16="http://schemas.microsoft.com/office/drawing/2014/main" id="{81A06E96-A79B-C4AA-1F1A-3EF798F11A11}"/>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86" name="Text Box 2">
          <a:extLst>
            <a:ext uri="{FF2B5EF4-FFF2-40B4-BE49-F238E27FC236}">
              <a16:creationId xmlns:a16="http://schemas.microsoft.com/office/drawing/2014/main" id="{FF70480F-3952-3A10-CCE8-E7B2F54D2F46}"/>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87" name="Text Box 1">
          <a:extLst>
            <a:ext uri="{FF2B5EF4-FFF2-40B4-BE49-F238E27FC236}">
              <a16:creationId xmlns:a16="http://schemas.microsoft.com/office/drawing/2014/main" id="{E572571F-9FC0-C6ED-F512-E1891CB16D13}"/>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88" name="Text Box 3">
          <a:extLst>
            <a:ext uri="{FF2B5EF4-FFF2-40B4-BE49-F238E27FC236}">
              <a16:creationId xmlns:a16="http://schemas.microsoft.com/office/drawing/2014/main" id="{126454BB-5AF7-4162-7A39-EF0014AA3292}"/>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89" name="Text Box 4">
          <a:extLst>
            <a:ext uri="{FF2B5EF4-FFF2-40B4-BE49-F238E27FC236}">
              <a16:creationId xmlns:a16="http://schemas.microsoft.com/office/drawing/2014/main" id="{375472B8-8BFE-10A6-81E7-7E998BECEF72}"/>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90" name="Text Box 5">
          <a:extLst>
            <a:ext uri="{FF2B5EF4-FFF2-40B4-BE49-F238E27FC236}">
              <a16:creationId xmlns:a16="http://schemas.microsoft.com/office/drawing/2014/main" id="{622D6B53-A39C-D727-A6DC-CB128406B188}"/>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91" name="Text Box 1">
          <a:extLst>
            <a:ext uri="{FF2B5EF4-FFF2-40B4-BE49-F238E27FC236}">
              <a16:creationId xmlns:a16="http://schemas.microsoft.com/office/drawing/2014/main" id="{E2C20547-2386-5A9B-8DAC-4B389F7BE6A1}"/>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92" name="Text Box 3">
          <a:extLst>
            <a:ext uri="{FF2B5EF4-FFF2-40B4-BE49-F238E27FC236}">
              <a16:creationId xmlns:a16="http://schemas.microsoft.com/office/drawing/2014/main" id="{4E6DDDA0-1B2D-634B-A93F-52265433F1DD}"/>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93" name="Text Box 4">
          <a:extLst>
            <a:ext uri="{FF2B5EF4-FFF2-40B4-BE49-F238E27FC236}">
              <a16:creationId xmlns:a16="http://schemas.microsoft.com/office/drawing/2014/main" id="{8323BD63-BE09-307F-D338-AF96BB96FF47}"/>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794" name="Text Box 5">
          <a:extLst>
            <a:ext uri="{FF2B5EF4-FFF2-40B4-BE49-F238E27FC236}">
              <a16:creationId xmlns:a16="http://schemas.microsoft.com/office/drawing/2014/main" id="{5384F1A9-ABC6-3FD4-A3E9-6FAB6470B2D6}"/>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58</xdr:row>
      <xdr:rowOff>0</xdr:rowOff>
    </xdr:to>
    <xdr:sp macro="" textlink="">
      <xdr:nvSpPr>
        <xdr:cNvPr id="2472795" name="Text Box 2">
          <a:extLst>
            <a:ext uri="{FF2B5EF4-FFF2-40B4-BE49-F238E27FC236}">
              <a16:creationId xmlns:a16="http://schemas.microsoft.com/office/drawing/2014/main" id="{6FFF0FCA-5D17-EDB5-BE3F-8A0DD0D22086}"/>
            </a:ext>
          </a:extLst>
        </xdr:cNvPr>
        <xdr:cNvSpPr txBox="1">
          <a:spLocks noChangeArrowheads="1"/>
        </xdr:cNvSpPr>
      </xdr:nvSpPr>
      <xdr:spPr bwMode="auto">
        <a:xfrm>
          <a:off x="3223260" y="10988040"/>
          <a:ext cx="1143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58</xdr:row>
      <xdr:rowOff>0</xdr:rowOff>
    </xdr:to>
    <xdr:sp macro="" textlink="">
      <xdr:nvSpPr>
        <xdr:cNvPr id="2472796" name="Text Box 6">
          <a:extLst>
            <a:ext uri="{FF2B5EF4-FFF2-40B4-BE49-F238E27FC236}">
              <a16:creationId xmlns:a16="http://schemas.microsoft.com/office/drawing/2014/main" id="{7C65F04F-DCFD-80BB-B07C-32C1F04E50DD}"/>
            </a:ext>
          </a:extLst>
        </xdr:cNvPr>
        <xdr:cNvSpPr txBox="1">
          <a:spLocks noChangeArrowheads="1"/>
        </xdr:cNvSpPr>
      </xdr:nvSpPr>
      <xdr:spPr bwMode="auto">
        <a:xfrm>
          <a:off x="3223260" y="10988040"/>
          <a:ext cx="1143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58</xdr:row>
      <xdr:rowOff>0</xdr:rowOff>
    </xdr:to>
    <xdr:sp macro="" textlink="">
      <xdr:nvSpPr>
        <xdr:cNvPr id="2472797" name="Text Box 2">
          <a:extLst>
            <a:ext uri="{FF2B5EF4-FFF2-40B4-BE49-F238E27FC236}">
              <a16:creationId xmlns:a16="http://schemas.microsoft.com/office/drawing/2014/main" id="{BC776F06-98D2-5832-6B8D-D45CCEECE2B1}"/>
            </a:ext>
          </a:extLst>
        </xdr:cNvPr>
        <xdr:cNvSpPr txBox="1">
          <a:spLocks noChangeArrowheads="1"/>
        </xdr:cNvSpPr>
      </xdr:nvSpPr>
      <xdr:spPr bwMode="auto">
        <a:xfrm>
          <a:off x="3223260" y="10988040"/>
          <a:ext cx="1143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58</xdr:row>
      <xdr:rowOff>0</xdr:rowOff>
    </xdr:to>
    <xdr:sp macro="" textlink="">
      <xdr:nvSpPr>
        <xdr:cNvPr id="2472798" name="Text Box 2">
          <a:extLst>
            <a:ext uri="{FF2B5EF4-FFF2-40B4-BE49-F238E27FC236}">
              <a16:creationId xmlns:a16="http://schemas.microsoft.com/office/drawing/2014/main" id="{2D528B2C-D182-EEF3-DE21-FCBEFE44EE96}"/>
            </a:ext>
          </a:extLst>
        </xdr:cNvPr>
        <xdr:cNvSpPr txBox="1">
          <a:spLocks noChangeArrowheads="1"/>
        </xdr:cNvSpPr>
      </xdr:nvSpPr>
      <xdr:spPr bwMode="auto">
        <a:xfrm>
          <a:off x="3223260" y="10988040"/>
          <a:ext cx="1143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799" name="Text Box 2">
          <a:extLst>
            <a:ext uri="{FF2B5EF4-FFF2-40B4-BE49-F238E27FC236}">
              <a16:creationId xmlns:a16="http://schemas.microsoft.com/office/drawing/2014/main" id="{7902776A-3B8D-8F40-2C02-0D3FD976BC32}"/>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00" name="Text Box 6">
          <a:extLst>
            <a:ext uri="{FF2B5EF4-FFF2-40B4-BE49-F238E27FC236}">
              <a16:creationId xmlns:a16="http://schemas.microsoft.com/office/drawing/2014/main" id="{A89251C5-A155-77F7-9772-005927963CF7}"/>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01" name="Text Box 2">
          <a:extLst>
            <a:ext uri="{FF2B5EF4-FFF2-40B4-BE49-F238E27FC236}">
              <a16:creationId xmlns:a16="http://schemas.microsoft.com/office/drawing/2014/main" id="{050131E0-3232-1720-85AA-D5FF005146DC}"/>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02" name="Text Box 2">
          <a:extLst>
            <a:ext uri="{FF2B5EF4-FFF2-40B4-BE49-F238E27FC236}">
              <a16:creationId xmlns:a16="http://schemas.microsoft.com/office/drawing/2014/main" id="{B22D17BE-9D1D-5819-2CA7-92D8B459E72E}"/>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803" name="Text Box 2">
          <a:extLst>
            <a:ext uri="{FF2B5EF4-FFF2-40B4-BE49-F238E27FC236}">
              <a16:creationId xmlns:a16="http://schemas.microsoft.com/office/drawing/2014/main" id="{B2EEB7FE-1760-462B-3791-DCD9046CD95D}"/>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04" name="Text Box 6">
          <a:extLst>
            <a:ext uri="{FF2B5EF4-FFF2-40B4-BE49-F238E27FC236}">
              <a16:creationId xmlns:a16="http://schemas.microsoft.com/office/drawing/2014/main" id="{1D210F70-8247-6483-CB23-9C0834CDBC72}"/>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05" name="Text Box 2">
          <a:extLst>
            <a:ext uri="{FF2B5EF4-FFF2-40B4-BE49-F238E27FC236}">
              <a16:creationId xmlns:a16="http://schemas.microsoft.com/office/drawing/2014/main" id="{5D2EB9C8-4204-3BC7-427C-1AB66A39EBE8}"/>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06" name="Text Box 2">
          <a:extLst>
            <a:ext uri="{FF2B5EF4-FFF2-40B4-BE49-F238E27FC236}">
              <a16:creationId xmlns:a16="http://schemas.microsoft.com/office/drawing/2014/main" id="{117A80B6-A13C-6992-7ABB-676C9E94A72A}"/>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807" name="Text Box 2">
          <a:extLst>
            <a:ext uri="{FF2B5EF4-FFF2-40B4-BE49-F238E27FC236}">
              <a16:creationId xmlns:a16="http://schemas.microsoft.com/office/drawing/2014/main" id="{711E7A18-5285-D3A3-F05F-9D3A53D86A44}"/>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08" name="Text Box 6">
          <a:extLst>
            <a:ext uri="{FF2B5EF4-FFF2-40B4-BE49-F238E27FC236}">
              <a16:creationId xmlns:a16="http://schemas.microsoft.com/office/drawing/2014/main" id="{158650D3-7D85-4FE0-FAD0-6BFAEBB047CC}"/>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09" name="Text Box 2">
          <a:extLst>
            <a:ext uri="{FF2B5EF4-FFF2-40B4-BE49-F238E27FC236}">
              <a16:creationId xmlns:a16="http://schemas.microsoft.com/office/drawing/2014/main" id="{77EFACB6-120B-AFFD-49CF-35B0A2A32AE4}"/>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10" name="Text Box 2">
          <a:extLst>
            <a:ext uri="{FF2B5EF4-FFF2-40B4-BE49-F238E27FC236}">
              <a16:creationId xmlns:a16="http://schemas.microsoft.com/office/drawing/2014/main" id="{AB18EA18-202B-D9DC-CCDD-60F1A6129D6D}"/>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811" name="Text Box 2">
          <a:extLst>
            <a:ext uri="{FF2B5EF4-FFF2-40B4-BE49-F238E27FC236}">
              <a16:creationId xmlns:a16="http://schemas.microsoft.com/office/drawing/2014/main" id="{F6B4F95D-980B-48D0-0852-A55D5B1FBB78}"/>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12" name="Text Box 6">
          <a:extLst>
            <a:ext uri="{FF2B5EF4-FFF2-40B4-BE49-F238E27FC236}">
              <a16:creationId xmlns:a16="http://schemas.microsoft.com/office/drawing/2014/main" id="{10FAC451-5AB1-DBE6-61B8-956E34336C80}"/>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13" name="Text Box 2">
          <a:extLst>
            <a:ext uri="{FF2B5EF4-FFF2-40B4-BE49-F238E27FC236}">
              <a16:creationId xmlns:a16="http://schemas.microsoft.com/office/drawing/2014/main" id="{41D70290-E347-3949-9B93-DB83E8364BFB}"/>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14" name="Text Box 2">
          <a:extLst>
            <a:ext uri="{FF2B5EF4-FFF2-40B4-BE49-F238E27FC236}">
              <a16:creationId xmlns:a16="http://schemas.microsoft.com/office/drawing/2014/main" id="{438FCCA4-7BEE-BAC5-8633-269835720042}"/>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815" name="Text Box 2">
          <a:extLst>
            <a:ext uri="{FF2B5EF4-FFF2-40B4-BE49-F238E27FC236}">
              <a16:creationId xmlns:a16="http://schemas.microsoft.com/office/drawing/2014/main" id="{809A20B4-C282-677B-7FEB-7B96FEBBA9F0}"/>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58</xdr:row>
      <xdr:rowOff>0</xdr:rowOff>
    </xdr:to>
    <xdr:sp macro="" textlink="">
      <xdr:nvSpPr>
        <xdr:cNvPr id="2472816" name="Text Box 2">
          <a:extLst>
            <a:ext uri="{FF2B5EF4-FFF2-40B4-BE49-F238E27FC236}">
              <a16:creationId xmlns:a16="http://schemas.microsoft.com/office/drawing/2014/main" id="{DA48E3F5-E25D-9957-25EA-8E9297120426}"/>
            </a:ext>
          </a:extLst>
        </xdr:cNvPr>
        <xdr:cNvSpPr txBox="1">
          <a:spLocks noChangeArrowheads="1"/>
        </xdr:cNvSpPr>
      </xdr:nvSpPr>
      <xdr:spPr bwMode="auto">
        <a:xfrm>
          <a:off x="3223260" y="10988040"/>
          <a:ext cx="1143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17" name="Text Box 6">
          <a:extLst>
            <a:ext uri="{FF2B5EF4-FFF2-40B4-BE49-F238E27FC236}">
              <a16:creationId xmlns:a16="http://schemas.microsoft.com/office/drawing/2014/main" id="{00533B14-F252-AC65-9D81-9468C61EA2AD}"/>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18" name="Text Box 2">
          <a:extLst>
            <a:ext uri="{FF2B5EF4-FFF2-40B4-BE49-F238E27FC236}">
              <a16:creationId xmlns:a16="http://schemas.microsoft.com/office/drawing/2014/main" id="{8F10182B-B8F4-469A-5A23-C4BF67DD994A}"/>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819" name="Text Box 2">
          <a:extLst>
            <a:ext uri="{FF2B5EF4-FFF2-40B4-BE49-F238E27FC236}">
              <a16:creationId xmlns:a16="http://schemas.microsoft.com/office/drawing/2014/main" id="{3F3FA472-CE89-7027-1F24-F6BF7FFC623C}"/>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20" name="Text Box 2">
          <a:extLst>
            <a:ext uri="{FF2B5EF4-FFF2-40B4-BE49-F238E27FC236}">
              <a16:creationId xmlns:a16="http://schemas.microsoft.com/office/drawing/2014/main" id="{E2AA75D8-E24F-F3E2-401D-F5792A793C63}"/>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21" name="Text Box 6">
          <a:extLst>
            <a:ext uri="{FF2B5EF4-FFF2-40B4-BE49-F238E27FC236}">
              <a16:creationId xmlns:a16="http://schemas.microsoft.com/office/drawing/2014/main" id="{99EEF313-0E99-CAAB-238C-39BC128C8585}"/>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22" name="Text Box 2">
          <a:extLst>
            <a:ext uri="{FF2B5EF4-FFF2-40B4-BE49-F238E27FC236}">
              <a16:creationId xmlns:a16="http://schemas.microsoft.com/office/drawing/2014/main" id="{80D0D52C-099C-B785-35F4-01A899D86650}"/>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23" name="Text Box 2">
          <a:extLst>
            <a:ext uri="{FF2B5EF4-FFF2-40B4-BE49-F238E27FC236}">
              <a16:creationId xmlns:a16="http://schemas.microsoft.com/office/drawing/2014/main" id="{C716F1FC-784F-EA92-8A0E-399E9276C756}"/>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24" name="Text Box 2">
          <a:extLst>
            <a:ext uri="{FF2B5EF4-FFF2-40B4-BE49-F238E27FC236}">
              <a16:creationId xmlns:a16="http://schemas.microsoft.com/office/drawing/2014/main" id="{E88D5877-3472-5752-BE53-779C5261194E}"/>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25" name="Text Box 6">
          <a:extLst>
            <a:ext uri="{FF2B5EF4-FFF2-40B4-BE49-F238E27FC236}">
              <a16:creationId xmlns:a16="http://schemas.microsoft.com/office/drawing/2014/main" id="{8E3E381A-2249-3138-6F5A-1F5EA63673E9}"/>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26" name="Text Box 2">
          <a:extLst>
            <a:ext uri="{FF2B5EF4-FFF2-40B4-BE49-F238E27FC236}">
              <a16:creationId xmlns:a16="http://schemas.microsoft.com/office/drawing/2014/main" id="{C67C0641-57A4-79E1-1495-F384DB1A013B}"/>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827" name="Text Box 2">
          <a:extLst>
            <a:ext uri="{FF2B5EF4-FFF2-40B4-BE49-F238E27FC236}">
              <a16:creationId xmlns:a16="http://schemas.microsoft.com/office/drawing/2014/main" id="{CD875D61-5328-0373-6C83-680C69A0BA1D}"/>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28" name="Text Box 2">
          <a:extLst>
            <a:ext uri="{FF2B5EF4-FFF2-40B4-BE49-F238E27FC236}">
              <a16:creationId xmlns:a16="http://schemas.microsoft.com/office/drawing/2014/main" id="{8DFD3A43-AE31-C8D7-D571-95EE150DDB0E}"/>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29" name="Text Box 6">
          <a:extLst>
            <a:ext uri="{FF2B5EF4-FFF2-40B4-BE49-F238E27FC236}">
              <a16:creationId xmlns:a16="http://schemas.microsoft.com/office/drawing/2014/main" id="{5E5474C3-7E5C-40CC-19A7-6706ADDBB73F}"/>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30" name="Text Box 2">
          <a:extLst>
            <a:ext uri="{FF2B5EF4-FFF2-40B4-BE49-F238E27FC236}">
              <a16:creationId xmlns:a16="http://schemas.microsoft.com/office/drawing/2014/main" id="{A2DB7C65-6037-F36E-9103-07A4DC4C231A}"/>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831" name="Text Box 2">
          <a:extLst>
            <a:ext uri="{FF2B5EF4-FFF2-40B4-BE49-F238E27FC236}">
              <a16:creationId xmlns:a16="http://schemas.microsoft.com/office/drawing/2014/main" id="{A9C2F6FF-F03A-82F0-AE99-02E168EE6F8C}"/>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32" name="Text Box 2">
          <a:extLst>
            <a:ext uri="{FF2B5EF4-FFF2-40B4-BE49-F238E27FC236}">
              <a16:creationId xmlns:a16="http://schemas.microsoft.com/office/drawing/2014/main" id="{241C9E27-F88E-5ED8-36E9-97B9BEAD9DB6}"/>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33" name="Text Box 6">
          <a:extLst>
            <a:ext uri="{FF2B5EF4-FFF2-40B4-BE49-F238E27FC236}">
              <a16:creationId xmlns:a16="http://schemas.microsoft.com/office/drawing/2014/main" id="{97ED6A20-B0CE-BEDF-D372-5151D96D95C1}"/>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34" name="Text Box 2">
          <a:extLst>
            <a:ext uri="{FF2B5EF4-FFF2-40B4-BE49-F238E27FC236}">
              <a16:creationId xmlns:a16="http://schemas.microsoft.com/office/drawing/2014/main" id="{9EDCD1E1-58CC-3320-A263-CE1998CB66A9}"/>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35" name="Text Box 2">
          <a:extLst>
            <a:ext uri="{FF2B5EF4-FFF2-40B4-BE49-F238E27FC236}">
              <a16:creationId xmlns:a16="http://schemas.microsoft.com/office/drawing/2014/main" id="{D20ED690-7A29-7E41-AF27-B02A11A89106}"/>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36" name="Text Box 2">
          <a:extLst>
            <a:ext uri="{FF2B5EF4-FFF2-40B4-BE49-F238E27FC236}">
              <a16:creationId xmlns:a16="http://schemas.microsoft.com/office/drawing/2014/main" id="{1C953BBB-1D92-0A8C-F651-05BC313FA9CC}"/>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37" name="Text Box 6">
          <a:extLst>
            <a:ext uri="{FF2B5EF4-FFF2-40B4-BE49-F238E27FC236}">
              <a16:creationId xmlns:a16="http://schemas.microsoft.com/office/drawing/2014/main" id="{EBB0BABD-EBC4-A826-873A-4928349A3EDF}"/>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38" name="Text Box 2">
          <a:extLst>
            <a:ext uri="{FF2B5EF4-FFF2-40B4-BE49-F238E27FC236}">
              <a16:creationId xmlns:a16="http://schemas.microsoft.com/office/drawing/2014/main" id="{8D8E1AF1-D810-5A9C-2215-25865F4433A6}"/>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839" name="Text Box 2">
          <a:extLst>
            <a:ext uri="{FF2B5EF4-FFF2-40B4-BE49-F238E27FC236}">
              <a16:creationId xmlns:a16="http://schemas.microsoft.com/office/drawing/2014/main" id="{FCD40A1B-98F6-FB08-2CF3-E6F41758B40F}"/>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40" name="Text Box 2">
          <a:extLst>
            <a:ext uri="{FF2B5EF4-FFF2-40B4-BE49-F238E27FC236}">
              <a16:creationId xmlns:a16="http://schemas.microsoft.com/office/drawing/2014/main" id="{2ACB3EF1-BDBC-B9FE-951C-D0875298FAB6}"/>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41" name="Text Box 6">
          <a:extLst>
            <a:ext uri="{FF2B5EF4-FFF2-40B4-BE49-F238E27FC236}">
              <a16:creationId xmlns:a16="http://schemas.microsoft.com/office/drawing/2014/main" id="{B0C05DCC-0133-298A-616F-2994ADCCC65E}"/>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42" name="Text Box 2">
          <a:extLst>
            <a:ext uri="{FF2B5EF4-FFF2-40B4-BE49-F238E27FC236}">
              <a16:creationId xmlns:a16="http://schemas.microsoft.com/office/drawing/2014/main" id="{E71E94C7-1B7B-2B3A-5EB2-7DE3AE4446AC}"/>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843" name="Text Box 2">
          <a:extLst>
            <a:ext uri="{FF2B5EF4-FFF2-40B4-BE49-F238E27FC236}">
              <a16:creationId xmlns:a16="http://schemas.microsoft.com/office/drawing/2014/main" id="{D6D73611-0BFD-CAED-304B-7AF03A281114}"/>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44" name="Text Box 2">
          <a:extLst>
            <a:ext uri="{FF2B5EF4-FFF2-40B4-BE49-F238E27FC236}">
              <a16:creationId xmlns:a16="http://schemas.microsoft.com/office/drawing/2014/main" id="{1CA1A5D9-450C-EF53-1F60-357F00946D96}"/>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45" name="Text Box 6">
          <a:extLst>
            <a:ext uri="{FF2B5EF4-FFF2-40B4-BE49-F238E27FC236}">
              <a16:creationId xmlns:a16="http://schemas.microsoft.com/office/drawing/2014/main" id="{34C57753-DD94-EABD-1638-0F861883B122}"/>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46" name="Text Box 2">
          <a:extLst>
            <a:ext uri="{FF2B5EF4-FFF2-40B4-BE49-F238E27FC236}">
              <a16:creationId xmlns:a16="http://schemas.microsoft.com/office/drawing/2014/main" id="{F98FA893-4A7B-619E-B667-F5EE1BC5CFBD}"/>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847" name="Text Box 2">
          <a:extLst>
            <a:ext uri="{FF2B5EF4-FFF2-40B4-BE49-F238E27FC236}">
              <a16:creationId xmlns:a16="http://schemas.microsoft.com/office/drawing/2014/main" id="{E87246BA-365C-4C64-71A3-D476DFF694B8}"/>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48" name="Text Box 2">
          <a:extLst>
            <a:ext uri="{FF2B5EF4-FFF2-40B4-BE49-F238E27FC236}">
              <a16:creationId xmlns:a16="http://schemas.microsoft.com/office/drawing/2014/main" id="{90E9894D-3871-E5D8-A5C2-943643AB766E}"/>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49" name="Text Box 6">
          <a:extLst>
            <a:ext uri="{FF2B5EF4-FFF2-40B4-BE49-F238E27FC236}">
              <a16:creationId xmlns:a16="http://schemas.microsoft.com/office/drawing/2014/main" id="{683CA2C0-54E6-CA88-7FB9-309DA881CF4D}"/>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50" name="Text Box 2">
          <a:extLst>
            <a:ext uri="{FF2B5EF4-FFF2-40B4-BE49-F238E27FC236}">
              <a16:creationId xmlns:a16="http://schemas.microsoft.com/office/drawing/2014/main" id="{8776B120-1E0E-642A-E69C-72D461343CC4}"/>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51" name="Text Box 2">
          <a:extLst>
            <a:ext uri="{FF2B5EF4-FFF2-40B4-BE49-F238E27FC236}">
              <a16:creationId xmlns:a16="http://schemas.microsoft.com/office/drawing/2014/main" id="{834C4246-4D4E-C1EE-0110-8834A1B30787}"/>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52" name="Text Box 2">
          <a:extLst>
            <a:ext uri="{FF2B5EF4-FFF2-40B4-BE49-F238E27FC236}">
              <a16:creationId xmlns:a16="http://schemas.microsoft.com/office/drawing/2014/main" id="{1CD21DAC-2502-146B-A718-AAE2087F983E}"/>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53" name="Text Box 6">
          <a:extLst>
            <a:ext uri="{FF2B5EF4-FFF2-40B4-BE49-F238E27FC236}">
              <a16:creationId xmlns:a16="http://schemas.microsoft.com/office/drawing/2014/main" id="{42EEED08-5BE0-1BFA-5E67-DD0B8B2770FF}"/>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54" name="Text Box 2">
          <a:extLst>
            <a:ext uri="{FF2B5EF4-FFF2-40B4-BE49-F238E27FC236}">
              <a16:creationId xmlns:a16="http://schemas.microsoft.com/office/drawing/2014/main" id="{920C2101-DE05-D1B5-A7C5-D58D7C624A33}"/>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855" name="Text Box 2">
          <a:extLst>
            <a:ext uri="{FF2B5EF4-FFF2-40B4-BE49-F238E27FC236}">
              <a16:creationId xmlns:a16="http://schemas.microsoft.com/office/drawing/2014/main" id="{0FCFB02D-0FDE-8CC7-F852-DF3842FBD4F7}"/>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56" name="Text Box 2">
          <a:extLst>
            <a:ext uri="{FF2B5EF4-FFF2-40B4-BE49-F238E27FC236}">
              <a16:creationId xmlns:a16="http://schemas.microsoft.com/office/drawing/2014/main" id="{611E7BA2-3F37-7152-B33C-6C1CD073A51F}"/>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57" name="Text Box 6">
          <a:extLst>
            <a:ext uri="{FF2B5EF4-FFF2-40B4-BE49-F238E27FC236}">
              <a16:creationId xmlns:a16="http://schemas.microsoft.com/office/drawing/2014/main" id="{B60B8422-3B30-838E-709E-B50046AFF68B}"/>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58" name="Text Box 2">
          <a:extLst>
            <a:ext uri="{FF2B5EF4-FFF2-40B4-BE49-F238E27FC236}">
              <a16:creationId xmlns:a16="http://schemas.microsoft.com/office/drawing/2014/main" id="{7121FF07-8BE8-3254-42AC-46178EF527ED}"/>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859" name="Text Box 2">
          <a:extLst>
            <a:ext uri="{FF2B5EF4-FFF2-40B4-BE49-F238E27FC236}">
              <a16:creationId xmlns:a16="http://schemas.microsoft.com/office/drawing/2014/main" id="{98504C15-6999-155E-B71F-269C1B51C12D}"/>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60" name="Text Box 2">
          <a:extLst>
            <a:ext uri="{FF2B5EF4-FFF2-40B4-BE49-F238E27FC236}">
              <a16:creationId xmlns:a16="http://schemas.microsoft.com/office/drawing/2014/main" id="{396749E4-C06B-7660-A1C8-179EC838E71F}"/>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61" name="Text Box 6">
          <a:extLst>
            <a:ext uri="{FF2B5EF4-FFF2-40B4-BE49-F238E27FC236}">
              <a16:creationId xmlns:a16="http://schemas.microsoft.com/office/drawing/2014/main" id="{B3773157-F703-5BBD-CDBA-7D8514A9DD94}"/>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62" name="Text Box 2">
          <a:extLst>
            <a:ext uri="{FF2B5EF4-FFF2-40B4-BE49-F238E27FC236}">
              <a16:creationId xmlns:a16="http://schemas.microsoft.com/office/drawing/2014/main" id="{5002BA75-2EE0-B071-5DD0-76A422ECBD34}"/>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863" name="Text Box 2">
          <a:extLst>
            <a:ext uri="{FF2B5EF4-FFF2-40B4-BE49-F238E27FC236}">
              <a16:creationId xmlns:a16="http://schemas.microsoft.com/office/drawing/2014/main" id="{5242946E-BA44-D082-AB75-0A59CA89A1B3}"/>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64" name="Text Box 2">
          <a:extLst>
            <a:ext uri="{FF2B5EF4-FFF2-40B4-BE49-F238E27FC236}">
              <a16:creationId xmlns:a16="http://schemas.microsoft.com/office/drawing/2014/main" id="{96AC70C6-B919-AB68-0FD7-F30F13A05584}"/>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65" name="Text Box 6">
          <a:extLst>
            <a:ext uri="{FF2B5EF4-FFF2-40B4-BE49-F238E27FC236}">
              <a16:creationId xmlns:a16="http://schemas.microsoft.com/office/drawing/2014/main" id="{A1B1FB8D-B976-1D71-E790-AAB8A460898F}"/>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66" name="Text Box 2">
          <a:extLst>
            <a:ext uri="{FF2B5EF4-FFF2-40B4-BE49-F238E27FC236}">
              <a16:creationId xmlns:a16="http://schemas.microsoft.com/office/drawing/2014/main" id="{01120074-9AD4-5872-16AC-44438F596B8A}"/>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867" name="Text Box 2">
          <a:extLst>
            <a:ext uri="{FF2B5EF4-FFF2-40B4-BE49-F238E27FC236}">
              <a16:creationId xmlns:a16="http://schemas.microsoft.com/office/drawing/2014/main" id="{3358847E-AA27-5C0F-515A-1AF826211B99}"/>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68" name="Text Box 2">
          <a:extLst>
            <a:ext uri="{FF2B5EF4-FFF2-40B4-BE49-F238E27FC236}">
              <a16:creationId xmlns:a16="http://schemas.microsoft.com/office/drawing/2014/main" id="{43D05BF7-526F-55AD-7B7E-A6B1502F4554}"/>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69" name="Text Box 6">
          <a:extLst>
            <a:ext uri="{FF2B5EF4-FFF2-40B4-BE49-F238E27FC236}">
              <a16:creationId xmlns:a16="http://schemas.microsoft.com/office/drawing/2014/main" id="{C6B55A16-8A4C-A513-8026-21167FACCEC2}"/>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70" name="Text Box 2">
          <a:extLst>
            <a:ext uri="{FF2B5EF4-FFF2-40B4-BE49-F238E27FC236}">
              <a16:creationId xmlns:a16="http://schemas.microsoft.com/office/drawing/2014/main" id="{7673B093-4CEE-781C-202C-7FC9A5E5243D}"/>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71" name="Text Box 2">
          <a:extLst>
            <a:ext uri="{FF2B5EF4-FFF2-40B4-BE49-F238E27FC236}">
              <a16:creationId xmlns:a16="http://schemas.microsoft.com/office/drawing/2014/main" id="{20945051-1F1B-EE77-5224-9377779AF236}"/>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72" name="Text Box 2">
          <a:extLst>
            <a:ext uri="{FF2B5EF4-FFF2-40B4-BE49-F238E27FC236}">
              <a16:creationId xmlns:a16="http://schemas.microsoft.com/office/drawing/2014/main" id="{7BEE14A5-0EB5-29FC-08DA-5BAFFAA3709D}"/>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73" name="Text Box 6">
          <a:extLst>
            <a:ext uri="{FF2B5EF4-FFF2-40B4-BE49-F238E27FC236}">
              <a16:creationId xmlns:a16="http://schemas.microsoft.com/office/drawing/2014/main" id="{7FDC9AAC-7210-854D-3F37-13405A4C0C2C}"/>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74" name="Text Box 2">
          <a:extLst>
            <a:ext uri="{FF2B5EF4-FFF2-40B4-BE49-F238E27FC236}">
              <a16:creationId xmlns:a16="http://schemas.microsoft.com/office/drawing/2014/main" id="{93322131-3C59-5851-AA1E-816EED1681FB}"/>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875" name="Text Box 2">
          <a:extLst>
            <a:ext uri="{FF2B5EF4-FFF2-40B4-BE49-F238E27FC236}">
              <a16:creationId xmlns:a16="http://schemas.microsoft.com/office/drawing/2014/main" id="{948B6C82-7E52-0695-3462-3266CC06AA7D}"/>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76" name="Text Box 2">
          <a:extLst>
            <a:ext uri="{FF2B5EF4-FFF2-40B4-BE49-F238E27FC236}">
              <a16:creationId xmlns:a16="http://schemas.microsoft.com/office/drawing/2014/main" id="{2F78805A-1FDF-76BD-26B3-1A10D1545DB3}"/>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77" name="Text Box 6">
          <a:extLst>
            <a:ext uri="{FF2B5EF4-FFF2-40B4-BE49-F238E27FC236}">
              <a16:creationId xmlns:a16="http://schemas.microsoft.com/office/drawing/2014/main" id="{F5F7D39E-A0AD-83A3-502A-3CC5FA837381}"/>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78" name="Text Box 2">
          <a:extLst>
            <a:ext uri="{FF2B5EF4-FFF2-40B4-BE49-F238E27FC236}">
              <a16:creationId xmlns:a16="http://schemas.microsoft.com/office/drawing/2014/main" id="{C9C27266-CAFE-A615-0064-6E49FC159617}"/>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879" name="Text Box 2">
          <a:extLst>
            <a:ext uri="{FF2B5EF4-FFF2-40B4-BE49-F238E27FC236}">
              <a16:creationId xmlns:a16="http://schemas.microsoft.com/office/drawing/2014/main" id="{F8DCBDF2-C84A-634A-3C56-7ED4CDCAB263}"/>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80" name="Text Box 2">
          <a:extLst>
            <a:ext uri="{FF2B5EF4-FFF2-40B4-BE49-F238E27FC236}">
              <a16:creationId xmlns:a16="http://schemas.microsoft.com/office/drawing/2014/main" id="{6871D679-19FE-2002-9100-2D471435ECAB}"/>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81" name="Text Box 6">
          <a:extLst>
            <a:ext uri="{FF2B5EF4-FFF2-40B4-BE49-F238E27FC236}">
              <a16:creationId xmlns:a16="http://schemas.microsoft.com/office/drawing/2014/main" id="{F3384D33-3EEA-BBED-2DB5-42E2A55C5743}"/>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82" name="Text Box 2">
          <a:extLst>
            <a:ext uri="{FF2B5EF4-FFF2-40B4-BE49-F238E27FC236}">
              <a16:creationId xmlns:a16="http://schemas.microsoft.com/office/drawing/2014/main" id="{636AFB01-E401-BC4B-FA95-2F6092B83B90}"/>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883" name="Text Box 2">
          <a:extLst>
            <a:ext uri="{FF2B5EF4-FFF2-40B4-BE49-F238E27FC236}">
              <a16:creationId xmlns:a16="http://schemas.microsoft.com/office/drawing/2014/main" id="{C769F82E-BC7F-4DBE-7A53-34536CF31146}"/>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84" name="Text Box 2">
          <a:extLst>
            <a:ext uri="{FF2B5EF4-FFF2-40B4-BE49-F238E27FC236}">
              <a16:creationId xmlns:a16="http://schemas.microsoft.com/office/drawing/2014/main" id="{71FAE06D-2BD7-89F1-7498-C61C46CFC48A}"/>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85" name="Text Box 6">
          <a:extLst>
            <a:ext uri="{FF2B5EF4-FFF2-40B4-BE49-F238E27FC236}">
              <a16:creationId xmlns:a16="http://schemas.microsoft.com/office/drawing/2014/main" id="{B8B13412-FBF2-77C0-43B7-89CB02AFE928}"/>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86" name="Text Box 2">
          <a:extLst>
            <a:ext uri="{FF2B5EF4-FFF2-40B4-BE49-F238E27FC236}">
              <a16:creationId xmlns:a16="http://schemas.microsoft.com/office/drawing/2014/main" id="{73EB0A33-9C1B-5719-5498-BF5628171255}"/>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887" name="Text Box 2">
          <a:extLst>
            <a:ext uri="{FF2B5EF4-FFF2-40B4-BE49-F238E27FC236}">
              <a16:creationId xmlns:a16="http://schemas.microsoft.com/office/drawing/2014/main" id="{53F730D2-F83B-2EA0-6BF6-D59B3A4713CC}"/>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88" name="Text Box 2">
          <a:extLst>
            <a:ext uri="{FF2B5EF4-FFF2-40B4-BE49-F238E27FC236}">
              <a16:creationId xmlns:a16="http://schemas.microsoft.com/office/drawing/2014/main" id="{9E838EAF-379C-AA66-93B0-8A50434182C6}"/>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89" name="Text Box 6">
          <a:extLst>
            <a:ext uri="{FF2B5EF4-FFF2-40B4-BE49-F238E27FC236}">
              <a16:creationId xmlns:a16="http://schemas.microsoft.com/office/drawing/2014/main" id="{730043FC-8C5A-0C96-5CD2-59D2CCA82F9A}"/>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90" name="Text Box 2">
          <a:extLst>
            <a:ext uri="{FF2B5EF4-FFF2-40B4-BE49-F238E27FC236}">
              <a16:creationId xmlns:a16="http://schemas.microsoft.com/office/drawing/2014/main" id="{E7670CB3-EF4C-2B2F-B716-7B07EBE17D94}"/>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891" name="Text Box 2">
          <a:extLst>
            <a:ext uri="{FF2B5EF4-FFF2-40B4-BE49-F238E27FC236}">
              <a16:creationId xmlns:a16="http://schemas.microsoft.com/office/drawing/2014/main" id="{E7A5A905-448C-9AF4-910C-1F304C51217F}"/>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92" name="Text Box 2">
          <a:extLst>
            <a:ext uri="{FF2B5EF4-FFF2-40B4-BE49-F238E27FC236}">
              <a16:creationId xmlns:a16="http://schemas.microsoft.com/office/drawing/2014/main" id="{5583E1F7-A22D-2AD3-51E8-D24F8AC9CE83}"/>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93" name="Text Box 6">
          <a:extLst>
            <a:ext uri="{FF2B5EF4-FFF2-40B4-BE49-F238E27FC236}">
              <a16:creationId xmlns:a16="http://schemas.microsoft.com/office/drawing/2014/main" id="{BD30DF67-95D8-23F6-DE87-21AEF3B0E4D1}"/>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94" name="Text Box 2">
          <a:extLst>
            <a:ext uri="{FF2B5EF4-FFF2-40B4-BE49-F238E27FC236}">
              <a16:creationId xmlns:a16="http://schemas.microsoft.com/office/drawing/2014/main" id="{31ABC2F8-AAB3-99AD-B21C-35785E68918B}"/>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95" name="Text Box 2">
          <a:extLst>
            <a:ext uri="{FF2B5EF4-FFF2-40B4-BE49-F238E27FC236}">
              <a16:creationId xmlns:a16="http://schemas.microsoft.com/office/drawing/2014/main" id="{098D2F80-FD98-BD86-C4D4-65B1E72FD96E}"/>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96" name="Text Box 2">
          <a:extLst>
            <a:ext uri="{FF2B5EF4-FFF2-40B4-BE49-F238E27FC236}">
              <a16:creationId xmlns:a16="http://schemas.microsoft.com/office/drawing/2014/main" id="{C4C7B4BA-F4AE-D61B-5752-D9549DD959E6}"/>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97" name="Text Box 6">
          <a:extLst>
            <a:ext uri="{FF2B5EF4-FFF2-40B4-BE49-F238E27FC236}">
              <a16:creationId xmlns:a16="http://schemas.microsoft.com/office/drawing/2014/main" id="{DB308A64-EFE5-3604-B65D-FD63F957F0E6}"/>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898" name="Text Box 2">
          <a:extLst>
            <a:ext uri="{FF2B5EF4-FFF2-40B4-BE49-F238E27FC236}">
              <a16:creationId xmlns:a16="http://schemas.microsoft.com/office/drawing/2014/main" id="{91305CD7-923E-2228-6161-525CDCF99F7C}"/>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899" name="Text Box 2">
          <a:extLst>
            <a:ext uri="{FF2B5EF4-FFF2-40B4-BE49-F238E27FC236}">
              <a16:creationId xmlns:a16="http://schemas.microsoft.com/office/drawing/2014/main" id="{00E89713-A8DB-3A2E-421B-2F768A642090}"/>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900" name="Text Box 2">
          <a:extLst>
            <a:ext uri="{FF2B5EF4-FFF2-40B4-BE49-F238E27FC236}">
              <a16:creationId xmlns:a16="http://schemas.microsoft.com/office/drawing/2014/main" id="{622528E5-04DD-0E2A-5B5C-7A8CE7B59E69}"/>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58</xdr:row>
      <xdr:rowOff>0</xdr:rowOff>
    </xdr:to>
    <xdr:sp macro="" textlink="">
      <xdr:nvSpPr>
        <xdr:cNvPr id="2472901" name="Text Box 2">
          <a:extLst>
            <a:ext uri="{FF2B5EF4-FFF2-40B4-BE49-F238E27FC236}">
              <a16:creationId xmlns:a16="http://schemas.microsoft.com/office/drawing/2014/main" id="{2C8143F5-A371-D023-0B89-F5E32516A2DB}"/>
            </a:ext>
          </a:extLst>
        </xdr:cNvPr>
        <xdr:cNvSpPr txBox="1">
          <a:spLocks noChangeArrowheads="1"/>
        </xdr:cNvSpPr>
      </xdr:nvSpPr>
      <xdr:spPr bwMode="auto">
        <a:xfrm>
          <a:off x="3223260" y="10988040"/>
          <a:ext cx="1143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58</xdr:row>
      <xdr:rowOff>0</xdr:rowOff>
    </xdr:to>
    <xdr:sp macro="" textlink="">
      <xdr:nvSpPr>
        <xdr:cNvPr id="2472902" name="Text Box 6">
          <a:extLst>
            <a:ext uri="{FF2B5EF4-FFF2-40B4-BE49-F238E27FC236}">
              <a16:creationId xmlns:a16="http://schemas.microsoft.com/office/drawing/2014/main" id="{37866760-A55E-D0C9-A76E-EB276435C9FC}"/>
            </a:ext>
          </a:extLst>
        </xdr:cNvPr>
        <xdr:cNvSpPr txBox="1">
          <a:spLocks noChangeArrowheads="1"/>
        </xdr:cNvSpPr>
      </xdr:nvSpPr>
      <xdr:spPr bwMode="auto">
        <a:xfrm>
          <a:off x="3223260" y="10988040"/>
          <a:ext cx="1143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58</xdr:row>
      <xdr:rowOff>0</xdr:rowOff>
    </xdr:to>
    <xdr:sp macro="" textlink="">
      <xdr:nvSpPr>
        <xdr:cNvPr id="2472903" name="Text Box 2">
          <a:extLst>
            <a:ext uri="{FF2B5EF4-FFF2-40B4-BE49-F238E27FC236}">
              <a16:creationId xmlns:a16="http://schemas.microsoft.com/office/drawing/2014/main" id="{976168D3-CF30-29DF-4BEA-1FED4E75A525}"/>
            </a:ext>
          </a:extLst>
        </xdr:cNvPr>
        <xdr:cNvSpPr txBox="1">
          <a:spLocks noChangeArrowheads="1"/>
        </xdr:cNvSpPr>
      </xdr:nvSpPr>
      <xdr:spPr bwMode="auto">
        <a:xfrm>
          <a:off x="3223260" y="10988040"/>
          <a:ext cx="1143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58</xdr:row>
      <xdr:rowOff>0</xdr:rowOff>
    </xdr:to>
    <xdr:sp macro="" textlink="">
      <xdr:nvSpPr>
        <xdr:cNvPr id="2472904" name="Text Box 2">
          <a:extLst>
            <a:ext uri="{FF2B5EF4-FFF2-40B4-BE49-F238E27FC236}">
              <a16:creationId xmlns:a16="http://schemas.microsoft.com/office/drawing/2014/main" id="{4FC8B9ED-001A-6059-194E-3DA92DC21CA4}"/>
            </a:ext>
          </a:extLst>
        </xdr:cNvPr>
        <xdr:cNvSpPr txBox="1">
          <a:spLocks noChangeArrowheads="1"/>
        </xdr:cNvSpPr>
      </xdr:nvSpPr>
      <xdr:spPr bwMode="auto">
        <a:xfrm>
          <a:off x="3223260" y="10988040"/>
          <a:ext cx="3048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58</xdr:row>
      <xdr:rowOff>0</xdr:rowOff>
    </xdr:to>
    <xdr:sp macro="" textlink="">
      <xdr:nvSpPr>
        <xdr:cNvPr id="2472905" name="Text Box 2">
          <a:extLst>
            <a:ext uri="{FF2B5EF4-FFF2-40B4-BE49-F238E27FC236}">
              <a16:creationId xmlns:a16="http://schemas.microsoft.com/office/drawing/2014/main" id="{803E1378-7C1D-DFEB-E98F-2A852A6B8020}"/>
            </a:ext>
          </a:extLst>
        </xdr:cNvPr>
        <xdr:cNvSpPr txBox="1">
          <a:spLocks noChangeArrowheads="1"/>
        </xdr:cNvSpPr>
      </xdr:nvSpPr>
      <xdr:spPr bwMode="auto">
        <a:xfrm>
          <a:off x="3223260" y="10988040"/>
          <a:ext cx="1143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58</xdr:row>
      <xdr:rowOff>0</xdr:rowOff>
    </xdr:to>
    <xdr:sp macro="" textlink="">
      <xdr:nvSpPr>
        <xdr:cNvPr id="2472906" name="Text Box 2">
          <a:extLst>
            <a:ext uri="{FF2B5EF4-FFF2-40B4-BE49-F238E27FC236}">
              <a16:creationId xmlns:a16="http://schemas.microsoft.com/office/drawing/2014/main" id="{E5445F5A-0CF2-E475-3360-680B3459ED7D}"/>
            </a:ext>
          </a:extLst>
        </xdr:cNvPr>
        <xdr:cNvSpPr txBox="1">
          <a:spLocks noChangeArrowheads="1"/>
        </xdr:cNvSpPr>
      </xdr:nvSpPr>
      <xdr:spPr bwMode="auto">
        <a:xfrm>
          <a:off x="3223260" y="10988040"/>
          <a:ext cx="1143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58</xdr:row>
      <xdr:rowOff>0</xdr:rowOff>
    </xdr:to>
    <xdr:sp macro="" textlink="">
      <xdr:nvSpPr>
        <xdr:cNvPr id="2472907" name="Text Box 2">
          <a:extLst>
            <a:ext uri="{FF2B5EF4-FFF2-40B4-BE49-F238E27FC236}">
              <a16:creationId xmlns:a16="http://schemas.microsoft.com/office/drawing/2014/main" id="{52751A18-79F4-4243-1FE8-2337D75281B1}"/>
            </a:ext>
          </a:extLst>
        </xdr:cNvPr>
        <xdr:cNvSpPr txBox="1">
          <a:spLocks noChangeArrowheads="1"/>
        </xdr:cNvSpPr>
      </xdr:nvSpPr>
      <xdr:spPr bwMode="auto">
        <a:xfrm>
          <a:off x="3223260" y="10988040"/>
          <a:ext cx="1143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58</xdr:row>
      <xdr:rowOff>0</xdr:rowOff>
    </xdr:to>
    <xdr:sp macro="" textlink="">
      <xdr:nvSpPr>
        <xdr:cNvPr id="2472908" name="Text Box 6">
          <a:extLst>
            <a:ext uri="{FF2B5EF4-FFF2-40B4-BE49-F238E27FC236}">
              <a16:creationId xmlns:a16="http://schemas.microsoft.com/office/drawing/2014/main" id="{4C6C1954-A734-BCA5-FC2D-FFD00371E516}"/>
            </a:ext>
          </a:extLst>
        </xdr:cNvPr>
        <xdr:cNvSpPr txBox="1">
          <a:spLocks noChangeArrowheads="1"/>
        </xdr:cNvSpPr>
      </xdr:nvSpPr>
      <xdr:spPr bwMode="auto">
        <a:xfrm>
          <a:off x="3223260" y="10988040"/>
          <a:ext cx="1143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58</xdr:row>
      <xdr:rowOff>0</xdr:rowOff>
    </xdr:to>
    <xdr:sp macro="" textlink="">
      <xdr:nvSpPr>
        <xdr:cNvPr id="2472909" name="Text Box 2">
          <a:extLst>
            <a:ext uri="{FF2B5EF4-FFF2-40B4-BE49-F238E27FC236}">
              <a16:creationId xmlns:a16="http://schemas.microsoft.com/office/drawing/2014/main" id="{72D1820E-E398-EFA2-03FD-BF406D8583FD}"/>
            </a:ext>
          </a:extLst>
        </xdr:cNvPr>
        <xdr:cNvSpPr txBox="1">
          <a:spLocks noChangeArrowheads="1"/>
        </xdr:cNvSpPr>
      </xdr:nvSpPr>
      <xdr:spPr bwMode="auto">
        <a:xfrm>
          <a:off x="3223260" y="10988040"/>
          <a:ext cx="1143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58</xdr:row>
      <xdr:rowOff>0</xdr:rowOff>
    </xdr:to>
    <xdr:sp macro="" textlink="">
      <xdr:nvSpPr>
        <xdr:cNvPr id="2472910" name="Text Box 2">
          <a:extLst>
            <a:ext uri="{FF2B5EF4-FFF2-40B4-BE49-F238E27FC236}">
              <a16:creationId xmlns:a16="http://schemas.microsoft.com/office/drawing/2014/main" id="{473CB6B8-9E72-0067-B6F5-488FBC439E77}"/>
            </a:ext>
          </a:extLst>
        </xdr:cNvPr>
        <xdr:cNvSpPr txBox="1">
          <a:spLocks noChangeArrowheads="1"/>
        </xdr:cNvSpPr>
      </xdr:nvSpPr>
      <xdr:spPr bwMode="auto">
        <a:xfrm>
          <a:off x="3223260" y="10988040"/>
          <a:ext cx="3048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32</xdr:col>
      <xdr:colOff>121920</xdr:colOff>
      <xdr:row>56</xdr:row>
      <xdr:rowOff>0</xdr:rowOff>
    </xdr:from>
    <xdr:to>
      <xdr:col>33</xdr:col>
      <xdr:colOff>0</xdr:colOff>
      <xdr:row>58</xdr:row>
      <xdr:rowOff>0</xdr:rowOff>
    </xdr:to>
    <xdr:sp macro="" textlink="">
      <xdr:nvSpPr>
        <xdr:cNvPr id="2472911" name="Text Box 2">
          <a:extLst>
            <a:ext uri="{FF2B5EF4-FFF2-40B4-BE49-F238E27FC236}">
              <a16:creationId xmlns:a16="http://schemas.microsoft.com/office/drawing/2014/main" id="{F9D474F0-752C-6B3D-BC81-338E8DBACD7B}"/>
            </a:ext>
          </a:extLst>
        </xdr:cNvPr>
        <xdr:cNvSpPr txBox="1">
          <a:spLocks noChangeArrowheads="1"/>
        </xdr:cNvSpPr>
      </xdr:nvSpPr>
      <xdr:spPr bwMode="auto">
        <a:xfrm>
          <a:off x="7970520" y="10988040"/>
          <a:ext cx="13716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912" name="Text Box 6">
          <a:extLst>
            <a:ext uri="{FF2B5EF4-FFF2-40B4-BE49-F238E27FC236}">
              <a16:creationId xmlns:a16="http://schemas.microsoft.com/office/drawing/2014/main" id="{722B34E4-A56E-2FFF-7646-45FA864B016E}"/>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913" name="Text Box 2">
          <a:extLst>
            <a:ext uri="{FF2B5EF4-FFF2-40B4-BE49-F238E27FC236}">
              <a16:creationId xmlns:a16="http://schemas.microsoft.com/office/drawing/2014/main" id="{8E3FD851-EA59-AC01-943D-86A6179DB54F}"/>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914" name="Text Box 2">
          <a:extLst>
            <a:ext uri="{FF2B5EF4-FFF2-40B4-BE49-F238E27FC236}">
              <a16:creationId xmlns:a16="http://schemas.microsoft.com/office/drawing/2014/main" id="{A4E09CB2-8B08-69F4-4C1B-4EA973C22B54}"/>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915" name="Text Box 2">
          <a:extLst>
            <a:ext uri="{FF2B5EF4-FFF2-40B4-BE49-F238E27FC236}">
              <a16:creationId xmlns:a16="http://schemas.microsoft.com/office/drawing/2014/main" id="{7EBE304D-5A1F-FC44-6035-475EC595A879}"/>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916" name="Text Box 2">
          <a:extLst>
            <a:ext uri="{FF2B5EF4-FFF2-40B4-BE49-F238E27FC236}">
              <a16:creationId xmlns:a16="http://schemas.microsoft.com/office/drawing/2014/main" id="{BB115E0D-54BE-FDB5-2764-2839E9AF2376}"/>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917" name="Text Box 2">
          <a:extLst>
            <a:ext uri="{FF2B5EF4-FFF2-40B4-BE49-F238E27FC236}">
              <a16:creationId xmlns:a16="http://schemas.microsoft.com/office/drawing/2014/main" id="{0BEE21D5-34DB-C298-1AA3-EB7B1DC52FF7}"/>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918" name="Text Box 6">
          <a:extLst>
            <a:ext uri="{FF2B5EF4-FFF2-40B4-BE49-F238E27FC236}">
              <a16:creationId xmlns:a16="http://schemas.microsoft.com/office/drawing/2014/main" id="{4E660063-882E-F43E-61F8-9FE1F72F90A9}"/>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919" name="Text Box 2">
          <a:extLst>
            <a:ext uri="{FF2B5EF4-FFF2-40B4-BE49-F238E27FC236}">
              <a16:creationId xmlns:a16="http://schemas.microsoft.com/office/drawing/2014/main" id="{DDC6EE79-BB6B-EB60-63E2-6990AF5595A2}"/>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920" name="Text Box 2">
          <a:extLst>
            <a:ext uri="{FF2B5EF4-FFF2-40B4-BE49-F238E27FC236}">
              <a16:creationId xmlns:a16="http://schemas.microsoft.com/office/drawing/2014/main" id="{F6BED0EC-5285-99C6-FBCB-40A28DE3055C}"/>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921" name="Text Box 2">
          <a:extLst>
            <a:ext uri="{FF2B5EF4-FFF2-40B4-BE49-F238E27FC236}">
              <a16:creationId xmlns:a16="http://schemas.microsoft.com/office/drawing/2014/main" id="{D69CBC35-0633-82D9-F119-F5A2D366D42B}"/>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922" name="Text Box 2">
          <a:extLst>
            <a:ext uri="{FF2B5EF4-FFF2-40B4-BE49-F238E27FC236}">
              <a16:creationId xmlns:a16="http://schemas.microsoft.com/office/drawing/2014/main" id="{DC40B8CB-C2E5-7304-0249-A8C99C649B94}"/>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923" name="Text Box 6">
          <a:extLst>
            <a:ext uri="{FF2B5EF4-FFF2-40B4-BE49-F238E27FC236}">
              <a16:creationId xmlns:a16="http://schemas.microsoft.com/office/drawing/2014/main" id="{9CB82975-35B7-6F30-5F3B-5526C8278B5E}"/>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924" name="Text Box 2">
          <a:extLst>
            <a:ext uri="{FF2B5EF4-FFF2-40B4-BE49-F238E27FC236}">
              <a16:creationId xmlns:a16="http://schemas.microsoft.com/office/drawing/2014/main" id="{BD10A573-1B8A-615E-CFB4-D55B5AAD01D4}"/>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925" name="Text Box 2">
          <a:extLst>
            <a:ext uri="{FF2B5EF4-FFF2-40B4-BE49-F238E27FC236}">
              <a16:creationId xmlns:a16="http://schemas.microsoft.com/office/drawing/2014/main" id="{F6757EB5-FCA4-8109-64EF-836B38AC0475}"/>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926" name="Text Box 2">
          <a:extLst>
            <a:ext uri="{FF2B5EF4-FFF2-40B4-BE49-F238E27FC236}">
              <a16:creationId xmlns:a16="http://schemas.microsoft.com/office/drawing/2014/main" id="{37208C90-1B14-780E-AFB7-F7CEC7E9E5E3}"/>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927" name="Text Box 2">
          <a:extLst>
            <a:ext uri="{FF2B5EF4-FFF2-40B4-BE49-F238E27FC236}">
              <a16:creationId xmlns:a16="http://schemas.microsoft.com/office/drawing/2014/main" id="{F5F633DB-11C4-8533-FC1A-DF63A0F12AB1}"/>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928" name="Text Box 6">
          <a:extLst>
            <a:ext uri="{FF2B5EF4-FFF2-40B4-BE49-F238E27FC236}">
              <a16:creationId xmlns:a16="http://schemas.microsoft.com/office/drawing/2014/main" id="{A055F26E-7D9C-CA81-E923-68EB8D9F88AE}"/>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929" name="Text Box 2">
          <a:extLst>
            <a:ext uri="{FF2B5EF4-FFF2-40B4-BE49-F238E27FC236}">
              <a16:creationId xmlns:a16="http://schemas.microsoft.com/office/drawing/2014/main" id="{947F6C21-9887-BFBB-B38F-9200E34433D1}"/>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930" name="Text Box 2">
          <a:extLst>
            <a:ext uri="{FF2B5EF4-FFF2-40B4-BE49-F238E27FC236}">
              <a16:creationId xmlns:a16="http://schemas.microsoft.com/office/drawing/2014/main" id="{4A63AFAF-9B29-271A-C2C8-B1D22327936D}"/>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931" name="Text Box 2">
          <a:extLst>
            <a:ext uri="{FF2B5EF4-FFF2-40B4-BE49-F238E27FC236}">
              <a16:creationId xmlns:a16="http://schemas.microsoft.com/office/drawing/2014/main" id="{A4E0506C-3B79-3F46-84A1-7D73C4D98FDF}"/>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932" name="Text Box 2">
          <a:extLst>
            <a:ext uri="{FF2B5EF4-FFF2-40B4-BE49-F238E27FC236}">
              <a16:creationId xmlns:a16="http://schemas.microsoft.com/office/drawing/2014/main" id="{1E57CF19-E690-6989-E64D-435615B53428}"/>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933" name="Text Box 2">
          <a:extLst>
            <a:ext uri="{FF2B5EF4-FFF2-40B4-BE49-F238E27FC236}">
              <a16:creationId xmlns:a16="http://schemas.microsoft.com/office/drawing/2014/main" id="{12A9C982-A063-E934-4345-77DA41E36C89}"/>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114300</xdr:colOff>
      <xdr:row>57</xdr:row>
      <xdr:rowOff>0</xdr:rowOff>
    </xdr:to>
    <xdr:sp macro="" textlink="">
      <xdr:nvSpPr>
        <xdr:cNvPr id="2472934" name="Text Box 6">
          <a:extLst>
            <a:ext uri="{FF2B5EF4-FFF2-40B4-BE49-F238E27FC236}">
              <a16:creationId xmlns:a16="http://schemas.microsoft.com/office/drawing/2014/main" id="{D3D531F2-8535-0B03-D037-95F46690BDA8}"/>
            </a:ext>
          </a:extLst>
        </xdr:cNvPr>
        <xdr:cNvSpPr txBox="1">
          <a:spLocks noChangeArrowheads="1"/>
        </xdr:cNvSpPr>
      </xdr:nvSpPr>
      <xdr:spPr bwMode="auto">
        <a:xfrm>
          <a:off x="3223260" y="1098804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935" name="Text Box 2">
          <a:extLst>
            <a:ext uri="{FF2B5EF4-FFF2-40B4-BE49-F238E27FC236}">
              <a16:creationId xmlns:a16="http://schemas.microsoft.com/office/drawing/2014/main" id="{613D2880-D277-53B0-8EE3-4E3494473826}"/>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114300</xdr:rowOff>
    </xdr:to>
    <xdr:sp macro="" textlink="">
      <xdr:nvSpPr>
        <xdr:cNvPr id="2472936" name="Text Box 2">
          <a:extLst>
            <a:ext uri="{FF2B5EF4-FFF2-40B4-BE49-F238E27FC236}">
              <a16:creationId xmlns:a16="http://schemas.microsoft.com/office/drawing/2014/main" id="{A86F462D-09E1-F037-0E45-945C85969891}"/>
            </a:ext>
          </a:extLst>
        </xdr:cNvPr>
        <xdr:cNvSpPr txBox="1">
          <a:spLocks noChangeArrowheads="1"/>
        </xdr:cNvSpPr>
      </xdr:nvSpPr>
      <xdr:spPr bwMode="auto">
        <a:xfrm>
          <a:off x="3223260" y="1098804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114300</xdr:rowOff>
    </xdr:to>
    <xdr:sp macro="" textlink="">
      <xdr:nvSpPr>
        <xdr:cNvPr id="2472937" name="Text Box 2">
          <a:extLst>
            <a:ext uri="{FF2B5EF4-FFF2-40B4-BE49-F238E27FC236}">
              <a16:creationId xmlns:a16="http://schemas.microsoft.com/office/drawing/2014/main" id="{F260F543-C3C4-3268-CFEF-30BD9205EFEA}"/>
            </a:ext>
          </a:extLst>
        </xdr:cNvPr>
        <xdr:cNvSpPr txBox="1">
          <a:spLocks noChangeArrowheads="1"/>
        </xdr:cNvSpPr>
      </xdr:nvSpPr>
      <xdr:spPr bwMode="auto">
        <a:xfrm>
          <a:off x="3223260" y="1098804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114300</xdr:rowOff>
    </xdr:to>
    <xdr:sp macro="" textlink="">
      <xdr:nvSpPr>
        <xdr:cNvPr id="2472938" name="Text Box 2">
          <a:extLst>
            <a:ext uri="{FF2B5EF4-FFF2-40B4-BE49-F238E27FC236}">
              <a16:creationId xmlns:a16="http://schemas.microsoft.com/office/drawing/2014/main" id="{5FDD9BD6-45C4-7431-EAD6-734A5339A4C6}"/>
            </a:ext>
          </a:extLst>
        </xdr:cNvPr>
        <xdr:cNvSpPr txBox="1">
          <a:spLocks noChangeArrowheads="1"/>
        </xdr:cNvSpPr>
      </xdr:nvSpPr>
      <xdr:spPr bwMode="auto">
        <a:xfrm>
          <a:off x="3223260" y="1098804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114300</xdr:rowOff>
    </xdr:to>
    <xdr:sp macro="" textlink="">
      <xdr:nvSpPr>
        <xdr:cNvPr id="2472939" name="Text Box 2">
          <a:extLst>
            <a:ext uri="{FF2B5EF4-FFF2-40B4-BE49-F238E27FC236}">
              <a16:creationId xmlns:a16="http://schemas.microsoft.com/office/drawing/2014/main" id="{83FD9899-93CD-1011-0052-BA55C59C93D0}"/>
            </a:ext>
          </a:extLst>
        </xdr:cNvPr>
        <xdr:cNvSpPr txBox="1">
          <a:spLocks noChangeArrowheads="1"/>
        </xdr:cNvSpPr>
      </xdr:nvSpPr>
      <xdr:spPr bwMode="auto">
        <a:xfrm>
          <a:off x="3223260" y="1098804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940" name="Text Box 2">
          <a:extLst>
            <a:ext uri="{FF2B5EF4-FFF2-40B4-BE49-F238E27FC236}">
              <a16:creationId xmlns:a16="http://schemas.microsoft.com/office/drawing/2014/main" id="{1C535D74-1676-85E0-344F-9C97A2F37EF8}"/>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941" name="Text Box 2">
          <a:extLst>
            <a:ext uri="{FF2B5EF4-FFF2-40B4-BE49-F238E27FC236}">
              <a16:creationId xmlns:a16="http://schemas.microsoft.com/office/drawing/2014/main" id="{680791E7-62A9-685A-5659-3562340A7800}"/>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942" name="Text Box 2">
          <a:extLst>
            <a:ext uri="{FF2B5EF4-FFF2-40B4-BE49-F238E27FC236}">
              <a16:creationId xmlns:a16="http://schemas.microsoft.com/office/drawing/2014/main" id="{E61A81CA-DEE5-9050-B632-72E5BEA1AC76}"/>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943" name="Text Box 2">
          <a:extLst>
            <a:ext uri="{FF2B5EF4-FFF2-40B4-BE49-F238E27FC236}">
              <a16:creationId xmlns:a16="http://schemas.microsoft.com/office/drawing/2014/main" id="{4D226822-1F88-1D80-FD1C-7515CD404030}"/>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944" name="Text Box 2">
          <a:extLst>
            <a:ext uri="{FF2B5EF4-FFF2-40B4-BE49-F238E27FC236}">
              <a16:creationId xmlns:a16="http://schemas.microsoft.com/office/drawing/2014/main" id="{2B285D73-320C-1408-2562-334FB831D337}"/>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945" name="Text Box 2">
          <a:extLst>
            <a:ext uri="{FF2B5EF4-FFF2-40B4-BE49-F238E27FC236}">
              <a16:creationId xmlns:a16="http://schemas.microsoft.com/office/drawing/2014/main" id="{504CF570-E877-A347-6439-7406CF18EA8C}"/>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946" name="Text Box 2">
          <a:extLst>
            <a:ext uri="{FF2B5EF4-FFF2-40B4-BE49-F238E27FC236}">
              <a16:creationId xmlns:a16="http://schemas.microsoft.com/office/drawing/2014/main" id="{422F0284-CCF8-587B-771F-63338C53635C}"/>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947" name="Text Box 2">
          <a:extLst>
            <a:ext uri="{FF2B5EF4-FFF2-40B4-BE49-F238E27FC236}">
              <a16:creationId xmlns:a16="http://schemas.microsoft.com/office/drawing/2014/main" id="{3242177D-B95D-6421-6978-49EAF4E17860}"/>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58</xdr:row>
      <xdr:rowOff>0</xdr:rowOff>
    </xdr:to>
    <xdr:sp macro="" textlink="">
      <xdr:nvSpPr>
        <xdr:cNvPr id="2472948" name="Text Box 2">
          <a:extLst>
            <a:ext uri="{FF2B5EF4-FFF2-40B4-BE49-F238E27FC236}">
              <a16:creationId xmlns:a16="http://schemas.microsoft.com/office/drawing/2014/main" id="{21439FE2-93E8-5626-225B-005F45E4FDBB}"/>
            </a:ext>
          </a:extLst>
        </xdr:cNvPr>
        <xdr:cNvSpPr txBox="1">
          <a:spLocks noChangeArrowheads="1"/>
        </xdr:cNvSpPr>
      </xdr:nvSpPr>
      <xdr:spPr bwMode="auto">
        <a:xfrm>
          <a:off x="3223260" y="10988040"/>
          <a:ext cx="3048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58</xdr:row>
      <xdr:rowOff>0</xdr:rowOff>
    </xdr:to>
    <xdr:sp macro="" textlink="">
      <xdr:nvSpPr>
        <xdr:cNvPr id="2472949" name="Text Box 2">
          <a:extLst>
            <a:ext uri="{FF2B5EF4-FFF2-40B4-BE49-F238E27FC236}">
              <a16:creationId xmlns:a16="http://schemas.microsoft.com/office/drawing/2014/main" id="{C9E5E53D-6F25-D4D6-C87C-F470979FB43A}"/>
            </a:ext>
          </a:extLst>
        </xdr:cNvPr>
        <xdr:cNvSpPr txBox="1">
          <a:spLocks noChangeArrowheads="1"/>
        </xdr:cNvSpPr>
      </xdr:nvSpPr>
      <xdr:spPr bwMode="auto">
        <a:xfrm>
          <a:off x="3223260" y="10988040"/>
          <a:ext cx="3048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58</xdr:row>
      <xdr:rowOff>0</xdr:rowOff>
    </xdr:to>
    <xdr:sp macro="" textlink="">
      <xdr:nvSpPr>
        <xdr:cNvPr id="2472950" name="Text Box 2">
          <a:extLst>
            <a:ext uri="{FF2B5EF4-FFF2-40B4-BE49-F238E27FC236}">
              <a16:creationId xmlns:a16="http://schemas.microsoft.com/office/drawing/2014/main" id="{17154374-F97E-CB5C-C415-49CE00748963}"/>
            </a:ext>
          </a:extLst>
        </xdr:cNvPr>
        <xdr:cNvSpPr txBox="1">
          <a:spLocks noChangeArrowheads="1"/>
        </xdr:cNvSpPr>
      </xdr:nvSpPr>
      <xdr:spPr bwMode="auto">
        <a:xfrm>
          <a:off x="3223260" y="10988040"/>
          <a:ext cx="3048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58</xdr:row>
      <xdr:rowOff>0</xdr:rowOff>
    </xdr:to>
    <xdr:sp macro="" textlink="">
      <xdr:nvSpPr>
        <xdr:cNvPr id="2472951" name="Text Box 2">
          <a:extLst>
            <a:ext uri="{FF2B5EF4-FFF2-40B4-BE49-F238E27FC236}">
              <a16:creationId xmlns:a16="http://schemas.microsoft.com/office/drawing/2014/main" id="{59E6D500-B1B0-0130-6341-927A31F053FE}"/>
            </a:ext>
          </a:extLst>
        </xdr:cNvPr>
        <xdr:cNvSpPr txBox="1">
          <a:spLocks noChangeArrowheads="1"/>
        </xdr:cNvSpPr>
      </xdr:nvSpPr>
      <xdr:spPr bwMode="auto">
        <a:xfrm>
          <a:off x="3223260" y="10988040"/>
          <a:ext cx="3048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952" name="Text Box 2">
          <a:extLst>
            <a:ext uri="{FF2B5EF4-FFF2-40B4-BE49-F238E27FC236}">
              <a16:creationId xmlns:a16="http://schemas.microsoft.com/office/drawing/2014/main" id="{EF347798-7BD1-4F97-815F-C15CA73CDAE5}"/>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953" name="Text Box 2">
          <a:extLst>
            <a:ext uri="{FF2B5EF4-FFF2-40B4-BE49-F238E27FC236}">
              <a16:creationId xmlns:a16="http://schemas.microsoft.com/office/drawing/2014/main" id="{8A643B83-168F-1508-DDA4-1453BDCC49DA}"/>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954" name="Text Box 2">
          <a:extLst>
            <a:ext uri="{FF2B5EF4-FFF2-40B4-BE49-F238E27FC236}">
              <a16:creationId xmlns:a16="http://schemas.microsoft.com/office/drawing/2014/main" id="{31194726-956E-0783-629E-BB4AF87DC99C}"/>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955" name="Text Box 2">
          <a:extLst>
            <a:ext uri="{FF2B5EF4-FFF2-40B4-BE49-F238E27FC236}">
              <a16:creationId xmlns:a16="http://schemas.microsoft.com/office/drawing/2014/main" id="{F1D810C5-E87D-059A-4A42-8186E00B38F6}"/>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956" name="Text Box 2">
          <a:extLst>
            <a:ext uri="{FF2B5EF4-FFF2-40B4-BE49-F238E27FC236}">
              <a16:creationId xmlns:a16="http://schemas.microsoft.com/office/drawing/2014/main" id="{1C43480D-711E-5F7D-4855-F45C9E10EB07}"/>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957" name="Text Box 2">
          <a:extLst>
            <a:ext uri="{FF2B5EF4-FFF2-40B4-BE49-F238E27FC236}">
              <a16:creationId xmlns:a16="http://schemas.microsoft.com/office/drawing/2014/main" id="{FA20C8C4-B58D-929D-72AE-32E17CB3B8F8}"/>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958" name="Text Box 2">
          <a:extLst>
            <a:ext uri="{FF2B5EF4-FFF2-40B4-BE49-F238E27FC236}">
              <a16:creationId xmlns:a16="http://schemas.microsoft.com/office/drawing/2014/main" id="{86126388-875B-5D38-C5A4-6ED385BF88DA}"/>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959" name="Text Box 2">
          <a:extLst>
            <a:ext uri="{FF2B5EF4-FFF2-40B4-BE49-F238E27FC236}">
              <a16:creationId xmlns:a16="http://schemas.microsoft.com/office/drawing/2014/main" id="{8AFAD008-721A-0865-6FE2-DA84C592DAC4}"/>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58</xdr:row>
      <xdr:rowOff>0</xdr:rowOff>
    </xdr:to>
    <xdr:sp macro="" textlink="">
      <xdr:nvSpPr>
        <xdr:cNvPr id="2472960" name="Text Box 2">
          <a:extLst>
            <a:ext uri="{FF2B5EF4-FFF2-40B4-BE49-F238E27FC236}">
              <a16:creationId xmlns:a16="http://schemas.microsoft.com/office/drawing/2014/main" id="{589A3859-9FF1-D8D5-F3E2-04AB877E0B78}"/>
            </a:ext>
          </a:extLst>
        </xdr:cNvPr>
        <xdr:cNvSpPr txBox="1">
          <a:spLocks noChangeArrowheads="1"/>
        </xdr:cNvSpPr>
      </xdr:nvSpPr>
      <xdr:spPr bwMode="auto">
        <a:xfrm>
          <a:off x="3223260" y="10988040"/>
          <a:ext cx="3048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58</xdr:row>
      <xdr:rowOff>0</xdr:rowOff>
    </xdr:to>
    <xdr:sp macro="" textlink="">
      <xdr:nvSpPr>
        <xdr:cNvPr id="2472961" name="Text Box 2">
          <a:extLst>
            <a:ext uri="{FF2B5EF4-FFF2-40B4-BE49-F238E27FC236}">
              <a16:creationId xmlns:a16="http://schemas.microsoft.com/office/drawing/2014/main" id="{AEDF01A9-516A-21D0-3BCC-048B11EE2093}"/>
            </a:ext>
          </a:extLst>
        </xdr:cNvPr>
        <xdr:cNvSpPr txBox="1">
          <a:spLocks noChangeArrowheads="1"/>
        </xdr:cNvSpPr>
      </xdr:nvSpPr>
      <xdr:spPr bwMode="auto">
        <a:xfrm>
          <a:off x="3223260" y="10988040"/>
          <a:ext cx="3048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58</xdr:row>
      <xdr:rowOff>0</xdr:rowOff>
    </xdr:to>
    <xdr:sp macro="" textlink="">
      <xdr:nvSpPr>
        <xdr:cNvPr id="2472962" name="Text Box 2">
          <a:extLst>
            <a:ext uri="{FF2B5EF4-FFF2-40B4-BE49-F238E27FC236}">
              <a16:creationId xmlns:a16="http://schemas.microsoft.com/office/drawing/2014/main" id="{5262470F-D225-BEDC-0372-E2A14E7411E5}"/>
            </a:ext>
          </a:extLst>
        </xdr:cNvPr>
        <xdr:cNvSpPr txBox="1">
          <a:spLocks noChangeArrowheads="1"/>
        </xdr:cNvSpPr>
      </xdr:nvSpPr>
      <xdr:spPr bwMode="auto">
        <a:xfrm>
          <a:off x="3223260" y="10988040"/>
          <a:ext cx="3048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58</xdr:row>
      <xdr:rowOff>0</xdr:rowOff>
    </xdr:to>
    <xdr:sp macro="" textlink="">
      <xdr:nvSpPr>
        <xdr:cNvPr id="2472963" name="Text Box 2">
          <a:extLst>
            <a:ext uri="{FF2B5EF4-FFF2-40B4-BE49-F238E27FC236}">
              <a16:creationId xmlns:a16="http://schemas.microsoft.com/office/drawing/2014/main" id="{38EE459B-83B7-8BDC-0ADF-C0EE1427C4BB}"/>
            </a:ext>
          </a:extLst>
        </xdr:cNvPr>
        <xdr:cNvSpPr txBox="1">
          <a:spLocks noChangeArrowheads="1"/>
        </xdr:cNvSpPr>
      </xdr:nvSpPr>
      <xdr:spPr bwMode="auto">
        <a:xfrm>
          <a:off x="3223260" y="10988040"/>
          <a:ext cx="3048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964" name="Text Box 2">
          <a:extLst>
            <a:ext uri="{FF2B5EF4-FFF2-40B4-BE49-F238E27FC236}">
              <a16:creationId xmlns:a16="http://schemas.microsoft.com/office/drawing/2014/main" id="{B6DB9CC2-D707-8330-88FA-99B064968F23}"/>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965" name="Text Box 2">
          <a:extLst>
            <a:ext uri="{FF2B5EF4-FFF2-40B4-BE49-F238E27FC236}">
              <a16:creationId xmlns:a16="http://schemas.microsoft.com/office/drawing/2014/main" id="{B1C7CDAC-8B49-F276-EE51-66E8F252B958}"/>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966" name="Text Box 2">
          <a:extLst>
            <a:ext uri="{FF2B5EF4-FFF2-40B4-BE49-F238E27FC236}">
              <a16:creationId xmlns:a16="http://schemas.microsoft.com/office/drawing/2014/main" id="{6EA7C412-EA1C-E673-2EE9-F89427E467C6}"/>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967" name="Text Box 2">
          <a:extLst>
            <a:ext uri="{FF2B5EF4-FFF2-40B4-BE49-F238E27FC236}">
              <a16:creationId xmlns:a16="http://schemas.microsoft.com/office/drawing/2014/main" id="{5660AADC-194C-D1B5-E77A-C815AB6A8D6C}"/>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968" name="Text Box 2">
          <a:extLst>
            <a:ext uri="{FF2B5EF4-FFF2-40B4-BE49-F238E27FC236}">
              <a16:creationId xmlns:a16="http://schemas.microsoft.com/office/drawing/2014/main" id="{5D5264D5-456B-4B2E-2526-E0B615B0D863}"/>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969" name="Text Box 2">
          <a:extLst>
            <a:ext uri="{FF2B5EF4-FFF2-40B4-BE49-F238E27FC236}">
              <a16:creationId xmlns:a16="http://schemas.microsoft.com/office/drawing/2014/main" id="{964EE86A-F08B-B5E2-781A-94500EF586C2}"/>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970" name="Text Box 2">
          <a:extLst>
            <a:ext uri="{FF2B5EF4-FFF2-40B4-BE49-F238E27FC236}">
              <a16:creationId xmlns:a16="http://schemas.microsoft.com/office/drawing/2014/main" id="{25AB922C-9F07-02B5-31D0-7ED2D8AA2ED4}"/>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971" name="Text Box 2">
          <a:extLst>
            <a:ext uri="{FF2B5EF4-FFF2-40B4-BE49-F238E27FC236}">
              <a16:creationId xmlns:a16="http://schemas.microsoft.com/office/drawing/2014/main" id="{B35BFA27-4628-6EC6-8783-6CE078DCC1D6}"/>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58</xdr:row>
      <xdr:rowOff>0</xdr:rowOff>
    </xdr:to>
    <xdr:sp macro="" textlink="">
      <xdr:nvSpPr>
        <xdr:cNvPr id="2472972" name="Text Box 2">
          <a:extLst>
            <a:ext uri="{FF2B5EF4-FFF2-40B4-BE49-F238E27FC236}">
              <a16:creationId xmlns:a16="http://schemas.microsoft.com/office/drawing/2014/main" id="{D331856B-5EBA-72E8-4025-9797DE756806}"/>
            </a:ext>
          </a:extLst>
        </xdr:cNvPr>
        <xdr:cNvSpPr txBox="1">
          <a:spLocks noChangeArrowheads="1"/>
        </xdr:cNvSpPr>
      </xdr:nvSpPr>
      <xdr:spPr bwMode="auto">
        <a:xfrm>
          <a:off x="3223260" y="10988040"/>
          <a:ext cx="3048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58</xdr:row>
      <xdr:rowOff>0</xdr:rowOff>
    </xdr:to>
    <xdr:sp macro="" textlink="">
      <xdr:nvSpPr>
        <xdr:cNvPr id="2472973" name="Text Box 2">
          <a:extLst>
            <a:ext uri="{FF2B5EF4-FFF2-40B4-BE49-F238E27FC236}">
              <a16:creationId xmlns:a16="http://schemas.microsoft.com/office/drawing/2014/main" id="{61B4AFF7-8B26-7F80-20E4-EF93BB0F7F87}"/>
            </a:ext>
          </a:extLst>
        </xdr:cNvPr>
        <xdr:cNvSpPr txBox="1">
          <a:spLocks noChangeArrowheads="1"/>
        </xdr:cNvSpPr>
      </xdr:nvSpPr>
      <xdr:spPr bwMode="auto">
        <a:xfrm>
          <a:off x="3223260" y="10988040"/>
          <a:ext cx="3048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58</xdr:row>
      <xdr:rowOff>0</xdr:rowOff>
    </xdr:to>
    <xdr:sp macro="" textlink="">
      <xdr:nvSpPr>
        <xdr:cNvPr id="2472974" name="Text Box 2">
          <a:extLst>
            <a:ext uri="{FF2B5EF4-FFF2-40B4-BE49-F238E27FC236}">
              <a16:creationId xmlns:a16="http://schemas.microsoft.com/office/drawing/2014/main" id="{CD15DD3A-72C6-C441-E95A-1039D85C0DC5}"/>
            </a:ext>
          </a:extLst>
        </xdr:cNvPr>
        <xdr:cNvSpPr txBox="1">
          <a:spLocks noChangeArrowheads="1"/>
        </xdr:cNvSpPr>
      </xdr:nvSpPr>
      <xdr:spPr bwMode="auto">
        <a:xfrm>
          <a:off x="3223260" y="10988040"/>
          <a:ext cx="3048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58</xdr:row>
      <xdr:rowOff>0</xdr:rowOff>
    </xdr:to>
    <xdr:sp macro="" textlink="">
      <xdr:nvSpPr>
        <xdr:cNvPr id="2472975" name="Text Box 2">
          <a:extLst>
            <a:ext uri="{FF2B5EF4-FFF2-40B4-BE49-F238E27FC236}">
              <a16:creationId xmlns:a16="http://schemas.microsoft.com/office/drawing/2014/main" id="{5F4817C3-1F15-DFB0-E522-008A920BC1AB}"/>
            </a:ext>
          </a:extLst>
        </xdr:cNvPr>
        <xdr:cNvSpPr txBox="1">
          <a:spLocks noChangeArrowheads="1"/>
        </xdr:cNvSpPr>
      </xdr:nvSpPr>
      <xdr:spPr bwMode="auto">
        <a:xfrm>
          <a:off x="3223260" y="10988040"/>
          <a:ext cx="3048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976" name="Text Box 2">
          <a:extLst>
            <a:ext uri="{FF2B5EF4-FFF2-40B4-BE49-F238E27FC236}">
              <a16:creationId xmlns:a16="http://schemas.microsoft.com/office/drawing/2014/main" id="{1E50F7B4-F136-2083-151C-5E366EA1C9F2}"/>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977" name="Text Box 2">
          <a:extLst>
            <a:ext uri="{FF2B5EF4-FFF2-40B4-BE49-F238E27FC236}">
              <a16:creationId xmlns:a16="http://schemas.microsoft.com/office/drawing/2014/main" id="{42A9B155-81E6-C272-C8C3-B5D5D91744B5}"/>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978" name="Text Box 2">
          <a:extLst>
            <a:ext uri="{FF2B5EF4-FFF2-40B4-BE49-F238E27FC236}">
              <a16:creationId xmlns:a16="http://schemas.microsoft.com/office/drawing/2014/main" id="{E7AE6357-809B-871D-415B-906D407FCD00}"/>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979" name="Text Box 2">
          <a:extLst>
            <a:ext uri="{FF2B5EF4-FFF2-40B4-BE49-F238E27FC236}">
              <a16:creationId xmlns:a16="http://schemas.microsoft.com/office/drawing/2014/main" id="{352D2309-57A8-E044-69E5-2DCC41E07DCD}"/>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980" name="Text Box 2">
          <a:extLst>
            <a:ext uri="{FF2B5EF4-FFF2-40B4-BE49-F238E27FC236}">
              <a16:creationId xmlns:a16="http://schemas.microsoft.com/office/drawing/2014/main" id="{FB81D4D0-FDF2-105C-3400-37118BD0738D}"/>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981" name="Text Box 2">
          <a:extLst>
            <a:ext uri="{FF2B5EF4-FFF2-40B4-BE49-F238E27FC236}">
              <a16:creationId xmlns:a16="http://schemas.microsoft.com/office/drawing/2014/main" id="{0393DF23-5629-FDF3-8681-C9E62726978A}"/>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982" name="Text Box 2">
          <a:extLst>
            <a:ext uri="{FF2B5EF4-FFF2-40B4-BE49-F238E27FC236}">
              <a16:creationId xmlns:a16="http://schemas.microsoft.com/office/drawing/2014/main" id="{E5F2C4DD-7764-F253-9BC2-E73778253B80}"/>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983" name="Text Box 2">
          <a:extLst>
            <a:ext uri="{FF2B5EF4-FFF2-40B4-BE49-F238E27FC236}">
              <a16:creationId xmlns:a16="http://schemas.microsoft.com/office/drawing/2014/main" id="{8C74C8CE-73EA-E287-4564-CFBA3599C614}"/>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984" name="Text Box 2">
          <a:extLst>
            <a:ext uri="{FF2B5EF4-FFF2-40B4-BE49-F238E27FC236}">
              <a16:creationId xmlns:a16="http://schemas.microsoft.com/office/drawing/2014/main" id="{F598B074-80BB-16BA-067B-7E4DE211E2E3}"/>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985" name="Text Box 2">
          <a:extLst>
            <a:ext uri="{FF2B5EF4-FFF2-40B4-BE49-F238E27FC236}">
              <a16:creationId xmlns:a16="http://schemas.microsoft.com/office/drawing/2014/main" id="{2475DDDC-DC08-31E5-6CE3-114D0D918DA3}"/>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58</xdr:row>
      <xdr:rowOff>0</xdr:rowOff>
    </xdr:to>
    <xdr:sp macro="" textlink="">
      <xdr:nvSpPr>
        <xdr:cNvPr id="2472986" name="Text Box 2">
          <a:extLst>
            <a:ext uri="{FF2B5EF4-FFF2-40B4-BE49-F238E27FC236}">
              <a16:creationId xmlns:a16="http://schemas.microsoft.com/office/drawing/2014/main" id="{E9C3FD4C-99A1-9E70-32B1-6A0F18710516}"/>
            </a:ext>
          </a:extLst>
        </xdr:cNvPr>
        <xdr:cNvSpPr txBox="1">
          <a:spLocks noChangeArrowheads="1"/>
        </xdr:cNvSpPr>
      </xdr:nvSpPr>
      <xdr:spPr bwMode="auto">
        <a:xfrm>
          <a:off x="3223260" y="10988040"/>
          <a:ext cx="3048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58</xdr:row>
      <xdr:rowOff>0</xdr:rowOff>
    </xdr:to>
    <xdr:sp macro="" textlink="">
      <xdr:nvSpPr>
        <xdr:cNvPr id="2472987" name="Text Box 2">
          <a:extLst>
            <a:ext uri="{FF2B5EF4-FFF2-40B4-BE49-F238E27FC236}">
              <a16:creationId xmlns:a16="http://schemas.microsoft.com/office/drawing/2014/main" id="{EC1635E6-FA41-185F-B992-6CD282EEDBF5}"/>
            </a:ext>
          </a:extLst>
        </xdr:cNvPr>
        <xdr:cNvSpPr txBox="1">
          <a:spLocks noChangeArrowheads="1"/>
        </xdr:cNvSpPr>
      </xdr:nvSpPr>
      <xdr:spPr bwMode="auto">
        <a:xfrm>
          <a:off x="3223260" y="10988040"/>
          <a:ext cx="3048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58</xdr:row>
      <xdr:rowOff>0</xdr:rowOff>
    </xdr:to>
    <xdr:sp macro="" textlink="">
      <xdr:nvSpPr>
        <xdr:cNvPr id="2472988" name="Text Box 2">
          <a:extLst>
            <a:ext uri="{FF2B5EF4-FFF2-40B4-BE49-F238E27FC236}">
              <a16:creationId xmlns:a16="http://schemas.microsoft.com/office/drawing/2014/main" id="{882B5D58-528F-B7F4-9273-1D3B3333BE50}"/>
            </a:ext>
          </a:extLst>
        </xdr:cNvPr>
        <xdr:cNvSpPr txBox="1">
          <a:spLocks noChangeArrowheads="1"/>
        </xdr:cNvSpPr>
      </xdr:nvSpPr>
      <xdr:spPr bwMode="auto">
        <a:xfrm>
          <a:off x="3223260" y="10988040"/>
          <a:ext cx="3048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58</xdr:row>
      <xdr:rowOff>0</xdr:rowOff>
    </xdr:to>
    <xdr:sp macro="" textlink="">
      <xdr:nvSpPr>
        <xdr:cNvPr id="2472989" name="Text Box 2">
          <a:extLst>
            <a:ext uri="{FF2B5EF4-FFF2-40B4-BE49-F238E27FC236}">
              <a16:creationId xmlns:a16="http://schemas.microsoft.com/office/drawing/2014/main" id="{D6BA4A1E-D168-47FC-EC56-44FAACA8AD7E}"/>
            </a:ext>
          </a:extLst>
        </xdr:cNvPr>
        <xdr:cNvSpPr txBox="1">
          <a:spLocks noChangeArrowheads="1"/>
        </xdr:cNvSpPr>
      </xdr:nvSpPr>
      <xdr:spPr bwMode="auto">
        <a:xfrm>
          <a:off x="3223260" y="10988040"/>
          <a:ext cx="3048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990" name="Text Box 2">
          <a:extLst>
            <a:ext uri="{FF2B5EF4-FFF2-40B4-BE49-F238E27FC236}">
              <a16:creationId xmlns:a16="http://schemas.microsoft.com/office/drawing/2014/main" id="{34AC6A2F-57BF-3539-3517-B01A3C1C3EF8}"/>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991" name="Text Box 2">
          <a:extLst>
            <a:ext uri="{FF2B5EF4-FFF2-40B4-BE49-F238E27FC236}">
              <a16:creationId xmlns:a16="http://schemas.microsoft.com/office/drawing/2014/main" id="{1D180B14-46D8-BEAC-65D2-0423A4A57C2A}"/>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992" name="Text Box 2">
          <a:extLst>
            <a:ext uri="{FF2B5EF4-FFF2-40B4-BE49-F238E27FC236}">
              <a16:creationId xmlns:a16="http://schemas.microsoft.com/office/drawing/2014/main" id="{2942B7BF-9094-8114-DE9D-182CB6046E43}"/>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993" name="Text Box 2">
          <a:extLst>
            <a:ext uri="{FF2B5EF4-FFF2-40B4-BE49-F238E27FC236}">
              <a16:creationId xmlns:a16="http://schemas.microsoft.com/office/drawing/2014/main" id="{54633EFC-EB9A-1302-002C-3E810A649C6E}"/>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994" name="Text Box 2">
          <a:extLst>
            <a:ext uri="{FF2B5EF4-FFF2-40B4-BE49-F238E27FC236}">
              <a16:creationId xmlns:a16="http://schemas.microsoft.com/office/drawing/2014/main" id="{B85D41B4-D68D-3564-FFC8-78044BCB59C2}"/>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995" name="Text Box 2">
          <a:extLst>
            <a:ext uri="{FF2B5EF4-FFF2-40B4-BE49-F238E27FC236}">
              <a16:creationId xmlns:a16="http://schemas.microsoft.com/office/drawing/2014/main" id="{7E4E80B8-932B-75CD-6DB8-D91CE2B67A4D}"/>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996" name="Text Box 2">
          <a:extLst>
            <a:ext uri="{FF2B5EF4-FFF2-40B4-BE49-F238E27FC236}">
              <a16:creationId xmlns:a16="http://schemas.microsoft.com/office/drawing/2014/main" id="{91F89073-9C94-DE86-2980-45357A27CFE6}"/>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57</xdr:row>
      <xdr:rowOff>0</xdr:rowOff>
    </xdr:to>
    <xdr:sp macro="" textlink="">
      <xdr:nvSpPr>
        <xdr:cNvPr id="2472997" name="Text Box 2">
          <a:extLst>
            <a:ext uri="{FF2B5EF4-FFF2-40B4-BE49-F238E27FC236}">
              <a16:creationId xmlns:a16="http://schemas.microsoft.com/office/drawing/2014/main" id="{0BA7C17C-A2C7-89CD-F787-A1ED960C8A51}"/>
            </a:ext>
          </a:extLst>
        </xdr:cNvPr>
        <xdr:cNvSpPr txBox="1">
          <a:spLocks noChangeArrowheads="1"/>
        </xdr:cNvSpPr>
      </xdr:nvSpPr>
      <xdr:spPr bwMode="auto">
        <a:xfrm>
          <a:off x="3223260" y="1098804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56</xdr:row>
      <xdr:rowOff>0</xdr:rowOff>
    </xdr:from>
    <xdr:to>
      <xdr:col>13</xdr:col>
      <xdr:colOff>20955</xdr:colOff>
      <xdr:row>58</xdr:row>
      <xdr:rowOff>0</xdr:rowOff>
    </xdr:to>
    <xdr:sp macro="" textlink="">
      <xdr:nvSpPr>
        <xdr:cNvPr id="2472998" name="Text Box 2">
          <a:extLst>
            <a:ext uri="{FF2B5EF4-FFF2-40B4-BE49-F238E27FC236}">
              <a16:creationId xmlns:a16="http://schemas.microsoft.com/office/drawing/2014/main" id="{7A8C1994-1667-D924-0E2D-CD8EBD594FEB}"/>
            </a:ext>
          </a:extLst>
        </xdr:cNvPr>
        <xdr:cNvSpPr txBox="1">
          <a:spLocks noChangeArrowheads="1"/>
        </xdr:cNvSpPr>
      </xdr:nvSpPr>
      <xdr:spPr bwMode="auto">
        <a:xfrm>
          <a:off x="3223260" y="10988040"/>
          <a:ext cx="3048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396240</xdr:colOff>
      <xdr:row>65</xdr:row>
      <xdr:rowOff>251460</xdr:rowOff>
    </xdr:from>
    <xdr:to>
      <xdr:col>13</xdr:col>
      <xdr:colOff>20955</xdr:colOff>
      <xdr:row>67</xdr:row>
      <xdr:rowOff>20955</xdr:rowOff>
    </xdr:to>
    <xdr:sp macro="" textlink="">
      <xdr:nvSpPr>
        <xdr:cNvPr id="2472999" name="Text Box 2">
          <a:extLst>
            <a:ext uri="{FF2B5EF4-FFF2-40B4-BE49-F238E27FC236}">
              <a16:creationId xmlns:a16="http://schemas.microsoft.com/office/drawing/2014/main" id="{5F394015-5C82-8F1D-4A35-67B3D535B2DB}"/>
            </a:ext>
          </a:extLst>
        </xdr:cNvPr>
        <xdr:cNvSpPr txBox="1">
          <a:spLocks noChangeArrowheads="1"/>
        </xdr:cNvSpPr>
      </xdr:nvSpPr>
      <xdr:spPr bwMode="auto">
        <a:xfrm>
          <a:off x="3223260" y="1296924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00" name="Text Box 1">
          <a:extLst>
            <a:ext uri="{FF2B5EF4-FFF2-40B4-BE49-F238E27FC236}">
              <a16:creationId xmlns:a16="http://schemas.microsoft.com/office/drawing/2014/main" id="{D704F606-9DFC-A679-C98E-D085FF99F3A8}"/>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01" name="Text Box 2">
          <a:extLst>
            <a:ext uri="{FF2B5EF4-FFF2-40B4-BE49-F238E27FC236}">
              <a16:creationId xmlns:a16="http://schemas.microsoft.com/office/drawing/2014/main" id="{8854CC6C-E9F3-E341-36D7-2DAC6E15F3D1}"/>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02" name="Text Box 3">
          <a:extLst>
            <a:ext uri="{FF2B5EF4-FFF2-40B4-BE49-F238E27FC236}">
              <a16:creationId xmlns:a16="http://schemas.microsoft.com/office/drawing/2014/main" id="{FB41A507-7E91-8312-3DFC-13D60AD58B64}"/>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03" name="Text Box 4">
          <a:extLst>
            <a:ext uri="{FF2B5EF4-FFF2-40B4-BE49-F238E27FC236}">
              <a16:creationId xmlns:a16="http://schemas.microsoft.com/office/drawing/2014/main" id="{52E47402-EDF4-0571-594D-7CC5EB7AB636}"/>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04" name="Text Box 5">
          <a:extLst>
            <a:ext uri="{FF2B5EF4-FFF2-40B4-BE49-F238E27FC236}">
              <a16:creationId xmlns:a16="http://schemas.microsoft.com/office/drawing/2014/main" id="{F51D21D1-386A-5852-8671-8114C31BE246}"/>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05" name="Text Box 1">
          <a:extLst>
            <a:ext uri="{FF2B5EF4-FFF2-40B4-BE49-F238E27FC236}">
              <a16:creationId xmlns:a16="http://schemas.microsoft.com/office/drawing/2014/main" id="{36E2C813-3CC9-3199-8E02-3179181241BF}"/>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06" name="Text Box 2">
          <a:extLst>
            <a:ext uri="{FF2B5EF4-FFF2-40B4-BE49-F238E27FC236}">
              <a16:creationId xmlns:a16="http://schemas.microsoft.com/office/drawing/2014/main" id="{A63B48E3-6DE2-D9C1-09D4-B236B00B0C90}"/>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07" name="Text Box 3">
          <a:extLst>
            <a:ext uri="{FF2B5EF4-FFF2-40B4-BE49-F238E27FC236}">
              <a16:creationId xmlns:a16="http://schemas.microsoft.com/office/drawing/2014/main" id="{565D2E58-3E1C-83D8-6ECA-E2B1983BA727}"/>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08" name="Text Box 4">
          <a:extLst>
            <a:ext uri="{FF2B5EF4-FFF2-40B4-BE49-F238E27FC236}">
              <a16:creationId xmlns:a16="http://schemas.microsoft.com/office/drawing/2014/main" id="{7DAD4C3E-9A60-07FD-8818-E3CC8B0B46E4}"/>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09" name="Text Box 5">
          <a:extLst>
            <a:ext uri="{FF2B5EF4-FFF2-40B4-BE49-F238E27FC236}">
              <a16:creationId xmlns:a16="http://schemas.microsoft.com/office/drawing/2014/main" id="{B14DBA79-3102-260C-FDA7-C6FB5237E3D6}"/>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10" name="Text Box 6">
          <a:extLst>
            <a:ext uri="{FF2B5EF4-FFF2-40B4-BE49-F238E27FC236}">
              <a16:creationId xmlns:a16="http://schemas.microsoft.com/office/drawing/2014/main" id="{A48DE5A9-7ECB-6959-90ED-171AF0499CB6}"/>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11" name="Text Box 7">
          <a:extLst>
            <a:ext uri="{FF2B5EF4-FFF2-40B4-BE49-F238E27FC236}">
              <a16:creationId xmlns:a16="http://schemas.microsoft.com/office/drawing/2014/main" id="{6F44A2C3-CBA8-865B-FEFB-454761F08FA4}"/>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12" name="Text Box 8">
          <a:extLst>
            <a:ext uri="{FF2B5EF4-FFF2-40B4-BE49-F238E27FC236}">
              <a16:creationId xmlns:a16="http://schemas.microsoft.com/office/drawing/2014/main" id="{DA81F5B0-C7A3-0C2F-2518-0DD6078261D4}"/>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13" name="Text Box 7">
          <a:extLst>
            <a:ext uri="{FF2B5EF4-FFF2-40B4-BE49-F238E27FC236}">
              <a16:creationId xmlns:a16="http://schemas.microsoft.com/office/drawing/2014/main" id="{8FFD5AE0-64DF-14E6-5C89-C7A684C84336}"/>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14" name="Text Box 8">
          <a:extLst>
            <a:ext uri="{FF2B5EF4-FFF2-40B4-BE49-F238E27FC236}">
              <a16:creationId xmlns:a16="http://schemas.microsoft.com/office/drawing/2014/main" id="{832FA19C-0FB8-2B5F-C80E-D4C28ABCFCC1}"/>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15" name="Text Box 7">
          <a:extLst>
            <a:ext uri="{FF2B5EF4-FFF2-40B4-BE49-F238E27FC236}">
              <a16:creationId xmlns:a16="http://schemas.microsoft.com/office/drawing/2014/main" id="{4FD0BE88-1489-15F5-0876-D5D230F2CC8C}"/>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274320</xdr:colOff>
      <xdr:row>127</xdr:row>
      <xdr:rowOff>0</xdr:rowOff>
    </xdr:from>
    <xdr:to>
      <xdr:col>14</xdr:col>
      <xdr:colOff>0</xdr:colOff>
      <xdr:row>128</xdr:row>
      <xdr:rowOff>20955</xdr:rowOff>
    </xdr:to>
    <xdr:sp macro="" textlink="">
      <xdr:nvSpPr>
        <xdr:cNvPr id="2473016" name="Text Box 8">
          <a:extLst>
            <a:ext uri="{FF2B5EF4-FFF2-40B4-BE49-F238E27FC236}">
              <a16:creationId xmlns:a16="http://schemas.microsoft.com/office/drawing/2014/main" id="{1F0D5CF5-C881-6CBE-1D10-E27895CAF36C}"/>
            </a:ext>
          </a:extLst>
        </xdr:cNvPr>
        <xdr:cNvSpPr txBox="1">
          <a:spLocks noChangeArrowheads="1"/>
        </xdr:cNvSpPr>
      </xdr:nvSpPr>
      <xdr:spPr bwMode="auto">
        <a:xfrm>
          <a:off x="3436620" y="24414480"/>
          <a:ext cx="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17" name="Text Box 2">
          <a:extLst>
            <a:ext uri="{FF2B5EF4-FFF2-40B4-BE49-F238E27FC236}">
              <a16:creationId xmlns:a16="http://schemas.microsoft.com/office/drawing/2014/main" id="{FD5AA4CC-D480-ED2A-EE5C-B75E22EFFD6C}"/>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18" name="Text Box 2">
          <a:extLst>
            <a:ext uri="{FF2B5EF4-FFF2-40B4-BE49-F238E27FC236}">
              <a16:creationId xmlns:a16="http://schemas.microsoft.com/office/drawing/2014/main" id="{F3244CB3-F643-5DD5-5E12-88C90CC9CF73}"/>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19" name="Text Box 2">
          <a:extLst>
            <a:ext uri="{FF2B5EF4-FFF2-40B4-BE49-F238E27FC236}">
              <a16:creationId xmlns:a16="http://schemas.microsoft.com/office/drawing/2014/main" id="{2B666EB6-D000-4090-0BBF-67695503C94F}"/>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20" name="Text Box 2">
          <a:extLst>
            <a:ext uri="{FF2B5EF4-FFF2-40B4-BE49-F238E27FC236}">
              <a16:creationId xmlns:a16="http://schemas.microsoft.com/office/drawing/2014/main" id="{4DE61403-6A5A-87BE-80D7-FE62E050C5B1}"/>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021" name="Text Box 2">
          <a:extLst>
            <a:ext uri="{FF2B5EF4-FFF2-40B4-BE49-F238E27FC236}">
              <a16:creationId xmlns:a16="http://schemas.microsoft.com/office/drawing/2014/main" id="{09314174-B06C-07E2-857B-CFAFA53E8845}"/>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22" name="Text Box 6">
          <a:extLst>
            <a:ext uri="{FF2B5EF4-FFF2-40B4-BE49-F238E27FC236}">
              <a16:creationId xmlns:a16="http://schemas.microsoft.com/office/drawing/2014/main" id="{FFDEA373-7789-2FA4-CB16-70B323D1DFBA}"/>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23" name="Text Box 2">
          <a:extLst>
            <a:ext uri="{FF2B5EF4-FFF2-40B4-BE49-F238E27FC236}">
              <a16:creationId xmlns:a16="http://schemas.microsoft.com/office/drawing/2014/main" id="{F7FAACB7-73C4-7634-E9BE-46F8328FC619}"/>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24" name="Text Box 2">
          <a:extLst>
            <a:ext uri="{FF2B5EF4-FFF2-40B4-BE49-F238E27FC236}">
              <a16:creationId xmlns:a16="http://schemas.microsoft.com/office/drawing/2014/main" id="{5AAD1207-C10E-FD01-093A-9F9BECF376F1}"/>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025" name="Text Box 2">
          <a:extLst>
            <a:ext uri="{FF2B5EF4-FFF2-40B4-BE49-F238E27FC236}">
              <a16:creationId xmlns:a16="http://schemas.microsoft.com/office/drawing/2014/main" id="{E9137348-1511-FC08-219B-7D423FC8BAB6}"/>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26" name="Text Box 6">
          <a:extLst>
            <a:ext uri="{FF2B5EF4-FFF2-40B4-BE49-F238E27FC236}">
              <a16:creationId xmlns:a16="http://schemas.microsoft.com/office/drawing/2014/main" id="{871F3DDC-EB2F-72A1-4B73-AB07E63DD7BC}"/>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27" name="Text Box 2">
          <a:extLst>
            <a:ext uri="{FF2B5EF4-FFF2-40B4-BE49-F238E27FC236}">
              <a16:creationId xmlns:a16="http://schemas.microsoft.com/office/drawing/2014/main" id="{263E7C9D-7277-DD19-E25F-6F7D9035732F}"/>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28" name="Text Box 2">
          <a:extLst>
            <a:ext uri="{FF2B5EF4-FFF2-40B4-BE49-F238E27FC236}">
              <a16:creationId xmlns:a16="http://schemas.microsoft.com/office/drawing/2014/main" id="{BD9EAE28-6932-5FA0-3402-A2DFA168EC9C}"/>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029" name="Text Box 2">
          <a:extLst>
            <a:ext uri="{FF2B5EF4-FFF2-40B4-BE49-F238E27FC236}">
              <a16:creationId xmlns:a16="http://schemas.microsoft.com/office/drawing/2014/main" id="{E434DA60-05AB-CFAC-8357-D015C5BF5470}"/>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30" name="Text Box 6">
          <a:extLst>
            <a:ext uri="{FF2B5EF4-FFF2-40B4-BE49-F238E27FC236}">
              <a16:creationId xmlns:a16="http://schemas.microsoft.com/office/drawing/2014/main" id="{AE296FEB-D667-4A8A-38D4-547B26E828DE}"/>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31" name="Text Box 2">
          <a:extLst>
            <a:ext uri="{FF2B5EF4-FFF2-40B4-BE49-F238E27FC236}">
              <a16:creationId xmlns:a16="http://schemas.microsoft.com/office/drawing/2014/main" id="{27CCBB7F-B5C9-6340-580D-BF4529ADE082}"/>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32" name="Text Box 2">
          <a:extLst>
            <a:ext uri="{FF2B5EF4-FFF2-40B4-BE49-F238E27FC236}">
              <a16:creationId xmlns:a16="http://schemas.microsoft.com/office/drawing/2014/main" id="{27F910BC-F253-44A3-AD0A-59E0453E420F}"/>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033" name="Text Box 2">
          <a:extLst>
            <a:ext uri="{FF2B5EF4-FFF2-40B4-BE49-F238E27FC236}">
              <a16:creationId xmlns:a16="http://schemas.microsoft.com/office/drawing/2014/main" id="{BB4F28E3-AFC6-F4B2-09F5-0B59D4218BC9}"/>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34" name="Text Box 6">
          <a:extLst>
            <a:ext uri="{FF2B5EF4-FFF2-40B4-BE49-F238E27FC236}">
              <a16:creationId xmlns:a16="http://schemas.microsoft.com/office/drawing/2014/main" id="{B02A61C5-CDC9-6929-D7AF-D905F4B8CAA2}"/>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35" name="Text Box 2">
          <a:extLst>
            <a:ext uri="{FF2B5EF4-FFF2-40B4-BE49-F238E27FC236}">
              <a16:creationId xmlns:a16="http://schemas.microsoft.com/office/drawing/2014/main" id="{2648783F-AC4A-F482-9C64-643814ED4685}"/>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36" name="Text Box 2">
          <a:extLst>
            <a:ext uri="{FF2B5EF4-FFF2-40B4-BE49-F238E27FC236}">
              <a16:creationId xmlns:a16="http://schemas.microsoft.com/office/drawing/2014/main" id="{5FB47DE5-771B-2646-0249-6B233D2633AC}"/>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037" name="Text Box 2">
          <a:extLst>
            <a:ext uri="{FF2B5EF4-FFF2-40B4-BE49-F238E27FC236}">
              <a16:creationId xmlns:a16="http://schemas.microsoft.com/office/drawing/2014/main" id="{4F467AB8-3DEF-B9D4-6227-3E1663D8251B}"/>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38" name="Text Box 6">
          <a:extLst>
            <a:ext uri="{FF2B5EF4-FFF2-40B4-BE49-F238E27FC236}">
              <a16:creationId xmlns:a16="http://schemas.microsoft.com/office/drawing/2014/main" id="{0F875EB6-E1A9-E639-9DBE-5E67A97961FE}"/>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39" name="Text Box 2">
          <a:extLst>
            <a:ext uri="{FF2B5EF4-FFF2-40B4-BE49-F238E27FC236}">
              <a16:creationId xmlns:a16="http://schemas.microsoft.com/office/drawing/2014/main" id="{9AEA6658-145D-0B65-D9D0-5EC26255035E}"/>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040" name="Text Box 2">
          <a:extLst>
            <a:ext uri="{FF2B5EF4-FFF2-40B4-BE49-F238E27FC236}">
              <a16:creationId xmlns:a16="http://schemas.microsoft.com/office/drawing/2014/main" id="{7D1CC992-D1A0-52CD-DB99-AB6AFA36854F}"/>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41" name="Text Box 2">
          <a:extLst>
            <a:ext uri="{FF2B5EF4-FFF2-40B4-BE49-F238E27FC236}">
              <a16:creationId xmlns:a16="http://schemas.microsoft.com/office/drawing/2014/main" id="{845DF2EF-069F-D168-EF69-80601DF9DFDB}"/>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42" name="Text Box 6">
          <a:extLst>
            <a:ext uri="{FF2B5EF4-FFF2-40B4-BE49-F238E27FC236}">
              <a16:creationId xmlns:a16="http://schemas.microsoft.com/office/drawing/2014/main" id="{B56A828A-6C77-B890-78C9-5C810A592255}"/>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43" name="Text Box 2">
          <a:extLst>
            <a:ext uri="{FF2B5EF4-FFF2-40B4-BE49-F238E27FC236}">
              <a16:creationId xmlns:a16="http://schemas.microsoft.com/office/drawing/2014/main" id="{8E21A510-6803-3DF6-198F-CB928428246C}"/>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44" name="Text Box 2">
          <a:extLst>
            <a:ext uri="{FF2B5EF4-FFF2-40B4-BE49-F238E27FC236}">
              <a16:creationId xmlns:a16="http://schemas.microsoft.com/office/drawing/2014/main" id="{052B4A5E-6FCE-7EFD-0A68-ABA252CC7DFC}"/>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45" name="Text Box 2">
          <a:extLst>
            <a:ext uri="{FF2B5EF4-FFF2-40B4-BE49-F238E27FC236}">
              <a16:creationId xmlns:a16="http://schemas.microsoft.com/office/drawing/2014/main" id="{84CC984E-ADF1-D125-7755-FED327B9CF69}"/>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46" name="Text Box 6">
          <a:extLst>
            <a:ext uri="{FF2B5EF4-FFF2-40B4-BE49-F238E27FC236}">
              <a16:creationId xmlns:a16="http://schemas.microsoft.com/office/drawing/2014/main" id="{9CFBD571-E25D-2CD3-DD79-DCED53FC9A3D}"/>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47" name="Text Box 2">
          <a:extLst>
            <a:ext uri="{FF2B5EF4-FFF2-40B4-BE49-F238E27FC236}">
              <a16:creationId xmlns:a16="http://schemas.microsoft.com/office/drawing/2014/main" id="{905F26C7-FF3D-86F4-C7BB-B8C5B8536655}"/>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048" name="Text Box 2">
          <a:extLst>
            <a:ext uri="{FF2B5EF4-FFF2-40B4-BE49-F238E27FC236}">
              <a16:creationId xmlns:a16="http://schemas.microsoft.com/office/drawing/2014/main" id="{D5E823E6-D0C7-90E6-BEA5-A9B536948911}"/>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49" name="Text Box 2">
          <a:extLst>
            <a:ext uri="{FF2B5EF4-FFF2-40B4-BE49-F238E27FC236}">
              <a16:creationId xmlns:a16="http://schemas.microsoft.com/office/drawing/2014/main" id="{B9A03F8D-30D8-1CCF-AB4F-CAE2A0C69470}"/>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50" name="Text Box 6">
          <a:extLst>
            <a:ext uri="{FF2B5EF4-FFF2-40B4-BE49-F238E27FC236}">
              <a16:creationId xmlns:a16="http://schemas.microsoft.com/office/drawing/2014/main" id="{D612937B-455B-E4E1-BD83-CF1C916A0304}"/>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51" name="Text Box 2">
          <a:extLst>
            <a:ext uri="{FF2B5EF4-FFF2-40B4-BE49-F238E27FC236}">
              <a16:creationId xmlns:a16="http://schemas.microsoft.com/office/drawing/2014/main" id="{A03AA38E-5209-ECA2-E49B-578CB39CB673}"/>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052" name="Text Box 2">
          <a:extLst>
            <a:ext uri="{FF2B5EF4-FFF2-40B4-BE49-F238E27FC236}">
              <a16:creationId xmlns:a16="http://schemas.microsoft.com/office/drawing/2014/main" id="{63D929FC-457C-7DA1-5D1A-02962A1D7BAC}"/>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53" name="Text Box 2">
          <a:extLst>
            <a:ext uri="{FF2B5EF4-FFF2-40B4-BE49-F238E27FC236}">
              <a16:creationId xmlns:a16="http://schemas.microsoft.com/office/drawing/2014/main" id="{E497B7FF-0505-ED9C-132C-D6985731CBBA}"/>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54" name="Text Box 6">
          <a:extLst>
            <a:ext uri="{FF2B5EF4-FFF2-40B4-BE49-F238E27FC236}">
              <a16:creationId xmlns:a16="http://schemas.microsoft.com/office/drawing/2014/main" id="{95674C0A-CE5C-CFCB-9EEB-799E48DD8942}"/>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55" name="Text Box 2">
          <a:extLst>
            <a:ext uri="{FF2B5EF4-FFF2-40B4-BE49-F238E27FC236}">
              <a16:creationId xmlns:a16="http://schemas.microsoft.com/office/drawing/2014/main" id="{9DF8D1C1-8DE5-7D2F-7B5C-F6B45E373278}"/>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56" name="Text Box 2">
          <a:extLst>
            <a:ext uri="{FF2B5EF4-FFF2-40B4-BE49-F238E27FC236}">
              <a16:creationId xmlns:a16="http://schemas.microsoft.com/office/drawing/2014/main" id="{03D95E34-3321-267D-3F78-2D82F51EE9CF}"/>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57" name="Text Box 2">
          <a:extLst>
            <a:ext uri="{FF2B5EF4-FFF2-40B4-BE49-F238E27FC236}">
              <a16:creationId xmlns:a16="http://schemas.microsoft.com/office/drawing/2014/main" id="{129A2E0A-B21E-BA04-C394-C986600D7964}"/>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58" name="Text Box 6">
          <a:extLst>
            <a:ext uri="{FF2B5EF4-FFF2-40B4-BE49-F238E27FC236}">
              <a16:creationId xmlns:a16="http://schemas.microsoft.com/office/drawing/2014/main" id="{4BAFA41F-E590-B476-65DE-1E1B3FEA66FF}"/>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59" name="Text Box 2">
          <a:extLst>
            <a:ext uri="{FF2B5EF4-FFF2-40B4-BE49-F238E27FC236}">
              <a16:creationId xmlns:a16="http://schemas.microsoft.com/office/drawing/2014/main" id="{6E6300A5-2300-79A4-7ED1-F0B03DEED7FC}"/>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060" name="Text Box 2">
          <a:extLst>
            <a:ext uri="{FF2B5EF4-FFF2-40B4-BE49-F238E27FC236}">
              <a16:creationId xmlns:a16="http://schemas.microsoft.com/office/drawing/2014/main" id="{A2E05BAB-3476-4052-774B-DB3D93D6E889}"/>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61" name="Text Box 2">
          <a:extLst>
            <a:ext uri="{FF2B5EF4-FFF2-40B4-BE49-F238E27FC236}">
              <a16:creationId xmlns:a16="http://schemas.microsoft.com/office/drawing/2014/main" id="{F37C8146-A7A7-348C-BC1A-349A86413118}"/>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62" name="Text Box 6">
          <a:extLst>
            <a:ext uri="{FF2B5EF4-FFF2-40B4-BE49-F238E27FC236}">
              <a16:creationId xmlns:a16="http://schemas.microsoft.com/office/drawing/2014/main" id="{5EDC3A22-6151-64F3-1A3D-E10FB0B35094}"/>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63" name="Text Box 2">
          <a:extLst>
            <a:ext uri="{FF2B5EF4-FFF2-40B4-BE49-F238E27FC236}">
              <a16:creationId xmlns:a16="http://schemas.microsoft.com/office/drawing/2014/main" id="{A5A8E6BF-3ACE-D270-96BA-E12EFC5EB19C}"/>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064" name="Text Box 2">
          <a:extLst>
            <a:ext uri="{FF2B5EF4-FFF2-40B4-BE49-F238E27FC236}">
              <a16:creationId xmlns:a16="http://schemas.microsoft.com/office/drawing/2014/main" id="{8BE57873-C9BB-C84B-1A53-5DB7A4C05A72}"/>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65" name="Text Box 2">
          <a:extLst>
            <a:ext uri="{FF2B5EF4-FFF2-40B4-BE49-F238E27FC236}">
              <a16:creationId xmlns:a16="http://schemas.microsoft.com/office/drawing/2014/main" id="{6B533CA7-8D5A-96D1-0A9D-D98B5CED434A}"/>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66" name="Text Box 6">
          <a:extLst>
            <a:ext uri="{FF2B5EF4-FFF2-40B4-BE49-F238E27FC236}">
              <a16:creationId xmlns:a16="http://schemas.microsoft.com/office/drawing/2014/main" id="{470E0D6B-29E5-C14C-1196-FF76A20C7B6B}"/>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67" name="Text Box 2">
          <a:extLst>
            <a:ext uri="{FF2B5EF4-FFF2-40B4-BE49-F238E27FC236}">
              <a16:creationId xmlns:a16="http://schemas.microsoft.com/office/drawing/2014/main" id="{C44227E1-B5CD-192D-332A-EFE46CA2943E}"/>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068" name="Text Box 2">
          <a:extLst>
            <a:ext uri="{FF2B5EF4-FFF2-40B4-BE49-F238E27FC236}">
              <a16:creationId xmlns:a16="http://schemas.microsoft.com/office/drawing/2014/main" id="{423B8638-2EFE-A4B0-8EC8-C69B3F091362}"/>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69" name="Text Box 2">
          <a:extLst>
            <a:ext uri="{FF2B5EF4-FFF2-40B4-BE49-F238E27FC236}">
              <a16:creationId xmlns:a16="http://schemas.microsoft.com/office/drawing/2014/main" id="{3C9DBF86-BECA-7C6B-4267-2706BA348E7C}"/>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70" name="Text Box 6">
          <a:extLst>
            <a:ext uri="{FF2B5EF4-FFF2-40B4-BE49-F238E27FC236}">
              <a16:creationId xmlns:a16="http://schemas.microsoft.com/office/drawing/2014/main" id="{871DC184-E7C7-375A-BDF7-4A0B916048FD}"/>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71" name="Text Box 2">
          <a:extLst>
            <a:ext uri="{FF2B5EF4-FFF2-40B4-BE49-F238E27FC236}">
              <a16:creationId xmlns:a16="http://schemas.microsoft.com/office/drawing/2014/main" id="{ACB00D2B-D339-30A7-2101-1930BFAF4A90}"/>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72" name="Text Box 2">
          <a:extLst>
            <a:ext uri="{FF2B5EF4-FFF2-40B4-BE49-F238E27FC236}">
              <a16:creationId xmlns:a16="http://schemas.microsoft.com/office/drawing/2014/main" id="{885D2071-5D23-8DEA-609B-EEB2B5E83B5E}"/>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73" name="Text Box 2">
          <a:extLst>
            <a:ext uri="{FF2B5EF4-FFF2-40B4-BE49-F238E27FC236}">
              <a16:creationId xmlns:a16="http://schemas.microsoft.com/office/drawing/2014/main" id="{A39C3CFE-F3A5-5FCA-0924-2B0CAADEA67C}"/>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74" name="Text Box 6">
          <a:extLst>
            <a:ext uri="{FF2B5EF4-FFF2-40B4-BE49-F238E27FC236}">
              <a16:creationId xmlns:a16="http://schemas.microsoft.com/office/drawing/2014/main" id="{110DF6B2-4E94-F227-4464-DA0130354015}"/>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75" name="Text Box 2">
          <a:extLst>
            <a:ext uri="{FF2B5EF4-FFF2-40B4-BE49-F238E27FC236}">
              <a16:creationId xmlns:a16="http://schemas.microsoft.com/office/drawing/2014/main" id="{868C3ED3-E329-C451-3E57-C4147D18283B}"/>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076" name="Text Box 2">
          <a:extLst>
            <a:ext uri="{FF2B5EF4-FFF2-40B4-BE49-F238E27FC236}">
              <a16:creationId xmlns:a16="http://schemas.microsoft.com/office/drawing/2014/main" id="{AD83A20A-12E4-59DE-42A2-DF4D4C7FDF65}"/>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77" name="Text Box 2">
          <a:extLst>
            <a:ext uri="{FF2B5EF4-FFF2-40B4-BE49-F238E27FC236}">
              <a16:creationId xmlns:a16="http://schemas.microsoft.com/office/drawing/2014/main" id="{7ED876E4-A2AD-226D-7686-02759913B1B0}"/>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78" name="Text Box 6">
          <a:extLst>
            <a:ext uri="{FF2B5EF4-FFF2-40B4-BE49-F238E27FC236}">
              <a16:creationId xmlns:a16="http://schemas.microsoft.com/office/drawing/2014/main" id="{BFEAC191-B8F9-0D76-6F7E-E8AFE69910DD}"/>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79" name="Text Box 2">
          <a:extLst>
            <a:ext uri="{FF2B5EF4-FFF2-40B4-BE49-F238E27FC236}">
              <a16:creationId xmlns:a16="http://schemas.microsoft.com/office/drawing/2014/main" id="{D1EBC325-D74E-A363-47E8-579D09F554C4}"/>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080" name="Text Box 2">
          <a:extLst>
            <a:ext uri="{FF2B5EF4-FFF2-40B4-BE49-F238E27FC236}">
              <a16:creationId xmlns:a16="http://schemas.microsoft.com/office/drawing/2014/main" id="{5817CB5B-55E1-1675-DEB2-CCA1393CFB85}"/>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81" name="Text Box 2">
          <a:extLst>
            <a:ext uri="{FF2B5EF4-FFF2-40B4-BE49-F238E27FC236}">
              <a16:creationId xmlns:a16="http://schemas.microsoft.com/office/drawing/2014/main" id="{71576963-1CB5-30A6-A8E0-1EA9CCE9C28E}"/>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82" name="Text Box 6">
          <a:extLst>
            <a:ext uri="{FF2B5EF4-FFF2-40B4-BE49-F238E27FC236}">
              <a16:creationId xmlns:a16="http://schemas.microsoft.com/office/drawing/2014/main" id="{E4FB771B-C2CC-5C4B-4670-C9023906590F}"/>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83" name="Text Box 2">
          <a:extLst>
            <a:ext uri="{FF2B5EF4-FFF2-40B4-BE49-F238E27FC236}">
              <a16:creationId xmlns:a16="http://schemas.microsoft.com/office/drawing/2014/main" id="{2A5B1230-FE74-35CD-E07C-3CB0C5A12E4D}"/>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084" name="Text Box 2">
          <a:extLst>
            <a:ext uri="{FF2B5EF4-FFF2-40B4-BE49-F238E27FC236}">
              <a16:creationId xmlns:a16="http://schemas.microsoft.com/office/drawing/2014/main" id="{B805C5C6-64F6-C683-DCE2-8317FF9E53DD}"/>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85" name="Text Box 2">
          <a:extLst>
            <a:ext uri="{FF2B5EF4-FFF2-40B4-BE49-F238E27FC236}">
              <a16:creationId xmlns:a16="http://schemas.microsoft.com/office/drawing/2014/main" id="{A2471E73-B00B-0F09-417B-A6209B947F07}"/>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86" name="Text Box 6">
          <a:extLst>
            <a:ext uri="{FF2B5EF4-FFF2-40B4-BE49-F238E27FC236}">
              <a16:creationId xmlns:a16="http://schemas.microsoft.com/office/drawing/2014/main" id="{23DEC6AE-C459-D62C-0EA3-8FE18E14E4E5}"/>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87" name="Text Box 2">
          <a:extLst>
            <a:ext uri="{FF2B5EF4-FFF2-40B4-BE49-F238E27FC236}">
              <a16:creationId xmlns:a16="http://schemas.microsoft.com/office/drawing/2014/main" id="{A7D4C279-98E7-4060-378E-7AF3BDA803AF}"/>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088" name="Text Box 2">
          <a:extLst>
            <a:ext uri="{FF2B5EF4-FFF2-40B4-BE49-F238E27FC236}">
              <a16:creationId xmlns:a16="http://schemas.microsoft.com/office/drawing/2014/main" id="{CF3B0441-1759-FDEA-D54C-5AA59FA6DD91}"/>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89" name="Text Box 2">
          <a:extLst>
            <a:ext uri="{FF2B5EF4-FFF2-40B4-BE49-F238E27FC236}">
              <a16:creationId xmlns:a16="http://schemas.microsoft.com/office/drawing/2014/main" id="{937C56FB-61C2-9B0C-3984-2FA9529DA4EB}"/>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90" name="Text Box 6">
          <a:extLst>
            <a:ext uri="{FF2B5EF4-FFF2-40B4-BE49-F238E27FC236}">
              <a16:creationId xmlns:a16="http://schemas.microsoft.com/office/drawing/2014/main" id="{22E5DF40-C10A-45A9-C828-0392092F0C71}"/>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91" name="Text Box 2">
          <a:extLst>
            <a:ext uri="{FF2B5EF4-FFF2-40B4-BE49-F238E27FC236}">
              <a16:creationId xmlns:a16="http://schemas.microsoft.com/office/drawing/2014/main" id="{541A9379-8E24-DB3E-FF71-0782AC7FDDE8}"/>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92" name="Text Box 2">
          <a:extLst>
            <a:ext uri="{FF2B5EF4-FFF2-40B4-BE49-F238E27FC236}">
              <a16:creationId xmlns:a16="http://schemas.microsoft.com/office/drawing/2014/main" id="{B6E97D0B-045C-9C0D-A75C-0B68D0E935D3}"/>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93" name="Text Box 2">
          <a:extLst>
            <a:ext uri="{FF2B5EF4-FFF2-40B4-BE49-F238E27FC236}">
              <a16:creationId xmlns:a16="http://schemas.microsoft.com/office/drawing/2014/main" id="{619673F4-B28B-1FE9-E0F9-65B1A1A18E40}"/>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94" name="Text Box 6">
          <a:extLst>
            <a:ext uri="{FF2B5EF4-FFF2-40B4-BE49-F238E27FC236}">
              <a16:creationId xmlns:a16="http://schemas.microsoft.com/office/drawing/2014/main" id="{155B20FD-C9CF-2758-5F15-C12E02369D71}"/>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95" name="Text Box 2">
          <a:extLst>
            <a:ext uri="{FF2B5EF4-FFF2-40B4-BE49-F238E27FC236}">
              <a16:creationId xmlns:a16="http://schemas.microsoft.com/office/drawing/2014/main" id="{FB8089A2-125F-86D5-83FE-633C604AEA22}"/>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096" name="Text Box 2">
          <a:extLst>
            <a:ext uri="{FF2B5EF4-FFF2-40B4-BE49-F238E27FC236}">
              <a16:creationId xmlns:a16="http://schemas.microsoft.com/office/drawing/2014/main" id="{53028840-33CE-1DC1-BBBE-0B56711B3C79}"/>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97" name="Text Box 2">
          <a:extLst>
            <a:ext uri="{FF2B5EF4-FFF2-40B4-BE49-F238E27FC236}">
              <a16:creationId xmlns:a16="http://schemas.microsoft.com/office/drawing/2014/main" id="{4979097A-37D0-8530-40C9-EBADAF2706EC}"/>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98" name="Text Box 6">
          <a:extLst>
            <a:ext uri="{FF2B5EF4-FFF2-40B4-BE49-F238E27FC236}">
              <a16:creationId xmlns:a16="http://schemas.microsoft.com/office/drawing/2014/main" id="{ADCA7A21-E941-EC9D-9F0D-F2740ADB8692}"/>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099" name="Text Box 2">
          <a:extLst>
            <a:ext uri="{FF2B5EF4-FFF2-40B4-BE49-F238E27FC236}">
              <a16:creationId xmlns:a16="http://schemas.microsoft.com/office/drawing/2014/main" id="{2CFF025D-D600-4EAB-6A48-98E89E87D0FC}"/>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100" name="Text Box 2">
          <a:extLst>
            <a:ext uri="{FF2B5EF4-FFF2-40B4-BE49-F238E27FC236}">
              <a16:creationId xmlns:a16="http://schemas.microsoft.com/office/drawing/2014/main" id="{46BE728C-F87F-94D6-7303-4617A32237E1}"/>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101" name="Text Box 2">
          <a:extLst>
            <a:ext uri="{FF2B5EF4-FFF2-40B4-BE49-F238E27FC236}">
              <a16:creationId xmlns:a16="http://schemas.microsoft.com/office/drawing/2014/main" id="{B7AE4828-D36E-E793-3535-068C19C55CB6}"/>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102" name="Text Box 6">
          <a:extLst>
            <a:ext uri="{FF2B5EF4-FFF2-40B4-BE49-F238E27FC236}">
              <a16:creationId xmlns:a16="http://schemas.microsoft.com/office/drawing/2014/main" id="{AE37D6E2-CD20-BA05-CBCB-3D8B48446009}"/>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103" name="Text Box 2">
          <a:extLst>
            <a:ext uri="{FF2B5EF4-FFF2-40B4-BE49-F238E27FC236}">
              <a16:creationId xmlns:a16="http://schemas.microsoft.com/office/drawing/2014/main" id="{A67581C0-51DD-BBFA-8A79-01BCDFA5966B}"/>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104" name="Text Box 2">
          <a:extLst>
            <a:ext uri="{FF2B5EF4-FFF2-40B4-BE49-F238E27FC236}">
              <a16:creationId xmlns:a16="http://schemas.microsoft.com/office/drawing/2014/main" id="{12AE6429-7C88-9203-E2B1-5C126AB2433C}"/>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105" name="Text Box 2">
          <a:extLst>
            <a:ext uri="{FF2B5EF4-FFF2-40B4-BE49-F238E27FC236}">
              <a16:creationId xmlns:a16="http://schemas.microsoft.com/office/drawing/2014/main" id="{6387D772-8A40-3661-AB91-7EA59391A786}"/>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106" name="Text Box 6">
          <a:extLst>
            <a:ext uri="{FF2B5EF4-FFF2-40B4-BE49-F238E27FC236}">
              <a16:creationId xmlns:a16="http://schemas.microsoft.com/office/drawing/2014/main" id="{16022E2D-87CF-3BD0-BAD6-564460F62FC6}"/>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107" name="Text Box 2">
          <a:extLst>
            <a:ext uri="{FF2B5EF4-FFF2-40B4-BE49-F238E27FC236}">
              <a16:creationId xmlns:a16="http://schemas.microsoft.com/office/drawing/2014/main" id="{396A1354-B0CF-8EDC-DCD4-35BDEF17BA88}"/>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108" name="Text Box 2">
          <a:extLst>
            <a:ext uri="{FF2B5EF4-FFF2-40B4-BE49-F238E27FC236}">
              <a16:creationId xmlns:a16="http://schemas.microsoft.com/office/drawing/2014/main" id="{0CFE09F0-15EF-E38A-2C3C-5EA06FD71D22}"/>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109" name="Text Box 2">
          <a:extLst>
            <a:ext uri="{FF2B5EF4-FFF2-40B4-BE49-F238E27FC236}">
              <a16:creationId xmlns:a16="http://schemas.microsoft.com/office/drawing/2014/main" id="{DA9C1E49-3C80-26CB-CD6B-86916B19F5D5}"/>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110" name="Text Box 6">
          <a:extLst>
            <a:ext uri="{FF2B5EF4-FFF2-40B4-BE49-F238E27FC236}">
              <a16:creationId xmlns:a16="http://schemas.microsoft.com/office/drawing/2014/main" id="{606C9DE9-8ED3-2769-62D5-3BC01FC05A3A}"/>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111" name="Text Box 2">
          <a:extLst>
            <a:ext uri="{FF2B5EF4-FFF2-40B4-BE49-F238E27FC236}">
              <a16:creationId xmlns:a16="http://schemas.microsoft.com/office/drawing/2014/main" id="{113C328B-FF20-BA60-1483-D098A44FF3AA}"/>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112" name="Text Box 2">
          <a:extLst>
            <a:ext uri="{FF2B5EF4-FFF2-40B4-BE49-F238E27FC236}">
              <a16:creationId xmlns:a16="http://schemas.microsoft.com/office/drawing/2014/main" id="{7C0C7E33-DA1B-21D1-6088-F55DFF1F0F1B}"/>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113" name="Text Box 2">
          <a:extLst>
            <a:ext uri="{FF2B5EF4-FFF2-40B4-BE49-F238E27FC236}">
              <a16:creationId xmlns:a16="http://schemas.microsoft.com/office/drawing/2014/main" id="{F2DC5569-31FD-A71E-CADF-907D7B1BE329}"/>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114" name="Text Box 6">
          <a:extLst>
            <a:ext uri="{FF2B5EF4-FFF2-40B4-BE49-F238E27FC236}">
              <a16:creationId xmlns:a16="http://schemas.microsoft.com/office/drawing/2014/main" id="{73719336-92E8-EA07-893E-35FB8FD8DD0B}"/>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115" name="Text Box 2">
          <a:extLst>
            <a:ext uri="{FF2B5EF4-FFF2-40B4-BE49-F238E27FC236}">
              <a16:creationId xmlns:a16="http://schemas.microsoft.com/office/drawing/2014/main" id="{E2FD3999-4C4E-A550-CC10-6EEEFFCE426A}"/>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116" name="Text Box 2">
          <a:extLst>
            <a:ext uri="{FF2B5EF4-FFF2-40B4-BE49-F238E27FC236}">
              <a16:creationId xmlns:a16="http://schemas.microsoft.com/office/drawing/2014/main" id="{A145844A-D970-44FC-2F8B-51A72AE55CE5}"/>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117" name="Text Box 2">
          <a:extLst>
            <a:ext uri="{FF2B5EF4-FFF2-40B4-BE49-F238E27FC236}">
              <a16:creationId xmlns:a16="http://schemas.microsoft.com/office/drawing/2014/main" id="{FADA9322-6E27-8FAE-74E3-38943905BD0F}"/>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118" name="Text Box 6">
          <a:extLst>
            <a:ext uri="{FF2B5EF4-FFF2-40B4-BE49-F238E27FC236}">
              <a16:creationId xmlns:a16="http://schemas.microsoft.com/office/drawing/2014/main" id="{6557AE1D-D5DA-CA7F-503E-FBCE8BCDD03F}"/>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119" name="Text Box 2">
          <a:extLst>
            <a:ext uri="{FF2B5EF4-FFF2-40B4-BE49-F238E27FC236}">
              <a16:creationId xmlns:a16="http://schemas.microsoft.com/office/drawing/2014/main" id="{6D6687B6-03E4-B91C-D828-195C89DBF75A}"/>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120" name="Text Box 2">
          <a:extLst>
            <a:ext uri="{FF2B5EF4-FFF2-40B4-BE49-F238E27FC236}">
              <a16:creationId xmlns:a16="http://schemas.microsoft.com/office/drawing/2014/main" id="{88072067-5AF8-AC6E-1B0A-F1438AAED6EC}"/>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121" name="Text Box 2">
          <a:extLst>
            <a:ext uri="{FF2B5EF4-FFF2-40B4-BE49-F238E27FC236}">
              <a16:creationId xmlns:a16="http://schemas.microsoft.com/office/drawing/2014/main" id="{9E3B4F6E-4AFB-7AF6-C084-90A3586AE407}"/>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122" name="Text Box 6">
          <a:extLst>
            <a:ext uri="{FF2B5EF4-FFF2-40B4-BE49-F238E27FC236}">
              <a16:creationId xmlns:a16="http://schemas.microsoft.com/office/drawing/2014/main" id="{216A3084-1BB1-D70B-F581-B682DC0C1355}"/>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123" name="Text Box 2">
          <a:extLst>
            <a:ext uri="{FF2B5EF4-FFF2-40B4-BE49-F238E27FC236}">
              <a16:creationId xmlns:a16="http://schemas.microsoft.com/office/drawing/2014/main" id="{4C414474-E02A-2E0A-F1E0-1F6021681263}"/>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124" name="Text Box 2">
          <a:extLst>
            <a:ext uri="{FF2B5EF4-FFF2-40B4-BE49-F238E27FC236}">
              <a16:creationId xmlns:a16="http://schemas.microsoft.com/office/drawing/2014/main" id="{6CCABE16-62EA-9D80-F340-695886EE926A}"/>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125" name="Text Box 2">
          <a:extLst>
            <a:ext uri="{FF2B5EF4-FFF2-40B4-BE49-F238E27FC236}">
              <a16:creationId xmlns:a16="http://schemas.microsoft.com/office/drawing/2014/main" id="{5CE70A29-5341-2563-58E0-C9EA8091BA78}"/>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126" name="Text Box 2">
          <a:extLst>
            <a:ext uri="{FF2B5EF4-FFF2-40B4-BE49-F238E27FC236}">
              <a16:creationId xmlns:a16="http://schemas.microsoft.com/office/drawing/2014/main" id="{79D35110-1FE2-5C50-7AE1-DAD9400F6F42}"/>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127" name="Text Box 2">
          <a:extLst>
            <a:ext uri="{FF2B5EF4-FFF2-40B4-BE49-F238E27FC236}">
              <a16:creationId xmlns:a16="http://schemas.microsoft.com/office/drawing/2014/main" id="{2EA43D49-AC14-303C-0675-DF467C21F03F}"/>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128" name="Text Box 6">
          <a:extLst>
            <a:ext uri="{FF2B5EF4-FFF2-40B4-BE49-F238E27FC236}">
              <a16:creationId xmlns:a16="http://schemas.microsoft.com/office/drawing/2014/main" id="{D4637378-EDA9-8D79-CFC8-1568F8790DB3}"/>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129" name="Text Box 2">
          <a:extLst>
            <a:ext uri="{FF2B5EF4-FFF2-40B4-BE49-F238E27FC236}">
              <a16:creationId xmlns:a16="http://schemas.microsoft.com/office/drawing/2014/main" id="{D0D439AE-321B-1A92-2A84-4743BBBF6561}"/>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130" name="Text Box 2">
          <a:extLst>
            <a:ext uri="{FF2B5EF4-FFF2-40B4-BE49-F238E27FC236}">
              <a16:creationId xmlns:a16="http://schemas.microsoft.com/office/drawing/2014/main" id="{76D099D9-B42F-6E4D-D3E0-62235C180FC3}"/>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131" name="Text Box 2">
          <a:extLst>
            <a:ext uri="{FF2B5EF4-FFF2-40B4-BE49-F238E27FC236}">
              <a16:creationId xmlns:a16="http://schemas.microsoft.com/office/drawing/2014/main" id="{8EAC695B-A84C-68AF-6726-E86F4483383A}"/>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132" name="Text Box 2">
          <a:extLst>
            <a:ext uri="{FF2B5EF4-FFF2-40B4-BE49-F238E27FC236}">
              <a16:creationId xmlns:a16="http://schemas.microsoft.com/office/drawing/2014/main" id="{7B03008F-07BB-A82D-9AD4-E3C401F50DBA}"/>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133" name="Text Box 6">
          <a:extLst>
            <a:ext uri="{FF2B5EF4-FFF2-40B4-BE49-F238E27FC236}">
              <a16:creationId xmlns:a16="http://schemas.microsoft.com/office/drawing/2014/main" id="{FD344E84-F324-EDF1-A962-B5B6F4B10845}"/>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134" name="Text Box 2">
          <a:extLst>
            <a:ext uri="{FF2B5EF4-FFF2-40B4-BE49-F238E27FC236}">
              <a16:creationId xmlns:a16="http://schemas.microsoft.com/office/drawing/2014/main" id="{8A6439EE-136D-DD3F-96BE-F542977A2005}"/>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135" name="Text Box 2">
          <a:extLst>
            <a:ext uri="{FF2B5EF4-FFF2-40B4-BE49-F238E27FC236}">
              <a16:creationId xmlns:a16="http://schemas.microsoft.com/office/drawing/2014/main" id="{183FEE0D-25B7-26AF-CC50-9017E82178FC}"/>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136" name="Text Box 2">
          <a:extLst>
            <a:ext uri="{FF2B5EF4-FFF2-40B4-BE49-F238E27FC236}">
              <a16:creationId xmlns:a16="http://schemas.microsoft.com/office/drawing/2014/main" id="{FC38A6DF-9847-9EF5-89E0-F0F91DA1F3C5}"/>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137" name="Text Box 2">
          <a:extLst>
            <a:ext uri="{FF2B5EF4-FFF2-40B4-BE49-F238E27FC236}">
              <a16:creationId xmlns:a16="http://schemas.microsoft.com/office/drawing/2014/main" id="{B87163F8-D4FF-7E8F-1713-BE9BC7D0DA3B}"/>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138" name="Text Box 6">
          <a:extLst>
            <a:ext uri="{FF2B5EF4-FFF2-40B4-BE49-F238E27FC236}">
              <a16:creationId xmlns:a16="http://schemas.microsoft.com/office/drawing/2014/main" id="{7E89A8A4-84EE-3132-BEC5-983D7C42C8D4}"/>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139" name="Text Box 2">
          <a:extLst>
            <a:ext uri="{FF2B5EF4-FFF2-40B4-BE49-F238E27FC236}">
              <a16:creationId xmlns:a16="http://schemas.microsoft.com/office/drawing/2014/main" id="{6F006916-3D73-7139-C076-B0706B9F8B33}"/>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140" name="Text Box 2">
          <a:extLst>
            <a:ext uri="{FF2B5EF4-FFF2-40B4-BE49-F238E27FC236}">
              <a16:creationId xmlns:a16="http://schemas.microsoft.com/office/drawing/2014/main" id="{75300615-587C-B728-6240-D6C8FCD5DAE2}"/>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141" name="Text Box 2">
          <a:extLst>
            <a:ext uri="{FF2B5EF4-FFF2-40B4-BE49-F238E27FC236}">
              <a16:creationId xmlns:a16="http://schemas.microsoft.com/office/drawing/2014/main" id="{9C622320-6F93-DE6C-B5A3-B6E559C2E135}"/>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142" name="Text Box 2">
          <a:extLst>
            <a:ext uri="{FF2B5EF4-FFF2-40B4-BE49-F238E27FC236}">
              <a16:creationId xmlns:a16="http://schemas.microsoft.com/office/drawing/2014/main" id="{C7294623-388B-0F22-440C-7141AC91E768}"/>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143" name="Text Box 2">
          <a:extLst>
            <a:ext uri="{FF2B5EF4-FFF2-40B4-BE49-F238E27FC236}">
              <a16:creationId xmlns:a16="http://schemas.microsoft.com/office/drawing/2014/main" id="{5FB682EE-C28B-CBED-A572-983CB7DB1FA0}"/>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373380</xdr:colOff>
      <xdr:row>127</xdr:row>
      <xdr:rowOff>0</xdr:rowOff>
    </xdr:from>
    <xdr:to>
      <xdr:col>16</xdr:col>
      <xdr:colOff>0</xdr:colOff>
      <xdr:row>129</xdr:row>
      <xdr:rowOff>0</xdr:rowOff>
    </xdr:to>
    <xdr:sp macro="" textlink="">
      <xdr:nvSpPr>
        <xdr:cNvPr id="2473144" name="Text Box 2">
          <a:extLst>
            <a:ext uri="{FF2B5EF4-FFF2-40B4-BE49-F238E27FC236}">
              <a16:creationId xmlns:a16="http://schemas.microsoft.com/office/drawing/2014/main" id="{57E92D6F-F1CF-7E3E-23DA-C13137A7527C}"/>
            </a:ext>
          </a:extLst>
        </xdr:cNvPr>
        <xdr:cNvSpPr txBox="1">
          <a:spLocks noChangeArrowheads="1"/>
        </xdr:cNvSpPr>
      </xdr:nvSpPr>
      <xdr:spPr bwMode="auto">
        <a:xfrm>
          <a:off x="4030980" y="24414480"/>
          <a:ext cx="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145" name="Text Box 6">
          <a:extLst>
            <a:ext uri="{FF2B5EF4-FFF2-40B4-BE49-F238E27FC236}">
              <a16:creationId xmlns:a16="http://schemas.microsoft.com/office/drawing/2014/main" id="{4BFD6C76-6C78-626C-E11E-FDDEBC91D01F}"/>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146" name="Text Box 2">
          <a:extLst>
            <a:ext uri="{FF2B5EF4-FFF2-40B4-BE49-F238E27FC236}">
              <a16:creationId xmlns:a16="http://schemas.microsoft.com/office/drawing/2014/main" id="{CA00D61D-B465-D9BE-D549-04D27CAD83D6}"/>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147" name="Text Box 2">
          <a:extLst>
            <a:ext uri="{FF2B5EF4-FFF2-40B4-BE49-F238E27FC236}">
              <a16:creationId xmlns:a16="http://schemas.microsoft.com/office/drawing/2014/main" id="{34F2424E-8139-116A-1C30-2D0673A75873}"/>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148" name="Text Box 2">
          <a:extLst>
            <a:ext uri="{FF2B5EF4-FFF2-40B4-BE49-F238E27FC236}">
              <a16:creationId xmlns:a16="http://schemas.microsoft.com/office/drawing/2014/main" id="{1ED614DF-8FCC-4C85-A8AB-E9F59F7E4645}"/>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149" name="Text Box 2">
          <a:extLst>
            <a:ext uri="{FF2B5EF4-FFF2-40B4-BE49-F238E27FC236}">
              <a16:creationId xmlns:a16="http://schemas.microsoft.com/office/drawing/2014/main" id="{2F357AAC-2A09-4972-0AD1-4101815DCC94}"/>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150" name="Text Box 1">
          <a:extLst>
            <a:ext uri="{FF2B5EF4-FFF2-40B4-BE49-F238E27FC236}">
              <a16:creationId xmlns:a16="http://schemas.microsoft.com/office/drawing/2014/main" id="{D74CF710-4204-C177-292C-BD28B2CCB4EA}"/>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151" name="Text Box 3">
          <a:extLst>
            <a:ext uri="{FF2B5EF4-FFF2-40B4-BE49-F238E27FC236}">
              <a16:creationId xmlns:a16="http://schemas.microsoft.com/office/drawing/2014/main" id="{CE0BA0E6-93FE-F2E7-AE3B-97A2F2826BD6}"/>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152" name="Text Box 4">
          <a:extLst>
            <a:ext uri="{FF2B5EF4-FFF2-40B4-BE49-F238E27FC236}">
              <a16:creationId xmlns:a16="http://schemas.microsoft.com/office/drawing/2014/main" id="{76898777-C5DC-334D-63AF-035331CCC675}"/>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153" name="Text Box 5">
          <a:extLst>
            <a:ext uri="{FF2B5EF4-FFF2-40B4-BE49-F238E27FC236}">
              <a16:creationId xmlns:a16="http://schemas.microsoft.com/office/drawing/2014/main" id="{B08FD820-55B0-0AEE-8877-909AE5F2D4E1}"/>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154" name="Text Box 1">
          <a:extLst>
            <a:ext uri="{FF2B5EF4-FFF2-40B4-BE49-F238E27FC236}">
              <a16:creationId xmlns:a16="http://schemas.microsoft.com/office/drawing/2014/main" id="{03719058-640A-F24D-8A24-F6CF12D1C642}"/>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155" name="Text Box 3">
          <a:extLst>
            <a:ext uri="{FF2B5EF4-FFF2-40B4-BE49-F238E27FC236}">
              <a16:creationId xmlns:a16="http://schemas.microsoft.com/office/drawing/2014/main" id="{70414065-83BB-ECE7-4C2A-3ABC051815A7}"/>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156" name="Text Box 4">
          <a:extLst>
            <a:ext uri="{FF2B5EF4-FFF2-40B4-BE49-F238E27FC236}">
              <a16:creationId xmlns:a16="http://schemas.microsoft.com/office/drawing/2014/main" id="{ED0F7416-9C6C-85D2-8BFC-B0A50980BFD5}"/>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157" name="Text Box 5">
          <a:extLst>
            <a:ext uri="{FF2B5EF4-FFF2-40B4-BE49-F238E27FC236}">
              <a16:creationId xmlns:a16="http://schemas.microsoft.com/office/drawing/2014/main" id="{4CA8FAD9-6309-7E77-395A-1B14985E81AE}"/>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129</xdr:row>
      <xdr:rowOff>0</xdr:rowOff>
    </xdr:to>
    <xdr:sp macro="" textlink="">
      <xdr:nvSpPr>
        <xdr:cNvPr id="2473158" name="Text Box 2">
          <a:extLst>
            <a:ext uri="{FF2B5EF4-FFF2-40B4-BE49-F238E27FC236}">
              <a16:creationId xmlns:a16="http://schemas.microsoft.com/office/drawing/2014/main" id="{59AE2D3B-F64C-2698-C370-66B7404C5C20}"/>
            </a:ext>
          </a:extLst>
        </xdr:cNvPr>
        <xdr:cNvSpPr txBox="1">
          <a:spLocks noChangeArrowheads="1"/>
        </xdr:cNvSpPr>
      </xdr:nvSpPr>
      <xdr:spPr bwMode="auto">
        <a:xfrm>
          <a:off x="3223260" y="2441448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129</xdr:row>
      <xdr:rowOff>20955</xdr:rowOff>
    </xdr:to>
    <xdr:sp macro="" textlink="">
      <xdr:nvSpPr>
        <xdr:cNvPr id="2473159" name="Text Box 6">
          <a:extLst>
            <a:ext uri="{FF2B5EF4-FFF2-40B4-BE49-F238E27FC236}">
              <a16:creationId xmlns:a16="http://schemas.microsoft.com/office/drawing/2014/main" id="{438794DF-2DE3-F362-4264-214D1C48410B}"/>
            </a:ext>
          </a:extLst>
        </xdr:cNvPr>
        <xdr:cNvSpPr txBox="1">
          <a:spLocks noChangeArrowheads="1"/>
        </xdr:cNvSpPr>
      </xdr:nvSpPr>
      <xdr:spPr bwMode="auto">
        <a:xfrm>
          <a:off x="3223260" y="24414480"/>
          <a:ext cx="114300" cy="411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129</xdr:row>
      <xdr:rowOff>20955</xdr:rowOff>
    </xdr:to>
    <xdr:sp macro="" textlink="">
      <xdr:nvSpPr>
        <xdr:cNvPr id="2473160" name="Text Box 2">
          <a:extLst>
            <a:ext uri="{FF2B5EF4-FFF2-40B4-BE49-F238E27FC236}">
              <a16:creationId xmlns:a16="http://schemas.microsoft.com/office/drawing/2014/main" id="{B1E836BF-403E-E5E1-697E-F0122A467AFC}"/>
            </a:ext>
          </a:extLst>
        </xdr:cNvPr>
        <xdr:cNvSpPr txBox="1">
          <a:spLocks noChangeArrowheads="1"/>
        </xdr:cNvSpPr>
      </xdr:nvSpPr>
      <xdr:spPr bwMode="auto">
        <a:xfrm>
          <a:off x="3223260" y="24414480"/>
          <a:ext cx="114300" cy="411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129</xdr:row>
      <xdr:rowOff>20955</xdr:rowOff>
    </xdr:to>
    <xdr:sp macro="" textlink="">
      <xdr:nvSpPr>
        <xdr:cNvPr id="2473161" name="Text Box 2">
          <a:extLst>
            <a:ext uri="{FF2B5EF4-FFF2-40B4-BE49-F238E27FC236}">
              <a16:creationId xmlns:a16="http://schemas.microsoft.com/office/drawing/2014/main" id="{87F9E342-4B44-CFE1-0A42-929193F7D571}"/>
            </a:ext>
          </a:extLst>
        </xdr:cNvPr>
        <xdr:cNvSpPr txBox="1">
          <a:spLocks noChangeArrowheads="1"/>
        </xdr:cNvSpPr>
      </xdr:nvSpPr>
      <xdr:spPr bwMode="auto">
        <a:xfrm>
          <a:off x="3223260" y="24414480"/>
          <a:ext cx="114300" cy="411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162" name="Text Box 2">
          <a:extLst>
            <a:ext uri="{FF2B5EF4-FFF2-40B4-BE49-F238E27FC236}">
              <a16:creationId xmlns:a16="http://schemas.microsoft.com/office/drawing/2014/main" id="{515E4484-2ADE-DBF9-DDBD-A9B3015D4363}"/>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163" name="Text Box 6">
          <a:extLst>
            <a:ext uri="{FF2B5EF4-FFF2-40B4-BE49-F238E27FC236}">
              <a16:creationId xmlns:a16="http://schemas.microsoft.com/office/drawing/2014/main" id="{B90A6C71-BAC9-11DA-352A-1556D80C4F70}"/>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164" name="Text Box 2">
          <a:extLst>
            <a:ext uri="{FF2B5EF4-FFF2-40B4-BE49-F238E27FC236}">
              <a16:creationId xmlns:a16="http://schemas.microsoft.com/office/drawing/2014/main" id="{BFA08A41-FB41-872E-250E-528C56676386}"/>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165" name="Text Box 2">
          <a:extLst>
            <a:ext uri="{FF2B5EF4-FFF2-40B4-BE49-F238E27FC236}">
              <a16:creationId xmlns:a16="http://schemas.microsoft.com/office/drawing/2014/main" id="{A8D45142-7DB7-042E-7657-528BFAF8C27B}"/>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166" name="Text Box 2">
          <a:extLst>
            <a:ext uri="{FF2B5EF4-FFF2-40B4-BE49-F238E27FC236}">
              <a16:creationId xmlns:a16="http://schemas.microsoft.com/office/drawing/2014/main" id="{BC39AEE6-0639-9B3A-7D43-2A5B35BE7A53}"/>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167" name="Text Box 6">
          <a:extLst>
            <a:ext uri="{FF2B5EF4-FFF2-40B4-BE49-F238E27FC236}">
              <a16:creationId xmlns:a16="http://schemas.microsoft.com/office/drawing/2014/main" id="{356944F2-5569-7083-58DD-7F4E37EF5930}"/>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168" name="Text Box 2">
          <a:extLst>
            <a:ext uri="{FF2B5EF4-FFF2-40B4-BE49-F238E27FC236}">
              <a16:creationId xmlns:a16="http://schemas.microsoft.com/office/drawing/2014/main" id="{A750296B-21FB-088F-6149-28D1A62900D8}"/>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169" name="Text Box 2">
          <a:extLst>
            <a:ext uri="{FF2B5EF4-FFF2-40B4-BE49-F238E27FC236}">
              <a16:creationId xmlns:a16="http://schemas.microsoft.com/office/drawing/2014/main" id="{B91FB4D0-193E-CD0A-F46D-B9E79C8796E4}"/>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170" name="Text Box 2">
          <a:extLst>
            <a:ext uri="{FF2B5EF4-FFF2-40B4-BE49-F238E27FC236}">
              <a16:creationId xmlns:a16="http://schemas.microsoft.com/office/drawing/2014/main" id="{897AE855-E244-761A-56C3-C33A57CDE9C2}"/>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171" name="Text Box 6">
          <a:extLst>
            <a:ext uri="{FF2B5EF4-FFF2-40B4-BE49-F238E27FC236}">
              <a16:creationId xmlns:a16="http://schemas.microsoft.com/office/drawing/2014/main" id="{881165A3-6A6E-1ED1-E064-C9D5FBED1C04}"/>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172" name="Text Box 2">
          <a:extLst>
            <a:ext uri="{FF2B5EF4-FFF2-40B4-BE49-F238E27FC236}">
              <a16:creationId xmlns:a16="http://schemas.microsoft.com/office/drawing/2014/main" id="{F6B62882-BF8D-4844-1683-4A6F20C39584}"/>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173" name="Text Box 2">
          <a:extLst>
            <a:ext uri="{FF2B5EF4-FFF2-40B4-BE49-F238E27FC236}">
              <a16:creationId xmlns:a16="http://schemas.microsoft.com/office/drawing/2014/main" id="{DD807E59-946B-AD1C-2CBE-CC8B73ABA455}"/>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174" name="Text Box 2">
          <a:extLst>
            <a:ext uri="{FF2B5EF4-FFF2-40B4-BE49-F238E27FC236}">
              <a16:creationId xmlns:a16="http://schemas.microsoft.com/office/drawing/2014/main" id="{7E1BF184-3D8C-56E0-6766-55CBD8C7DC0C}"/>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175" name="Text Box 6">
          <a:extLst>
            <a:ext uri="{FF2B5EF4-FFF2-40B4-BE49-F238E27FC236}">
              <a16:creationId xmlns:a16="http://schemas.microsoft.com/office/drawing/2014/main" id="{9B23552F-FBD8-A84D-0350-A41E92B1009E}"/>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176" name="Text Box 2">
          <a:extLst>
            <a:ext uri="{FF2B5EF4-FFF2-40B4-BE49-F238E27FC236}">
              <a16:creationId xmlns:a16="http://schemas.microsoft.com/office/drawing/2014/main" id="{E6E9E4D3-4C75-7990-061A-D8A49AC7C786}"/>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177" name="Text Box 2">
          <a:extLst>
            <a:ext uri="{FF2B5EF4-FFF2-40B4-BE49-F238E27FC236}">
              <a16:creationId xmlns:a16="http://schemas.microsoft.com/office/drawing/2014/main" id="{19600684-24F9-3859-465B-010FE22EDD0A}"/>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178" name="Text Box 2">
          <a:extLst>
            <a:ext uri="{FF2B5EF4-FFF2-40B4-BE49-F238E27FC236}">
              <a16:creationId xmlns:a16="http://schemas.microsoft.com/office/drawing/2014/main" id="{B076DEAB-BC3E-BA3E-BE7E-339608C5472F}"/>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129</xdr:row>
      <xdr:rowOff>20955</xdr:rowOff>
    </xdr:to>
    <xdr:sp macro="" textlink="">
      <xdr:nvSpPr>
        <xdr:cNvPr id="2473179" name="Text Box 2">
          <a:extLst>
            <a:ext uri="{FF2B5EF4-FFF2-40B4-BE49-F238E27FC236}">
              <a16:creationId xmlns:a16="http://schemas.microsoft.com/office/drawing/2014/main" id="{26A68414-8FCA-1AAF-6F06-449B06500C4B}"/>
            </a:ext>
          </a:extLst>
        </xdr:cNvPr>
        <xdr:cNvSpPr txBox="1">
          <a:spLocks noChangeArrowheads="1"/>
        </xdr:cNvSpPr>
      </xdr:nvSpPr>
      <xdr:spPr bwMode="auto">
        <a:xfrm>
          <a:off x="3223260" y="24414480"/>
          <a:ext cx="114300" cy="411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180" name="Text Box 6">
          <a:extLst>
            <a:ext uri="{FF2B5EF4-FFF2-40B4-BE49-F238E27FC236}">
              <a16:creationId xmlns:a16="http://schemas.microsoft.com/office/drawing/2014/main" id="{ABD9865B-B1DC-97E0-579F-74A2A50ACB18}"/>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181" name="Text Box 2">
          <a:extLst>
            <a:ext uri="{FF2B5EF4-FFF2-40B4-BE49-F238E27FC236}">
              <a16:creationId xmlns:a16="http://schemas.microsoft.com/office/drawing/2014/main" id="{9AFF5592-198D-B9C7-C7F1-1DEF2F7D02C7}"/>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182" name="Text Box 2">
          <a:extLst>
            <a:ext uri="{FF2B5EF4-FFF2-40B4-BE49-F238E27FC236}">
              <a16:creationId xmlns:a16="http://schemas.microsoft.com/office/drawing/2014/main" id="{07F063AF-4ED9-328B-3CFE-557A4327A36F}"/>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183" name="Text Box 2">
          <a:extLst>
            <a:ext uri="{FF2B5EF4-FFF2-40B4-BE49-F238E27FC236}">
              <a16:creationId xmlns:a16="http://schemas.microsoft.com/office/drawing/2014/main" id="{D81F91F8-109A-A3DA-1896-BAA161BC5125}"/>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184" name="Text Box 6">
          <a:extLst>
            <a:ext uri="{FF2B5EF4-FFF2-40B4-BE49-F238E27FC236}">
              <a16:creationId xmlns:a16="http://schemas.microsoft.com/office/drawing/2014/main" id="{F8EE614D-D1EA-331C-986B-AF5B9727E925}"/>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185" name="Text Box 2">
          <a:extLst>
            <a:ext uri="{FF2B5EF4-FFF2-40B4-BE49-F238E27FC236}">
              <a16:creationId xmlns:a16="http://schemas.microsoft.com/office/drawing/2014/main" id="{1BC46168-0762-15B8-D077-E6E77920DDA8}"/>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186" name="Text Box 2">
          <a:extLst>
            <a:ext uri="{FF2B5EF4-FFF2-40B4-BE49-F238E27FC236}">
              <a16:creationId xmlns:a16="http://schemas.microsoft.com/office/drawing/2014/main" id="{0230CD41-5D51-2176-0172-DDD690D03AC7}"/>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187" name="Text Box 2">
          <a:extLst>
            <a:ext uri="{FF2B5EF4-FFF2-40B4-BE49-F238E27FC236}">
              <a16:creationId xmlns:a16="http://schemas.microsoft.com/office/drawing/2014/main" id="{91A0B4CB-1B5B-ACDF-8AF9-2B34C7317573}"/>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188" name="Text Box 6">
          <a:extLst>
            <a:ext uri="{FF2B5EF4-FFF2-40B4-BE49-F238E27FC236}">
              <a16:creationId xmlns:a16="http://schemas.microsoft.com/office/drawing/2014/main" id="{4DE9C1CE-C39D-B794-E7A3-1CA2A3B615DA}"/>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189" name="Text Box 2">
          <a:extLst>
            <a:ext uri="{FF2B5EF4-FFF2-40B4-BE49-F238E27FC236}">
              <a16:creationId xmlns:a16="http://schemas.microsoft.com/office/drawing/2014/main" id="{B91363E0-246F-EFF2-016F-873F97D738D9}"/>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190" name="Text Box 2">
          <a:extLst>
            <a:ext uri="{FF2B5EF4-FFF2-40B4-BE49-F238E27FC236}">
              <a16:creationId xmlns:a16="http://schemas.microsoft.com/office/drawing/2014/main" id="{74DEE353-841A-06ED-6777-086CCB497477}"/>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191" name="Text Box 2">
          <a:extLst>
            <a:ext uri="{FF2B5EF4-FFF2-40B4-BE49-F238E27FC236}">
              <a16:creationId xmlns:a16="http://schemas.microsoft.com/office/drawing/2014/main" id="{B9AAB6C4-5CD7-70F2-EEB1-EAE047B5B6A1}"/>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192" name="Text Box 6">
          <a:extLst>
            <a:ext uri="{FF2B5EF4-FFF2-40B4-BE49-F238E27FC236}">
              <a16:creationId xmlns:a16="http://schemas.microsoft.com/office/drawing/2014/main" id="{81E66A93-C287-8E16-E4F6-651FFE27FA3D}"/>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193" name="Text Box 2">
          <a:extLst>
            <a:ext uri="{FF2B5EF4-FFF2-40B4-BE49-F238E27FC236}">
              <a16:creationId xmlns:a16="http://schemas.microsoft.com/office/drawing/2014/main" id="{1AD44E9F-5EDE-58A5-F84E-F30DF54C7999}"/>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194" name="Text Box 2">
          <a:extLst>
            <a:ext uri="{FF2B5EF4-FFF2-40B4-BE49-F238E27FC236}">
              <a16:creationId xmlns:a16="http://schemas.microsoft.com/office/drawing/2014/main" id="{907057EB-687D-F2E1-F894-54DB8B4E5465}"/>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195" name="Text Box 2">
          <a:extLst>
            <a:ext uri="{FF2B5EF4-FFF2-40B4-BE49-F238E27FC236}">
              <a16:creationId xmlns:a16="http://schemas.microsoft.com/office/drawing/2014/main" id="{B04B0B45-A30C-C9C4-1C48-F7E76FFC7778}"/>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196" name="Text Box 6">
          <a:extLst>
            <a:ext uri="{FF2B5EF4-FFF2-40B4-BE49-F238E27FC236}">
              <a16:creationId xmlns:a16="http://schemas.microsoft.com/office/drawing/2014/main" id="{07BFBD68-4090-4CA4-D154-028A0FEDC0ED}"/>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197" name="Text Box 2">
          <a:extLst>
            <a:ext uri="{FF2B5EF4-FFF2-40B4-BE49-F238E27FC236}">
              <a16:creationId xmlns:a16="http://schemas.microsoft.com/office/drawing/2014/main" id="{A1736C6E-1C09-EE94-9C5B-619667376142}"/>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198" name="Text Box 2">
          <a:extLst>
            <a:ext uri="{FF2B5EF4-FFF2-40B4-BE49-F238E27FC236}">
              <a16:creationId xmlns:a16="http://schemas.microsoft.com/office/drawing/2014/main" id="{8C644B2C-B1B9-EE39-705A-4B40A97D963C}"/>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199" name="Text Box 2">
          <a:extLst>
            <a:ext uri="{FF2B5EF4-FFF2-40B4-BE49-F238E27FC236}">
              <a16:creationId xmlns:a16="http://schemas.microsoft.com/office/drawing/2014/main" id="{4FD34E57-A02A-1AA3-95DC-0E1E079ED979}"/>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00" name="Text Box 6">
          <a:extLst>
            <a:ext uri="{FF2B5EF4-FFF2-40B4-BE49-F238E27FC236}">
              <a16:creationId xmlns:a16="http://schemas.microsoft.com/office/drawing/2014/main" id="{4CE2484F-8D8B-F0CD-029B-422D82EC4B10}"/>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01" name="Text Box 2">
          <a:extLst>
            <a:ext uri="{FF2B5EF4-FFF2-40B4-BE49-F238E27FC236}">
              <a16:creationId xmlns:a16="http://schemas.microsoft.com/office/drawing/2014/main" id="{2D95B03F-F1EC-5D56-76C1-11576482B436}"/>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202" name="Text Box 2">
          <a:extLst>
            <a:ext uri="{FF2B5EF4-FFF2-40B4-BE49-F238E27FC236}">
              <a16:creationId xmlns:a16="http://schemas.microsoft.com/office/drawing/2014/main" id="{193A6EF9-6F49-D7D1-28AD-79D89268FC5A}"/>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03" name="Text Box 2">
          <a:extLst>
            <a:ext uri="{FF2B5EF4-FFF2-40B4-BE49-F238E27FC236}">
              <a16:creationId xmlns:a16="http://schemas.microsoft.com/office/drawing/2014/main" id="{02622F2E-9C1D-2DEE-86D0-08157F8ECF01}"/>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04" name="Text Box 6">
          <a:extLst>
            <a:ext uri="{FF2B5EF4-FFF2-40B4-BE49-F238E27FC236}">
              <a16:creationId xmlns:a16="http://schemas.microsoft.com/office/drawing/2014/main" id="{ED062E78-CC7B-86EF-943A-44862461FDD0}"/>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05" name="Text Box 2">
          <a:extLst>
            <a:ext uri="{FF2B5EF4-FFF2-40B4-BE49-F238E27FC236}">
              <a16:creationId xmlns:a16="http://schemas.microsoft.com/office/drawing/2014/main" id="{198637F7-2688-E983-319F-4205C1113983}"/>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206" name="Text Box 2">
          <a:extLst>
            <a:ext uri="{FF2B5EF4-FFF2-40B4-BE49-F238E27FC236}">
              <a16:creationId xmlns:a16="http://schemas.microsoft.com/office/drawing/2014/main" id="{93F892BA-87CB-7CC6-A6B7-0CB62B9934EF}"/>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07" name="Text Box 2">
          <a:extLst>
            <a:ext uri="{FF2B5EF4-FFF2-40B4-BE49-F238E27FC236}">
              <a16:creationId xmlns:a16="http://schemas.microsoft.com/office/drawing/2014/main" id="{34D9E96F-14A0-C0F9-49A4-42A94B5BB944}"/>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08" name="Text Box 6">
          <a:extLst>
            <a:ext uri="{FF2B5EF4-FFF2-40B4-BE49-F238E27FC236}">
              <a16:creationId xmlns:a16="http://schemas.microsoft.com/office/drawing/2014/main" id="{C5B1DD01-7F49-553B-C4B4-5FB6979F186A}"/>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09" name="Text Box 2">
          <a:extLst>
            <a:ext uri="{FF2B5EF4-FFF2-40B4-BE49-F238E27FC236}">
              <a16:creationId xmlns:a16="http://schemas.microsoft.com/office/drawing/2014/main" id="{3264E21B-46F0-84B9-4794-B064777C8B9B}"/>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210" name="Text Box 2">
          <a:extLst>
            <a:ext uri="{FF2B5EF4-FFF2-40B4-BE49-F238E27FC236}">
              <a16:creationId xmlns:a16="http://schemas.microsoft.com/office/drawing/2014/main" id="{AFAA4B62-C174-662A-17C6-F490E3CFBD3F}"/>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11" name="Text Box 2">
          <a:extLst>
            <a:ext uri="{FF2B5EF4-FFF2-40B4-BE49-F238E27FC236}">
              <a16:creationId xmlns:a16="http://schemas.microsoft.com/office/drawing/2014/main" id="{1A1C9286-4E89-E7FC-8AB1-665CA3C0384A}"/>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12" name="Text Box 6">
          <a:extLst>
            <a:ext uri="{FF2B5EF4-FFF2-40B4-BE49-F238E27FC236}">
              <a16:creationId xmlns:a16="http://schemas.microsoft.com/office/drawing/2014/main" id="{AD472705-298A-CA05-F600-B69C4E8B163F}"/>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13" name="Text Box 2">
          <a:extLst>
            <a:ext uri="{FF2B5EF4-FFF2-40B4-BE49-F238E27FC236}">
              <a16:creationId xmlns:a16="http://schemas.microsoft.com/office/drawing/2014/main" id="{39144BEA-940D-5B80-CB47-94385D174ECA}"/>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14" name="Text Box 2">
          <a:extLst>
            <a:ext uri="{FF2B5EF4-FFF2-40B4-BE49-F238E27FC236}">
              <a16:creationId xmlns:a16="http://schemas.microsoft.com/office/drawing/2014/main" id="{682C314F-B6F3-25DB-8FAC-0B0BF84C79BC}"/>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15" name="Text Box 2">
          <a:extLst>
            <a:ext uri="{FF2B5EF4-FFF2-40B4-BE49-F238E27FC236}">
              <a16:creationId xmlns:a16="http://schemas.microsoft.com/office/drawing/2014/main" id="{7C6B9385-CDF2-4006-55AE-17D8EEA820B3}"/>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16" name="Text Box 6">
          <a:extLst>
            <a:ext uri="{FF2B5EF4-FFF2-40B4-BE49-F238E27FC236}">
              <a16:creationId xmlns:a16="http://schemas.microsoft.com/office/drawing/2014/main" id="{EF69251B-7E5F-73BD-958F-064E8FFF1B8A}"/>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17" name="Text Box 2">
          <a:extLst>
            <a:ext uri="{FF2B5EF4-FFF2-40B4-BE49-F238E27FC236}">
              <a16:creationId xmlns:a16="http://schemas.microsoft.com/office/drawing/2014/main" id="{E0B259ED-3924-AEF4-757A-67D5F24F0662}"/>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218" name="Text Box 2">
          <a:extLst>
            <a:ext uri="{FF2B5EF4-FFF2-40B4-BE49-F238E27FC236}">
              <a16:creationId xmlns:a16="http://schemas.microsoft.com/office/drawing/2014/main" id="{ABECEAA7-7432-FC9B-1797-4073C487EABE}"/>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19" name="Text Box 2">
          <a:extLst>
            <a:ext uri="{FF2B5EF4-FFF2-40B4-BE49-F238E27FC236}">
              <a16:creationId xmlns:a16="http://schemas.microsoft.com/office/drawing/2014/main" id="{96D5D328-B693-3511-06D7-312195A1F8C6}"/>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20" name="Text Box 6">
          <a:extLst>
            <a:ext uri="{FF2B5EF4-FFF2-40B4-BE49-F238E27FC236}">
              <a16:creationId xmlns:a16="http://schemas.microsoft.com/office/drawing/2014/main" id="{0B2AFF5D-40A6-0504-50F2-E83391FC2E05}"/>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21" name="Text Box 2">
          <a:extLst>
            <a:ext uri="{FF2B5EF4-FFF2-40B4-BE49-F238E27FC236}">
              <a16:creationId xmlns:a16="http://schemas.microsoft.com/office/drawing/2014/main" id="{703F9C1A-7571-4232-6274-D4655915AB40}"/>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222" name="Text Box 2">
          <a:extLst>
            <a:ext uri="{FF2B5EF4-FFF2-40B4-BE49-F238E27FC236}">
              <a16:creationId xmlns:a16="http://schemas.microsoft.com/office/drawing/2014/main" id="{6DF938B2-9A07-F9F0-19E4-CEF997C0AEE6}"/>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23" name="Text Box 2">
          <a:extLst>
            <a:ext uri="{FF2B5EF4-FFF2-40B4-BE49-F238E27FC236}">
              <a16:creationId xmlns:a16="http://schemas.microsoft.com/office/drawing/2014/main" id="{673FFC0B-EC71-8A33-4900-F5156A2F7D99}"/>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24" name="Text Box 6">
          <a:extLst>
            <a:ext uri="{FF2B5EF4-FFF2-40B4-BE49-F238E27FC236}">
              <a16:creationId xmlns:a16="http://schemas.microsoft.com/office/drawing/2014/main" id="{F2967384-F9E2-D69C-A866-2721D89309E3}"/>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25" name="Text Box 2">
          <a:extLst>
            <a:ext uri="{FF2B5EF4-FFF2-40B4-BE49-F238E27FC236}">
              <a16:creationId xmlns:a16="http://schemas.microsoft.com/office/drawing/2014/main" id="{003F7D07-37E6-656C-F394-DDB1BD89DA2B}"/>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226" name="Text Box 2">
          <a:extLst>
            <a:ext uri="{FF2B5EF4-FFF2-40B4-BE49-F238E27FC236}">
              <a16:creationId xmlns:a16="http://schemas.microsoft.com/office/drawing/2014/main" id="{7D99B0E0-3CAE-5AB7-1F2A-9B1D5F32FB33}"/>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27" name="Text Box 2">
          <a:extLst>
            <a:ext uri="{FF2B5EF4-FFF2-40B4-BE49-F238E27FC236}">
              <a16:creationId xmlns:a16="http://schemas.microsoft.com/office/drawing/2014/main" id="{64542743-E945-455B-22EA-801C7474E283}"/>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28" name="Text Box 6">
          <a:extLst>
            <a:ext uri="{FF2B5EF4-FFF2-40B4-BE49-F238E27FC236}">
              <a16:creationId xmlns:a16="http://schemas.microsoft.com/office/drawing/2014/main" id="{BBDAFBCA-5B0F-34A4-A3BE-0DC7666BDFE6}"/>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29" name="Text Box 2">
          <a:extLst>
            <a:ext uri="{FF2B5EF4-FFF2-40B4-BE49-F238E27FC236}">
              <a16:creationId xmlns:a16="http://schemas.microsoft.com/office/drawing/2014/main" id="{B0C240F1-2A22-BA55-79D6-6AE7E26BBFE8}"/>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230" name="Text Box 2">
          <a:extLst>
            <a:ext uri="{FF2B5EF4-FFF2-40B4-BE49-F238E27FC236}">
              <a16:creationId xmlns:a16="http://schemas.microsoft.com/office/drawing/2014/main" id="{4CDFE65A-17B6-3F13-588C-108613FE8014}"/>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31" name="Text Box 2">
          <a:extLst>
            <a:ext uri="{FF2B5EF4-FFF2-40B4-BE49-F238E27FC236}">
              <a16:creationId xmlns:a16="http://schemas.microsoft.com/office/drawing/2014/main" id="{164CF873-CD74-17E4-875A-E71BF1016932}"/>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32" name="Text Box 6">
          <a:extLst>
            <a:ext uri="{FF2B5EF4-FFF2-40B4-BE49-F238E27FC236}">
              <a16:creationId xmlns:a16="http://schemas.microsoft.com/office/drawing/2014/main" id="{852B7895-0EBA-4986-442F-C5C51F505CC1}"/>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33" name="Text Box 2">
          <a:extLst>
            <a:ext uri="{FF2B5EF4-FFF2-40B4-BE49-F238E27FC236}">
              <a16:creationId xmlns:a16="http://schemas.microsoft.com/office/drawing/2014/main" id="{98215682-3968-842A-4269-5FE9FC00C1B8}"/>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34" name="Text Box 2">
          <a:extLst>
            <a:ext uri="{FF2B5EF4-FFF2-40B4-BE49-F238E27FC236}">
              <a16:creationId xmlns:a16="http://schemas.microsoft.com/office/drawing/2014/main" id="{E2602C05-B526-157F-65A4-A6A0D38ABCEF}"/>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35" name="Text Box 2">
          <a:extLst>
            <a:ext uri="{FF2B5EF4-FFF2-40B4-BE49-F238E27FC236}">
              <a16:creationId xmlns:a16="http://schemas.microsoft.com/office/drawing/2014/main" id="{E15903AB-FCCE-529C-F5E4-56E2C704E8EF}"/>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36" name="Text Box 6">
          <a:extLst>
            <a:ext uri="{FF2B5EF4-FFF2-40B4-BE49-F238E27FC236}">
              <a16:creationId xmlns:a16="http://schemas.microsoft.com/office/drawing/2014/main" id="{A70C7880-CE5E-4AEF-218F-5268F97D6CB0}"/>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37" name="Text Box 2">
          <a:extLst>
            <a:ext uri="{FF2B5EF4-FFF2-40B4-BE49-F238E27FC236}">
              <a16:creationId xmlns:a16="http://schemas.microsoft.com/office/drawing/2014/main" id="{690AAFC8-802D-EC06-D8B1-4F1D0AACE555}"/>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238" name="Text Box 2">
          <a:extLst>
            <a:ext uri="{FF2B5EF4-FFF2-40B4-BE49-F238E27FC236}">
              <a16:creationId xmlns:a16="http://schemas.microsoft.com/office/drawing/2014/main" id="{02AED933-C431-F884-0923-92C9F73D1EBD}"/>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39" name="Text Box 2">
          <a:extLst>
            <a:ext uri="{FF2B5EF4-FFF2-40B4-BE49-F238E27FC236}">
              <a16:creationId xmlns:a16="http://schemas.microsoft.com/office/drawing/2014/main" id="{DDD8FB08-7422-79F3-2906-E1A8A4361DCD}"/>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40" name="Text Box 6">
          <a:extLst>
            <a:ext uri="{FF2B5EF4-FFF2-40B4-BE49-F238E27FC236}">
              <a16:creationId xmlns:a16="http://schemas.microsoft.com/office/drawing/2014/main" id="{21BDB69D-A647-01AB-B0B4-B315F4D0BBAA}"/>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41" name="Text Box 2">
          <a:extLst>
            <a:ext uri="{FF2B5EF4-FFF2-40B4-BE49-F238E27FC236}">
              <a16:creationId xmlns:a16="http://schemas.microsoft.com/office/drawing/2014/main" id="{F16370AF-5245-40D2-9823-346E75659157}"/>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242" name="Text Box 2">
          <a:extLst>
            <a:ext uri="{FF2B5EF4-FFF2-40B4-BE49-F238E27FC236}">
              <a16:creationId xmlns:a16="http://schemas.microsoft.com/office/drawing/2014/main" id="{26DF81D4-10AE-8993-AE03-B4DD43538F58}"/>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43" name="Text Box 2">
          <a:extLst>
            <a:ext uri="{FF2B5EF4-FFF2-40B4-BE49-F238E27FC236}">
              <a16:creationId xmlns:a16="http://schemas.microsoft.com/office/drawing/2014/main" id="{A5A322CA-D179-3515-08F4-B2AC52F0712B}"/>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44" name="Text Box 6">
          <a:extLst>
            <a:ext uri="{FF2B5EF4-FFF2-40B4-BE49-F238E27FC236}">
              <a16:creationId xmlns:a16="http://schemas.microsoft.com/office/drawing/2014/main" id="{02C6BF1F-E291-5AC7-5299-857F3CE13420}"/>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45" name="Text Box 2">
          <a:extLst>
            <a:ext uri="{FF2B5EF4-FFF2-40B4-BE49-F238E27FC236}">
              <a16:creationId xmlns:a16="http://schemas.microsoft.com/office/drawing/2014/main" id="{80289269-DBB2-C002-D8BA-7378E44B8EBA}"/>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246" name="Text Box 2">
          <a:extLst>
            <a:ext uri="{FF2B5EF4-FFF2-40B4-BE49-F238E27FC236}">
              <a16:creationId xmlns:a16="http://schemas.microsoft.com/office/drawing/2014/main" id="{B38126E4-7F19-2859-B337-035642E2F11D}"/>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47" name="Text Box 2">
          <a:extLst>
            <a:ext uri="{FF2B5EF4-FFF2-40B4-BE49-F238E27FC236}">
              <a16:creationId xmlns:a16="http://schemas.microsoft.com/office/drawing/2014/main" id="{778E359C-A99F-490D-4BC4-061A1441AC37}"/>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48" name="Text Box 6">
          <a:extLst>
            <a:ext uri="{FF2B5EF4-FFF2-40B4-BE49-F238E27FC236}">
              <a16:creationId xmlns:a16="http://schemas.microsoft.com/office/drawing/2014/main" id="{5BACC6A0-AB0A-AE08-ABDC-F792D87E9F6D}"/>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49" name="Text Box 2">
          <a:extLst>
            <a:ext uri="{FF2B5EF4-FFF2-40B4-BE49-F238E27FC236}">
              <a16:creationId xmlns:a16="http://schemas.microsoft.com/office/drawing/2014/main" id="{048CE930-BBE6-3850-DBA1-6352063986CC}"/>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250" name="Text Box 2">
          <a:extLst>
            <a:ext uri="{FF2B5EF4-FFF2-40B4-BE49-F238E27FC236}">
              <a16:creationId xmlns:a16="http://schemas.microsoft.com/office/drawing/2014/main" id="{C86FF0CB-826B-E81E-F2D6-4AC5DB4347D5}"/>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51" name="Text Box 2">
          <a:extLst>
            <a:ext uri="{FF2B5EF4-FFF2-40B4-BE49-F238E27FC236}">
              <a16:creationId xmlns:a16="http://schemas.microsoft.com/office/drawing/2014/main" id="{55AE282D-C65A-0CA1-C894-0B6E21CCBAFF}"/>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52" name="Text Box 6">
          <a:extLst>
            <a:ext uri="{FF2B5EF4-FFF2-40B4-BE49-F238E27FC236}">
              <a16:creationId xmlns:a16="http://schemas.microsoft.com/office/drawing/2014/main" id="{14447699-55E8-B712-B948-04CCF89ACEB9}"/>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53" name="Text Box 2">
          <a:extLst>
            <a:ext uri="{FF2B5EF4-FFF2-40B4-BE49-F238E27FC236}">
              <a16:creationId xmlns:a16="http://schemas.microsoft.com/office/drawing/2014/main" id="{8129F20C-FD3F-820A-B2F1-94CBF4483994}"/>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254" name="Text Box 2">
          <a:extLst>
            <a:ext uri="{FF2B5EF4-FFF2-40B4-BE49-F238E27FC236}">
              <a16:creationId xmlns:a16="http://schemas.microsoft.com/office/drawing/2014/main" id="{0C776F75-886A-80EE-EC4F-ED12D9155FA2}"/>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55" name="Text Box 2">
          <a:extLst>
            <a:ext uri="{FF2B5EF4-FFF2-40B4-BE49-F238E27FC236}">
              <a16:creationId xmlns:a16="http://schemas.microsoft.com/office/drawing/2014/main" id="{8F0589B0-027A-D5CF-E6B1-E2F9EFFB88A6}"/>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56" name="Text Box 6">
          <a:extLst>
            <a:ext uri="{FF2B5EF4-FFF2-40B4-BE49-F238E27FC236}">
              <a16:creationId xmlns:a16="http://schemas.microsoft.com/office/drawing/2014/main" id="{0E7C5E82-35E2-C741-6131-C2C10CB5EDDD}"/>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57" name="Text Box 2">
          <a:extLst>
            <a:ext uri="{FF2B5EF4-FFF2-40B4-BE49-F238E27FC236}">
              <a16:creationId xmlns:a16="http://schemas.microsoft.com/office/drawing/2014/main" id="{F7DD4451-8BCD-53F7-F225-EFA689FE845D}"/>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58" name="Text Box 2">
          <a:extLst>
            <a:ext uri="{FF2B5EF4-FFF2-40B4-BE49-F238E27FC236}">
              <a16:creationId xmlns:a16="http://schemas.microsoft.com/office/drawing/2014/main" id="{9125015B-E742-3AF0-3B9E-6C5213A5A37D}"/>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59" name="Text Box 2">
          <a:extLst>
            <a:ext uri="{FF2B5EF4-FFF2-40B4-BE49-F238E27FC236}">
              <a16:creationId xmlns:a16="http://schemas.microsoft.com/office/drawing/2014/main" id="{2772F658-DF2F-9D4B-586F-8AD3F8E00D8A}"/>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60" name="Text Box 6">
          <a:extLst>
            <a:ext uri="{FF2B5EF4-FFF2-40B4-BE49-F238E27FC236}">
              <a16:creationId xmlns:a16="http://schemas.microsoft.com/office/drawing/2014/main" id="{DB8BB60D-8F7F-E85E-331C-AB3101CD9F44}"/>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61" name="Text Box 2">
          <a:extLst>
            <a:ext uri="{FF2B5EF4-FFF2-40B4-BE49-F238E27FC236}">
              <a16:creationId xmlns:a16="http://schemas.microsoft.com/office/drawing/2014/main" id="{221F6374-F00A-435D-CE3F-C7FF0DA72EA6}"/>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262" name="Text Box 2">
          <a:extLst>
            <a:ext uri="{FF2B5EF4-FFF2-40B4-BE49-F238E27FC236}">
              <a16:creationId xmlns:a16="http://schemas.microsoft.com/office/drawing/2014/main" id="{0089FA9E-EC98-EA67-494C-38A96C45CE0E}"/>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63" name="Text Box 2">
          <a:extLst>
            <a:ext uri="{FF2B5EF4-FFF2-40B4-BE49-F238E27FC236}">
              <a16:creationId xmlns:a16="http://schemas.microsoft.com/office/drawing/2014/main" id="{EF287BCB-5404-7C6F-A434-88F9E3697966}"/>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129</xdr:row>
      <xdr:rowOff>20955</xdr:rowOff>
    </xdr:to>
    <xdr:sp macro="" textlink="">
      <xdr:nvSpPr>
        <xdr:cNvPr id="2473264" name="Text Box 2">
          <a:extLst>
            <a:ext uri="{FF2B5EF4-FFF2-40B4-BE49-F238E27FC236}">
              <a16:creationId xmlns:a16="http://schemas.microsoft.com/office/drawing/2014/main" id="{0B3F05D4-F668-50B0-2941-BF3E1FA8A3FF}"/>
            </a:ext>
          </a:extLst>
        </xdr:cNvPr>
        <xdr:cNvSpPr txBox="1">
          <a:spLocks noChangeArrowheads="1"/>
        </xdr:cNvSpPr>
      </xdr:nvSpPr>
      <xdr:spPr bwMode="auto">
        <a:xfrm>
          <a:off x="3223260" y="24414480"/>
          <a:ext cx="114300" cy="411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129</xdr:row>
      <xdr:rowOff>20955</xdr:rowOff>
    </xdr:to>
    <xdr:sp macro="" textlink="">
      <xdr:nvSpPr>
        <xdr:cNvPr id="2473265" name="Text Box 6">
          <a:extLst>
            <a:ext uri="{FF2B5EF4-FFF2-40B4-BE49-F238E27FC236}">
              <a16:creationId xmlns:a16="http://schemas.microsoft.com/office/drawing/2014/main" id="{0882F863-B9AD-EC6D-2F32-5166496B6524}"/>
            </a:ext>
          </a:extLst>
        </xdr:cNvPr>
        <xdr:cNvSpPr txBox="1">
          <a:spLocks noChangeArrowheads="1"/>
        </xdr:cNvSpPr>
      </xdr:nvSpPr>
      <xdr:spPr bwMode="auto">
        <a:xfrm>
          <a:off x="3223260" y="24414480"/>
          <a:ext cx="114300" cy="411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129</xdr:row>
      <xdr:rowOff>20955</xdr:rowOff>
    </xdr:to>
    <xdr:sp macro="" textlink="">
      <xdr:nvSpPr>
        <xdr:cNvPr id="2473266" name="Text Box 2">
          <a:extLst>
            <a:ext uri="{FF2B5EF4-FFF2-40B4-BE49-F238E27FC236}">
              <a16:creationId xmlns:a16="http://schemas.microsoft.com/office/drawing/2014/main" id="{E2B02031-BD88-5ACE-7B86-036DF9D6C8B4}"/>
            </a:ext>
          </a:extLst>
        </xdr:cNvPr>
        <xdr:cNvSpPr txBox="1">
          <a:spLocks noChangeArrowheads="1"/>
        </xdr:cNvSpPr>
      </xdr:nvSpPr>
      <xdr:spPr bwMode="auto">
        <a:xfrm>
          <a:off x="3223260" y="24414480"/>
          <a:ext cx="114300" cy="411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20955</xdr:rowOff>
    </xdr:to>
    <xdr:sp macro="" textlink="">
      <xdr:nvSpPr>
        <xdr:cNvPr id="2473267" name="Text Box 2">
          <a:extLst>
            <a:ext uri="{FF2B5EF4-FFF2-40B4-BE49-F238E27FC236}">
              <a16:creationId xmlns:a16="http://schemas.microsoft.com/office/drawing/2014/main" id="{0B4FB842-666D-5ED4-FBC4-4ED4731D4F25}"/>
            </a:ext>
          </a:extLst>
        </xdr:cNvPr>
        <xdr:cNvSpPr txBox="1">
          <a:spLocks noChangeArrowheads="1"/>
        </xdr:cNvSpPr>
      </xdr:nvSpPr>
      <xdr:spPr bwMode="auto">
        <a:xfrm>
          <a:off x="3223260" y="24414480"/>
          <a:ext cx="30480" cy="411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129</xdr:row>
      <xdr:rowOff>20955</xdr:rowOff>
    </xdr:to>
    <xdr:sp macro="" textlink="">
      <xdr:nvSpPr>
        <xdr:cNvPr id="2473268" name="Text Box 2">
          <a:extLst>
            <a:ext uri="{FF2B5EF4-FFF2-40B4-BE49-F238E27FC236}">
              <a16:creationId xmlns:a16="http://schemas.microsoft.com/office/drawing/2014/main" id="{799721D4-3314-DFA1-966E-B77F13D2A009}"/>
            </a:ext>
          </a:extLst>
        </xdr:cNvPr>
        <xdr:cNvSpPr txBox="1">
          <a:spLocks noChangeArrowheads="1"/>
        </xdr:cNvSpPr>
      </xdr:nvSpPr>
      <xdr:spPr bwMode="auto">
        <a:xfrm>
          <a:off x="3223260" y="24414480"/>
          <a:ext cx="114300" cy="411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129</xdr:row>
      <xdr:rowOff>20955</xdr:rowOff>
    </xdr:to>
    <xdr:sp macro="" textlink="">
      <xdr:nvSpPr>
        <xdr:cNvPr id="2473269" name="Text Box 2">
          <a:extLst>
            <a:ext uri="{FF2B5EF4-FFF2-40B4-BE49-F238E27FC236}">
              <a16:creationId xmlns:a16="http://schemas.microsoft.com/office/drawing/2014/main" id="{541A610F-E08A-3376-0113-D51740C4B17C}"/>
            </a:ext>
          </a:extLst>
        </xdr:cNvPr>
        <xdr:cNvSpPr txBox="1">
          <a:spLocks noChangeArrowheads="1"/>
        </xdr:cNvSpPr>
      </xdr:nvSpPr>
      <xdr:spPr bwMode="auto">
        <a:xfrm>
          <a:off x="3223260" y="24414480"/>
          <a:ext cx="114300" cy="411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129</xdr:row>
      <xdr:rowOff>20955</xdr:rowOff>
    </xdr:to>
    <xdr:sp macro="" textlink="">
      <xdr:nvSpPr>
        <xdr:cNvPr id="2473270" name="Text Box 2">
          <a:extLst>
            <a:ext uri="{FF2B5EF4-FFF2-40B4-BE49-F238E27FC236}">
              <a16:creationId xmlns:a16="http://schemas.microsoft.com/office/drawing/2014/main" id="{B2D7C4B6-83E8-F086-9A71-81D6E691CEC9}"/>
            </a:ext>
          </a:extLst>
        </xdr:cNvPr>
        <xdr:cNvSpPr txBox="1">
          <a:spLocks noChangeArrowheads="1"/>
        </xdr:cNvSpPr>
      </xdr:nvSpPr>
      <xdr:spPr bwMode="auto">
        <a:xfrm>
          <a:off x="3223260" y="24414480"/>
          <a:ext cx="114300" cy="411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129</xdr:row>
      <xdr:rowOff>20955</xdr:rowOff>
    </xdr:to>
    <xdr:sp macro="" textlink="">
      <xdr:nvSpPr>
        <xdr:cNvPr id="2473271" name="Text Box 6">
          <a:extLst>
            <a:ext uri="{FF2B5EF4-FFF2-40B4-BE49-F238E27FC236}">
              <a16:creationId xmlns:a16="http://schemas.microsoft.com/office/drawing/2014/main" id="{86B42CBF-2424-8DFE-A6C3-99ACD76DC9EA}"/>
            </a:ext>
          </a:extLst>
        </xdr:cNvPr>
        <xdr:cNvSpPr txBox="1">
          <a:spLocks noChangeArrowheads="1"/>
        </xdr:cNvSpPr>
      </xdr:nvSpPr>
      <xdr:spPr bwMode="auto">
        <a:xfrm>
          <a:off x="3223260" y="24414480"/>
          <a:ext cx="114300" cy="411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129</xdr:row>
      <xdr:rowOff>20955</xdr:rowOff>
    </xdr:to>
    <xdr:sp macro="" textlink="">
      <xdr:nvSpPr>
        <xdr:cNvPr id="2473272" name="Text Box 2">
          <a:extLst>
            <a:ext uri="{FF2B5EF4-FFF2-40B4-BE49-F238E27FC236}">
              <a16:creationId xmlns:a16="http://schemas.microsoft.com/office/drawing/2014/main" id="{4B0EF712-1956-B813-0611-DDD2CE457385}"/>
            </a:ext>
          </a:extLst>
        </xdr:cNvPr>
        <xdr:cNvSpPr txBox="1">
          <a:spLocks noChangeArrowheads="1"/>
        </xdr:cNvSpPr>
      </xdr:nvSpPr>
      <xdr:spPr bwMode="auto">
        <a:xfrm>
          <a:off x="3223260" y="24414480"/>
          <a:ext cx="114300" cy="411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20955</xdr:rowOff>
    </xdr:to>
    <xdr:sp macro="" textlink="">
      <xdr:nvSpPr>
        <xdr:cNvPr id="2473273" name="Text Box 2">
          <a:extLst>
            <a:ext uri="{FF2B5EF4-FFF2-40B4-BE49-F238E27FC236}">
              <a16:creationId xmlns:a16="http://schemas.microsoft.com/office/drawing/2014/main" id="{227293CA-1D84-35B0-E3F7-3DF12A0B8A6D}"/>
            </a:ext>
          </a:extLst>
        </xdr:cNvPr>
        <xdr:cNvSpPr txBox="1">
          <a:spLocks noChangeArrowheads="1"/>
        </xdr:cNvSpPr>
      </xdr:nvSpPr>
      <xdr:spPr bwMode="auto">
        <a:xfrm>
          <a:off x="3223260" y="24414480"/>
          <a:ext cx="30480" cy="411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129</xdr:row>
      <xdr:rowOff>20955</xdr:rowOff>
    </xdr:to>
    <xdr:sp macro="" textlink="">
      <xdr:nvSpPr>
        <xdr:cNvPr id="2473274" name="Text Box 2">
          <a:extLst>
            <a:ext uri="{FF2B5EF4-FFF2-40B4-BE49-F238E27FC236}">
              <a16:creationId xmlns:a16="http://schemas.microsoft.com/office/drawing/2014/main" id="{E6F808E1-125E-7439-FCCF-40578B46EAA5}"/>
            </a:ext>
          </a:extLst>
        </xdr:cNvPr>
        <xdr:cNvSpPr txBox="1">
          <a:spLocks noChangeArrowheads="1"/>
        </xdr:cNvSpPr>
      </xdr:nvSpPr>
      <xdr:spPr bwMode="auto">
        <a:xfrm>
          <a:off x="3223260" y="24414480"/>
          <a:ext cx="114300" cy="411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129</xdr:row>
      <xdr:rowOff>20955</xdr:rowOff>
    </xdr:to>
    <xdr:sp macro="" textlink="">
      <xdr:nvSpPr>
        <xdr:cNvPr id="2473275" name="Text Box 2">
          <a:extLst>
            <a:ext uri="{FF2B5EF4-FFF2-40B4-BE49-F238E27FC236}">
              <a16:creationId xmlns:a16="http://schemas.microsoft.com/office/drawing/2014/main" id="{525A8846-330B-65B9-6381-23DA59A579FC}"/>
            </a:ext>
          </a:extLst>
        </xdr:cNvPr>
        <xdr:cNvSpPr txBox="1">
          <a:spLocks noChangeArrowheads="1"/>
        </xdr:cNvSpPr>
      </xdr:nvSpPr>
      <xdr:spPr bwMode="auto">
        <a:xfrm>
          <a:off x="3223260" y="24414480"/>
          <a:ext cx="114300" cy="411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129</xdr:row>
      <xdr:rowOff>20955</xdr:rowOff>
    </xdr:to>
    <xdr:sp macro="" textlink="">
      <xdr:nvSpPr>
        <xdr:cNvPr id="2473276" name="Text Box 2">
          <a:extLst>
            <a:ext uri="{FF2B5EF4-FFF2-40B4-BE49-F238E27FC236}">
              <a16:creationId xmlns:a16="http://schemas.microsoft.com/office/drawing/2014/main" id="{878A51CE-A8FB-59EC-77B2-8D23A181E4CC}"/>
            </a:ext>
          </a:extLst>
        </xdr:cNvPr>
        <xdr:cNvSpPr txBox="1">
          <a:spLocks noChangeArrowheads="1"/>
        </xdr:cNvSpPr>
      </xdr:nvSpPr>
      <xdr:spPr bwMode="auto">
        <a:xfrm>
          <a:off x="3223260" y="24414480"/>
          <a:ext cx="114300" cy="411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277" name="Text Box 6">
          <a:extLst>
            <a:ext uri="{FF2B5EF4-FFF2-40B4-BE49-F238E27FC236}">
              <a16:creationId xmlns:a16="http://schemas.microsoft.com/office/drawing/2014/main" id="{8917BAAB-EC04-C7BA-A197-9F9FA8CE4A43}"/>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278" name="Text Box 2">
          <a:extLst>
            <a:ext uri="{FF2B5EF4-FFF2-40B4-BE49-F238E27FC236}">
              <a16:creationId xmlns:a16="http://schemas.microsoft.com/office/drawing/2014/main" id="{1DAA177B-94E6-4ECA-4379-2CE85CBD0C42}"/>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279" name="Text Box 2">
          <a:extLst>
            <a:ext uri="{FF2B5EF4-FFF2-40B4-BE49-F238E27FC236}">
              <a16:creationId xmlns:a16="http://schemas.microsoft.com/office/drawing/2014/main" id="{0D5EC321-81B8-655F-09C1-E6FDB6FD7845}"/>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280" name="Text Box 2">
          <a:extLst>
            <a:ext uri="{FF2B5EF4-FFF2-40B4-BE49-F238E27FC236}">
              <a16:creationId xmlns:a16="http://schemas.microsoft.com/office/drawing/2014/main" id="{2415FB78-5667-01A7-6195-57B2AF192BFE}"/>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281" name="Text Box 2">
          <a:extLst>
            <a:ext uri="{FF2B5EF4-FFF2-40B4-BE49-F238E27FC236}">
              <a16:creationId xmlns:a16="http://schemas.microsoft.com/office/drawing/2014/main" id="{2A2F56E2-4C4F-3C05-5F14-8EB13968DBBD}"/>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282" name="Text Box 2">
          <a:extLst>
            <a:ext uri="{FF2B5EF4-FFF2-40B4-BE49-F238E27FC236}">
              <a16:creationId xmlns:a16="http://schemas.microsoft.com/office/drawing/2014/main" id="{4C7EBB42-5F03-EDE2-699C-09A1B8C645CA}"/>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283" name="Text Box 6">
          <a:extLst>
            <a:ext uri="{FF2B5EF4-FFF2-40B4-BE49-F238E27FC236}">
              <a16:creationId xmlns:a16="http://schemas.microsoft.com/office/drawing/2014/main" id="{0767B976-470E-A493-80AD-B7B57CA3AEE7}"/>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284" name="Text Box 2">
          <a:extLst>
            <a:ext uri="{FF2B5EF4-FFF2-40B4-BE49-F238E27FC236}">
              <a16:creationId xmlns:a16="http://schemas.microsoft.com/office/drawing/2014/main" id="{51A9E3D8-8E8F-D0C3-CE24-322CDEA65C35}"/>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285" name="Text Box 2">
          <a:extLst>
            <a:ext uri="{FF2B5EF4-FFF2-40B4-BE49-F238E27FC236}">
              <a16:creationId xmlns:a16="http://schemas.microsoft.com/office/drawing/2014/main" id="{7860896D-F1CF-EA54-BBC3-816937BB4CC4}"/>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286" name="Text Box 2">
          <a:extLst>
            <a:ext uri="{FF2B5EF4-FFF2-40B4-BE49-F238E27FC236}">
              <a16:creationId xmlns:a16="http://schemas.microsoft.com/office/drawing/2014/main" id="{994006DD-1A42-57E5-78E4-B55F4528618A}"/>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287" name="Text Box 2">
          <a:extLst>
            <a:ext uri="{FF2B5EF4-FFF2-40B4-BE49-F238E27FC236}">
              <a16:creationId xmlns:a16="http://schemas.microsoft.com/office/drawing/2014/main" id="{791812C1-CD05-2859-24AC-63237F98BC7B}"/>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88" name="Text Box 6">
          <a:extLst>
            <a:ext uri="{FF2B5EF4-FFF2-40B4-BE49-F238E27FC236}">
              <a16:creationId xmlns:a16="http://schemas.microsoft.com/office/drawing/2014/main" id="{9409E8AA-6071-64E9-BD10-838C76AA29BB}"/>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89" name="Text Box 2">
          <a:extLst>
            <a:ext uri="{FF2B5EF4-FFF2-40B4-BE49-F238E27FC236}">
              <a16:creationId xmlns:a16="http://schemas.microsoft.com/office/drawing/2014/main" id="{2DB95E88-2F21-61D2-07F5-E22510D996B9}"/>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90" name="Text Box 2">
          <a:extLst>
            <a:ext uri="{FF2B5EF4-FFF2-40B4-BE49-F238E27FC236}">
              <a16:creationId xmlns:a16="http://schemas.microsoft.com/office/drawing/2014/main" id="{69D3BC16-D8F9-C863-AAB9-84D9FCF44516}"/>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91" name="Text Box 2">
          <a:extLst>
            <a:ext uri="{FF2B5EF4-FFF2-40B4-BE49-F238E27FC236}">
              <a16:creationId xmlns:a16="http://schemas.microsoft.com/office/drawing/2014/main" id="{016D75BF-B712-E3B9-F1F9-54CFA407C0C9}"/>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292" name="Text Box 2">
          <a:extLst>
            <a:ext uri="{FF2B5EF4-FFF2-40B4-BE49-F238E27FC236}">
              <a16:creationId xmlns:a16="http://schemas.microsoft.com/office/drawing/2014/main" id="{802B0319-F473-74BB-6EB2-D7DE12A1C45D}"/>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293" name="Text Box 6">
          <a:extLst>
            <a:ext uri="{FF2B5EF4-FFF2-40B4-BE49-F238E27FC236}">
              <a16:creationId xmlns:a16="http://schemas.microsoft.com/office/drawing/2014/main" id="{BCABB5D1-5080-A1DA-02A6-5792D9207731}"/>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294" name="Text Box 2">
          <a:extLst>
            <a:ext uri="{FF2B5EF4-FFF2-40B4-BE49-F238E27FC236}">
              <a16:creationId xmlns:a16="http://schemas.microsoft.com/office/drawing/2014/main" id="{73D4F9D3-9B62-87C2-E690-C09C9EF8B534}"/>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295" name="Text Box 2">
          <a:extLst>
            <a:ext uri="{FF2B5EF4-FFF2-40B4-BE49-F238E27FC236}">
              <a16:creationId xmlns:a16="http://schemas.microsoft.com/office/drawing/2014/main" id="{7F23EAF8-3260-F53E-C509-AA19A46FF92B}"/>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296" name="Text Box 2">
          <a:extLst>
            <a:ext uri="{FF2B5EF4-FFF2-40B4-BE49-F238E27FC236}">
              <a16:creationId xmlns:a16="http://schemas.microsoft.com/office/drawing/2014/main" id="{6AF8D0D9-7939-89B9-7F66-5F6F0461186C}"/>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129</xdr:row>
      <xdr:rowOff>20955</xdr:rowOff>
    </xdr:to>
    <xdr:sp macro="" textlink="">
      <xdr:nvSpPr>
        <xdr:cNvPr id="2473297" name="Text Box 2">
          <a:extLst>
            <a:ext uri="{FF2B5EF4-FFF2-40B4-BE49-F238E27FC236}">
              <a16:creationId xmlns:a16="http://schemas.microsoft.com/office/drawing/2014/main" id="{D38072FD-E586-5CFF-4EC5-35F1CC704FB7}"/>
            </a:ext>
          </a:extLst>
        </xdr:cNvPr>
        <xdr:cNvSpPr txBox="1">
          <a:spLocks noChangeArrowheads="1"/>
        </xdr:cNvSpPr>
      </xdr:nvSpPr>
      <xdr:spPr bwMode="auto">
        <a:xfrm>
          <a:off x="3223260" y="24414480"/>
          <a:ext cx="114300" cy="411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129</xdr:row>
      <xdr:rowOff>20955</xdr:rowOff>
    </xdr:to>
    <xdr:sp macro="" textlink="">
      <xdr:nvSpPr>
        <xdr:cNvPr id="2473298" name="Text Box 2">
          <a:extLst>
            <a:ext uri="{FF2B5EF4-FFF2-40B4-BE49-F238E27FC236}">
              <a16:creationId xmlns:a16="http://schemas.microsoft.com/office/drawing/2014/main" id="{BAD25EF3-5E1D-EF40-AAFD-3604C274BD2A}"/>
            </a:ext>
          </a:extLst>
        </xdr:cNvPr>
        <xdr:cNvSpPr txBox="1">
          <a:spLocks noChangeArrowheads="1"/>
        </xdr:cNvSpPr>
      </xdr:nvSpPr>
      <xdr:spPr bwMode="auto">
        <a:xfrm>
          <a:off x="3223260" y="24414480"/>
          <a:ext cx="114300" cy="411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129</xdr:row>
      <xdr:rowOff>20955</xdr:rowOff>
    </xdr:to>
    <xdr:sp macro="" textlink="">
      <xdr:nvSpPr>
        <xdr:cNvPr id="2473299" name="Text Box 2">
          <a:extLst>
            <a:ext uri="{FF2B5EF4-FFF2-40B4-BE49-F238E27FC236}">
              <a16:creationId xmlns:a16="http://schemas.microsoft.com/office/drawing/2014/main" id="{119DD534-59D3-65F4-B3B6-50300A2DC643}"/>
            </a:ext>
          </a:extLst>
        </xdr:cNvPr>
        <xdr:cNvSpPr txBox="1">
          <a:spLocks noChangeArrowheads="1"/>
        </xdr:cNvSpPr>
      </xdr:nvSpPr>
      <xdr:spPr bwMode="auto">
        <a:xfrm>
          <a:off x="3223260" y="24414480"/>
          <a:ext cx="114300" cy="411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129</xdr:row>
      <xdr:rowOff>20955</xdr:rowOff>
    </xdr:to>
    <xdr:sp macro="" textlink="">
      <xdr:nvSpPr>
        <xdr:cNvPr id="2473300" name="Text Box 2">
          <a:extLst>
            <a:ext uri="{FF2B5EF4-FFF2-40B4-BE49-F238E27FC236}">
              <a16:creationId xmlns:a16="http://schemas.microsoft.com/office/drawing/2014/main" id="{2B8EA1BB-840A-6427-1224-9DD1BFD0FC56}"/>
            </a:ext>
          </a:extLst>
        </xdr:cNvPr>
        <xdr:cNvSpPr txBox="1">
          <a:spLocks noChangeArrowheads="1"/>
        </xdr:cNvSpPr>
      </xdr:nvSpPr>
      <xdr:spPr bwMode="auto">
        <a:xfrm>
          <a:off x="3223260" y="24414480"/>
          <a:ext cx="114300" cy="411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129</xdr:row>
      <xdr:rowOff>20955</xdr:rowOff>
    </xdr:to>
    <xdr:sp macro="" textlink="">
      <xdr:nvSpPr>
        <xdr:cNvPr id="2473301" name="Text Box 2">
          <a:extLst>
            <a:ext uri="{FF2B5EF4-FFF2-40B4-BE49-F238E27FC236}">
              <a16:creationId xmlns:a16="http://schemas.microsoft.com/office/drawing/2014/main" id="{A59DF9B9-82A3-F8B5-32F5-D62E42927303}"/>
            </a:ext>
          </a:extLst>
        </xdr:cNvPr>
        <xdr:cNvSpPr txBox="1">
          <a:spLocks noChangeArrowheads="1"/>
        </xdr:cNvSpPr>
      </xdr:nvSpPr>
      <xdr:spPr bwMode="auto">
        <a:xfrm>
          <a:off x="3223260" y="24414480"/>
          <a:ext cx="114300" cy="411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302" name="Text Box 2">
          <a:extLst>
            <a:ext uri="{FF2B5EF4-FFF2-40B4-BE49-F238E27FC236}">
              <a16:creationId xmlns:a16="http://schemas.microsoft.com/office/drawing/2014/main" id="{D8D7CFDD-76A4-876F-A940-14195F3E6DD0}"/>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303" name="Text Box 2">
          <a:extLst>
            <a:ext uri="{FF2B5EF4-FFF2-40B4-BE49-F238E27FC236}">
              <a16:creationId xmlns:a16="http://schemas.microsoft.com/office/drawing/2014/main" id="{887C8D78-161F-EAFF-221D-92A134997613}"/>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20955</xdr:rowOff>
    </xdr:to>
    <xdr:sp macro="" textlink="">
      <xdr:nvSpPr>
        <xdr:cNvPr id="2473304" name="Text Box 2">
          <a:extLst>
            <a:ext uri="{FF2B5EF4-FFF2-40B4-BE49-F238E27FC236}">
              <a16:creationId xmlns:a16="http://schemas.microsoft.com/office/drawing/2014/main" id="{320DC459-55D1-517E-ABC4-501F06443CA4}"/>
            </a:ext>
          </a:extLst>
        </xdr:cNvPr>
        <xdr:cNvSpPr txBox="1">
          <a:spLocks noChangeArrowheads="1"/>
        </xdr:cNvSpPr>
      </xdr:nvSpPr>
      <xdr:spPr bwMode="auto">
        <a:xfrm>
          <a:off x="3223260" y="24414480"/>
          <a:ext cx="30480" cy="411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20955</xdr:rowOff>
    </xdr:to>
    <xdr:sp macro="" textlink="">
      <xdr:nvSpPr>
        <xdr:cNvPr id="2473305" name="Text Box 2">
          <a:extLst>
            <a:ext uri="{FF2B5EF4-FFF2-40B4-BE49-F238E27FC236}">
              <a16:creationId xmlns:a16="http://schemas.microsoft.com/office/drawing/2014/main" id="{EE4CA0D4-C716-F140-AE67-52CBA2FA97B0}"/>
            </a:ext>
          </a:extLst>
        </xdr:cNvPr>
        <xdr:cNvSpPr txBox="1">
          <a:spLocks noChangeArrowheads="1"/>
        </xdr:cNvSpPr>
      </xdr:nvSpPr>
      <xdr:spPr bwMode="auto">
        <a:xfrm>
          <a:off x="3223260" y="24414480"/>
          <a:ext cx="30480" cy="411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306" name="Text Box 6">
          <a:extLst>
            <a:ext uri="{FF2B5EF4-FFF2-40B4-BE49-F238E27FC236}">
              <a16:creationId xmlns:a16="http://schemas.microsoft.com/office/drawing/2014/main" id="{8DC0D515-592A-3283-AE17-22EFF507DB33}"/>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307" name="Text Box 2">
          <a:extLst>
            <a:ext uri="{FF2B5EF4-FFF2-40B4-BE49-F238E27FC236}">
              <a16:creationId xmlns:a16="http://schemas.microsoft.com/office/drawing/2014/main" id="{12E94CCC-BAE1-F994-64A1-A2DE0B5ED15A}"/>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308" name="Text Box 2">
          <a:extLst>
            <a:ext uri="{FF2B5EF4-FFF2-40B4-BE49-F238E27FC236}">
              <a16:creationId xmlns:a16="http://schemas.microsoft.com/office/drawing/2014/main" id="{F31F5FE3-ADD3-319D-DB2B-F282AF75AD66}"/>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309" name="Text Box 2">
          <a:extLst>
            <a:ext uri="{FF2B5EF4-FFF2-40B4-BE49-F238E27FC236}">
              <a16:creationId xmlns:a16="http://schemas.microsoft.com/office/drawing/2014/main" id="{D88D454B-B114-4FC8-B5A6-EBCD330685D1}"/>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310" name="Text Box 2">
          <a:extLst>
            <a:ext uri="{FF2B5EF4-FFF2-40B4-BE49-F238E27FC236}">
              <a16:creationId xmlns:a16="http://schemas.microsoft.com/office/drawing/2014/main" id="{E920847D-8725-7AD8-9AFC-B04D0DA511AE}"/>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457200</xdr:colOff>
      <xdr:row>127</xdr:row>
      <xdr:rowOff>0</xdr:rowOff>
    </xdr:from>
    <xdr:to>
      <xdr:col>14</xdr:col>
      <xdr:colOff>20955</xdr:colOff>
      <xdr:row>128</xdr:row>
      <xdr:rowOff>20955</xdr:rowOff>
    </xdr:to>
    <xdr:sp macro="" textlink="">
      <xdr:nvSpPr>
        <xdr:cNvPr id="2473311" name="Text Box 2">
          <a:extLst>
            <a:ext uri="{FF2B5EF4-FFF2-40B4-BE49-F238E27FC236}">
              <a16:creationId xmlns:a16="http://schemas.microsoft.com/office/drawing/2014/main" id="{31764C63-1414-9DF6-75C5-69898F73A63F}"/>
            </a:ext>
          </a:extLst>
        </xdr:cNvPr>
        <xdr:cNvSpPr txBox="1">
          <a:spLocks noChangeArrowheads="1"/>
        </xdr:cNvSpPr>
      </xdr:nvSpPr>
      <xdr:spPr bwMode="auto">
        <a:xfrm>
          <a:off x="343662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312" name="Text Box 2">
          <a:extLst>
            <a:ext uri="{FF2B5EF4-FFF2-40B4-BE49-F238E27FC236}">
              <a16:creationId xmlns:a16="http://schemas.microsoft.com/office/drawing/2014/main" id="{299496FB-674C-5D71-27A3-BC3181D0DE22}"/>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313" name="Text Box 2">
          <a:extLst>
            <a:ext uri="{FF2B5EF4-FFF2-40B4-BE49-F238E27FC236}">
              <a16:creationId xmlns:a16="http://schemas.microsoft.com/office/drawing/2014/main" id="{087E35B3-9FDE-2747-69EC-37CBDE390FE6}"/>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314" name="Text Box 2">
          <a:extLst>
            <a:ext uri="{FF2B5EF4-FFF2-40B4-BE49-F238E27FC236}">
              <a16:creationId xmlns:a16="http://schemas.microsoft.com/office/drawing/2014/main" id="{7A5D49CD-9A87-B4ED-284B-DB1A96639C52}"/>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315" name="Text Box 2">
          <a:extLst>
            <a:ext uri="{FF2B5EF4-FFF2-40B4-BE49-F238E27FC236}">
              <a16:creationId xmlns:a16="http://schemas.microsoft.com/office/drawing/2014/main" id="{9196BAC9-33F2-35D9-D6FB-1FF314BADC5C}"/>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316" name="Text Box 2">
          <a:extLst>
            <a:ext uri="{FF2B5EF4-FFF2-40B4-BE49-F238E27FC236}">
              <a16:creationId xmlns:a16="http://schemas.microsoft.com/office/drawing/2014/main" id="{C2B6F3D1-8C6A-5202-B3CF-BD2CBDF0ADEB}"/>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317" name="Text Box 2">
          <a:extLst>
            <a:ext uri="{FF2B5EF4-FFF2-40B4-BE49-F238E27FC236}">
              <a16:creationId xmlns:a16="http://schemas.microsoft.com/office/drawing/2014/main" id="{3BC5A519-8896-A65E-405D-D3419D2C508A}"/>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318" name="Text Box 2">
          <a:extLst>
            <a:ext uri="{FF2B5EF4-FFF2-40B4-BE49-F238E27FC236}">
              <a16:creationId xmlns:a16="http://schemas.microsoft.com/office/drawing/2014/main" id="{1525C0C0-7BBC-7A15-ABB3-96BDA7A55AE0}"/>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319" name="Text Box 2">
          <a:extLst>
            <a:ext uri="{FF2B5EF4-FFF2-40B4-BE49-F238E27FC236}">
              <a16:creationId xmlns:a16="http://schemas.microsoft.com/office/drawing/2014/main" id="{C4EB4C5C-21CC-E356-C6C4-077FF4B00A5C}"/>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320" name="Text Box 2">
          <a:extLst>
            <a:ext uri="{FF2B5EF4-FFF2-40B4-BE49-F238E27FC236}">
              <a16:creationId xmlns:a16="http://schemas.microsoft.com/office/drawing/2014/main" id="{67A05F8C-4295-9463-E379-B57B94103C38}"/>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321" name="Text Box 2">
          <a:extLst>
            <a:ext uri="{FF2B5EF4-FFF2-40B4-BE49-F238E27FC236}">
              <a16:creationId xmlns:a16="http://schemas.microsoft.com/office/drawing/2014/main" id="{D4CB4BF2-AD6E-B947-5F3D-69ED6536816D}"/>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322" name="Text Box 2">
          <a:extLst>
            <a:ext uri="{FF2B5EF4-FFF2-40B4-BE49-F238E27FC236}">
              <a16:creationId xmlns:a16="http://schemas.microsoft.com/office/drawing/2014/main" id="{48B20CAD-86A4-FD4A-A16E-3EDE1FDF4B5A}"/>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323" name="Text Box 2">
          <a:extLst>
            <a:ext uri="{FF2B5EF4-FFF2-40B4-BE49-F238E27FC236}">
              <a16:creationId xmlns:a16="http://schemas.microsoft.com/office/drawing/2014/main" id="{D8015E30-B726-820F-5A5D-49D818CC51E7}"/>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324" name="Text Box 2">
          <a:extLst>
            <a:ext uri="{FF2B5EF4-FFF2-40B4-BE49-F238E27FC236}">
              <a16:creationId xmlns:a16="http://schemas.microsoft.com/office/drawing/2014/main" id="{778C35A9-48C6-493E-46EE-975A047698F3}"/>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325" name="Text Box 2">
          <a:extLst>
            <a:ext uri="{FF2B5EF4-FFF2-40B4-BE49-F238E27FC236}">
              <a16:creationId xmlns:a16="http://schemas.microsoft.com/office/drawing/2014/main" id="{81479A99-3925-D2F5-2C62-7EB74F55734E}"/>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326" name="Text Box 2">
          <a:extLst>
            <a:ext uri="{FF2B5EF4-FFF2-40B4-BE49-F238E27FC236}">
              <a16:creationId xmlns:a16="http://schemas.microsoft.com/office/drawing/2014/main" id="{06B78D76-127C-9B79-042F-0485B6040117}"/>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327" name="Text Box 2">
          <a:extLst>
            <a:ext uri="{FF2B5EF4-FFF2-40B4-BE49-F238E27FC236}">
              <a16:creationId xmlns:a16="http://schemas.microsoft.com/office/drawing/2014/main" id="{40139FE7-4233-9FF2-AB9F-D4CF30A68862}"/>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328" name="Text Box 2">
          <a:extLst>
            <a:ext uri="{FF2B5EF4-FFF2-40B4-BE49-F238E27FC236}">
              <a16:creationId xmlns:a16="http://schemas.microsoft.com/office/drawing/2014/main" id="{22F92865-2E34-07E0-8208-D1A1B1314F06}"/>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329" name="Text Box 2">
          <a:extLst>
            <a:ext uri="{FF2B5EF4-FFF2-40B4-BE49-F238E27FC236}">
              <a16:creationId xmlns:a16="http://schemas.microsoft.com/office/drawing/2014/main" id="{92F163A0-F693-567F-52C3-7D455EAEB1CB}"/>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330" name="Text Box 2">
          <a:extLst>
            <a:ext uri="{FF2B5EF4-FFF2-40B4-BE49-F238E27FC236}">
              <a16:creationId xmlns:a16="http://schemas.microsoft.com/office/drawing/2014/main" id="{6CC151EA-EB8D-8B00-8D88-AE1F43DB07F5}"/>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331" name="Text Box 2">
          <a:extLst>
            <a:ext uri="{FF2B5EF4-FFF2-40B4-BE49-F238E27FC236}">
              <a16:creationId xmlns:a16="http://schemas.microsoft.com/office/drawing/2014/main" id="{F7F42951-2F82-A7DC-07BD-DBFAFB2534DF}"/>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332" name="Text Box 2">
          <a:extLst>
            <a:ext uri="{FF2B5EF4-FFF2-40B4-BE49-F238E27FC236}">
              <a16:creationId xmlns:a16="http://schemas.microsoft.com/office/drawing/2014/main" id="{2F4A7F22-AB7F-1D6E-32FE-4AC5D66A2ED9}"/>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333" name="Text Box 2">
          <a:extLst>
            <a:ext uri="{FF2B5EF4-FFF2-40B4-BE49-F238E27FC236}">
              <a16:creationId xmlns:a16="http://schemas.microsoft.com/office/drawing/2014/main" id="{12C33E78-7F9B-B01C-0C22-E182443341CA}"/>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334" name="Text Box 2">
          <a:extLst>
            <a:ext uri="{FF2B5EF4-FFF2-40B4-BE49-F238E27FC236}">
              <a16:creationId xmlns:a16="http://schemas.microsoft.com/office/drawing/2014/main" id="{0BABF45B-9C5A-F76E-E7C6-789083075176}"/>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335" name="Text Box 2">
          <a:extLst>
            <a:ext uri="{FF2B5EF4-FFF2-40B4-BE49-F238E27FC236}">
              <a16:creationId xmlns:a16="http://schemas.microsoft.com/office/drawing/2014/main" id="{DFC8C3D2-803A-1786-5DFF-C76809E2655A}"/>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336" name="Text Box 2">
          <a:extLst>
            <a:ext uri="{FF2B5EF4-FFF2-40B4-BE49-F238E27FC236}">
              <a16:creationId xmlns:a16="http://schemas.microsoft.com/office/drawing/2014/main" id="{B0DF9FBC-C876-8FC4-68F0-55714B04EC6B}"/>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337" name="Text Box 2">
          <a:extLst>
            <a:ext uri="{FF2B5EF4-FFF2-40B4-BE49-F238E27FC236}">
              <a16:creationId xmlns:a16="http://schemas.microsoft.com/office/drawing/2014/main" id="{0B13C02F-FC84-F080-1117-7FEE7F8EEF54}"/>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338" name="Text Box 2">
          <a:extLst>
            <a:ext uri="{FF2B5EF4-FFF2-40B4-BE49-F238E27FC236}">
              <a16:creationId xmlns:a16="http://schemas.microsoft.com/office/drawing/2014/main" id="{4E0B653F-1244-11FE-7C83-5B384A9E3112}"/>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339" name="Text Box 2">
          <a:extLst>
            <a:ext uri="{FF2B5EF4-FFF2-40B4-BE49-F238E27FC236}">
              <a16:creationId xmlns:a16="http://schemas.microsoft.com/office/drawing/2014/main" id="{9FFB5000-E829-1AB5-8577-35814689FF81}"/>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340" name="Text Box 2">
          <a:extLst>
            <a:ext uri="{FF2B5EF4-FFF2-40B4-BE49-F238E27FC236}">
              <a16:creationId xmlns:a16="http://schemas.microsoft.com/office/drawing/2014/main" id="{DD3E682A-EADE-14FA-B4FE-1023B46B19FB}"/>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341" name="Text Box 2">
          <a:extLst>
            <a:ext uri="{FF2B5EF4-FFF2-40B4-BE49-F238E27FC236}">
              <a16:creationId xmlns:a16="http://schemas.microsoft.com/office/drawing/2014/main" id="{FF726AEF-02EF-B370-07A3-F6E0DF22103D}"/>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342" name="Text Box 2">
          <a:extLst>
            <a:ext uri="{FF2B5EF4-FFF2-40B4-BE49-F238E27FC236}">
              <a16:creationId xmlns:a16="http://schemas.microsoft.com/office/drawing/2014/main" id="{BC862DF0-E337-8D36-B530-06E9AA3FBE11}"/>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343" name="Text Box 2">
          <a:extLst>
            <a:ext uri="{FF2B5EF4-FFF2-40B4-BE49-F238E27FC236}">
              <a16:creationId xmlns:a16="http://schemas.microsoft.com/office/drawing/2014/main" id="{6A0D43FB-B413-8850-B4B3-4D51ACB2AF9A}"/>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344" name="Text Box 2">
          <a:extLst>
            <a:ext uri="{FF2B5EF4-FFF2-40B4-BE49-F238E27FC236}">
              <a16:creationId xmlns:a16="http://schemas.microsoft.com/office/drawing/2014/main" id="{AA55BEC6-5965-6570-5B4A-0764C134FF2A}"/>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345" name="Text Box 2">
          <a:extLst>
            <a:ext uri="{FF2B5EF4-FFF2-40B4-BE49-F238E27FC236}">
              <a16:creationId xmlns:a16="http://schemas.microsoft.com/office/drawing/2014/main" id="{65471568-C7C7-65F4-5B67-75D532D787B7}"/>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346" name="Text Box 2">
          <a:extLst>
            <a:ext uri="{FF2B5EF4-FFF2-40B4-BE49-F238E27FC236}">
              <a16:creationId xmlns:a16="http://schemas.microsoft.com/office/drawing/2014/main" id="{C72DDD5A-DD2C-CB6F-5762-9C7E8716ED53}"/>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347" name="Text Box 2">
          <a:extLst>
            <a:ext uri="{FF2B5EF4-FFF2-40B4-BE49-F238E27FC236}">
              <a16:creationId xmlns:a16="http://schemas.microsoft.com/office/drawing/2014/main" id="{E1DE21CD-0563-BC42-B6AB-9996AB9EDB4C}"/>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348" name="Text Box 2">
          <a:extLst>
            <a:ext uri="{FF2B5EF4-FFF2-40B4-BE49-F238E27FC236}">
              <a16:creationId xmlns:a16="http://schemas.microsoft.com/office/drawing/2014/main" id="{BFD658C0-10D3-F135-7B93-B22622135FD6}"/>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349" name="Text Box 2">
          <a:extLst>
            <a:ext uri="{FF2B5EF4-FFF2-40B4-BE49-F238E27FC236}">
              <a16:creationId xmlns:a16="http://schemas.microsoft.com/office/drawing/2014/main" id="{A509ADB4-B127-B8E0-E128-1B22737925E9}"/>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350" name="Text Box 2">
          <a:extLst>
            <a:ext uri="{FF2B5EF4-FFF2-40B4-BE49-F238E27FC236}">
              <a16:creationId xmlns:a16="http://schemas.microsoft.com/office/drawing/2014/main" id="{08961FBC-8807-2037-47FC-2B40BD294E2E}"/>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351" name="Text Box 2">
          <a:extLst>
            <a:ext uri="{FF2B5EF4-FFF2-40B4-BE49-F238E27FC236}">
              <a16:creationId xmlns:a16="http://schemas.microsoft.com/office/drawing/2014/main" id="{31B1D421-38E8-DB13-72E9-84E31184AD4C}"/>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352" name="Text Box 2">
          <a:extLst>
            <a:ext uri="{FF2B5EF4-FFF2-40B4-BE49-F238E27FC236}">
              <a16:creationId xmlns:a16="http://schemas.microsoft.com/office/drawing/2014/main" id="{E7BDE4B1-CE9D-D7ED-D2F0-5BD2EBE7C479}"/>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353" name="Text Box 2">
          <a:extLst>
            <a:ext uri="{FF2B5EF4-FFF2-40B4-BE49-F238E27FC236}">
              <a16:creationId xmlns:a16="http://schemas.microsoft.com/office/drawing/2014/main" id="{8EAA5E24-8C60-3707-2820-68E77CD6E234}"/>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354" name="Text Box 2">
          <a:extLst>
            <a:ext uri="{FF2B5EF4-FFF2-40B4-BE49-F238E27FC236}">
              <a16:creationId xmlns:a16="http://schemas.microsoft.com/office/drawing/2014/main" id="{358910A9-ED4E-F977-D635-371660008769}"/>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355" name="Text Box 2">
          <a:extLst>
            <a:ext uri="{FF2B5EF4-FFF2-40B4-BE49-F238E27FC236}">
              <a16:creationId xmlns:a16="http://schemas.microsoft.com/office/drawing/2014/main" id="{EA5F1F8F-D796-5A72-4306-28FD56AD98F0}"/>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356" name="Text Box 2">
          <a:extLst>
            <a:ext uri="{FF2B5EF4-FFF2-40B4-BE49-F238E27FC236}">
              <a16:creationId xmlns:a16="http://schemas.microsoft.com/office/drawing/2014/main" id="{6B23E690-F541-D3B8-E3B6-7B8AE793B46C}"/>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357" name="Text Box 2">
          <a:extLst>
            <a:ext uri="{FF2B5EF4-FFF2-40B4-BE49-F238E27FC236}">
              <a16:creationId xmlns:a16="http://schemas.microsoft.com/office/drawing/2014/main" id="{BF397A6C-973C-76CA-C405-9D772502CF94}"/>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358" name="Text Box 2">
          <a:extLst>
            <a:ext uri="{FF2B5EF4-FFF2-40B4-BE49-F238E27FC236}">
              <a16:creationId xmlns:a16="http://schemas.microsoft.com/office/drawing/2014/main" id="{97A5E71E-8159-E3A8-0E1F-850AAC69C331}"/>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359" name="Text Box 2">
          <a:extLst>
            <a:ext uri="{FF2B5EF4-FFF2-40B4-BE49-F238E27FC236}">
              <a16:creationId xmlns:a16="http://schemas.microsoft.com/office/drawing/2014/main" id="{DA61C64F-32C5-C606-1333-8F667A5FBD18}"/>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360" name="Text Box 2">
          <a:extLst>
            <a:ext uri="{FF2B5EF4-FFF2-40B4-BE49-F238E27FC236}">
              <a16:creationId xmlns:a16="http://schemas.microsoft.com/office/drawing/2014/main" id="{42247EE5-6107-573E-D31E-9B8E1CC7B8FC}"/>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361" name="Text Box 2">
          <a:extLst>
            <a:ext uri="{FF2B5EF4-FFF2-40B4-BE49-F238E27FC236}">
              <a16:creationId xmlns:a16="http://schemas.microsoft.com/office/drawing/2014/main" id="{327E4CBB-730C-6F02-B8D8-FF6A3F74D013}"/>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362" name="Text Box 2">
          <a:extLst>
            <a:ext uri="{FF2B5EF4-FFF2-40B4-BE49-F238E27FC236}">
              <a16:creationId xmlns:a16="http://schemas.microsoft.com/office/drawing/2014/main" id="{1051AE48-3C24-1DB0-F14F-005B0DB071E2}"/>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363" name="Text Box 2">
          <a:extLst>
            <a:ext uri="{FF2B5EF4-FFF2-40B4-BE49-F238E27FC236}">
              <a16:creationId xmlns:a16="http://schemas.microsoft.com/office/drawing/2014/main" id="{AF5B7FB4-3FE0-5D80-537F-420C805CFC12}"/>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364" name="Text Box 2">
          <a:extLst>
            <a:ext uri="{FF2B5EF4-FFF2-40B4-BE49-F238E27FC236}">
              <a16:creationId xmlns:a16="http://schemas.microsoft.com/office/drawing/2014/main" id="{86C7D92C-219A-4CD8-1B51-7462F6574464}"/>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365" name="Text Box 2">
          <a:extLst>
            <a:ext uri="{FF2B5EF4-FFF2-40B4-BE49-F238E27FC236}">
              <a16:creationId xmlns:a16="http://schemas.microsoft.com/office/drawing/2014/main" id="{025B5949-C192-2A7A-44AC-4E84EE67931A}"/>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366" name="Text Box 2">
          <a:extLst>
            <a:ext uri="{FF2B5EF4-FFF2-40B4-BE49-F238E27FC236}">
              <a16:creationId xmlns:a16="http://schemas.microsoft.com/office/drawing/2014/main" id="{27C91225-D33E-766A-5E08-5C2AFDB5E7BA}"/>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367" name="Text Box 2">
          <a:extLst>
            <a:ext uri="{FF2B5EF4-FFF2-40B4-BE49-F238E27FC236}">
              <a16:creationId xmlns:a16="http://schemas.microsoft.com/office/drawing/2014/main" id="{CF36D2B5-9E52-D597-68D6-6435C8C92460}"/>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368" name="Text Box 2">
          <a:extLst>
            <a:ext uri="{FF2B5EF4-FFF2-40B4-BE49-F238E27FC236}">
              <a16:creationId xmlns:a16="http://schemas.microsoft.com/office/drawing/2014/main" id="{EA40C92C-6E75-B7C5-7140-03709027F83E}"/>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369" name="Text Box 2">
          <a:extLst>
            <a:ext uri="{FF2B5EF4-FFF2-40B4-BE49-F238E27FC236}">
              <a16:creationId xmlns:a16="http://schemas.microsoft.com/office/drawing/2014/main" id="{852E8120-35DF-9FDA-A0B3-FE0A877B82DD}"/>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370" name="Text Box 2">
          <a:extLst>
            <a:ext uri="{FF2B5EF4-FFF2-40B4-BE49-F238E27FC236}">
              <a16:creationId xmlns:a16="http://schemas.microsoft.com/office/drawing/2014/main" id="{387EADA5-7CAF-48CA-A329-5E3F23A81FEF}"/>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371" name="Text Box 2">
          <a:extLst>
            <a:ext uri="{FF2B5EF4-FFF2-40B4-BE49-F238E27FC236}">
              <a16:creationId xmlns:a16="http://schemas.microsoft.com/office/drawing/2014/main" id="{8A5A02E4-CBF4-FDDF-FB8C-7EE49C525CE9}"/>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372" name="Text Box 2">
          <a:extLst>
            <a:ext uri="{FF2B5EF4-FFF2-40B4-BE49-F238E27FC236}">
              <a16:creationId xmlns:a16="http://schemas.microsoft.com/office/drawing/2014/main" id="{43D8F206-9DA9-935B-5459-3ED8B086B88B}"/>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373" name="Text Box 2">
          <a:extLst>
            <a:ext uri="{FF2B5EF4-FFF2-40B4-BE49-F238E27FC236}">
              <a16:creationId xmlns:a16="http://schemas.microsoft.com/office/drawing/2014/main" id="{0BCBCC74-559A-B74B-EDDE-495E6FA5ACB3}"/>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374" name="Text Box 2">
          <a:extLst>
            <a:ext uri="{FF2B5EF4-FFF2-40B4-BE49-F238E27FC236}">
              <a16:creationId xmlns:a16="http://schemas.microsoft.com/office/drawing/2014/main" id="{F01F4B44-ECEE-AA8C-DBF3-77AD4483A703}"/>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375" name="Text Box 2">
          <a:extLst>
            <a:ext uri="{FF2B5EF4-FFF2-40B4-BE49-F238E27FC236}">
              <a16:creationId xmlns:a16="http://schemas.microsoft.com/office/drawing/2014/main" id="{2CA94113-994A-F6E7-B59B-8314650CBD1D}"/>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376" name="Text Box 2">
          <a:extLst>
            <a:ext uri="{FF2B5EF4-FFF2-40B4-BE49-F238E27FC236}">
              <a16:creationId xmlns:a16="http://schemas.microsoft.com/office/drawing/2014/main" id="{9B2B5E51-04AB-4971-C746-A24F92257F67}"/>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377" name="Text Box 2">
          <a:extLst>
            <a:ext uri="{FF2B5EF4-FFF2-40B4-BE49-F238E27FC236}">
              <a16:creationId xmlns:a16="http://schemas.microsoft.com/office/drawing/2014/main" id="{631C079A-9479-5F7C-826F-A4797B0F0A61}"/>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378" name="Text Box 2">
          <a:extLst>
            <a:ext uri="{FF2B5EF4-FFF2-40B4-BE49-F238E27FC236}">
              <a16:creationId xmlns:a16="http://schemas.microsoft.com/office/drawing/2014/main" id="{EDA9862D-7430-6E0B-37C9-DBB7E9BFE9CC}"/>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379" name="Text Box 2">
          <a:extLst>
            <a:ext uri="{FF2B5EF4-FFF2-40B4-BE49-F238E27FC236}">
              <a16:creationId xmlns:a16="http://schemas.microsoft.com/office/drawing/2014/main" id="{F9BF983E-28F8-A863-26DC-20878CBC8B3B}"/>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380" name="Text Box 2">
          <a:extLst>
            <a:ext uri="{FF2B5EF4-FFF2-40B4-BE49-F238E27FC236}">
              <a16:creationId xmlns:a16="http://schemas.microsoft.com/office/drawing/2014/main" id="{D2F7F518-05C8-E7B4-D702-AD6B0EF18BF4}"/>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381" name="Text Box 2">
          <a:extLst>
            <a:ext uri="{FF2B5EF4-FFF2-40B4-BE49-F238E27FC236}">
              <a16:creationId xmlns:a16="http://schemas.microsoft.com/office/drawing/2014/main" id="{21D64D5C-753F-DC71-433E-53DD5BF82A55}"/>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382" name="Text Box 2">
          <a:extLst>
            <a:ext uri="{FF2B5EF4-FFF2-40B4-BE49-F238E27FC236}">
              <a16:creationId xmlns:a16="http://schemas.microsoft.com/office/drawing/2014/main" id="{29988E2C-4FC2-B9B7-FD2D-BFB251834823}"/>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383" name="Text Box 2">
          <a:extLst>
            <a:ext uri="{FF2B5EF4-FFF2-40B4-BE49-F238E27FC236}">
              <a16:creationId xmlns:a16="http://schemas.microsoft.com/office/drawing/2014/main" id="{5436ED07-F5CA-444D-4171-A5C9D3526806}"/>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384" name="Text Box 2">
          <a:extLst>
            <a:ext uri="{FF2B5EF4-FFF2-40B4-BE49-F238E27FC236}">
              <a16:creationId xmlns:a16="http://schemas.microsoft.com/office/drawing/2014/main" id="{1D527AAB-ECF5-DD96-A591-0246096D5A4D}"/>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385" name="Text Box 2">
          <a:extLst>
            <a:ext uri="{FF2B5EF4-FFF2-40B4-BE49-F238E27FC236}">
              <a16:creationId xmlns:a16="http://schemas.microsoft.com/office/drawing/2014/main" id="{A53BBCE1-8239-CAFF-B462-8E98C8145476}"/>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386" name="Text Box 2">
          <a:extLst>
            <a:ext uri="{FF2B5EF4-FFF2-40B4-BE49-F238E27FC236}">
              <a16:creationId xmlns:a16="http://schemas.microsoft.com/office/drawing/2014/main" id="{25130C4D-3379-1685-B804-3C2B0BD79A6A}"/>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387" name="Text Box 2">
          <a:extLst>
            <a:ext uri="{FF2B5EF4-FFF2-40B4-BE49-F238E27FC236}">
              <a16:creationId xmlns:a16="http://schemas.microsoft.com/office/drawing/2014/main" id="{2C634ED6-C099-428E-FD7C-0AEEB0BC5E5B}"/>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388" name="Text Box 2">
          <a:extLst>
            <a:ext uri="{FF2B5EF4-FFF2-40B4-BE49-F238E27FC236}">
              <a16:creationId xmlns:a16="http://schemas.microsoft.com/office/drawing/2014/main" id="{66D979AD-1C1C-6B00-62CD-41B2CFB04011}"/>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389" name="Text Box 2">
          <a:extLst>
            <a:ext uri="{FF2B5EF4-FFF2-40B4-BE49-F238E27FC236}">
              <a16:creationId xmlns:a16="http://schemas.microsoft.com/office/drawing/2014/main" id="{656C1571-59CF-D8B7-AB01-540D0A49909D}"/>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390" name="Text Box 2">
          <a:extLst>
            <a:ext uri="{FF2B5EF4-FFF2-40B4-BE49-F238E27FC236}">
              <a16:creationId xmlns:a16="http://schemas.microsoft.com/office/drawing/2014/main" id="{D421E758-4A73-513B-6982-ACA96A53D4EA}"/>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391" name="Text Box 2">
          <a:extLst>
            <a:ext uri="{FF2B5EF4-FFF2-40B4-BE49-F238E27FC236}">
              <a16:creationId xmlns:a16="http://schemas.microsoft.com/office/drawing/2014/main" id="{A6BD9EE2-6C80-2A0C-011E-AF6692AD9C98}"/>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392" name="Text Box 2">
          <a:extLst>
            <a:ext uri="{FF2B5EF4-FFF2-40B4-BE49-F238E27FC236}">
              <a16:creationId xmlns:a16="http://schemas.microsoft.com/office/drawing/2014/main" id="{8C08DF4B-7FE0-83C1-02AE-C00F99B31A33}"/>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393" name="Text Box 2">
          <a:extLst>
            <a:ext uri="{FF2B5EF4-FFF2-40B4-BE49-F238E27FC236}">
              <a16:creationId xmlns:a16="http://schemas.microsoft.com/office/drawing/2014/main" id="{F7E20B87-ABD2-8C4B-FC1B-0EF4F4CD451C}"/>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394" name="Text Box 1">
          <a:extLst>
            <a:ext uri="{FF2B5EF4-FFF2-40B4-BE49-F238E27FC236}">
              <a16:creationId xmlns:a16="http://schemas.microsoft.com/office/drawing/2014/main" id="{36E363AB-D554-745B-2111-456BD1C0A646}"/>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395" name="Text Box 2">
          <a:extLst>
            <a:ext uri="{FF2B5EF4-FFF2-40B4-BE49-F238E27FC236}">
              <a16:creationId xmlns:a16="http://schemas.microsoft.com/office/drawing/2014/main" id="{815A22F6-632C-A7D1-D85C-DAD98FC282F8}"/>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396" name="Text Box 3">
          <a:extLst>
            <a:ext uri="{FF2B5EF4-FFF2-40B4-BE49-F238E27FC236}">
              <a16:creationId xmlns:a16="http://schemas.microsoft.com/office/drawing/2014/main" id="{79238F33-4971-359F-7F56-07D13E51318C}"/>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397" name="Text Box 4">
          <a:extLst>
            <a:ext uri="{FF2B5EF4-FFF2-40B4-BE49-F238E27FC236}">
              <a16:creationId xmlns:a16="http://schemas.microsoft.com/office/drawing/2014/main" id="{568C5AFC-BF04-2AE3-0683-946AC042362A}"/>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398" name="Text Box 5">
          <a:extLst>
            <a:ext uri="{FF2B5EF4-FFF2-40B4-BE49-F238E27FC236}">
              <a16:creationId xmlns:a16="http://schemas.microsoft.com/office/drawing/2014/main" id="{69C22411-18DE-3F67-0404-9DC637F23199}"/>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399" name="Text Box 1">
          <a:extLst>
            <a:ext uri="{FF2B5EF4-FFF2-40B4-BE49-F238E27FC236}">
              <a16:creationId xmlns:a16="http://schemas.microsoft.com/office/drawing/2014/main" id="{9A18CA6A-C5D3-5EEA-F000-5C71C0B6E788}"/>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00" name="Text Box 2">
          <a:extLst>
            <a:ext uri="{FF2B5EF4-FFF2-40B4-BE49-F238E27FC236}">
              <a16:creationId xmlns:a16="http://schemas.microsoft.com/office/drawing/2014/main" id="{D18BE6D7-8EA7-5905-930A-2E351B562DFC}"/>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01" name="Text Box 3">
          <a:extLst>
            <a:ext uri="{FF2B5EF4-FFF2-40B4-BE49-F238E27FC236}">
              <a16:creationId xmlns:a16="http://schemas.microsoft.com/office/drawing/2014/main" id="{4FE9570E-06B5-4778-979C-E551E33D4FDB}"/>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02" name="Text Box 4">
          <a:extLst>
            <a:ext uri="{FF2B5EF4-FFF2-40B4-BE49-F238E27FC236}">
              <a16:creationId xmlns:a16="http://schemas.microsoft.com/office/drawing/2014/main" id="{444DB68A-69FC-3406-07D2-A1679DABE000}"/>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03" name="Text Box 5">
          <a:extLst>
            <a:ext uri="{FF2B5EF4-FFF2-40B4-BE49-F238E27FC236}">
              <a16:creationId xmlns:a16="http://schemas.microsoft.com/office/drawing/2014/main" id="{535923F0-90C6-311F-B55F-05BFD3FE03F8}"/>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04" name="Text Box 6">
          <a:extLst>
            <a:ext uri="{FF2B5EF4-FFF2-40B4-BE49-F238E27FC236}">
              <a16:creationId xmlns:a16="http://schemas.microsoft.com/office/drawing/2014/main" id="{9BB6625C-64EC-EE41-58E3-DD85F1EEF4D4}"/>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05" name="Text Box 7">
          <a:extLst>
            <a:ext uri="{FF2B5EF4-FFF2-40B4-BE49-F238E27FC236}">
              <a16:creationId xmlns:a16="http://schemas.microsoft.com/office/drawing/2014/main" id="{B75EBAEC-5378-8FF1-2975-4C4B6FD027B5}"/>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06" name="Text Box 8">
          <a:extLst>
            <a:ext uri="{FF2B5EF4-FFF2-40B4-BE49-F238E27FC236}">
              <a16:creationId xmlns:a16="http://schemas.microsoft.com/office/drawing/2014/main" id="{D4DEC7F5-567E-25FB-2C7E-E3F84E5CD47C}"/>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07" name="Text Box 7">
          <a:extLst>
            <a:ext uri="{FF2B5EF4-FFF2-40B4-BE49-F238E27FC236}">
              <a16:creationId xmlns:a16="http://schemas.microsoft.com/office/drawing/2014/main" id="{39B86CD5-15C3-BD70-F3E9-14A7A53AA669}"/>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08" name="Text Box 8">
          <a:extLst>
            <a:ext uri="{FF2B5EF4-FFF2-40B4-BE49-F238E27FC236}">
              <a16:creationId xmlns:a16="http://schemas.microsoft.com/office/drawing/2014/main" id="{24A1939A-C77A-74BE-04DE-57C37A6DD8D9}"/>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09" name="Text Box 7">
          <a:extLst>
            <a:ext uri="{FF2B5EF4-FFF2-40B4-BE49-F238E27FC236}">
              <a16:creationId xmlns:a16="http://schemas.microsoft.com/office/drawing/2014/main" id="{67E4C1C0-408F-CEBD-0BF4-76BC08992810}"/>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274320</xdr:colOff>
      <xdr:row>127</xdr:row>
      <xdr:rowOff>0</xdr:rowOff>
    </xdr:from>
    <xdr:to>
      <xdr:col>14</xdr:col>
      <xdr:colOff>0</xdr:colOff>
      <xdr:row>128</xdr:row>
      <xdr:rowOff>20955</xdr:rowOff>
    </xdr:to>
    <xdr:sp macro="" textlink="">
      <xdr:nvSpPr>
        <xdr:cNvPr id="2473410" name="Text Box 8">
          <a:extLst>
            <a:ext uri="{FF2B5EF4-FFF2-40B4-BE49-F238E27FC236}">
              <a16:creationId xmlns:a16="http://schemas.microsoft.com/office/drawing/2014/main" id="{3E070470-DFD9-5CE9-750E-8D82FC1A3428}"/>
            </a:ext>
          </a:extLst>
        </xdr:cNvPr>
        <xdr:cNvSpPr txBox="1">
          <a:spLocks noChangeArrowheads="1"/>
        </xdr:cNvSpPr>
      </xdr:nvSpPr>
      <xdr:spPr bwMode="auto">
        <a:xfrm>
          <a:off x="3436620" y="24414480"/>
          <a:ext cx="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11" name="Text Box 2">
          <a:extLst>
            <a:ext uri="{FF2B5EF4-FFF2-40B4-BE49-F238E27FC236}">
              <a16:creationId xmlns:a16="http://schemas.microsoft.com/office/drawing/2014/main" id="{725526C0-F2D7-0D53-04A5-D1EDB35A8EBF}"/>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12" name="Text Box 2">
          <a:extLst>
            <a:ext uri="{FF2B5EF4-FFF2-40B4-BE49-F238E27FC236}">
              <a16:creationId xmlns:a16="http://schemas.microsoft.com/office/drawing/2014/main" id="{A338C25D-5BCA-20D2-5759-3D02B5E3885D}"/>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13" name="Text Box 2">
          <a:extLst>
            <a:ext uri="{FF2B5EF4-FFF2-40B4-BE49-F238E27FC236}">
              <a16:creationId xmlns:a16="http://schemas.microsoft.com/office/drawing/2014/main" id="{1B0CC3B4-A512-A884-4259-EF15F529D6D6}"/>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14" name="Text Box 2">
          <a:extLst>
            <a:ext uri="{FF2B5EF4-FFF2-40B4-BE49-F238E27FC236}">
              <a16:creationId xmlns:a16="http://schemas.microsoft.com/office/drawing/2014/main" id="{38690A6A-C953-316B-9793-D7B9CB297286}"/>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415" name="Text Box 2">
          <a:extLst>
            <a:ext uri="{FF2B5EF4-FFF2-40B4-BE49-F238E27FC236}">
              <a16:creationId xmlns:a16="http://schemas.microsoft.com/office/drawing/2014/main" id="{C4FE85B4-A54C-CC6F-84CB-EC332253F2C0}"/>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16" name="Text Box 6">
          <a:extLst>
            <a:ext uri="{FF2B5EF4-FFF2-40B4-BE49-F238E27FC236}">
              <a16:creationId xmlns:a16="http://schemas.microsoft.com/office/drawing/2014/main" id="{BCD1C7E2-1927-C799-0E8D-E13CE6FD5B34}"/>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17" name="Text Box 2">
          <a:extLst>
            <a:ext uri="{FF2B5EF4-FFF2-40B4-BE49-F238E27FC236}">
              <a16:creationId xmlns:a16="http://schemas.microsoft.com/office/drawing/2014/main" id="{F0EA1AD2-E785-9EF9-5BAD-36838EAAF8A4}"/>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18" name="Text Box 2">
          <a:extLst>
            <a:ext uri="{FF2B5EF4-FFF2-40B4-BE49-F238E27FC236}">
              <a16:creationId xmlns:a16="http://schemas.microsoft.com/office/drawing/2014/main" id="{F4CAD5C4-09C2-02C9-3D59-3D7183A6925E}"/>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419" name="Text Box 2">
          <a:extLst>
            <a:ext uri="{FF2B5EF4-FFF2-40B4-BE49-F238E27FC236}">
              <a16:creationId xmlns:a16="http://schemas.microsoft.com/office/drawing/2014/main" id="{43CB24F9-EB99-6DA0-D5C5-A24F4103D13A}"/>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20" name="Text Box 6">
          <a:extLst>
            <a:ext uri="{FF2B5EF4-FFF2-40B4-BE49-F238E27FC236}">
              <a16:creationId xmlns:a16="http://schemas.microsoft.com/office/drawing/2014/main" id="{7EAF8D97-071F-A94F-33C5-8496566E9DB4}"/>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21" name="Text Box 2">
          <a:extLst>
            <a:ext uri="{FF2B5EF4-FFF2-40B4-BE49-F238E27FC236}">
              <a16:creationId xmlns:a16="http://schemas.microsoft.com/office/drawing/2014/main" id="{F666C8DA-9739-4BC9-E95A-6CE8EB71A320}"/>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22" name="Text Box 2">
          <a:extLst>
            <a:ext uri="{FF2B5EF4-FFF2-40B4-BE49-F238E27FC236}">
              <a16:creationId xmlns:a16="http://schemas.microsoft.com/office/drawing/2014/main" id="{37D14314-9326-859D-E82F-E05AB0799E75}"/>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423" name="Text Box 2">
          <a:extLst>
            <a:ext uri="{FF2B5EF4-FFF2-40B4-BE49-F238E27FC236}">
              <a16:creationId xmlns:a16="http://schemas.microsoft.com/office/drawing/2014/main" id="{A420F932-4FDC-0953-92B3-DC1C4EA5237B}"/>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24" name="Text Box 6">
          <a:extLst>
            <a:ext uri="{FF2B5EF4-FFF2-40B4-BE49-F238E27FC236}">
              <a16:creationId xmlns:a16="http://schemas.microsoft.com/office/drawing/2014/main" id="{D6C2F66F-39A2-E611-B76B-EFA538B10D57}"/>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25" name="Text Box 2">
          <a:extLst>
            <a:ext uri="{FF2B5EF4-FFF2-40B4-BE49-F238E27FC236}">
              <a16:creationId xmlns:a16="http://schemas.microsoft.com/office/drawing/2014/main" id="{A0E47B30-D1FF-90F5-2A14-FA5BD7B55D4B}"/>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26" name="Text Box 2">
          <a:extLst>
            <a:ext uri="{FF2B5EF4-FFF2-40B4-BE49-F238E27FC236}">
              <a16:creationId xmlns:a16="http://schemas.microsoft.com/office/drawing/2014/main" id="{E9D17A1B-E03A-31D4-C453-609AAF63F621}"/>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427" name="Text Box 2">
          <a:extLst>
            <a:ext uri="{FF2B5EF4-FFF2-40B4-BE49-F238E27FC236}">
              <a16:creationId xmlns:a16="http://schemas.microsoft.com/office/drawing/2014/main" id="{E10175CB-A34C-240C-CA92-880DDA00481D}"/>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28" name="Text Box 6">
          <a:extLst>
            <a:ext uri="{FF2B5EF4-FFF2-40B4-BE49-F238E27FC236}">
              <a16:creationId xmlns:a16="http://schemas.microsoft.com/office/drawing/2014/main" id="{E2DA5B83-750F-BFCD-737F-F7C5293BE96F}"/>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29" name="Text Box 2">
          <a:extLst>
            <a:ext uri="{FF2B5EF4-FFF2-40B4-BE49-F238E27FC236}">
              <a16:creationId xmlns:a16="http://schemas.microsoft.com/office/drawing/2014/main" id="{24196EC8-26C8-C020-C578-7F5E3EE16328}"/>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30" name="Text Box 2">
          <a:extLst>
            <a:ext uri="{FF2B5EF4-FFF2-40B4-BE49-F238E27FC236}">
              <a16:creationId xmlns:a16="http://schemas.microsoft.com/office/drawing/2014/main" id="{BBFB69FC-CE1A-41FD-E67C-84D112C630CA}"/>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431" name="Text Box 2">
          <a:extLst>
            <a:ext uri="{FF2B5EF4-FFF2-40B4-BE49-F238E27FC236}">
              <a16:creationId xmlns:a16="http://schemas.microsoft.com/office/drawing/2014/main" id="{82E4EE77-A39B-9994-1743-DCC7E3422148}"/>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32" name="Text Box 6">
          <a:extLst>
            <a:ext uri="{FF2B5EF4-FFF2-40B4-BE49-F238E27FC236}">
              <a16:creationId xmlns:a16="http://schemas.microsoft.com/office/drawing/2014/main" id="{502A2CEA-EFE0-C4D9-BA78-8E992FBF5495}"/>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33" name="Text Box 2">
          <a:extLst>
            <a:ext uri="{FF2B5EF4-FFF2-40B4-BE49-F238E27FC236}">
              <a16:creationId xmlns:a16="http://schemas.microsoft.com/office/drawing/2014/main" id="{043E222F-1EFE-0948-363F-19F4F157EF96}"/>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434" name="Text Box 2">
          <a:extLst>
            <a:ext uri="{FF2B5EF4-FFF2-40B4-BE49-F238E27FC236}">
              <a16:creationId xmlns:a16="http://schemas.microsoft.com/office/drawing/2014/main" id="{ED91A190-4FD4-8AF8-C508-DBEDCD714296}"/>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35" name="Text Box 2">
          <a:extLst>
            <a:ext uri="{FF2B5EF4-FFF2-40B4-BE49-F238E27FC236}">
              <a16:creationId xmlns:a16="http://schemas.microsoft.com/office/drawing/2014/main" id="{34183BC3-5B85-04DB-7D3F-61D2AFE8E1E7}"/>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36" name="Text Box 6">
          <a:extLst>
            <a:ext uri="{FF2B5EF4-FFF2-40B4-BE49-F238E27FC236}">
              <a16:creationId xmlns:a16="http://schemas.microsoft.com/office/drawing/2014/main" id="{0D0CE7E3-87CE-611F-D7ED-95368F19F5AB}"/>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37" name="Text Box 2">
          <a:extLst>
            <a:ext uri="{FF2B5EF4-FFF2-40B4-BE49-F238E27FC236}">
              <a16:creationId xmlns:a16="http://schemas.microsoft.com/office/drawing/2014/main" id="{109A0B80-282E-8FE2-3071-278C85703361}"/>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38" name="Text Box 2">
          <a:extLst>
            <a:ext uri="{FF2B5EF4-FFF2-40B4-BE49-F238E27FC236}">
              <a16:creationId xmlns:a16="http://schemas.microsoft.com/office/drawing/2014/main" id="{A60BD051-8186-BA72-F6BF-EBD5BAB86B1F}"/>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39" name="Text Box 2">
          <a:extLst>
            <a:ext uri="{FF2B5EF4-FFF2-40B4-BE49-F238E27FC236}">
              <a16:creationId xmlns:a16="http://schemas.microsoft.com/office/drawing/2014/main" id="{4C7ADAF0-E468-9681-976C-C438171B8E3D}"/>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40" name="Text Box 6">
          <a:extLst>
            <a:ext uri="{FF2B5EF4-FFF2-40B4-BE49-F238E27FC236}">
              <a16:creationId xmlns:a16="http://schemas.microsoft.com/office/drawing/2014/main" id="{34A7FD73-FD16-4A94-2EF5-F577375D72FD}"/>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41" name="Text Box 2">
          <a:extLst>
            <a:ext uri="{FF2B5EF4-FFF2-40B4-BE49-F238E27FC236}">
              <a16:creationId xmlns:a16="http://schemas.microsoft.com/office/drawing/2014/main" id="{E66A4E07-E0F7-AF0A-D2E7-9DB3C1ADC1AC}"/>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442" name="Text Box 2">
          <a:extLst>
            <a:ext uri="{FF2B5EF4-FFF2-40B4-BE49-F238E27FC236}">
              <a16:creationId xmlns:a16="http://schemas.microsoft.com/office/drawing/2014/main" id="{D52B5C9D-BE83-15E7-0904-FC14A0102438}"/>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43" name="Text Box 2">
          <a:extLst>
            <a:ext uri="{FF2B5EF4-FFF2-40B4-BE49-F238E27FC236}">
              <a16:creationId xmlns:a16="http://schemas.microsoft.com/office/drawing/2014/main" id="{C5793498-8E23-8757-EFBF-136C66F0C4FE}"/>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44" name="Text Box 6">
          <a:extLst>
            <a:ext uri="{FF2B5EF4-FFF2-40B4-BE49-F238E27FC236}">
              <a16:creationId xmlns:a16="http://schemas.microsoft.com/office/drawing/2014/main" id="{BFF2B5B4-0C80-C17B-0853-B568960BDEE0}"/>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45" name="Text Box 2">
          <a:extLst>
            <a:ext uri="{FF2B5EF4-FFF2-40B4-BE49-F238E27FC236}">
              <a16:creationId xmlns:a16="http://schemas.microsoft.com/office/drawing/2014/main" id="{EE2297A7-6B20-88A1-799D-097210A6520A}"/>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446" name="Text Box 2">
          <a:extLst>
            <a:ext uri="{FF2B5EF4-FFF2-40B4-BE49-F238E27FC236}">
              <a16:creationId xmlns:a16="http://schemas.microsoft.com/office/drawing/2014/main" id="{61C41303-68B7-AD6E-D934-04B060C48C73}"/>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47" name="Text Box 2">
          <a:extLst>
            <a:ext uri="{FF2B5EF4-FFF2-40B4-BE49-F238E27FC236}">
              <a16:creationId xmlns:a16="http://schemas.microsoft.com/office/drawing/2014/main" id="{0B75A79D-FCA6-EE17-AB5D-AD1E244BDC46}"/>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48" name="Text Box 6">
          <a:extLst>
            <a:ext uri="{FF2B5EF4-FFF2-40B4-BE49-F238E27FC236}">
              <a16:creationId xmlns:a16="http://schemas.microsoft.com/office/drawing/2014/main" id="{F6FD891F-C7BC-3694-522A-FA62D4EC1505}"/>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49" name="Text Box 2">
          <a:extLst>
            <a:ext uri="{FF2B5EF4-FFF2-40B4-BE49-F238E27FC236}">
              <a16:creationId xmlns:a16="http://schemas.microsoft.com/office/drawing/2014/main" id="{8E8E8F85-FADF-A5F8-9513-C38CA7668C9E}"/>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50" name="Text Box 2">
          <a:extLst>
            <a:ext uri="{FF2B5EF4-FFF2-40B4-BE49-F238E27FC236}">
              <a16:creationId xmlns:a16="http://schemas.microsoft.com/office/drawing/2014/main" id="{260FB380-D40B-E0A1-D059-57ADF4675C79}"/>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51" name="Text Box 2">
          <a:extLst>
            <a:ext uri="{FF2B5EF4-FFF2-40B4-BE49-F238E27FC236}">
              <a16:creationId xmlns:a16="http://schemas.microsoft.com/office/drawing/2014/main" id="{0B34AAD1-B8D1-6F49-1B5C-F8F9E13E8A67}"/>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52" name="Text Box 6">
          <a:extLst>
            <a:ext uri="{FF2B5EF4-FFF2-40B4-BE49-F238E27FC236}">
              <a16:creationId xmlns:a16="http://schemas.microsoft.com/office/drawing/2014/main" id="{D39B2FD1-F951-3E3B-A30D-B64DC66C45EA}"/>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53" name="Text Box 2">
          <a:extLst>
            <a:ext uri="{FF2B5EF4-FFF2-40B4-BE49-F238E27FC236}">
              <a16:creationId xmlns:a16="http://schemas.microsoft.com/office/drawing/2014/main" id="{9FA991A7-1A93-2997-FAC8-052E00165298}"/>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454" name="Text Box 2">
          <a:extLst>
            <a:ext uri="{FF2B5EF4-FFF2-40B4-BE49-F238E27FC236}">
              <a16:creationId xmlns:a16="http://schemas.microsoft.com/office/drawing/2014/main" id="{63896C62-04D6-6832-CFBF-06BAE622880C}"/>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55" name="Text Box 2">
          <a:extLst>
            <a:ext uri="{FF2B5EF4-FFF2-40B4-BE49-F238E27FC236}">
              <a16:creationId xmlns:a16="http://schemas.microsoft.com/office/drawing/2014/main" id="{3DA6DD59-866C-6DD5-DCD8-3C638793918E}"/>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56" name="Text Box 6">
          <a:extLst>
            <a:ext uri="{FF2B5EF4-FFF2-40B4-BE49-F238E27FC236}">
              <a16:creationId xmlns:a16="http://schemas.microsoft.com/office/drawing/2014/main" id="{01D114B5-605A-94E4-3BA7-13BAC9F6AD90}"/>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57" name="Text Box 2">
          <a:extLst>
            <a:ext uri="{FF2B5EF4-FFF2-40B4-BE49-F238E27FC236}">
              <a16:creationId xmlns:a16="http://schemas.microsoft.com/office/drawing/2014/main" id="{9153DA9A-4C72-D16E-906D-F0F5F938E6FC}"/>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458" name="Text Box 2">
          <a:extLst>
            <a:ext uri="{FF2B5EF4-FFF2-40B4-BE49-F238E27FC236}">
              <a16:creationId xmlns:a16="http://schemas.microsoft.com/office/drawing/2014/main" id="{04E055BE-668D-8259-211D-D76E0021722C}"/>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59" name="Text Box 2">
          <a:extLst>
            <a:ext uri="{FF2B5EF4-FFF2-40B4-BE49-F238E27FC236}">
              <a16:creationId xmlns:a16="http://schemas.microsoft.com/office/drawing/2014/main" id="{D13FD4DC-C907-44FD-3787-7F754B17F4F0}"/>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60" name="Text Box 6">
          <a:extLst>
            <a:ext uri="{FF2B5EF4-FFF2-40B4-BE49-F238E27FC236}">
              <a16:creationId xmlns:a16="http://schemas.microsoft.com/office/drawing/2014/main" id="{7377CEA5-BEF4-F1D8-DF8B-87C6C27D5E48}"/>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61" name="Text Box 2">
          <a:extLst>
            <a:ext uri="{FF2B5EF4-FFF2-40B4-BE49-F238E27FC236}">
              <a16:creationId xmlns:a16="http://schemas.microsoft.com/office/drawing/2014/main" id="{4F699B40-15CE-7662-DD75-E3FA36288479}"/>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462" name="Text Box 2">
          <a:extLst>
            <a:ext uri="{FF2B5EF4-FFF2-40B4-BE49-F238E27FC236}">
              <a16:creationId xmlns:a16="http://schemas.microsoft.com/office/drawing/2014/main" id="{E0DFBC80-7D8D-7539-526B-1D6279901868}"/>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63" name="Text Box 2">
          <a:extLst>
            <a:ext uri="{FF2B5EF4-FFF2-40B4-BE49-F238E27FC236}">
              <a16:creationId xmlns:a16="http://schemas.microsoft.com/office/drawing/2014/main" id="{DFA85D39-91BA-2C8C-8236-FD1204EE298A}"/>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64" name="Text Box 6">
          <a:extLst>
            <a:ext uri="{FF2B5EF4-FFF2-40B4-BE49-F238E27FC236}">
              <a16:creationId xmlns:a16="http://schemas.microsoft.com/office/drawing/2014/main" id="{12ECD48B-E25F-4C5D-873B-FA1ED0065505}"/>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65" name="Text Box 2">
          <a:extLst>
            <a:ext uri="{FF2B5EF4-FFF2-40B4-BE49-F238E27FC236}">
              <a16:creationId xmlns:a16="http://schemas.microsoft.com/office/drawing/2014/main" id="{9933E006-867B-535A-A91D-7BAFDE760451}"/>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66" name="Text Box 2">
          <a:extLst>
            <a:ext uri="{FF2B5EF4-FFF2-40B4-BE49-F238E27FC236}">
              <a16:creationId xmlns:a16="http://schemas.microsoft.com/office/drawing/2014/main" id="{DC78BD36-A397-440C-7D8A-C6FA873A7276}"/>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67" name="Text Box 2">
          <a:extLst>
            <a:ext uri="{FF2B5EF4-FFF2-40B4-BE49-F238E27FC236}">
              <a16:creationId xmlns:a16="http://schemas.microsoft.com/office/drawing/2014/main" id="{EDF125BA-94D8-DEAE-3897-0B9D09AB365D}"/>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68" name="Text Box 6">
          <a:extLst>
            <a:ext uri="{FF2B5EF4-FFF2-40B4-BE49-F238E27FC236}">
              <a16:creationId xmlns:a16="http://schemas.microsoft.com/office/drawing/2014/main" id="{9D4EE22B-07F6-3895-2097-451BF45DBD1D}"/>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69" name="Text Box 2">
          <a:extLst>
            <a:ext uri="{FF2B5EF4-FFF2-40B4-BE49-F238E27FC236}">
              <a16:creationId xmlns:a16="http://schemas.microsoft.com/office/drawing/2014/main" id="{D3D5FB37-929F-1A7B-F596-FEF04E129EEF}"/>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470" name="Text Box 2">
          <a:extLst>
            <a:ext uri="{FF2B5EF4-FFF2-40B4-BE49-F238E27FC236}">
              <a16:creationId xmlns:a16="http://schemas.microsoft.com/office/drawing/2014/main" id="{6892F104-4190-0E2A-D81E-70C07C13D43B}"/>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71" name="Text Box 2">
          <a:extLst>
            <a:ext uri="{FF2B5EF4-FFF2-40B4-BE49-F238E27FC236}">
              <a16:creationId xmlns:a16="http://schemas.microsoft.com/office/drawing/2014/main" id="{3E561420-D6D6-B37C-4E35-7958D9CADF54}"/>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72" name="Text Box 6">
          <a:extLst>
            <a:ext uri="{FF2B5EF4-FFF2-40B4-BE49-F238E27FC236}">
              <a16:creationId xmlns:a16="http://schemas.microsoft.com/office/drawing/2014/main" id="{FE54F218-1AF8-1B02-13A3-BE4A9AD44EBE}"/>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73" name="Text Box 2">
          <a:extLst>
            <a:ext uri="{FF2B5EF4-FFF2-40B4-BE49-F238E27FC236}">
              <a16:creationId xmlns:a16="http://schemas.microsoft.com/office/drawing/2014/main" id="{7A9C3A33-33DA-EA47-6391-2CA0953B4FF3}"/>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474" name="Text Box 2">
          <a:extLst>
            <a:ext uri="{FF2B5EF4-FFF2-40B4-BE49-F238E27FC236}">
              <a16:creationId xmlns:a16="http://schemas.microsoft.com/office/drawing/2014/main" id="{776CF93C-5FB2-5194-CA06-B44FF2A48AF9}"/>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75" name="Text Box 2">
          <a:extLst>
            <a:ext uri="{FF2B5EF4-FFF2-40B4-BE49-F238E27FC236}">
              <a16:creationId xmlns:a16="http://schemas.microsoft.com/office/drawing/2014/main" id="{FA0A8F47-02FE-4747-85B5-160EE614CEE2}"/>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76" name="Text Box 6">
          <a:extLst>
            <a:ext uri="{FF2B5EF4-FFF2-40B4-BE49-F238E27FC236}">
              <a16:creationId xmlns:a16="http://schemas.microsoft.com/office/drawing/2014/main" id="{A3428124-CBF9-F576-DEAB-6B85C768DC63}"/>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77" name="Text Box 2">
          <a:extLst>
            <a:ext uri="{FF2B5EF4-FFF2-40B4-BE49-F238E27FC236}">
              <a16:creationId xmlns:a16="http://schemas.microsoft.com/office/drawing/2014/main" id="{9C367BA3-F17E-C924-99E9-37393F2E5561}"/>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478" name="Text Box 2">
          <a:extLst>
            <a:ext uri="{FF2B5EF4-FFF2-40B4-BE49-F238E27FC236}">
              <a16:creationId xmlns:a16="http://schemas.microsoft.com/office/drawing/2014/main" id="{EC80CF63-FB1B-BE5B-859F-ECBDD5187839}"/>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79" name="Text Box 2">
          <a:extLst>
            <a:ext uri="{FF2B5EF4-FFF2-40B4-BE49-F238E27FC236}">
              <a16:creationId xmlns:a16="http://schemas.microsoft.com/office/drawing/2014/main" id="{213FAFE9-D359-B9EF-B37C-3A858A3440EB}"/>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80" name="Text Box 6">
          <a:extLst>
            <a:ext uri="{FF2B5EF4-FFF2-40B4-BE49-F238E27FC236}">
              <a16:creationId xmlns:a16="http://schemas.microsoft.com/office/drawing/2014/main" id="{2296E7E8-14FF-D915-7739-121665354C73}"/>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81" name="Text Box 2">
          <a:extLst>
            <a:ext uri="{FF2B5EF4-FFF2-40B4-BE49-F238E27FC236}">
              <a16:creationId xmlns:a16="http://schemas.microsoft.com/office/drawing/2014/main" id="{7B677287-52DB-459B-7C50-3197A00A3C16}"/>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482" name="Text Box 2">
          <a:extLst>
            <a:ext uri="{FF2B5EF4-FFF2-40B4-BE49-F238E27FC236}">
              <a16:creationId xmlns:a16="http://schemas.microsoft.com/office/drawing/2014/main" id="{4B21002E-D202-32F4-7CBB-2BFDAF0A1C99}"/>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83" name="Text Box 2">
          <a:extLst>
            <a:ext uri="{FF2B5EF4-FFF2-40B4-BE49-F238E27FC236}">
              <a16:creationId xmlns:a16="http://schemas.microsoft.com/office/drawing/2014/main" id="{3FA30D25-62A8-9ACB-199F-87F9DA45DAC1}"/>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84" name="Text Box 6">
          <a:extLst>
            <a:ext uri="{FF2B5EF4-FFF2-40B4-BE49-F238E27FC236}">
              <a16:creationId xmlns:a16="http://schemas.microsoft.com/office/drawing/2014/main" id="{88479EF7-51D0-178D-98FA-C668ACEAAB8A}"/>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85" name="Text Box 2">
          <a:extLst>
            <a:ext uri="{FF2B5EF4-FFF2-40B4-BE49-F238E27FC236}">
              <a16:creationId xmlns:a16="http://schemas.microsoft.com/office/drawing/2014/main" id="{4611F50C-28B2-3D2E-E58E-8CF94F37BFA4}"/>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86" name="Text Box 2">
          <a:extLst>
            <a:ext uri="{FF2B5EF4-FFF2-40B4-BE49-F238E27FC236}">
              <a16:creationId xmlns:a16="http://schemas.microsoft.com/office/drawing/2014/main" id="{523E83D5-533E-CF70-6139-FBC9A32F5579}"/>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87" name="Text Box 2">
          <a:extLst>
            <a:ext uri="{FF2B5EF4-FFF2-40B4-BE49-F238E27FC236}">
              <a16:creationId xmlns:a16="http://schemas.microsoft.com/office/drawing/2014/main" id="{38800395-1674-E0D1-9FEC-8CC7109F2F7E}"/>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88" name="Text Box 6">
          <a:extLst>
            <a:ext uri="{FF2B5EF4-FFF2-40B4-BE49-F238E27FC236}">
              <a16:creationId xmlns:a16="http://schemas.microsoft.com/office/drawing/2014/main" id="{B60A1CD5-501C-7C7C-F774-A5F528ACC4C3}"/>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89" name="Text Box 2">
          <a:extLst>
            <a:ext uri="{FF2B5EF4-FFF2-40B4-BE49-F238E27FC236}">
              <a16:creationId xmlns:a16="http://schemas.microsoft.com/office/drawing/2014/main" id="{678BE009-6407-37EF-157D-1C71F1527A76}"/>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490" name="Text Box 2">
          <a:extLst>
            <a:ext uri="{FF2B5EF4-FFF2-40B4-BE49-F238E27FC236}">
              <a16:creationId xmlns:a16="http://schemas.microsoft.com/office/drawing/2014/main" id="{A2033E9C-F219-F0F7-EB6A-C02035AEF11B}"/>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91" name="Text Box 2">
          <a:extLst>
            <a:ext uri="{FF2B5EF4-FFF2-40B4-BE49-F238E27FC236}">
              <a16:creationId xmlns:a16="http://schemas.microsoft.com/office/drawing/2014/main" id="{F3CCDDE7-EECB-9150-7A11-E674E9656AF4}"/>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92" name="Text Box 6">
          <a:extLst>
            <a:ext uri="{FF2B5EF4-FFF2-40B4-BE49-F238E27FC236}">
              <a16:creationId xmlns:a16="http://schemas.microsoft.com/office/drawing/2014/main" id="{7D4AC4DF-FF7D-04AE-219E-522D3504A19E}"/>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93" name="Text Box 2">
          <a:extLst>
            <a:ext uri="{FF2B5EF4-FFF2-40B4-BE49-F238E27FC236}">
              <a16:creationId xmlns:a16="http://schemas.microsoft.com/office/drawing/2014/main" id="{25F793AD-8DFF-C4F8-2062-C1757871F44E}"/>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494" name="Text Box 2">
          <a:extLst>
            <a:ext uri="{FF2B5EF4-FFF2-40B4-BE49-F238E27FC236}">
              <a16:creationId xmlns:a16="http://schemas.microsoft.com/office/drawing/2014/main" id="{568DFE46-E0BE-CC2F-63B8-43E1E5C81BFB}"/>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95" name="Text Box 2">
          <a:extLst>
            <a:ext uri="{FF2B5EF4-FFF2-40B4-BE49-F238E27FC236}">
              <a16:creationId xmlns:a16="http://schemas.microsoft.com/office/drawing/2014/main" id="{4BAE5FA8-4A5B-ACEF-5493-333E4C5C9BE3}"/>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96" name="Text Box 6">
          <a:extLst>
            <a:ext uri="{FF2B5EF4-FFF2-40B4-BE49-F238E27FC236}">
              <a16:creationId xmlns:a16="http://schemas.microsoft.com/office/drawing/2014/main" id="{889B0696-0825-2256-B210-857B0A081A0B}"/>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97" name="Text Box 2">
          <a:extLst>
            <a:ext uri="{FF2B5EF4-FFF2-40B4-BE49-F238E27FC236}">
              <a16:creationId xmlns:a16="http://schemas.microsoft.com/office/drawing/2014/main" id="{71824978-26C4-2C13-8C84-C58183C9C6DA}"/>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498" name="Text Box 2">
          <a:extLst>
            <a:ext uri="{FF2B5EF4-FFF2-40B4-BE49-F238E27FC236}">
              <a16:creationId xmlns:a16="http://schemas.microsoft.com/office/drawing/2014/main" id="{A55103E5-02B2-ECB2-4C72-2B52B4C8B078}"/>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499" name="Text Box 2">
          <a:extLst>
            <a:ext uri="{FF2B5EF4-FFF2-40B4-BE49-F238E27FC236}">
              <a16:creationId xmlns:a16="http://schemas.microsoft.com/office/drawing/2014/main" id="{22B6D384-E8C6-C297-6C28-3704293A67B0}"/>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500" name="Text Box 6">
          <a:extLst>
            <a:ext uri="{FF2B5EF4-FFF2-40B4-BE49-F238E27FC236}">
              <a16:creationId xmlns:a16="http://schemas.microsoft.com/office/drawing/2014/main" id="{BF1767B3-60C1-5AEB-8CB3-E87767D2DC20}"/>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501" name="Text Box 2">
          <a:extLst>
            <a:ext uri="{FF2B5EF4-FFF2-40B4-BE49-F238E27FC236}">
              <a16:creationId xmlns:a16="http://schemas.microsoft.com/office/drawing/2014/main" id="{6D7B7885-BE6D-ED0E-8D9B-E223C5601452}"/>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502" name="Text Box 2">
          <a:extLst>
            <a:ext uri="{FF2B5EF4-FFF2-40B4-BE49-F238E27FC236}">
              <a16:creationId xmlns:a16="http://schemas.microsoft.com/office/drawing/2014/main" id="{62F29A94-926A-9A85-69A9-8B823757EAAD}"/>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503" name="Text Box 2">
          <a:extLst>
            <a:ext uri="{FF2B5EF4-FFF2-40B4-BE49-F238E27FC236}">
              <a16:creationId xmlns:a16="http://schemas.microsoft.com/office/drawing/2014/main" id="{CC16FB27-87A6-8777-F207-374CB8B7B78D}"/>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504" name="Text Box 6">
          <a:extLst>
            <a:ext uri="{FF2B5EF4-FFF2-40B4-BE49-F238E27FC236}">
              <a16:creationId xmlns:a16="http://schemas.microsoft.com/office/drawing/2014/main" id="{7BD3E79D-99F9-E4A3-BD37-A3F21BAD85BD}"/>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505" name="Text Box 2">
          <a:extLst>
            <a:ext uri="{FF2B5EF4-FFF2-40B4-BE49-F238E27FC236}">
              <a16:creationId xmlns:a16="http://schemas.microsoft.com/office/drawing/2014/main" id="{4B2635ED-51D2-38C0-AE9E-C1AC303C1BB7}"/>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506" name="Text Box 2">
          <a:extLst>
            <a:ext uri="{FF2B5EF4-FFF2-40B4-BE49-F238E27FC236}">
              <a16:creationId xmlns:a16="http://schemas.microsoft.com/office/drawing/2014/main" id="{0BAF8072-8A37-3CEF-A9F6-6775968E3263}"/>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507" name="Text Box 2">
          <a:extLst>
            <a:ext uri="{FF2B5EF4-FFF2-40B4-BE49-F238E27FC236}">
              <a16:creationId xmlns:a16="http://schemas.microsoft.com/office/drawing/2014/main" id="{3D40ED6F-F208-1A3D-A4F9-B36DB59BF4DA}"/>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508" name="Text Box 6">
          <a:extLst>
            <a:ext uri="{FF2B5EF4-FFF2-40B4-BE49-F238E27FC236}">
              <a16:creationId xmlns:a16="http://schemas.microsoft.com/office/drawing/2014/main" id="{7E978DD0-339B-E492-8C9E-9032A1492F42}"/>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509" name="Text Box 2">
          <a:extLst>
            <a:ext uri="{FF2B5EF4-FFF2-40B4-BE49-F238E27FC236}">
              <a16:creationId xmlns:a16="http://schemas.microsoft.com/office/drawing/2014/main" id="{14A8E0AF-4C03-F128-DF8B-CABF6284F3F6}"/>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510" name="Text Box 2">
          <a:extLst>
            <a:ext uri="{FF2B5EF4-FFF2-40B4-BE49-F238E27FC236}">
              <a16:creationId xmlns:a16="http://schemas.microsoft.com/office/drawing/2014/main" id="{73551E12-B155-2105-BDB8-F9C69A98AE88}"/>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511" name="Text Box 2">
          <a:extLst>
            <a:ext uri="{FF2B5EF4-FFF2-40B4-BE49-F238E27FC236}">
              <a16:creationId xmlns:a16="http://schemas.microsoft.com/office/drawing/2014/main" id="{D988B029-B555-9122-84F2-5A8ED8197ED9}"/>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512" name="Text Box 6">
          <a:extLst>
            <a:ext uri="{FF2B5EF4-FFF2-40B4-BE49-F238E27FC236}">
              <a16:creationId xmlns:a16="http://schemas.microsoft.com/office/drawing/2014/main" id="{C56DDDF7-DEF2-3A94-C6B7-8009EF7FD144}"/>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513" name="Text Box 2">
          <a:extLst>
            <a:ext uri="{FF2B5EF4-FFF2-40B4-BE49-F238E27FC236}">
              <a16:creationId xmlns:a16="http://schemas.microsoft.com/office/drawing/2014/main" id="{7EC768C7-01D0-26FD-C96F-56B34672B8EC}"/>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514" name="Text Box 2">
          <a:extLst>
            <a:ext uri="{FF2B5EF4-FFF2-40B4-BE49-F238E27FC236}">
              <a16:creationId xmlns:a16="http://schemas.microsoft.com/office/drawing/2014/main" id="{0EB67B57-E478-DBBF-4FF9-AC16E2A0E447}"/>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515" name="Text Box 2">
          <a:extLst>
            <a:ext uri="{FF2B5EF4-FFF2-40B4-BE49-F238E27FC236}">
              <a16:creationId xmlns:a16="http://schemas.microsoft.com/office/drawing/2014/main" id="{886EDCA8-9D6D-4D97-A494-AB673089C64B}"/>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516" name="Text Box 6">
          <a:extLst>
            <a:ext uri="{FF2B5EF4-FFF2-40B4-BE49-F238E27FC236}">
              <a16:creationId xmlns:a16="http://schemas.microsoft.com/office/drawing/2014/main" id="{4563D5AC-79B8-187B-16BE-48078343DC35}"/>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517" name="Text Box 2">
          <a:extLst>
            <a:ext uri="{FF2B5EF4-FFF2-40B4-BE49-F238E27FC236}">
              <a16:creationId xmlns:a16="http://schemas.microsoft.com/office/drawing/2014/main" id="{D4514731-4088-A5AC-4EAE-E04578387478}"/>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518" name="Text Box 2">
          <a:extLst>
            <a:ext uri="{FF2B5EF4-FFF2-40B4-BE49-F238E27FC236}">
              <a16:creationId xmlns:a16="http://schemas.microsoft.com/office/drawing/2014/main" id="{476F8F1D-5992-3B82-880B-9C4E95215EBA}"/>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519" name="Text Box 2">
          <a:extLst>
            <a:ext uri="{FF2B5EF4-FFF2-40B4-BE49-F238E27FC236}">
              <a16:creationId xmlns:a16="http://schemas.microsoft.com/office/drawing/2014/main" id="{1D14DBE4-336F-37D3-B356-ECD6AAEF1112}"/>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520" name="Text Box 2">
          <a:extLst>
            <a:ext uri="{FF2B5EF4-FFF2-40B4-BE49-F238E27FC236}">
              <a16:creationId xmlns:a16="http://schemas.microsoft.com/office/drawing/2014/main" id="{12449462-EAB0-6DA2-6073-B1211B758AEA}"/>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521" name="Text Box 2">
          <a:extLst>
            <a:ext uri="{FF2B5EF4-FFF2-40B4-BE49-F238E27FC236}">
              <a16:creationId xmlns:a16="http://schemas.microsoft.com/office/drawing/2014/main" id="{E2734E54-77D2-C8DF-2A4A-752458E1B01F}"/>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522" name="Text Box 6">
          <a:extLst>
            <a:ext uri="{FF2B5EF4-FFF2-40B4-BE49-F238E27FC236}">
              <a16:creationId xmlns:a16="http://schemas.microsoft.com/office/drawing/2014/main" id="{5C226D61-4910-5887-4095-DD22366FD064}"/>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523" name="Text Box 2">
          <a:extLst>
            <a:ext uri="{FF2B5EF4-FFF2-40B4-BE49-F238E27FC236}">
              <a16:creationId xmlns:a16="http://schemas.microsoft.com/office/drawing/2014/main" id="{1504DA4B-F055-EB62-0A99-6FEB30EFD407}"/>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524" name="Text Box 2">
          <a:extLst>
            <a:ext uri="{FF2B5EF4-FFF2-40B4-BE49-F238E27FC236}">
              <a16:creationId xmlns:a16="http://schemas.microsoft.com/office/drawing/2014/main" id="{50D37734-41C7-11BF-0A5C-F85FEB4DEA85}"/>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525" name="Text Box 2">
          <a:extLst>
            <a:ext uri="{FF2B5EF4-FFF2-40B4-BE49-F238E27FC236}">
              <a16:creationId xmlns:a16="http://schemas.microsoft.com/office/drawing/2014/main" id="{88D07A9C-C76E-7C12-A730-E241EC60527F}"/>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526" name="Text Box 2">
          <a:extLst>
            <a:ext uri="{FF2B5EF4-FFF2-40B4-BE49-F238E27FC236}">
              <a16:creationId xmlns:a16="http://schemas.microsoft.com/office/drawing/2014/main" id="{C673BFBE-5E98-8B5F-D5BF-6E1C43468D8F}"/>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527" name="Text Box 6">
          <a:extLst>
            <a:ext uri="{FF2B5EF4-FFF2-40B4-BE49-F238E27FC236}">
              <a16:creationId xmlns:a16="http://schemas.microsoft.com/office/drawing/2014/main" id="{18B7C1B7-1DC2-0DDB-BBD2-FD8686D4247A}"/>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528" name="Text Box 2">
          <a:extLst>
            <a:ext uri="{FF2B5EF4-FFF2-40B4-BE49-F238E27FC236}">
              <a16:creationId xmlns:a16="http://schemas.microsoft.com/office/drawing/2014/main" id="{B76A2856-D28F-98AB-08C2-4D8D06E8D9CE}"/>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529" name="Text Box 2">
          <a:extLst>
            <a:ext uri="{FF2B5EF4-FFF2-40B4-BE49-F238E27FC236}">
              <a16:creationId xmlns:a16="http://schemas.microsoft.com/office/drawing/2014/main" id="{53267016-FBEE-3528-120C-E4D0B6DCF8BF}"/>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530" name="Text Box 2">
          <a:extLst>
            <a:ext uri="{FF2B5EF4-FFF2-40B4-BE49-F238E27FC236}">
              <a16:creationId xmlns:a16="http://schemas.microsoft.com/office/drawing/2014/main" id="{5332BFEF-F050-C6EA-0876-41D6127D68FF}"/>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531" name="Text Box 2">
          <a:extLst>
            <a:ext uri="{FF2B5EF4-FFF2-40B4-BE49-F238E27FC236}">
              <a16:creationId xmlns:a16="http://schemas.microsoft.com/office/drawing/2014/main" id="{7F0A67C8-6386-7550-91D0-FEEBD51221F1}"/>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532" name="Text Box 6">
          <a:extLst>
            <a:ext uri="{FF2B5EF4-FFF2-40B4-BE49-F238E27FC236}">
              <a16:creationId xmlns:a16="http://schemas.microsoft.com/office/drawing/2014/main" id="{A00F0DD3-293F-6200-9203-F3732D09797B}"/>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533" name="Text Box 2">
          <a:extLst>
            <a:ext uri="{FF2B5EF4-FFF2-40B4-BE49-F238E27FC236}">
              <a16:creationId xmlns:a16="http://schemas.microsoft.com/office/drawing/2014/main" id="{B130C653-856D-9625-8BD9-73825D7B0D32}"/>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534" name="Text Box 2">
          <a:extLst>
            <a:ext uri="{FF2B5EF4-FFF2-40B4-BE49-F238E27FC236}">
              <a16:creationId xmlns:a16="http://schemas.microsoft.com/office/drawing/2014/main" id="{5F93F39D-4B03-8CCB-76FD-4E589AA12739}"/>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535" name="Text Box 2">
          <a:extLst>
            <a:ext uri="{FF2B5EF4-FFF2-40B4-BE49-F238E27FC236}">
              <a16:creationId xmlns:a16="http://schemas.microsoft.com/office/drawing/2014/main" id="{356CF5E0-542A-76C3-3E85-F090644C2E2C}"/>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536" name="Text Box 2">
          <a:extLst>
            <a:ext uri="{FF2B5EF4-FFF2-40B4-BE49-F238E27FC236}">
              <a16:creationId xmlns:a16="http://schemas.microsoft.com/office/drawing/2014/main" id="{CCD19E1F-CED7-E109-5F3F-9FCB92127D61}"/>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537" name="Text Box 2">
          <a:extLst>
            <a:ext uri="{FF2B5EF4-FFF2-40B4-BE49-F238E27FC236}">
              <a16:creationId xmlns:a16="http://schemas.microsoft.com/office/drawing/2014/main" id="{C59CD8A7-FA15-CDA7-F2A2-568420BFCCE7}"/>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373380</xdr:colOff>
      <xdr:row>127</xdr:row>
      <xdr:rowOff>0</xdr:rowOff>
    </xdr:from>
    <xdr:to>
      <xdr:col>16</xdr:col>
      <xdr:colOff>0</xdr:colOff>
      <xdr:row>129</xdr:row>
      <xdr:rowOff>0</xdr:rowOff>
    </xdr:to>
    <xdr:sp macro="" textlink="">
      <xdr:nvSpPr>
        <xdr:cNvPr id="2473538" name="Text Box 2">
          <a:extLst>
            <a:ext uri="{FF2B5EF4-FFF2-40B4-BE49-F238E27FC236}">
              <a16:creationId xmlns:a16="http://schemas.microsoft.com/office/drawing/2014/main" id="{0901526F-F236-65B7-BBD2-2BF68FA4F5CF}"/>
            </a:ext>
          </a:extLst>
        </xdr:cNvPr>
        <xdr:cNvSpPr txBox="1">
          <a:spLocks noChangeArrowheads="1"/>
        </xdr:cNvSpPr>
      </xdr:nvSpPr>
      <xdr:spPr bwMode="auto">
        <a:xfrm>
          <a:off x="4030980" y="24414480"/>
          <a:ext cx="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539" name="Text Box 6">
          <a:extLst>
            <a:ext uri="{FF2B5EF4-FFF2-40B4-BE49-F238E27FC236}">
              <a16:creationId xmlns:a16="http://schemas.microsoft.com/office/drawing/2014/main" id="{4601BBFD-4561-1E3D-3AAD-096C796C6461}"/>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540" name="Text Box 2">
          <a:extLst>
            <a:ext uri="{FF2B5EF4-FFF2-40B4-BE49-F238E27FC236}">
              <a16:creationId xmlns:a16="http://schemas.microsoft.com/office/drawing/2014/main" id="{6D693ACD-9396-D86A-B1C2-D3FF34196A0A}"/>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541" name="Text Box 2">
          <a:extLst>
            <a:ext uri="{FF2B5EF4-FFF2-40B4-BE49-F238E27FC236}">
              <a16:creationId xmlns:a16="http://schemas.microsoft.com/office/drawing/2014/main" id="{05372233-ED94-F425-8E5E-58B34B0EB4A5}"/>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542" name="Text Box 2">
          <a:extLst>
            <a:ext uri="{FF2B5EF4-FFF2-40B4-BE49-F238E27FC236}">
              <a16:creationId xmlns:a16="http://schemas.microsoft.com/office/drawing/2014/main" id="{F0CBB781-7712-84DF-E951-6AE490E43736}"/>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543" name="Text Box 2">
          <a:extLst>
            <a:ext uri="{FF2B5EF4-FFF2-40B4-BE49-F238E27FC236}">
              <a16:creationId xmlns:a16="http://schemas.microsoft.com/office/drawing/2014/main" id="{D89BA409-F45C-E789-F7F8-00D571C5A08D}"/>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544" name="Text Box 1">
          <a:extLst>
            <a:ext uri="{FF2B5EF4-FFF2-40B4-BE49-F238E27FC236}">
              <a16:creationId xmlns:a16="http://schemas.microsoft.com/office/drawing/2014/main" id="{AE4EF23C-3A75-FB80-3911-11CD52A9AC8D}"/>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545" name="Text Box 3">
          <a:extLst>
            <a:ext uri="{FF2B5EF4-FFF2-40B4-BE49-F238E27FC236}">
              <a16:creationId xmlns:a16="http://schemas.microsoft.com/office/drawing/2014/main" id="{ADB519C1-C5CD-2D30-BB47-044AB8B2B2A8}"/>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546" name="Text Box 4">
          <a:extLst>
            <a:ext uri="{FF2B5EF4-FFF2-40B4-BE49-F238E27FC236}">
              <a16:creationId xmlns:a16="http://schemas.microsoft.com/office/drawing/2014/main" id="{94E14303-2430-D12D-C9C1-61306A781E0F}"/>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547" name="Text Box 5">
          <a:extLst>
            <a:ext uri="{FF2B5EF4-FFF2-40B4-BE49-F238E27FC236}">
              <a16:creationId xmlns:a16="http://schemas.microsoft.com/office/drawing/2014/main" id="{55AD63EA-37C9-9203-634C-EE0E2B176E1E}"/>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548" name="Text Box 1">
          <a:extLst>
            <a:ext uri="{FF2B5EF4-FFF2-40B4-BE49-F238E27FC236}">
              <a16:creationId xmlns:a16="http://schemas.microsoft.com/office/drawing/2014/main" id="{1B86E1C0-C6FA-DD07-4BEF-7127D39A40EF}"/>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549" name="Text Box 3">
          <a:extLst>
            <a:ext uri="{FF2B5EF4-FFF2-40B4-BE49-F238E27FC236}">
              <a16:creationId xmlns:a16="http://schemas.microsoft.com/office/drawing/2014/main" id="{02699DEF-8FB2-5C73-72C6-8DDD50794C0C}"/>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550" name="Text Box 4">
          <a:extLst>
            <a:ext uri="{FF2B5EF4-FFF2-40B4-BE49-F238E27FC236}">
              <a16:creationId xmlns:a16="http://schemas.microsoft.com/office/drawing/2014/main" id="{40BFB0B9-4394-3F3B-AB34-5ED2DC8C11EA}"/>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551" name="Text Box 5">
          <a:extLst>
            <a:ext uri="{FF2B5EF4-FFF2-40B4-BE49-F238E27FC236}">
              <a16:creationId xmlns:a16="http://schemas.microsoft.com/office/drawing/2014/main" id="{3D13F35F-8432-253E-944F-F271E93A5CB2}"/>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129</xdr:row>
      <xdr:rowOff>0</xdr:rowOff>
    </xdr:to>
    <xdr:sp macro="" textlink="">
      <xdr:nvSpPr>
        <xdr:cNvPr id="2473552" name="Text Box 2">
          <a:extLst>
            <a:ext uri="{FF2B5EF4-FFF2-40B4-BE49-F238E27FC236}">
              <a16:creationId xmlns:a16="http://schemas.microsoft.com/office/drawing/2014/main" id="{9909CAD2-6E83-652D-F7B2-E9C4FF97C70B}"/>
            </a:ext>
          </a:extLst>
        </xdr:cNvPr>
        <xdr:cNvSpPr txBox="1">
          <a:spLocks noChangeArrowheads="1"/>
        </xdr:cNvSpPr>
      </xdr:nvSpPr>
      <xdr:spPr bwMode="auto">
        <a:xfrm>
          <a:off x="3223260" y="2441448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129</xdr:row>
      <xdr:rowOff>20955</xdr:rowOff>
    </xdr:to>
    <xdr:sp macro="" textlink="">
      <xdr:nvSpPr>
        <xdr:cNvPr id="2473553" name="Text Box 6">
          <a:extLst>
            <a:ext uri="{FF2B5EF4-FFF2-40B4-BE49-F238E27FC236}">
              <a16:creationId xmlns:a16="http://schemas.microsoft.com/office/drawing/2014/main" id="{3C0AE918-C850-C646-AC20-04B25E284A3A}"/>
            </a:ext>
          </a:extLst>
        </xdr:cNvPr>
        <xdr:cNvSpPr txBox="1">
          <a:spLocks noChangeArrowheads="1"/>
        </xdr:cNvSpPr>
      </xdr:nvSpPr>
      <xdr:spPr bwMode="auto">
        <a:xfrm>
          <a:off x="3223260" y="24414480"/>
          <a:ext cx="114300" cy="411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129</xdr:row>
      <xdr:rowOff>20955</xdr:rowOff>
    </xdr:to>
    <xdr:sp macro="" textlink="">
      <xdr:nvSpPr>
        <xdr:cNvPr id="2473554" name="Text Box 2">
          <a:extLst>
            <a:ext uri="{FF2B5EF4-FFF2-40B4-BE49-F238E27FC236}">
              <a16:creationId xmlns:a16="http://schemas.microsoft.com/office/drawing/2014/main" id="{0777338D-CEA4-7C59-7FAB-E4A02A846C03}"/>
            </a:ext>
          </a:extLst>
        </xdr:cNvPr>
        <xdr:cNvSpPr txBox="1">
          <a:spLocks noChangeArrowheads="1"/>
        </xdr:cNvSpPr>
      </xdr:nvSpPr>
      <xdr:spPr bwMode="auto">
        <a:xfrm>
          <a:off x="3223260" y="24414480"/>
          <a:ext cx="114300" cy="411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129</xdr:row>
      <xdr:rowOff>20955</xdr:rowOff>
    </xdr:to>
    <xdr:sp macro="" textlink="">
      <xdr:nvSpPr>
        <xdr:cNvPr id="2473555" name="Text Box 2">
          <a:extLst>
            <a:ext uri="{FF2B5EF4-FFF2-40B4-BE49-F238E27FC236}">
              <a16:creationId xmlns:a16="http://schemas.microsoft.com/office/drawing/2014/main" id="{59E49D4E-B97A-160F-02A4-1668CEEB4ECA}"/>
            </a:ext>
          </a:extLst>
        </xdr:cNvPr>
        <xdr:cNvSpPr txBox="1">
          <a:spLocks noChangeArrowheads="1"/>
        </xdr:cNvSpPr>
      </xdr:nvSpPr>
      <xdr:spPr bwMode="auto">
        <a:xfrm>
          <a:off x="3223260" y="24414480"/>
          <a:ext cx="114300" cy="411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556" name="Text Box 2">
          <a:extLst>
            <a:ext uri="{FF2B5EF4-FFF2-40B4-BE49-F238E27FC236}">
              <a16:creationId xmlns:a16="http://schemas.microsoft.com/office/drawing/2014/main" id="{6B879CD6-71D2-AB89-5290-35FCB46EF95D}"/>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557" name="Text Box 6">
          <a:extLst>
            <a:ext uri="{FF2B5EF4-FFF2-40B4-BE49-F238E27FC236}">
              <a16:creationId xmlns:a16="http://schemas.microsoft.com/office/drawing/2014/main" id="{A04FBD97-C76B-6DD7-8E1A-32B31A77D252}"/>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558" name="Text Box 2">
          <a:extLst>
            <a:ext uri="{FF2B5EF4-FFF2-40B4-BE49-F238E27FC236}">
              <a16:creationId xmlns:a16="http://schemas.microsoft.com/office/drawing/2014/main" id="{4D0A539B-9AB9-4106-F53C-FBC9CF151E66}"/>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559" name="Text Box 2">
          <a:extLst>
            <a:ext uri="{FF2B5EF4-FFF2-40B4-BE49-F238E27FC236}">
              <a16:creationId xmlns:a16="http://schemas.microsoft.com/office/drawing/2014/main" id="{7D83F2B5-FEC7-B271-8757-1E27D43192B8}"/>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560" name="Text Box 2">
          <a:extLst>
            <a:ext uri="{FF2B5EF4-FFF2-40B4-BE49-F238E27FC236}">
              <a16:creationId xmlns:a16="http://schemas.microsoft.com/office/drawing/2014/main" id="{6DF6D112-D74A-CFA6-B9AE-C87383EA35FC}"/>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561" name="Text Box 6">
          <a:extLst>
            <a:ext uri="{FF2B5EF4-FFF2-40B4-BE49-F238E27FC236}">
              <a16:creationId xmlns:a16="http://schemas.microsoft.com/office/drawing/2014/main" id="{29FFB0E3-9D95-D743-A992-1B42A0C5D8AB}"/>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562" name="Text Box 2">
          <a:extLst>
            <a:ext uri="{FF2B5EF4-FFF2-40B4-BE49-F238E27FC236}">
              <a16:creationId xmlns:a16="http://schemas.microsoft.com/office/drawing/2014/main" id="{CE9C5B67-98CA-8EE8-8DB7-D16F48F1196A}"/>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563" name="Text Box 2">
          <a:extLst>
            <a:ext uri="{FF2B5EF4-FFF2-40B4-BE49-F238E27FC236}">
              <a16:creationId xmlns:a16="http://schemas.microsoft.com/office/drawing/2014/main" id="{53DF4E22-4203-0DDA-BEB6-6BB77AEE6789}"/>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564" name="Text Box 2">
          <a:extLst>
            <a:ext uri="{FF2B5EF4-FFF2-40B4-BE49-F238E27FC236}">
              <a16:creationId xmlns:a16="http://schemas.microsoft.com/office/drawing/2014/main" id="{2E210F1A-1945-3BE4-A70D-A83D2BEC360E}"/>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565" name="Text Box 6">
          <a:extLst>
            <a:ext uri="{FF2B5EF4-FFF2-40B4-BE49-F238E27FC236}">
              <a16:creationId xmlns:a16="http://schemas.microsoft.com/office/drawing/2014/main" id="{3130C652-737E-9D38-CC8E-9A03FC3BF97C}"/>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566" name="Text Box 2">
          <a:extLst>
            <a:ext uri="{FF2B5EF4-FFF2-40B4-BE49-F238E27FC236}">
              <a16:creationId xmlns:a16="http://schemas.microsoft.com/office/drawing/2014/main" id="{1BE0283E-0702-7631-EE5B-09EEDFC029E8}"/>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567" name="Text Box 2">
          <a:extLst>
            <a:ext uri="{FF2B5EF4-FFF2-40B4-BE49-F238E27FC236}">
              <a16:creationId xmlns:a16="http://schemas.microsoft.com/office/drawing/2014/main" id="{297AF753-86F0-C1EC-4B1D-2595BEC718BB}"/>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568" name="Text Box 2">
          <a:extLst>
            <a:ext uri="{FF2B5EF4-FFF2-40B4-BE49-F238E27FC236}">
              <a16:creationId xmlns:a16="http://schemas.microsoft.com/office/drawing/2014/main" id="{EFEB55D8-B039-BEF7-F9FF-0C13D3B63FA0}"/>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569" name="Text Box 6">
          <a:extLst>
            <a:ext uri="{FF2B5EF4-FFF2-40B4-BE49-F238E27FC236}">
              <a16:creationId xmlns:a16="http://schemas.microsoft.com/office/drawing/2014/main" id="{4B654933-458B-4FBF-7F86-FB74F26A55BC}"/>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570" name="Text Box 2">
          <a:extLst>
            <a:ext uri="{FF2B5EF4-FFF2-40B4-BE49-F238E27FC236}">
              <a16:creationId xmlns:a16="http://schemas.microsoft.com/office/drawing/2014/main" id="{F9F9B096-D797-9128-3A2B-0C5225F58F81}"/>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571" name="Text Box 2">
          <a:extLst>
            <a:ext uri="{FF2B5EF4-FFF2-40B4-BE49-F238E27FC236}">
              <a16:creationId xmlns:a16="http://schemas.microsoft.com/office/drawing/2014/main" id="{8491BBA4-304E-BE89-83A8-CB602046B4E4}"/>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572" name="Text Box 2">
          <a:extLst>
            <a:ext uri="{FF2B5EF4-FFF2-40B4-BE49-F238E27FC236}">
              <a16:creationId xmlns:a16="http://schemas.microsoft.com/office/drawing/2014/main" id="{789BC621-BF44-5562-8C7B-FB4045FB934D}"/>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129</xdr:row>
      <xdr:rowOff>20955</xdr:rowOff>
    </xdr:to>
    <xdr:sp macro="" textlink="">
      <xdr:nvSpPr>
        <xdr:cNvPr id="2473573" name="Text Box 2">
          <a:extLst>
            <a:ext uri="{FF2B5EF4-FFF2-40B4-BE49-F238E27FC236}">
              <a16:creationId xmlns:a16="http://schemas.microsoft.com/office/drawing/2014/main" id="{FE7DB53E-05ED-2E84-1D2C-DBF108B7349A}"/>
            </a:ext>
          </a:extLst>
        </xdr:cNvPr>
        <xdr:cNvSpPr txBox="1">
          <a:spLocks noChangeArrowheads="1"/>
        </xdr:cNvSpPr>
      </xdr:nvSpPr>
      <xdr:spPr bwMode="auto">
        <a:xfrm>
          <a:off x="3223260" y="24414480"/>
          <a:ext cx="114300" cy="411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574" name="Text Box 6">
          <a:extLst>
            <a:ext uri="{FF2B5EF4-FFF2-40B4-BE49-F238E27FC236}">
              <a16:creationId xmlns:a16="http://schemas.microsoft.com/office/drawing/2014/main" id="{810F8F85-D853-4FF2-6448-B7A9DC18A270}"/>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575" name="Text Box 2">
          <a:extLst>
            <a:ext uri="{FF2B5EF4-FFF2-40B4-BE49-F238E27FC236}">
              <a16:creationId xmlns:a16="http://schemas.microsoft.com/office/drawing/2014/main" id="{AE12FCEE-E585-072A-04B7-1FFEF2C79061}"/>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576" name="Text Box 2">
          <a:extLst>
            <a:ext uri="{FF2B5EF4-FFF2-40B4-BE49-F238E27FC236}">
              <a16:creationId xmlns:a16="http://schemas.microsoft.com/office/drawing/2014/main" id="{0E8AC618-EC2F-6A21-611B-5C17E0FC706A}"/>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577" name="Text Box 2">
          <a:extLst>
            <a:ext uri="{FF2B5EF4-FFF2-40B4-BE49-F238E27FC236}">
              <a16:creationId xmlns:a16="http://schemas.microsoft.com/office/drawing/2014/main" id="{15801E54-69CF-12F7-6B40-46CCD9BEC0D4}"/>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578" name="Text Box 6">
          <a:extLst>
            <a:ext uri="{FF2B5EF4-FFF2-40B4-BE49-F238E27FC236}">
              <a16:creationId xmlns:a16="http://schemas.microsoft.com/office/drawing/2014/main" id="{1FD27059-92A5-C5ED-9F92-0B3550F4B9A6}"/>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579" name="Text Box 2">
          <a:extLst>
            <a:ext uri="{FF2B5EF4-FFF2-40B4-BE49-F238E27FC236}">
              <a16:creationId xmlns:a16="http://schemas.microsoft.com/office/drawing/2014/main" id="{6F0E42AF-A35F-858C-CEE9-E6D888AA652B}"/>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580" name="Text Box 2">
          <a:extLst>
            <a:ext uri="{FF2B5EF4-FFF2-40B4-BE49-F238E27FC236}">
              <a16:creationId xmlns:a16="http://schemas.microsoft.com/office/drawing/2014/main" id="{589A8AE1-BBD9-645D-D242-1AD489BCD6D7}"/>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581" name="Text Box 2">
          <a:extLst>
            <a:ext uri="{FF2B5EF4-FFF2-40B4-BE49-F238E27FC236}">
              <a16:creationId xmlns:a16="http://schemas.microsoft.com/office/drawing/2014/main" id="{6A217C58-ED51-8ACF-3150-DB8005EC08F2}"/>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582" name="Text Box 6">
          <a:extLst>
            <a:ext uri="{FF2B5EF4-FFF2-40B4-BE49-F238E27FC236}">
              <a16:creationId xmlns:a16="http://schemas.microsoft.com/office/drawing/2014/main" id="{B628F27C-173F-E1E0-9481-E9612E68FED5}"/>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583" name="Text Box 2">
          <a:extLst>
            <a:ext uri="{FF2B5EF4-FFF2-40B4-BE49-F238E27FC236}">
              <a16:creationId xmlns:a16="http://schemas.microsoft.com/office/drawing/2014/main" id="{B20B3309-D400-038A-A831-50ABABFF29B3}"/>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584" name="Text Box 2">
          <a:extLst>
            <a:ext uri="{FF2B5EF4-FFF2-40B4-BE49-F238E27FC236}">
              <a16:creationId xmlns:a16="http://schemas.microsoft.com/office/drawing/2014/main" id="{E0928928-FE5E-A670-3207-C0C15D01CDE7}"/>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585" name="Text Box 2">
          <a:extLst>
            <a:ext uri="{FF2B5EF4-FFF2-40B4-BE49-F238E27FC236}">
              <a16:creationId xmlns:a16="http://schemas.microsoft.com/office/drawing/2014/main" id="{57769AD5-C88D-24BB-089B-49681806CD42}"/>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586" name="Text Box 6">
          <a:extLst>
            <a:ext uri="{FF2B5EF4-FFF2-40B4-BE49-F238E27FC236}">
              <a16:creationId xmlns:a16="http://schemas.microsoft.com/office/drawing/2014/main" id="{E47321B0-DBD3-271B-064B-6943372CCF0D}"/>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587" name="Text Box 2">
          <a:extLst>
            <a:ext uri="{FF2B5EF4-FFF2-40B4-BE49-F238E27FC236}">
              <a16:creationId xmlns:a16="http://schemas.microsoft.com/office/drawing/2014/main" id="{24B325BB-23BE-8101-B39D-68EEC38FB83C}"/>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588" name="Text Box 2">
          <a:extLst>
            <a:ext uri="{FF2B5EF4-FFF2-40B4-BE49-F238E27FC236}">
              <a16:creationId xmlns:a16="http://schemas.microsoft.com/office/drawing/2014/main" id="{D5F0F6B6-B29D-EF15-E242-E7D56E5E164B}"/>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589" name="Text Box 2">
          <a:extLst>
            <a:ext uri="{FF2B5EF4-FFF2-40B4-BE49-F238E27FC236}">
              <a16:creationId xmlns:a16="http://schemas.microsoft.com/office/drawing/2014/main" id="{B5357308-BF11-8FBF-5FEB-278556C9EB8D}"/>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590" name="Text Box 6">
          <a:extLst>
            <a:ext uri="{FF2B5EF4-FFF2-40B4-BE49-F238E27FC236}">
              <a16:creationId xmlns:a16="http://schemas.microsoft.com/office/drawing/2014/main" id="{E252DD83-F388-6F6F-91CB-B0AA789E635C}"/>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591" name="Text Box 2">
          <a:extLst>
            <a:ext uri="{FF2B5EF4-FFF2-40B4-BE49-F238E27FC236}">
              <a16:creationId xmlns:a16="http://schemas.microsoft.com/office/drawing/2014/main" id="{963F4A01-C718-4DC5-1745-2EE3748BD511}"/>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592" name="Text Box 2">
          <a:extLst>
            <a:ext uri="{FF2B5EF4-FFF2-40B4-BE49-F238E27FC236}">
              <a16:creationId xmlns:a16="http://schemas.microsoft.com/office/drawing/2014/main" id="{B5B273CB-9D41-BA50-2688-CEED969F9634}"/>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593" name="Text Box 2">
          <a:extLst>
            <a:ext uri="{FF2B5EF4-FFF2-40B4-BE49-F238E27FC236}">
              <a16:creationId xmlns:a16="http://schemas.microsoft.com/office/drawing/2014/main" id="{368F7D0A-49CF-EF0C-1ED2-1DF41B81A6F4}"/>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594" name="Text Box 6">
          <a:extLst>
            <a:ext uri="{FF2B5EF4-FFF2-40B4-BE49-F238E27FC236}">
              <a16:creationId xmlns:a16="http://schemas.microsoft.com/office/drawing/2014/main" id="{D269E9E4-0C74-13F0-E1C9-206262788B04}"/>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595" name="Text Box 2">
          <a:extLst>
            <a:ext uri="{FF2B5EF4-FFF2-40B4-BE49-F238E27FC236}">
              <a16:creationId xmlns:a16="http://schemas.microsoft.com/office/drawing/2014/main" id="{8117D10A-AF0C-19E2-6E69-169796518FCD}"/>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596" name="Text Box 2">
          <a:extLst>
            <a:ext uri="{FF2B5EF4-FFF2-40B4-BE49-F238E27FC236}">
              <a16:creationId xmlns:a16="http://schemas.microsoft.com/office/drawing/2014/main" id="{17DE362E-8E64-6602-1FD3-FC83E554F3C1}"/>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597" name="Text Box 2">
          <a:extLst>
            <a:ext uri="{FF2B5EF4-FFF2-40B4-BE49-F238E27FC236}">
              <a16:creationId xmlns:a16="http://schemas.microsoft.com/office/drawing/2014/main" id="{7D493A8A-E879-FDC0-ABE9-04FF231B0D30}"/>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598" name="Text Box 6">
          <a:extLst>
            <a:ext uri="{FF2B5EF4-FFF2-40B4-BE49-F238E27FC236}">
              <a16:creationId xmlns:a16="http://schemas.microsoft.com/office/drawing/2014/main" id="{E5DD44D8-07FD-D119-E0A6-05402109FEE8}"/>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599" name="Text Box 2">
          <a:extLst>
            <a:ext uri="{FF2B5EF4-FFF2-40B4-BE49-F238E27FC236}">
              <a16:creationId xmlns:a16="http://schemas.microsoft.com/office/drawing/2014/main" id="{2579599B-EF99-3C2F-D751-F91B2FB6845D}"/>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600" name="Text Box 2">
          <a:extLst>
            <a:ext uri="{FF2B5EF4-FFF2-40B4-BE49-F238E27FC236}">
              <a16:creationId xmlns:a16="http://schemas.microsoft.com/office/drawing/2014/main" id="{D91B4898-81D1-C5AE-F3B2-2A1A2B891CDC}"/>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01" name="Text Box 2">
          <a:extLst>
            <a:ext uri="{FF2B5EF4-FFF2-40B4-BE49-F238E27FC236}">
              <a16:creationId xmlns:a16="http://schemas.microsoft.com/office/drawing/2014/main" id="{4521CA55-AB83-B8F8-D617-FC878F54100C}"/>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02" name="Text Box 6">
          <a:extLst>
            <a:ext uri="{FF2B5EF4-FFF2-40B4-BE49-F238E27FC236}">
              <a16:creationId xmlns:a16="http://schemas.microsoft.com/office/drawing/2014/main" id="{69A2FFDA-EAD1-958D-3680-65DF5D0F2ED0}"/>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03" name="Text Box 2">
          <a:extLst>
            <a:ext uri="{FF2B5EF4-FFF2-40B4-BE49-F238E27FC236}">
              <a16:creationId xmlns:a16="http://schemas.microsoft.com/office/drawing/2014/main" id="{D3D5A8C5-F1FC-1380-245E-5B035B0F2A38}"/>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604" name="Text Box 2">
          <a:extLst>
            <a:ext uri="{FF2B5EF4-FFF2-40B4-BE49-F238E27FC236}">
              <a16:creationId xmlns:a16="http://schemas.microsoft.com/office/drawing/2014/main" id="{9D2A03E5-113E-E4D9-679D-667EAE53A5F9}"/>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05" name="Text Box 2">
          <a:extLst>
            <a:ext uri="{FF2B5EF4-FFF2-40B4-BE49-F238E27FC236}">
              <a16:creationId xmlns:a16="http://schemas.microsoft.com/office/drawing/2014/main" id="{DD11D3E0-FE74-DBD2-A24C-7E4E4BC045FC}"/>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06" name="Text Box 6">
          <a:extLst>
            <a:ext uri="{FF2B5EF4-FFF2-40B4-BE49-F238E27FC236}">
              <a16:creationId xmlns:a16="http://schemas.microsoft.com/office/drawing/2014/main" id="{2E3E31FE-7BB7-3997-F0F9-B8E66720CCAF}"/>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07" name="Text Box 2">
          <a:extLst>
            <a:ext uri="{FF2B5EF4-FFF2-40B4-BE49-F238E27FC236}">
              <a16:creationId xmlns:a16="http://schemas.microsoft.com/office/drawing/2014/main" id="{DB9570BF-09E8-F8B0-3FE8-8A6E3CADEE43}"/>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08" name="Text Box 2">
          <a:extLst>
            <a:ext uri="{FF2B5EF4-FFF2-40B4-BE49-F238E27FC236}">
              <a16:creationId xmlns:a16="http://schemas.microsoft.com/office/drawing/2014/main" id="{485BC17F-4435-A20A-8B30-D7C6F1B0D640}"/>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09" name="Text Box 2">
          <a:extLst>
            <a:ext uri="{FF2B5EF4-FFF2-40B4-BE49-F238E27FC236}">
              <a16:creationId xmlns:a16="http://schemas.microsoft.com/office/drawing/2014/main" id="{82037D1E-AD7D-CDAC-51AD-363CD4BD9F92}"/>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10" name="Text Box 6">
          <a:extLst>
            <a:ext uri="{FF2B5EF4-FFF2-40B4-BE49-F238E27FC236}">
              <a16:creationId xmlns:a16="http://schemas.microsoft.com/office/drawing/2014/main" id="{CE9A1F57-34BB-EB54-1EC4-4B2DA8E29859}"/>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11" name="Text Box 2">
          <a:extLst>
            <a:ext uri="{FF2B5EF4-FFF2-40B4-BE49-F238E27FC236}">
              <a16:creationId xmlns:a16="http://schemas.microsoft.com/office/drawing/2014/main" id="{790CAD3F-F79D-4D06-C5A6-B2D2C8E4963D}"/>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612" name="Text Box 2">
          <a:extLst>
            <a:ext uri="{FF2B5EF4-FFF2-40B4-BE49-F238E27FC236}">
              <a16:creationId xmlns:a16="http://schemas.microsoft.com/office/drawing/2014/main" id="{E85CFB71-D7E6-761A-39EE-3A3A0A6FDD18}"/>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13" name="Text Box 2">
          <a:extLst>
            <a:ext uri="{FF2B5EF4-FFF2-40B4-BE49-F238E27FC236}">
              <a16:creationId xmlns:a16="http://schemas.microsoft.com/office/drawing/2014/main" id="{90FB18E8-A3B4-006B-DA61-5BE77D97629A}"/>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14" name="Text Box 6">
          <a:extLst>
            <a:ext uri="{FF2B5EF4-FFF2-40B4-BE49-F238E27FC236}">
              <a16:creationId xmlns:a16="http://schemas.microsoft.com/office/drawing/2014/main" id="{A6AD91CA-A70C-D4A1-BEEC-5E50CE2E4432}"/>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15" name="Text Box 2">
          <a:extLst>
            <a:ext uri="{FF2B5EF4-FFF2-40B4-BE49-F238E27FC236}">
              <a16:creationId xmlns:a16="http://schemas.microsoft.com/office/drawing/2014/main" id="{17511DF4-B804-55B3-FE19-C878C850AC2A}"/>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616" name="Text Box 2">
          <a:extLst>
            <a:ext uri="{FF2B5EF4-FFF2-40B4-BE49-F238E27FC236}">
              <a16:creationId xmlns:a16="http://schemas.microsoft.com/office/drawing/2014/main" id="{B0764E13-89CE-D089-D7A7-E372B62E69AB}"/>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17" name="Text Box 2">
          <a:extLst>
            <a:ext uri="{FF2B5EF4-FFF2-40B4-BE49-F238E27FC236}">
              <a16:creationId xmlns:a16="http://schemas.microsoft.com/office/drawing/2014/main" id="{E942BC89-D5C6-A51D-3B0D-5BDDB7D876CB}"/>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18" name="Text Box 6">
          <a:extLst>
            <a:ext uri="{FF2B5EF4-FFF2-40B4-BE49-F238E27FC236}">
              <a16:creationId xmlns:a16="http://schemas.microsoft.com/office/drawing/2014/main" id="{8DB6B884-ADC7-34C5-213B-01CE001622A6}"/>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19" name="Text Box 2">
          <a:extLst>
            <a:ext uri="{FF2B5EF4-FFF2-40B4-BE49-F238E27FC236}">
              <a16:creationId xmlns:a16="http://schemas.microsoft.com/office/drawing/2014/main" id="{D487C1BF-9519-CC63-D9D0-7F604BE69015}"/>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620" name="Text Box 2">
          <a:extLst>
            <a:ext uri="{FF2B5EF4-FFF2-40B4-BE49-F238E27FC236}">
              <a16:creationId xmlns:a16="http://schemas.microsoft.com/office/drawing/2014/main" id="{BEA8C7E8-FC45-9679-071D-B4A11C1D0777}"/>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21" name="Text Box 2">
          <a:extLst>
            <a:ext uri="{FF2B5EF4-FFF2-40B4-BE49-F238E27FC236}">
              <a16:creationId xmlns:a16="http://schemas.microsoft.com/office/drawing/2014/main" id="{028400DA-2ACB-C1A5-C922-9006AD408456}"/>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22" name="Text Box 6">
          <a:extLst>
            <a:ext uri="{FF2B5EF4-FFF2-40B4-BE49-F238E27FC236}">
              <a16:creationId xmlns:a16="http://schemas.microsoft.com/office/drawing/2014/main" id="{4A52B9E6-06D3-243B-6CBC-E9B3B3390C7A}"/>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23" name="Text Box 2">
          <a:extLst>
            <a:ext uri="{FF2B5EF4-FFF2-40B4-BE49-F238E27FC236}">
              <a16:creationId xmlns:a16="http://schemas.microsoft.com/office/drawing/2014/main" id="{04D0F2D3-235B-A602-07ED-D57E9C7B5FFD}"/>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624" name="Text Box 2">
          <a:extLst>
            <a:ext uri="{FF2B5EF4-FFF2-40B4-BE49-F238E27FC236}">
              <a16:creationId xmlns:a16="http://schemas.microsoft.com/office/drawing/2014/main" id="{AACAC53B-BED4-31BE-52A4-AAD42A6D110D}"/>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25" name="Text Box 2">
          <a:extLst>
            <a:ext uri="{FF2B5EF4-FFF2-40B4-BE49-F238E27FC236}">
              <a16:creationId xmlns:a16="http://schemas.microsoft.com/office/drawing/2014/main" id="{5684A0A6-EF16-2800-C5A6-7FFA83E4411A}"/>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26" name="Text Box 6">
          <a:extLst>
            <a:ext uri="{FF2B5EF4-FFF2-40B4-BE49-F238E27FC236}">
              <a16:creationId xmlns:a16="http://schemas.microsoft.com/office/drawing/2014/main" id="{95D56BC5-B738-D04E-A2DD-3AAA37217889}"/>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27" name="Text Box 2">
          <a:extLst>
            <a:ext uri="{FF2B5EF4-FFF2-40B4-BE49-F238E27FC236}">
              <a16:creationId xmlns:a16="http://schemas.microsoft.com/office/drawing/2014/main" id="{600DBA16-49C2-D03C-C4CF-88246FB0327A}"/>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28" name="Text Box 2">
          <a:extLst>
            <a:ext uri="{FF2B5EF4-FFF2-40B4-BE49-F238E27FC236}">
              <a16:creationId xmlns:a16="http://schemas.microsoft.com/office/drawing/2014/main" id="{F93A09EA-4A03-68CC-795C-4959F4107CBA}"/>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29" name="Text Box 2">
          <a:extLst>
            <a:ext uri="{FF2B5EF4-FFF2-40B4-BE49-F238E27FC236}">
              <a16:creationId xmlns:a16="http://schemas.microsoft.com/office/drawing/2014/main" id="{D0ABEC20-288F-3E0A-087E-EDB91574B576}"/>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30" name="Text Box 6">
          <a:extLst>
            <a:ext uri="{FF2B5EF4-FFF2-40B4-BE49-F238E27FC236}">
              <a16:creationId xmlns:a16="http://schemas.microsoft.com/office/drawing/2014/main" id="{D55BC374-8643-65C6-D2CB-BD6751648E4C}"/>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31" name="Text Box 2">
          <a:extLst>
            <a:ext uri="{FF2B5EF4-FFF2-40B4-BE49-F238E27FC236}">
              <a16:creationId xmlns:a16="http://schemas.microsoft.com/office/drawing/2014/main" id="{6A90C222-0A99-ED2B-7EB9-4A743E3289D8}"/>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632" name="Text Box 2">
          <a:extLst>
            <a:ext uri="{FF2B5EF4-FFF2-40B4-BE49-F238E27FC236}">
              <a16:creationId xmlns:a16="http://schemas.microsoft.com/office/drawing/2014/main" id="{8B477709-7CD2-47C4-B8BF-E3D9C40F33BB}"/>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33" name="Text Box 2">
          <a:extLst>
            <a:ext uri="{FF2B5EF4-FFF2-40B4-BE49-F238E27FC236}">
              <a16:creationId xmlns:a16="http://schemas.microsoft.com/office/drawing/2014/main" id="{2DFBB170-24AA-0F78-2D20-854C58B457D6}"/>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34" name="Text Box 6">
          <a:extLst>
            <a:ext uri="{FF2B5EF4-FFF2-40B4-BE49-F238E27FC236}">
              <a16:creationId xmlns:a16="http://schemas.microsoft.com/office/drawing/2014/main" id="{19E7C003-2274-0B20-C2CC-0A0A60D5BC2C}"/>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35" name="Text Box 2">
          <a:extLst>
            <a:ext uri="{FF2B5EF4-FFF2-40B4-BE49-F238E27FC236}">
              <a16:creationId xmlns:a16="http://schemas.microsoft.com/office/drawing/2014/main" id="{C2186583-7FF2-C1BB-FED1-876C4B10D4A7}"/>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636" name="Text Box 2">
          <a:extLst>
            <a:ext uri="{FF2B5EF4-FFF2-40B4-BE49-F238E27FC236}">
              <a16:creationId xmlns:a16="http://schemas.microsoft.com/office/drawing/2014/main" id="{5F9D82D5-43EA-FB17-16B1-27913A32A781}"/>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37" name="Text Box 2">
          <a:extLst>
            <a:ext uri="{FF2B5EF4-FFF2-40B4-BE49-F238E27FC236}">
              <a16:creationId xmlns:a16="http://schemas.microsoft.com/office/drawing/2014/main" id="{791D4F80-85DB-D680-BFC7-2DE95DC8531F}"/>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38" name="Text Box 6">
          <a:extLst>
            <a:ext uri="{FF2B5EF4-FFF2-40B4-BE49-F238E27FC236}">
              <a16:creationId xmlns:a16="http://schemas.microsoft.com/office/drawing/2014/main" id="{417A1641-51B1-71AB-2B77-1F5308ABE1F4}"/>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39" name="Text Box 2">
          <a:extLst>
            <a:ext uri="{FF2B5EF4-FFF2-40B4-BE49-F238E27FC236}">
              <a16:creationId xmlns:a16="http://schemas.microsoft.com/office/drawing/2014/main" id="{F9E3D02D-4A35-19D7-3C97-E084B428F49A}"/>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640" name="Text Box 2">
          <a:extLst>
            <a:ext uri="{FF2B5EF4-FFF2-40B4-BE49-F238E27FC236}">
              <a16:creationId xmlns:a16="http://schemas.microsoft.com/office/drawing/2014/main" id="{01D4834C-7093-4ED7-D227-2214B5A702E6}"/>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41" name="Text Box 2">
          <a:extLst>
            <a:ext uri="{FF2B5EF4-FFF2-40B4-BE49-F238E27FC236}">
              <a16:creationId xmlns:a16="http://schemas.microsoft.com/office/drawing/2014/main" id="{D1329FAB-CEC8-70AA-1C4F-CCC7FCACA777}"/>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42" name="Text Box 6">
          <a:extLst>
            <a:ext uri="{FF2B5EF4-FFF2-40B4-BE49-F238E27FC236}">
              <a16:creationId xmlns:a16="http://schemas.microsoft.com/office/drawing/2014/main" id="{FF6514F1-A4EE-1326-87D2-9AF026FF9528}"/>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43" name="Text Box 2">
          <a:extLst>
            <a:ext uri="{FF2B5EF4-FFF2-40B4-BE49-F238E27FC236}">
              <a16:creationId xmlns:a16="http://schemas.microsoft.com/office/drawing/2014/main" id="{3C587FA6-FA30-9C94-B7CE-3D2BE441E805}"/>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644" name="Text Box 2">
          <a:extLst>
            <a:ext uri="{FF2B5EF4-FFF2-40B4-BE49-F238E27FC236}">
              <a16:creationId xmlns:a16="http://schemas.microsoft.com/office/drawing/2014/main" id="{4A5985DA-88FD-FDE2-69C2-AD18C1015771}"/>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45" name="Text Box 2">
          <a:extLst>
            <a:ext uri="{FF2B5EF4-FFF2-40B4-BE49-F238E27FC236}">
              <a16:creationId xmlns:a16="http://schemas.microsoft.com/office/drawing/2014/main" id="{72474216-62E7-2B00-0710-514E6EB074D0}"/>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46" name="Text Box 6">
          <a:extLst>
            <a:ext uri="{FF2B5EF4-FFF2-40B4-BE49-F238E27FC236}">
              <a16:creationId xmlns:a16="http://schemas.microsoft.com/office/drawing/2014/main" id="{7ED9B4CC-A4E2-7F7B-CD7C-BCBD728A2215}"/>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47" name="Text Box 2">
          <a:extLst>
            <a:ext uri="{FF2B5EF4-FFF2-40B4-BE49-F238E27FC236}">
              <a16:creationId xmlns:a16="http://schemas.microsoft.com/office/drawing/2014/main" id="{902D2A6C-94F3-9F93-CCB0-B7A0768E89F4}"/>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648" name="Text Box 2">
          <a:extLst>
            <a:ext uri="{FF2B5EF4-FFF2-40B4-BE49-F238E27FC236}">
              <a16:creationId xmlns:a16="http://schemas.microsoft.com/office/drawing/2014/main" id="{7A768418-5D4C-DCF5-A2F9-D0567C878C2A}"/>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49" name="Text Box 2">
          <a:extLst>
            <a:ext uri="{FF2B5EF4-FFF2-40B4-BE49-F238E27FC236}">
              <a16:creationId xmlns:a16="http://schemas.microsoft.com/office/drawing/2014/main" id="{05F2C85E-68A2-4AF2-909E-CBBCD0E42F0B}"/>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50" name="Text Box 6">
          <a:extLst>
            <a:ext uri="{FF2B5EF4-FFF2-40B4-BE49-F238E27FC236}">
              <a16:creationId xmlns:a16="http://schemas.microsoft.com/office/drawing/2014/main" id="{FE94CE2D-EC30-D0AD-1E8C-A085688BA305}"/>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51" name="Text Box 2">
          <a:extLst>
            <a:ext uri="{FF2B5EF4-FFF2-40B4-BE49-F238E27FC236}">
              <a16:creationId xmlns:a16="http://schemas.microsoft.com/office/drawing/2014/main" id="{8C0767C0-2ED8-9E0F-C2D4-521ABE379592}"/>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52" name="Text Box 2">
          <a:extLst>
            <a:ext uri="{FF2B5EF4-FFF2-40B4-BE49-F238E27FC236}">
              <a16:creationId xmlns:a16="http://schemas.microsoft.com/office/drawing/2014/main" id="{C2AEF7A6-092F-232A-C472-E7397335376D}"/>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53" name="Text Box 2">
          <a:extLst>
            <a:ext uri="{FF2B5EF4-FFF2-40B4-BE49-F238E27FC236}">
              <a16:creationId xmlns:a16="http://schemas.microsoft.com/office/drawing/2014/main" id="{2B16AFDF-9D31-02C2-D0D0-93AA6314C80F}"/>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54" name="Text Box 6">
          <a:extLst>
            <a:ext uri="{FF2B5EF4-FFF2-40B4-BE49-F238E27FC236}">
              <a16:creationId xmlns:a16="http://schemas.microsoft.com/office/drawing/2014/main" id="{19E8EFDF-2F42-161A-51A3-98966F2E0AF4}"/>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55" name="Text Box 2">
          <a:extLst>
            <a:ext uri="{FF2B5EF4-FFF2-40B4-BE49-F238E27FC236}">
              <a16:creationId xmlns:a16="http://schemas.microsoft.com/office/drawing/2014/main" id="{038CD755-8828-5320-2281-4D18BFD4207D}"/>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656" name="Text Box 2">
          <a:extLst>
            <a:ext uri="{FF2B5EF4-FFF2-40B4-BE49-F238E27FC236}">
              <a16:creationId xmlns:a16="http://schemas.microsoft.com/office/drawing/2014/main" id="{F6ADC7E8-22B9-4BAB-68AB-7EE33FD52055}"/>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57" name="Text Box 2">
          <a:extLst>
            <a:ext uri="{FF2B5EF4-FFF2-40B4-BE49-F238E27FC236}">
              <a16:creationId xmlns:a16="http://schemas.microsoft.com/office/drawing/2014/main" id="{8D4C48AA-7040-52DE-3528-8D07713AEE18}"/>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129</xdr:row>
      <xdr:rowOff>20955</xdr:rowOff>
    </xdr:to>
    <xdr:sp macro="" textlink="">
      <xdr:nvSpPr>
        <xdr:cNvPr id="2473658" name="Text Box 2">
          <a:extLst>
            <a:ext uri="{FF2B5EF4-FFF2-40B4-BE49-F238E27FC236}">
              <a16:creationId xmlns:a16="http://schemas.microsoft.com/office/drawing/2014/main" id="{7DE62FF7-C9F9-A9BE-E2DD-60947EBFD429}"/>
            </a:ext>
          </a:extLst>
        </xdr:cNvPr>
        <xdr:cNvSpPr txBox="1">
          <a:spLocks noChangeArrowheads="1"/>
        </xdr:cNvSpPr>
      </xdr:nvSpPr>
      <xdr:spPr bwMode="auto">
        <a:xfrm>
          <a:off x="3223260" y="24414480"/>
          <a:ext cx="114300" cy="411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129</xdr:row>
      <xdr:rowOff>20955</xdr:rowOff>
    </xdr:to>
    <xdr:sp macro="" textlink="">
      <xdr:nvSpPr>
        <xdr:cNvPr id="2473659" name="Text Box 6">
          <a:extLst>
            <a:ext uri="{FF2B5EF4-FFF2-40B4-BE49-F238E27FC236}">
              <a16:creationId xmlns:a16="http://schemas.microsoft.com/office/drawing/2014/main" id="{946080AF-9F1E-4DE8-431A-B443FA1095CE}"/>
            </a:ext>
          </a:extLst>
        </xdr:cNvPr>
        <xdr:cNvSpPr txBox="1">
          <a:spLocks noChangeArrowheads="1"/>
        </xdr:cNvSpPr>
      </xdr:nvSpPr>
      <xdr:spPr bwMode="auto">
        <a:xfrm>
          <a:off x="3223260" y="24414480"/>
          <a:ext cx="114300" cy="411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129</xdr:row>
      <xdr:rowOff>20955</xdr:rowOff>
    </xdr:to>
    <xdr:sp macro="" textlink="">
      <xdr:nvSpPr>
        <xdr:cNvPr id="2473660" name="Text Box 2">
          <a:extLst>
            <a:ext uri="{FF2B5EF4-FFF2-40B4-BE49-F238E27FC236}">
              <a16:creationId xmlns:a16="http://schemas.microsoft.com/office/drawing/2014/main" id="{6773E1AC-BBE9-F2F2-345B-8EB3C6B567F9}"/>
            </a:ext>
          </a:extLst>
        </xdr:cNvPr>
        <xdr:cNvSpPr txBox="1">
          <a:spLocks noChangeArrowheads="1"/>
        </xdr:cNvSpPr>
      </xdr:nvSpPr>
      <xdr:spPr bwMode="auto">
        <a:xfrm>
          <a:off x="3223260" y="24414480"/>
          <a:ext cx="114300" cy="411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20955</xdr:rowOff>
    </xdr:to>
    <xdr:sp macro="" textlink="">
      <xdr:nvSpPr>
        <xdr:cNvPr id="2473661" name="Text Box 2">
          <a:extLst>
            <a:ext uri="{FF2B5EF4-FFF2-40B4-BE49-F238E27FC236}">
              <a16:creationId xmlns:a16="http://schemas.microsoft.com/office/drawing/2014/main" id="{9F22B872-04A7-BAE9-6286-95AC222FE6F4}"/>
            </a:ext>
          </a:extLst>
        </xdr:cNvPr>
        <xdr:cNvSpPr txBox="1">
          <a:spLocks noChangeArrowheads="1"/>
        </xdr:cNvSpPr>
      </xdr:nvSpPr>
      <xdr:spPr bwMode="auto">
        <a:xfrm>
          <a:off x="3223260" y="24414480"/>
          <a:ext cx="30480" cy="411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129</xdr:row>
      <xdr:rowOff>20955</xdr:rowOff>
    </xdr:to>
    <xdr:sp macro="" textlink="">
      <xdr:nvSpPr>
        <xdr:cNvPr id="2473662" name="Text Box 2">
          <a:extLst>
            <a:ext uri="{FF2B5EF4-FFF2-40B4-BE49-F238E27FC236}">
              <a16:creationId xmlns:a16="http://schemas.microsoft.com/office/drawing/2014/main" id="{60A1C0BE-8AB8-2244-9922-7180E5D9B4DF}"/>
            </a:ext>
          </a:extLst>
        </xdr:cNvPr>
        <xdr:cNvSpPr txBox="1">
          <a:spLocks noChangeArrowheads="1"/>
        </xdr:cNvSpPr>
      </xdr:nvSpPr>
      <xdr:spPr bwMode="auto">
        <a:xfrm>
          <a:off x="3223260" y="24414480"/>
          <a:ext cx="114300" cy="411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129</xdr:row>
      <xdr:rowOff>20955</xdr:rowOff>
    </xdr:to>
    <xdr:sp macro="" textlink="">
      <xdr:nvSpPr>
        <xdr:cNvPr id="2473663" name="Text Box 2">
          <a:extLst>
            <a:ext uri="{FF2B5EF4-FFF2-40B4-BE49-F238E27FC236}">
              <a16:creationId xmlns:a16="http://schemas.microsoft.com/office/drawing/2014/main" id="{0D78C878-CB79-672F-43BA-E6DEE4121340}"/>
            </a:ext>
          </a:extLst>
        </xdr:cNvPr>
        <xdr:cNvSpPr txBox="1">
          <a:spLocks noChangeArrowheads="1"/>
        </xdr:cNvSpPr>
      </xdr:nvSpPr>
      <xdr:spPr bwMode="auto">
        <a:xfrm>
          <a:off x="3223260" y="24414480"/>
          <a:ext cx="114300" cy="411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129</xdr:row>
      <xdr:rowOff>20955</xdr:rowOff>
    </xdr:to>
    <xdr:sp macro="" textlink="">
      <xdr:nvSpPr>
        <xdr:cNvPr id="2473664" name="Text Box 2">
          <a:extLst>
            <a:ext uri="{FF2B5EF4-FFF2-40B4-BE49-F238E27FC236}">
              <a16:creationId xmlns:a16="http://schemas.microsoft.com/office/drawing/2014/main" id="{E8D3E642-D3AD-5770-7E44-8FC8EE4EAF8C}"/>
            </a:ext>
          </a:extLst>
        </xdr:cNvPr>
        <xdr:cNvSpPr txBox="1">
          <a:spLocks noChangeArrowheads="1"/>
        </xdr:cNvSpPr>
      </xdr:nvSpPr>
      <xdr:spPr bwMode="auto">
        <a:xfrm>
          <a:off x="3223260" y="24414480"/>
          <a:ext cx="114300" cy="411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129</xdr:row>
      <xdr:rowOff>20955</xdr:rowOff>
    </xdr:to>
    <xdr:sp macro="" textlink="">
      <xdr:nvSpPr>
        <xdr:cNvPr id="2473665" name="Text Box 6">
          <a:extLst>
            <a:ext uri="{FF2B5EF4-FFF2-40B4-BE49-F238E27FC236}">
              <a16:creationId xmlns:a16="http://schemas.microsoft.com/office/drawing/2014/main" id="{69F6C025-B9E1-0557-8F13-713897C4145C}"/>
            </a:ext>
          </a:extLst>
        </xdr:cNvPr>
        <xdr:cNvSpPr txBox="1">
          <a:spLocks noChangeArrowheads="1"/>
        </xdr:cNvSpPr>
      </xdr:nvSpPr>
      <xdr:spPr bwMode="auto">
        <a:xfrm>
          <a:off x="3223260" y="24414480"/>
          <a:ext cx="114300" cy="411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129</xdr:row>
      <xdr:rowOff>20955</xdr:rowOff>
    </xdr:to>
    <xdr:sp macro="" textlink="">
      <xdr:nvSpPr>
        <xdr:cNvPr id="2473666" name="Text Box 2">
          <a:extLst>
            <a:ext uri="{FF2B5EF4-FFF2-40B4-BE49-F238E27FC236}">
              <a16:creationId xmlns:a16="http://schemas.microsoft.com/office/drawing/2014/main" id="{01EF5E5E-8458-1752-CF51-F05000D12402}"/>
            </a:ext>
          </a:extLst>
        </xdr:cNvPr>
        <xdr:cNvSpPr txBox="1">
          <a:spLocks noChangeArrowheads="1"/>
        </xdr:cNvSpPr>
      </xdr:nvSpPr>
      <xdr:spPr bwMode="auto">
        <a:xfrm>
          <a:off x="3223260" y="24414480"/>
          <a:ext cx="114300" cy="411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20955</xdr:rowOff>
    </xdr:to>
    <xdr:sp macro="" textlink="">
      <xdr:nvSpPr>
        <xdr:cNvPr id="2473667" name="Text Box 2">
          <a:extLst>
            <a:ext uri="{FF2B5EF4-FFF2-40B4-BE49-F238E27FC236}">
              <a16:creationId xmlns:a16="http://schemas.microsoft.com/office/drawing/2014/main" id="{07A6B58D-4D1A-FC79-E639-C4840F419F15}"/>
            </a:ext>
          </a:extLst>
        </xdr:cNvPr>
        <xdr:cNvSpPr txBox="1">
          <a:spLocks noChangeArrowheads="1"/>
        </xdr:cNvSpPr>
      </xdr:nvSpPr>
      <xdr:spPr bwMode="auto">
        <a:xfrm>
          <a:off x="3223260" y="24414480"/>
          <a:ext cx="30480" cy="411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129</xdr:row>
      <xdr:rowOff>20955</xdr:rowOff>
    </xdr:to>
    <xdr:sp macro="" textlink="">
      <xdr:nvSpPr>
        <xdr:cNvPr id="2473668" name="Text Box 2">
          <a:extLst>
            <a:ext uri="{FF2B5EF4-FFF2-40B4-BE49-F238E27FC236}">
              <a16:creationId xmlns:a16="http://schemas.microsoft.com/office/drawing/2014/main" id="{7D22327F-D82F-979B-AAF1-6BABBFE79420}"/>
            </a:ext>
          </a:extLst>
        </xdr:cNvPr>
        <xdr:cNvSpPr txBox="1">
          <a:spLocks noChangeArrowheads="1"/>
        </xdr:cNvSpPr>
      </xdr:nvSpPr>
      <xdr:spPr bwMode="auto">
        <a:xfrm>
          <a:off x="3223260" y="24414480"/>
          <a:ext cx="114300" cy="411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129</xdr:row>
      <xdr:rowOff>20955</xdr:rowOff>
    </xdr:to>
    <xdr:sp macro="" textlink="">
      <xdr:nvSpPr>
        <xdr:cNvPr id="2473669" name="Text Box 2">
          <a:extLst>
            <a:ext uri="{FF2B5EF4-FFF2-40B4-BE49-F238E27FC236}">
              <a16:creationId xmlns:a16="http://schemas.microsoft.com/office/drawing/2014/main" id="{B8421EA8-8FCB-3B09-F7F6-876BD564D52C}"/>
            </a:ext>
          </a:extLst>
        </xdr:cNvPr>
        <xdr:cNvSpPr txBox="1">
          <a:spLocks noChangeArrowheads="1"/>
        </xdr:cNvSpPr>
      </xdr:nvSpPr>
      <xdr:spPr bwMode="auto">
        <a:xfrm>
          <a:off x="3223260" y="24414480"/>
          <a:ext cx="114300" cy="411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129</xdr:row>
      <xdr:rowOff>20955</xdr:rowOff>
    </xdr:to>
    <xdr:sp macro="" textlink="">
      <xdr:nvSpPr>
        <xdr:cNvPr id="2473670" name="Text Box 2">
          <a:extLst>
            <a:ext uri="{FF2B5EF4-FFF2-40B4-BE49-F238E27FC236}">
              <a16:creationId xmlns:a16="http://schemas.microsoft.com/office/drawing/2014/main" id="{5B848E64-DE21-6600-D909-9D14A731B597}"/>
            </a:ext>
          </a:extLst>
        </xdr:cNvPr>
        <xdr:cNvSpPr txBox="1">
          <a:spLocks noChangeArrowheads="1"/>
        </xdr:cNvSpPr>
      </xdr:nvSpPr>
      <xdr:spPr bwMode="auto">
        <a:xfrm>
          <a:off x="3223260" y="24414480"/>
          <a:ext cx="114300" cy="411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671" name="Text Box 6">
          <a:extLst>
            <a:ext uri="{FF2B5EF4-FFF2-40B4-BE49-F238E27FC236}">
              <a16:creationId xmlns:a16="http://schemas.microsoft.com/office/drawing/2014/main" id="{AC7C3830-573D-E1DF-96E9-F87854F4DD37}"/>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672" name="Text Box 2">
          <a:extLst>
            <a:ext uri="{FF2B5EF4-FFF2-40B4-BE49-F238E27FC236}">
              <a16:creationId xmlns:a16="http://schemas.microsoft.com/office/drawing/2014/main" id="{35519375-BA17-50B5-2BF1-9F0D53469F46}"/>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673" name="Text Box 2">
          <a:extLst>
            <a:ext uri="{FF2B5EF4-FFF2-40B4-BE49-F238E27FC236}">
              <a16:creationId xmlns:a16="http://schemas.microsoft.com/office/drawing/2014/main" id="{15875BE2-98AB-0030-91E7-5887ECA0B50A}"/>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674" name="Text Box 2">
          <a:extLst>
            <a:ext uri="{FF2B5EF4-FFF2-40B4-BE49-F238E27FC236}">
              <a16:creationId xmlns:a16="http://schemas.microsoft.com/office/drawing/2014/main" id="{FD5FB5C7-C5E2-273B-9A11-458BC46DED27}"/>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675" name="Text Box 2">
          <a:extLst>
            <a:ext uri="{FF2B5EF4-FFF2-40B4-BE49-F238E27FC236}">
              <a16:creationId xmlns:a16="http://schemas.microsoft.com/office/drawing/2014/main" id="{5255E850-1AB7-5DCE-069B-3D14FFFCAAFD}"/>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676" name="Text Box 2">
          <a:extLst>
            <a:ext uri="{FF2B5EF4-FFF2-40B4-BE49-F238E27FC236}">
              <a16:creationId xmlns:a16="http://schemas.microsoft.com/office/drawing/2014/main" id="{03484341-C04E-7D82-F659-D58C84A61DA6}"/>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677" name="Text Box 6">
          <a:extLst>
            <a:ext uri="{FF2B5EF4-FFF2-40B4-BE49-F238E27FC236}">
              <a16:creationId xmlns:a16="http://schemas.microsoft.com/office/drawing/2014/main" id="{12A43D61-7631-FC94-9571-ECEBD7ED9DB1}"/>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678" name="Text Box 2">
          <a:extLst>
            <a:ext uri="{FF2B5EF4-FFF2-40B4-BE49-F238E27FC236}">
              <a16:creationId xmlns:a16="http://schemas.microsoft.com/office/drawing/2014/main" id="{2698EADF-5C93-6EBE-28A1-7B9FAC4C2781}"/>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679" name="Text Box 2">
          <a:extLst>
            <a:ext uri="{FF2B5EF4-FFF2-40B4-BE49-F238E27FC236}">
              <a16:creationId xmlns:a16="http://schemas.microsoft.com/office/drawing/2014/main" id="{535A6204-0276-2719-837C-51347F2D028E}"/>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680" name="Text Box 2">
          <a:extLst>
            <a:ext uri="{FF2B5EF4-FFF2-40B4-BE49-F238E27FC236}">
              <a16:creationId xmlns:a16="http://schemas.microsoft.com/office/drawing/2014/main" id="{579BE497-AB42-68F8-F59E-2533F59212D8}"/>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681" name="Text Box 2">
          <a:extLst>
            <a:ext uri="{FF2B5EF4-FFF2-40B4-BE49-F238E27FC236}">
              <a16:creationId xmlns:a16="http://schemas.microsoft.com/office/drawing/2014/main" id="{FA6E9FE5-6A19-E50B-82A6-B4E1931EE8F0}"/>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82" name="Text Box 6">
          <a:extLst>
            <a:ext uri="{FF2B5EF4-FFF2-40B4-BE49-F238E27FC236}">
              <a16:creationId xmlns:a16="http://schemas.microsoft.com/office/drawing/2014/main" id="{937C8BE1-B30B-AA1C-22C2-76624E57581F}"/>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83" name="Text Box 2">
          <a:extLst>
            <a:ext uri="{FF2B5EF4-FFF2-40B4-BE49-F238E27FC236}">
              <a16:creationId xmlns:a16="http://schemas.microsoft.com/office/drawing/2014/main" id="{AB2E6995-41C9-D2B9-76E0-1B3099CD94C1}"/>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84" name="Text Box 2">
          <a:extLst>
            <a:ext uri="{FF2B5EF4-FFF2-40B4-BE49-F238E27FC236}">
              <a16:creationId xmlns:a16="http://schemas.microsoft.com/office/drawing/2014/main" id="{DB53A2CB-D6CD-4359-3045-3FA1C488B67B}"/>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85" name="Text Box 2">
          <a:extLst>
            <a:ext uri="{FF2B5EF4-FFF2-40B4-BE49-F238E27FC236}">
              <a16:creationId xmlns:a16="http://schemas.microsoft.com/office/drawing/2014/main" id="{47562EA5-5446-B18B-F9F6-EED3E47D8BEC}"/>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86" name="Text Box 2">
          <a:extLst>
            <a:ext uri="{FF2B5EF4-FFF2-40B4-BE49-F238E27FC236}">
              <a16:creationId xmlns:a16="http://schemas.microsoft.com/office/drawing/2014/main" id="{0C58ED25-F54A-CAA6-D64B-D2175E067CBE}"/>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687" name="Text Box 6">
          <a:extLst>
            <a:ext uri="{FF2B5EF4-FFF2-40B4-BE49-F238E27FC236}">
              <a16:creationId xmlns:a16="http://schemas.microsoft.com/office/drawing/2014/main" id="{5E688134-ED6F-226D-13FF-857B78396FFC}"/>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688" name="Text Box 2">
          <a:extLst>
            <a:ext uri="{FF2B5EF4-FFF2-40B4-BE49-F238E27FC236}">
              <a16:creationId xmlns:a16="http://schemas.microsoft.com/office/drawing/2014/main" id="{BBAEDBE1-403B-62DB-4EB6-E307CC15015A}"/>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689" name="Text Box 2">
          <a:extLst>
            <a:ext uri="{FF2B5EF4-FFF2-40B4-BE49-F238E27FC236}">
              <a16:creationId xmlns:a16="http://schemas.microsoft.com/office/drawing/2014/main" id="{807ACBC8-F1F0-B606-FCED-BB0FE1B63B34}"/>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690" name="Text Box 2">
          <a:extLst>
            <a:ext uri="{FF2B5EF4-FFF2-40B4-BE49-F238E27FC236}">
              <a16:creationId xmlns:a16="http://schemas.microsoft.com/office/drawing/2014/main" id="{0E6BE69D-78FB-615D-282E-AF385722BF07}"/>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129</xdr:row>
      <xdr:rowOff>20955</xdr:rowOff>
    </xdr:to>
    <xdr:sp macro="" textlink="">
      <xdr:nvSpPr>
        <xdr:cNvPr id="2473691" name="Text Box 2">
          <a:extLst>
            <a:ext uri="{FF2B5EF4-FFF2-40B4-BE49-F238E27FC236}">
              <a16:creationId xmlns:a16="http://schemas.microsoft.com/office/drawing/2014/main" id="{ACFE162D-422C-6882-F067-4296611E0A05}"/>
            </a:ext>
          </a:extLst>
        </xdr:cNvPr>
        <xdr:cNvSpPr txBox="1">
          <a:spLocks noChangeArrowheads="1"/>
        </xdr:cNvSpPr>
      </xdr:nvSpPr>
      <xdr:spPr bwMode="auto">
        <a:xfrm>
          <a:off x="3223260" y="24414480"/>
          <a:ext cx="114300" cy="411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129</xdr:row>
      <xdr:rowOff>20955</xdr:rowOff>
    </xdr:to>
    <xdr:sp macro="" textlink="">
      <xdr:nvSpPr>
        <xdr:cNvPr id="2473692" name="Text Box 2">
          <a:extLst>
            <a:ext uri="{FF2B5EF4-FFF2-40B4-BE49-F238E27FC236}">
              <a16:creationId xmlns:a16="http://schemas.microsoft.com/office/drawing/2014/main" id="{53FB697D-24BF-EE46-8B7A-8A9812DB9CCD}"/>
            </a:ext>
          </a:extLst>
        </xdr:cNvPr>
        <xdr:cNvSpPr txBox="1">
          <a:spLocks noChangeArrowheads="1"/>
        </xdr:cNvSpPr>
      </xdr:nvSpPr>
      <xdr:spPr bwMode="auto">
        <a:xfrm>
          <a:off x="3223260" y="24414480"/>
          <a:ext cx="114300" cy="411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129</xdr:row>
      <xdr:rowOff>20955</xdr:rowOff>
    </xdr:to>
    <xdr:sp macro="" textlink="">
      <xdr:nvSpPr>
        <xdr:cNvPr id="2473693" name="Text Box 2">
          <a:extLst>
            <a:ext uri="{FF2B5EF4-FFF2-40B4-BE49-F238E27FC236}">
              <a16:creationId xmlns:a16="http://schemas.microsoft.com/office/drawing/2014/main" id="{DBEA33B4-3FAC-037B-CEC2-ABE56C77F50E}"/>
            </a:ext>
          </a:extLst>
        </xdr:cNvPr>
        <xdr:cNvSpPr txBox="1">
          <a:spLocks noChangeArrowheads="1"/>
        </xdr:cNvSpPr>
      </xdr:nvSpPr>
      <xdr:spPr bwMode="auto">
        <a:xfrm>
          <a:off x="3223260" y="24414480"/>
          <a:ext cx="114300" cy="411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129</xdr:row>
      <xdr:rowOff>20955</xdr:rowOff>
    </xdr:to>
    <xdr:sp macro="" textlink="">
      <xdr:nvSpPr>
        <xdr:cNvPr id="2473694" name="Text Box 2">
          <a:extLst>
            <a:ext uri="{FF2B5EF4-FFF2-40B4-BE49-F238E27FC236}">
              <a16:creationId xmlns:a16="http://schemas.microsoft.com/office/drawing/2014/main" id="{FD5721D0-3E30-1E91-D1C2-F9C5C5DF8540}"/>
            </a:ext>
          </a:extLst>
        </xdr:cNvPr>
        <xdr:cNvSpPr txBox="1">
          <a:spLocks noChangeArrowheads="1"/>
        </xdr:cNvSpPr>
      </xdr:nvSpPr>
      <xdr:spPr bwMode="auto">
        <a:xfrm>
          <a:off x="3223260" y="24414480"/>
          <a:ext cx="114300" cy="411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129</xdr:row>
      <xdr:rowOff>20955</xdr:rowOff>
    </xdr:to>
    <xdr:sp macro="" textlink="">
      <xdr:nvSpPr>
        <xdr:cNvPr id="2473695" name="Text Box 2">
          <a:extLst>
            <a:ext uri="{FF2B5EF4-FFF2-40B4-BE49-F238E27FC236}">
              <a16:creationId xmlns:a16="http://schemas.microsoft.com/office/drawing/2014/main" id="{5D69A6A2-2141-F903-B4BA-0BBB747127EC}"/>
            </a:ext>
          </a:extLst>
        </xdr:cNvPr>
        <xdr:cNvSpPr txBox="1">
          <a:spLocks noChangeArrowheads="1"/>
        </xdr:cNvSpPr>
      </xdr:nvSpPr>
      <xdr:spPr bwMode="auto">
        <a:xfrm>
          <a:off x="3223260" y="24414480"/>
          <a:ext cx="114300" cy="411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696" name="Text Box 2">
          <a:extLst>
            <a:ext uri="{FF2B5EF4-FFF2-40B4-BE49-F238E27FC236}">
              <a16:creationId xmlns:a16="http://schemas.microsoft.com/office/drawing/2014/main" id="{11029F83-DCF0-D913-04B5-93A26700259C}"/>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114300</xdr:rowOff>
    </xdr:to>
    <xdr:sp macro="" textlink="">
      <xdr:nvSpPr>
        <xdr:cNvPr id="2473697" name="Text Box 2">
          <a:extLst>
            <a:ext uri="{FF2B5EF4-FFF2-40B4-BE49-F238E27FC236}">
              <a16:creationId xmlns:a16="http://schemas.microsoft.com/office/drawing/2014/main" id="{47D8A89B-D656-543F-AF49-36A44DDCD223}"/>
            </a:ext>
          </a:extLst>
        </xdr:cNvPr>
        <xdr:cNvSpPr txBox="1">
          <a:spLocks noChangeArrowheads="1"/>
        </xdr:cNvSpPr>
      </xdr:nvSpPr>
      <xdr:spPr bwMode="auto">
        <a:xfrm>
          <a:off x="3223260" y="2441448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20955</xdr:rowOff>
    </xdr:to>
    <xdr:sp macro="" textlink="">
      <xdr:nvSpPr>
        <xdr:cNvPr id="2473698" name="Text Box 2">
          <a:extLst>
            <a:ext uri="{FF2B5EF4-FFF2-40B4-BE49-F238E27FC236}">
              <a16:creationId xmlns:a16="http://schemas.microsoft.com/office/drawing/2014/main" id="{C2BD8F24-82B7-06CC-DA4E-D6851C7D88FE}"/>
            </a:ext>
          </a:extLst>
        </xdr:cNvPr>
        <xdr:cNvSpPr txBox="1">
          <a:spLocks noChangeArrowheads="1"/>
        </xdr:cNvSpPr>
      </xdr:nvSpPr>
      <xdr:spPr bwMode="auto">
        <a:xfrm>
          <a:off x="3223260" y="24414480"/>
          <a:ext cx="30480" cy="411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20955</xdr:rowOff>
    </xdr:to>
    <xdr:sp macro="" textlink="">
      <xdr:nvSpPr>
        <xdr:cNvPr id="2473699" name="Text Box 2">
          <a:extLst>
            <a:ext uri="{FF2B5EF4-FFF2-40B4-BE49-F238E27FC236}">
              <a16:creationId xmlns:a16="http://schemas.microsoft.com/office/drawing/2014/main" id="{5FB9FF9E-E8D8-9592-F3DE-27FEBEDFFA0C}"/>
            </a:ext>
          </a:extLst>
        </xdr:cNvPr>
        <xdr:cNvSpPr txBox="1">
          <a:spLocks noChangeArrowheads="1"/>
        </xdr:cNvSpPr>
      </xdr:nvSpPr>
      <xdr:spPr bwMode="auto">
        <a:xfrm>
          <a:off x="3223260" y="24414480"/>
          <a:ext cx="30480" cy="4114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700" name="Text Box 6">
          <a:extLst>
            <a:ext uri="{FF2B5EF4-FFF2-40B4-BE49-F238E27FC236}">
              <a16:creationId xmlns:a16="http://schemas.microsoft.com/office/drawing/2014/main" id="{5AFC8631-FBEF-AFF7-C2F3-377525F20B01}"/>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701" name="Text Box 2">
          <a:extLst>
            <a:ext uri="{FF2B5EF4-FFF2-40B4-BE49-F238E27FC236}">
              <a16:creationId xmlns:a16="http://schemas.microsoft.com/office/drawing/2014/main" id="{4342C959-BBC8-97D2-2D15-2ED8B1528FB4}"/>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702" name="Text Box 2">
          <a:extLst>
            <a:ext uri="{FF2B5EF4-FFF2-40B4-BE49-F238E27FC236}">
              <a16:creationId xmlns:a16="http://schemas.microsoft.com/office/drawing/2014/main" id="{633F554D-FA75-881B-4438-3FD4AA9DB387}"/>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703" name="Text Box 2">
          <a:extLst>
            <a:ext uri="{FF2B5EF4-FFF2-40B4-BE49-F238E27FC236}">
              <a16:creationId xmlns:a16="http://schemas.microsoft.com/office/drawing/2014/main" id="{876D7D58-21E3-DF52-6D59-764A44513F26}"/>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114300</xdr:colOff>
      <xdr:row>128</xdr:row>
      <xdr:rowOff>20955</xdr:rowOff>
    </xdr:to>
    <xdr:sp macro="" textlink="">
      <xdr:nvSpPr>
        <xdr:cNvPr id="2473704" name="Text Box 2">
          <a:extLst>
            <a:ext uri="{FF2B5EF4-FFF2-40B4-BE49-F238E27FC236}">
              <a16:creationId xmlns:a16="http://schemas.microsoft.com/office/drawing/2014/main" id="{BD1DB0C2-67CB-74F7-2869-9E47F7B1516F}"/>
            </a:ext>
          </a:extLst>
        </xdr:cNvPr>
        <xdr:cNvSpPr txBox="1">
          <a:spLocks noChangeArrowheads="1"/>
        </xdr:cNvSpPr>
      </xdr:nvSpPr>
      <xdr:spPr bwMode="auto">
        <a:xfrm>
          <a:off x="3223260" y="2441448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457200</xdr:colOff>
      <xdr:row>127</xdr:row>
      <xdr:rowOff>0</xdr:rowOff>
    </xdr:from>
    <xdr:to>
      <xdr:col>14</xdr:col>
      <xdr:colOff>20955</xdr:colOff>
      <xdr:row>128</xdr:row>
      <xdr:rowOff>20955</xdr:rowOff>
    </xdr:to>
    <xdr:sp macro="" textlink="">
      <xdr:nvSpPr>
        <xdr:cNvPr id="2473705" name="Text Box 2">
          <a:extLst>
            <a:ext uri="{FF2B5EF4-FFF2-40B4-BE49-F238E27FC236}">
              <a16:creationId xmlns:a16="http://schemas.microsoft.com/office/drawing/2014/main" id="{EF2E90D6-EA08-14A6-38FB-4BF06821BAFA}"/>
            </a:ext>
          </a:extLst>
        </xdr:cNvPr>
        <xdr:cNvSpPr txBox="1">
          <a:spLocks noChangeArrowheads="1"/>
        </xdr:cNvSpPr>
      </xdr:nvSpPr>
      <xdr:spPr bwMode="auto">
        <a:xfrm>
          <a:off x="343662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706" name="Text Box 2">
          <a:extLst>
            <a:ext uri="{FF2B5EF4-FFF2-40B4-BE49-F238E27FC236}">
              <a16:creationId xmlns:a16="http://schemas.microsoft.com/office/drawing/2014/main" id="{4CF7171B-21EA-93EA-602D-5AA5D5321CDE}"/>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707" name="Text Box 2">
          <a:extLst>
            <a:ext uri="{FF2B5EF4-FFF2-40B4-BE49-F238E27FC236}">
              <a16:creationId xmlns:a16="http://schemas.microsoft.com/office/drawing/2014/main" id="{42102196-EA7D-1C20-269B-30FEA93E18A2}"/>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708" name="Text Box 2">
          <a:extLst>
            <a:ext uri="{FF2B5EF4-FFF2-40B4-BE49-F238E27FC236}">
              <a16:creationId xmlns:a16="http://schemas.microsoft.com/office/drawing/2014/main" id="{5BB98B31-75FD-A346-D0D0-9026BB1DA3A5}"/>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709" name="Text Box 2">
          <a:extLst>
            <a:ext uri="{FF2B5EF4-FFF2-40B4-BE49-F238E27FC236}">
              <a16:creationId xmlns:a16="http://schemas.microsoft.com/office/drawing/2014/main" id="{AE51BC91-A7C5-7BEE-E4F0-4C1FDAFFBC02}"/>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710" name="Text Box 2">
          <a:extLst>
            <a:ext uri="{FF2B5EF4-FFF2-40B4-BE49-F238E27FC236}">
              <a16:creationId xmlns:a16="http://schemas.microsoft.com/office/drawing/2014/main" id="{3AEC4BE3-2680-970E-023F-22BDED88CF5B}"/>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711" name="Text Box 2">
          <a:extLst>
            <a:ext uri="{FF2B5EF4-FFF2-40B4-BE49-F238E27FC236}">
              <a16:creationId xmlns:a16="http://schemas.microsoft.com/office/drawing/2014/main" id="{2AAD0C4F-1442-C142-A0FE-C1AB8FC32944}"/>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712" name="Text Box 2">
          <a:extLst>
            <a:ext uri="{FF2B5EF4-FFF2-40B4-BE49-F238E27FC236}">
              <a16:creationId xmlns:a16="http://schemas.microsoft.com/office/drawing/2014/main" id="{4AE44EB4-A27E-DE5D-3271-73DC9791DC09}"/>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713" name="Text Box 2">
          <a:extLst>
            <a:ext uri="{FF2B5EF4-FFF2-40B4-BE49-F238E27FC236}">
              <a16:creationId xmlns:a16="http://schemas.microsoft.com/office/drawing/2014/main" id="{58197A68-F618-7251-1914-7643623D3CCD}"/>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714" name="Text Box 2">
          <a:extLst>
            <a:ext uri="{FF2B5EF4-FFF2-40B4-BE49-F238E27FC236}">
              <a16:creationId xmlns:a16="http://schemas.microsoft.com/office/drawing/2014/main" id="{DC60C80A-ACDE-5A2D-24FB-CFFC4F80C93D}"/>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715" name="Text Box 2">
          <a:extLst>
            <a:ext uri="{FF2B5EF4-FFF2-40B4-BE49-F238E27FC236}">
              <a16:creationId xmlns:a16="http://schemas.microsoft.com/office/drawing/2014/main" id="{55ACFD55-FD11-F366-F563-79F50B2AB280}"/>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716" name="Text Box 2">
          <a:extLst>
            <a:ext uri="{FF2B5EF4-FFF2-40B4-BE49-F238E27FC236}">
              <a16:creationId xmlns:a16="http://schemas.microsoft.com/office/drawing/2014/main" id="{80D4376D-9A1F-DB36-504F-16CFCA597011}"/>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717" name="Text Box 2">
          <a:extLst>
            <a:ext uri="{FF2B5EF4-FFF2-40B4-BE49-F238E27FC236}">
              <a16:creationId xmlns:a16="http://schemas.microsoft.com/office/drawing/2014/main" id="{D20D7C3A-65A4-E5E5-BB17-9D40E2921CF5}"/>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718" name="Text Box 2">
          <a:extLst>
            <a:ext uri="{FF2B5EF4-FFF2-40B4-BE49-F238E27FC236}">
              <a16:creationId xmlns:a16="http://schemas.microsoft.com/office/drawing/2014/main" id="{130B6E1D-DECB-80E9-0CCF-D138E50465E9}"/>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719" name="Text Box 2">
          <a:extLst>
            <a:ext uri="{FF2B5EF4-FFF2-40B4-BE49-F238E27FC236}">
              <a16:creationId xmlns:a16="http://schemas.microsoft.com/office/drawing/2014/main" id="{75BE89A7-14B7-75FC-5EF4-F573B587F553}"/>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720" name="Text Box 2">
          <a:extLst>
            <a:ext uri="{FF2B5EF4-FFF2-40B4-BE49-F238E27FC236}">
              <a16:creationId xmlns:a16="http://schemas.microsoft.com/office/drawing/2014/main" id="{B461B618-0E04-37A7-9CDD-11FAF2E8D161}"/>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721" name="Text Box 2">
          <a:extLst>
            <a:ext uri="{FF2B5EF4-FFF2-40B4-BE49-F238E27FC236}">
              <a16:creationId xmlns:a16="http://schemas.microsoft.com/office/drawing/2014/main" id="{13D658FE-E494-50F5-E027-D91CD7BA6C39}"/>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722" name="Text Box 2">
          <a:extLst>
            <a:ext uri="{FF2B5EF4-FFF2-40B4-BE49-F238E27FC236}">
              <a16:creationId xmlns:a16="http://schemas.microsoft.com/office/drawing/2014/main" id="{A99AECA3-1CAF-8111-183C-FC638AB6F252}"/>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723" name="Text Box 2">
          <a:extLst>
            <a:ext uri="{FF2B5EF4-FFF2-40B4-BE49-F238E27FC236}">
              <a16:creationId xmlns:a16="http://schemas.microsoft.com/office/drawing/2014/main" id="{F1F040C1-6B36-A53F-D99F-8CDF7EEBF0F3}"/>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724" name="Text Box 2">
          <a:extLst>
            <a:ext uri="{FF2B5EF4-FFF2-40B4-BE49-F238E27FC236}">
              <a16:creationId xmlns:a16="http://schemas.microsoft.com/office/drawing/2014/main" id="{D3BB851E-45C7-2DD2-79EF-813AFF0138E0}"/>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725" name="Text Box 2">
          <a:extLst>
            <a:ext uri="{FF2B5EF4-FFF2-40B4-BE49-F238E27FC236}">
              <a16:creationId xmlns:a16="http://schemas.microsoft.com/office/drawing/2014/main" id="{FD0E2B94-EF09-E7FC-1AF0-1680B3FD52C4}"/>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726" name="Text Box 2">
          <a:extLst>
            <a:ext uri="{FF2B5EF4-FFF2-40B4-BE49-F238E27FC236}">
              <a16:creationId xmlns:a16="http://schemas.microsoft.com/office/drawing/2014/main" id="{6446B8CF-F3A1-5512-4AAD-D8A142047214}"/>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727" name="Text Box 2">
          <a:extLst>
            <a:ext uri="{FF2B5EF4-FFF2-40B4-BE49-F238E27FC236}">
              <a16:creationId xmlns:a16="http://schemas.microsoft.com/office/drawing/2014/main" id="{5C3648C1-9583-E41D-38DF-D3DF0C5C2833}"/>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728" name="Text Box 2">
          <a:extLst>
            <a:ext uri="{FF2B5EF4-FFF2-40B4-BE49-F238E27FC236}">
              <a16:creationId xmlns:a16="http://schemas.microsoft.com/office/drawing/2014/main" id="{276E4474-7ACC-0BD5-6412-F52E5D8F7DCB}"/>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729" name="Text Box 2">
          <a:extLst>
            <a:ext uri="{FF2B5EF4-FFF2-40B4-BE49-F238E27FC236}">
              <a16:creationId xmlns:a16="http://schemas.microsoft.com/office/drawing/2014/main" id="{2164180B-F017-A568-4FEC-0C875006962C}"/>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730" name="Text Box 2">
          <a:extLst>
            <a:ext uri="{FF2B5EF4-FFF2-40B4-BE49-F238E27FC236}">
              <a16:creationId xmlns:a16="http://schemas.microsoft.com/office/drawing/2014/main" id="{6165DDD0-6741-D2C0-1584-A8E9FE59984C}"/>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731" name="Text Box 2">
          <a:extLst>
            <a:ext uri="{FF2B5EF4-FFF2-40B4-BE49-F238E27FC236}">
              <a16:creationId xmlns:a16="http://schemas.microsoft.com/office/drawing/2014/main" id="{13CED33E-7ABC-5F0A-F5BD-84ED3CB9D0D0}"/>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732" name="Text Box 2">
          <a:extLst>
            <a:ext uri="{FF2B5EF4-FFF2-40B4-BE49-F238E27FC236}">
              <a16:creationId xmlns:a16="http://schemas.microsoft.com/office/drawing/2014/main" id="{D0610E31-60DE-1378-A2D5-17E2666F8F0C}"/>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733" name="Text Box 2">
          <a:extLst>
            <a:ext uri="{FF2B5EF4-FFF2-40B4-BE49-F238E27FC236}">
              <a16:creationId xmlns:a16="http://schemas.microsoft.com/office/drawing/2014/main" id="{526F3BAC-541B-1EDB-7093-85BA6650DD5D}"/>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734" name="Text Box 2">
          <a:extLst>
            <a:ext uri="{FF2B5EF4-FFF2-40B4-BE49-F238E27FC236}">
              <a16:creationId xmlns:a16="http://schemas.microsoft.com/office/drawing/2014/main" id="{953429CD-396E-6908-9FDD-82AABB2A499D}"/>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735" name="Text Box 2">
          <a:extLst>
            <a:ext uri="{FF2B5EF4-FFF2-40B4-BE49-F238E27FC236}">
              <a16:creationId xmlns:a16="http://schemas.microsoft.com/office/drawing/2014/main" id="{02BBD8AB-6AAA-7555-93C5-FEA0141AB095}"/>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736" name="Text Box 2">
          <a:extLst>
            <a:ext uri="{FF2B5EF4-FFF2-40B4-BE49-F238E27FC236}">
              <a16:creationId xmlns:a16="http://schemas.microsoft.com/office/drawing/2014/main" id="{E84D7785-7FFE-FCE3-396C-E6D2472F46D8}"/>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737" name="Text Box 2">
          <a:extLst>
            <a:ext uri="{FF2B5EF4-FFF2-40B4-BE49-F238E27FC236}">
              <a16:creationId xmlns:a16="http://schemas.microsoft.com/office/drawing/2014/main" id="{4B2D867D-B938-036A-2C4C-306C281AF8D9}"/>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738" name="Text Box 2">
          <a:extLst>
            <a:ext uri="{FF2B5EF4-FFF2-40B4-BE49-F238E27FC236}">
              <a16:creationId xmlns:a16="http://schemas.microsoft.com/office/drawing/2014/main" id="{3868308B-B9E3-8078-BBFD-5E26B604AB9B}"/>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739" name="Text Box 2">
          <a:extLst>
            <a:ext uri="{FF2B5EF4-FFF2-40B4-BE49-F238E27FC236}">
              <a16:creationId xmlns:a16="http://schemas.microsoft.com/office/drawing/2014/main" id="{9B03406B-6849-DE77-1BCB-1FB7FFE13AAA}"/>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740" name="Text Box 2">
          <a:extLst>
            <a:ext uri="{FF2B5EF4-FFF2-40B4-BE49-F238E27FC236}">
              <a16:creationId xmlns:a16="http://schemas.microsoft.com/office/drawing/2014/main" id="{8E4A9FE1-BCB4-43D2-9DA7-564359B5DBE1}"/>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741" name="Text Box 2">
          <a:extLst>
            <a:ext uri="{FF2B5EF4-FFF2-40B4-BE49-F238E27FC236}">
              <a16:creationId xmlns:a16="http://schemas.microsoft.com/office/drawing/2014/main" id="{6B757E77-1DD9-5BEA-3624-F844592D1895}"/>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742" name="Text Box 2">
          <a:extLst>
            <a:ext uri="{FF2B5EF4-FFF2-40B4-BE49-F238E27FC236}">
              <a16:creationId xmlns:a16="http://schemas.microsoft.com/office/drawing/2014/main" id="{759FCE20-C5D5-9C70-E316-DB29FCCD64C6}"/>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743" name="Text Box 2">
          <a:extLst>
            <a:ext uri="{FF2B5EF4-FFF2-40B4-BE49-F238E27FC236}">
              <a16:creationId xmlns:a16="http://schemas.microsoft.com/office/drawing/2014/main" id="{2A1EB7B0-FA69-3225-BDA0-B504FCE7C5D7}"/>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744" name="Text Box 2">
          <a:extLst>
            <a:ext uri="{FF2B5EF4-FFF2-40B4-BE49-F238E27FC236}">
              <a16:creationId xmlns:a16="http://schemas.microsoft.com/office/drawing/2014/main" id="{2C53D6DA-F41D-0AF4-6032-D9B30F71C7A4}"/>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745" name="Text Box 2">
          <a:extLst>
            <a:ext uri="{FF2B5EF4-FFF2-40B4-BE49-F238E27FC236}">
              <a16:creationId xmlns:a16="http://schemas.microsoft.com/office/drawing/2014/main" id="{70901E2A-45EC-0418-25A4-98552F604176}"/>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746" name="Text Box 2">
          <a:extLst>
            <a:ext uri="{FF2B5EF4-FFF2-40B4-BE49-F238E27FC236}">
              <a16:creationId xmlns:a16="http://schemas.microsoft.com/office/drawing/2014/main" id="{B7929DF7-4649-BE5B-4D85-B42E14BE7744}"/>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747" name="Text Box 2">
          <a:extLst>
            <a:ext uri="{FF2B5EF4-FFF2-40B4-BE49-F238E27FC236}">
              <a16:creationId xmlns:a16="http://schemas.microsoft.com/office/drawing/2014/main" id="{2C207A8E-35CC-D6C9-3926-2B29F22F0789}"/>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748" name="Text Box 2">
          <a:extLst>
            <a:ext uri="{FF2B5EF4-FFF2-40B4-BE49-F238E27FC236}">
              <a16:creationId xmlns:a16="http://schemas.microsoft.com/office/drawing/2014/main" id="{80752437-1150-2344-7F7C-F2E9587178DA}"/>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749" name="Text Box 2">
          <a:extLst>
            <a:ext uri="{FF2B5EF4-FFF2-40B4-BE49-F238E27FC236}">
              <a16:creationId xmlns:a16="http://schemas.microsoft.com/office/drawing/2014/main" id="{4CB94F48-E004-6835-8A29-BF4BF4F5125F}"/>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750" name="Text Box 2">
          <a:extLst>
            <a:ext uri="{FF2B5EF4-FFF2-40B4-BE49-F238E27FC236}">
              <a16:creationId xmlns:a16="http://schemas.microsoft.com/office/drawing/2014/main" id="{4142712B-63E1-0B30-8FBF-4157A4116723}"/>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751" name="Text Box 2">
          <a:extLst>
            <a:ext uri="{FF2B5EF4-FFF2-40B4-BE49-F238E27FC236}">
              <a16:creationId xmlns:a16="http://schemas.microsoft.com/office/drawing/2014/main" id="{7CEBCE0A-720A-C788-8EA0-DA8738B23F15}"/>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752" name="Text Box 2">
          <a:extLst>
            <a:ext uri="{FF2B5EF4-FFF2-40B4-BE49-F238E27FC236}">
              <a16:creationId xmlns:a16="http://schemas.microsoft.com/office/drawing/2014/main" id="{9F40CE13-7182-24F2-0058-9D92EC41D25B}"/>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753" name="Text Box 2">
          <a:extLst>
            <a:ext uri="{FF2B5EF4-FFF2-40B4-BE49-F238E27FC236}">
              <a16:creationId xmlns:a16="http://schemas.microsoft.com/office/drawing/2014/main" id="{12EA74B4-29EC-158A-27CC-72C074A6CB58}"/>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754" name="Text Box 2">
          <a:extLst>
            <a:ext uri="{FF2B5EF4-FFF2-40B4-BE49-F238E27FC236}">
              <a16:creationId xmlns:a16="http://schemas.microsoft.com/office/drawing/2014/main" id="{95F7EA81-EEC8-1D63-D18A-B253ADD842EA}"/>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755" name="Text Box 2">
          <a:extLst>
            <a:ext uri="{FF2B5EF4-FFF2-40B4-BE49-F238E27FC236}">
              <a16:creationId xmlns:a16="http://schemas.microsoft.com/office/drawing/2014/main" id="{70172C7A-5695-4ADD-CF75-47834815809E}"/>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756" name="Text Box 2">
          <a:extLst>
            <a:ext uri="{FF2B5EF4-FFF2-40B4-BE49-F238E27FC236}">
              <a16:creationId xmlns:a16="http://schemas.microsoft.com/office/drawing/2014/main" id="{23F68310-6648-CFC3-B915-3EDFCC704B45}"/>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757" name="Text Box 2">
          <a:extLst>
            <a:ext uri="{FF2B5EF4-FFF2-40B4-BE49-F238E27FC236}">
              <a16:creationId xmlns:a16="http://schemas.microsoft.com/office/drawing/2014/main" id="{B14CD651-16F6-53CF-7BC2-881A731112C5}"/>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758" name="Text Box 2">
          <a:extLst>
            <a:ext uri="{FF2B5EF4-FFF2-40B4-BE49-F238E27FC236}">
              <a16:creationId xmlns:a16="http://schemas.microsoft.com/office/drawing/2014/main" id="{82695AB1-0B4D-E955-7691-1FD9A8C7E0ED}"/>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759" name="Text Box 2">
          <a:extLst>
            <a:ext uri="{FF2B5EF4-FFF2-40B4-BE49-F238E27FC236}">
              <a16:creationId xmlns:a16="http://schemas.microsoft.com/office/drawing/2014/main" id="{207955F2-5E66-8DCB-688C-83F15119066F}"/>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760" name="Text Box 2">
          <a:extLst>
            <a:ext uri="{FF2B5EF4-FFF2-40B4-BE49-F238E27FC236}">
              <a16:creationId xmlns:a16="http://schemas.microsoft.com/office/drawing/2014/main" id="{A1BAEC25-F824-08D7-3FAA-D8F9A66F285E}"/>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761" name="Text Box 2">
          <a:extLst>
            <a:ext uri="{FF2B5EF4-FFF2-40B4-BE49-F238E27FC236}">
              <a16:creationId xmlns:a16="http://schemas.microsoft.com/office/drawing/2014/main" id="{A72BDBD5-C6CA-8872-F36C-2AB0B210975C}"/>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762" name="Text Box 2">
          <a:extLst>
            <a:ext uri="{FF2B5EF4-FFF2-40B4-BE49-F238E27FC236}">
              <a16:creationId xmlns:a16="http://schemas.microsoft.com/office/drawing/2014/main" id="{C9FBFA11-8B70-D471-E48E-821D0C7CD121}"/>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763" name="Text Box 2">
          <a:extLst>
            <a:ext uri="{FF2B5EF4-FFF2-40B4-BE49-F238E27FC236}">
              <a16:creationId xmlns:a16="http://schemas.microsoft.com/office/drawing/2014/main" id="{549CC92F-1B4E-38B4-95A9-F3EEFEE30677}"/>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764" name="Text Box 2">
          <a:extLst>
            <a:ext uri="{FF2B5EF4-FFF2-40B4-BE49-F238E27FC236}">
              <a16:creationId xmlns:a16="http://schemas.microsoft.com/office/drawing/2014/main" id="{AB99EB55-9F56-C0B5-9E26-11BAB27DFFCE}"/>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765" name="Text Box 2">
          <a:extLst>
            <a:ext uri="{FF2B5EF4-FFF2-40B4-BE49-F238E27FC236}">
              <a16:creationId xmlns:a16="http://schemas.microsoft.com/office/drawing/2014/main" id="{2222A5F8-7E6A-27D5-9CBA-0AB32FB596B5}"/>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766" name="Text Box 2">
          <a:extLst>
            <a:ext uri="{FF2B5EF4-FFF2-40B4-BE49-F238E27FC236}">
              <a16:creationId xmlns:a16="http://schemas.microsoft.com/office/drawing/2014/main" id="{9290265C-8D2C-87DE-2D25-555F364139F1}"/>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767" name="Text Box 2">
          <a:extLst>
            <a:ext uri="{FF2B5EF4-FFF2-40B4-BE49-F238E27FC236}">
              <a16:creationId xmlns:a16="http://schemas.microsoft.com/office/drawing/2014/main" id="{D750BA92-F948-2310-2C2D-080206A890F2}"/>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768" name="Text Box 2">
          <a:extLst>
            <a:ext uri="{FF2B5EF4-FFF2-40B4-BE49-F238E27FC236}">
              <a16:creationId xmlns:a16="http://schemas.microsoft.com/office/drawing/2014/main" id="{EF750EE9-38E3-FC8F-CD29-8DAC1E969483}"/>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769" name="Text Box 2">
          <a:extLst>
            <a:ext uri="{FF2B5EF4-FFF2-40B4-BE49-F238E27FC236}">
              <a16:creationId xmlns:a16="http://schemas.microsoft.com/office/drawing/2014/main" id="{799230A6-5388-DDED-8120-EFCFB68D2E88}"/>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770" name="Text Box 2">
          <a:extLst>
            <a:ext uri="{FF2B5EF4-FFF2-40B4-BE49-F238E27FC236}">
              <a16:creationId xmlns:a16="http://schemas.microsoft.com/office/drawing/2014/main" id="{D82E175E-1E8D-16CD-DC7F-429E544E5DC7}"/>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771" name="Text Box 2">
          <a:extLst>
            <a:ext uri="{FF2B5EF4-FFF2-40B4-BE49-F238E27FC236}">
              <a16:creationId xmlns:a16="http://schemas.microsoft.com/office/drawing/2014/main" id="{3AC422CA-3F8D-EFF1-AB36-56F761B6B06A}"/>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772" name="Text Box 2">
          <a:extLst>
            <a:ext uri="{FF2B5EF4-FFF2-40B4-BE49-F238E27FC236}">
              <a16:creationId xmlns:a16="http://schemas.microsoft.com/office/drawing/2014/main" id="{A17EBB5E-6E9F-A97B-D42D-B53C3F05CDFB}"/>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773" name="Text Box 2">
          <a:extLst>
            <a:ext uri="{FF2B5EF4-FFF2-40B4-BE49-F238E27FC236}">
              <a16:creationId xmlns:a16="http://schemas.microsoft.com/office/drawing/2014/main" id="{7056E168-6967-3A57-1AD7-FB675927220B}"/>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774" name="Text Box 2">
          <a:extLst>
            <a:ext uri="{FF2B5EF4-FFF2-40B4-BE49-F238E27FC236}">
              <a16:creationId xmlns:a16="http://schemas.microsoft.com/office/drawing/2014/main" id="{A64DB5A7-A837-451F-E7C2-6880E9D1D3E0}"/>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775" name="Text Box 2">
          <a:extLst>
            <a:ext uri="{FF2B5EF4-FFF2-40B4-BE49-F238E27FC236}">
              <a16:creationId xmlns:a16="http://schemas.microsoft.com/office/drawing/2014/main" id="{445D2183-6553-BB02-81E6-2402BC7B7A6B}"/>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776" name="Text Box 2">
          <a:extLst>
            <a:ext uri="{FF2B5EF4-FFF2-40B4-BE49-F238E27FC236}">
              <a16:creationId xmlns:a16="http://schemas.microsoft.com/office/drawing/2014/main" id="{33965BC5-B416-B902-23B2-A8708971D062}"/>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777" name="Text Box 2">
          <a:extLst>
            <a:ext uri="{FF2B5EF4-FFF2-40B4-BE49-F238E27FC236}">
              <a16:creationId xmlns:a16="http://schemas.microsoft.com/office/drawing/2014/main" id="{FDF39D6B-8B4D-D33D-0CE3-318443C6B0A0}"/>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778" name="Text Box 2">
          <a:extLst>
            <a:ext uri="{FF2B5EF4-FFF2-40B4-BE49-F238E27FC236}">
              <a16:creationId xmlns:a16="http://schemas.microsoft.com/office/drawing/2014/main" id="{EE20EE4E-54E3-BAF8-6570-96ECDA994CF8}"/>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779" name="Text Box 2">
          <a:extLst>
            <a:ext uri="{FF2B5EF4-FFF2-40B4-BE49-F238E27FC236}">
              <a16:creationId xmlns:a16="http://schemas.microsoft.com/office/drawing/2014/main" id="{B14F1E9D-6FE4-D66A-6E79-1100FB06BD63}"/>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780" name="Text Box 2">
          <a:extLst>
            <a:ext uri="{FF2B5EF4-FFF2-40B4-BE49-F238E27FC236}">
              <a16:creationId xmlns:a16="http://schemas.microsoft.com/office/drawing/2014/main" id="{EB1FB7C5-5F01-81DB-CECD-BCB5BE4793C3}"/>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781" name="Text Box 2">
          <a:extLst>
            <a:ext uri="{FF2B5EF4-FFF2-40B4-BE49-F238E27FC236}">
              <a16:creationId xmlns:a16="http://schemas.microsoft.com/office/drawing/2014/main" id="{5CBD5C9A-51ED-4875-C62D-D920CE282E4E}"/>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782" name="Text Box 2">
          <a:extLst>
            <a:ext uri="{FF2B5EF4-FFF2-40B4-BE49-F238E27FC236}">
              <a16:creationId xmlns:a16="http://schemas.microsoft.com/office/drawing/2014/main" id="{552B04C5-F963-67DC-5E6B-6D6DB1AC8FB4}"/>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129</xdr:row>
      <xdr:rowOff>0</xdr:rowOff>
    </xdr:to>
    <xdr:sp macro="" textlink="">
      <xdr:nvSpPr>
        <xdr:cNvPr id="2473783" name="Text Box 2">
          <a:extLst>
            <a:ext uri="{FF2B5EF4-FFF2-40B4-BE49-F238E27FC236}">
              <a16:creationId xmlns:a16="http://schemas.microsoft.com/office/drawing/2014/main" id="{488A904F-EB1B-BEEF-04DA-D8CD628A48AC}"/>
            </a:ext>
          </a:extLst>
        </xdr:cNvPr>
        <xdr:cNvSpPr txBox="1">
          <a:spLocks noChangeArrowheads="1"/>
        </xdr:cNvSpPr>
      </xdr:nvSpPr>
      <xdr:spPr bwMode="auto">
        <a:xfrm>
          <a:off x="3223260" y="244144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784" name="Text Box 2">
          <a:extLst>
            <a:ext uri="{FF2B5EF4-FFF2-40B4-BE49-F238E27FC236}">
              <a16:creationId xmlns:a16="http://schemas.microsoft.com/office/drawing/2014/main" id="{A45DB48B-F83C-3E72-B42F-5B0B527C67F4}"/>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20955</xdr:rowOff>
    </xdr:to>
    <xdr:sp macro="" textlink="">
      <xdr:nvSpPr>
        <xdr:cNvPr id="2473785" name="Text Box 2">
          <a:extLst>
            <a:ext uri="{FF2B5EF4-FFF2-40B4-BE49-F238E27FC236}">
              <a16:creationId xmlns:a16="http://schemas.microsoft.com/office/drawing/2014/main" id="{24822A81-AB00-88AE-B408-4E2DE9BAE6B8}"/>
            </a:ext>
          </a:extLst>
        </xdr:cNvPr>
        <xdr:cNvSpPr txBox="1">
          <a:spLocks noChangeArrowheads="1"/>
        </xdr:cNvSpPr>
      </xdr:nvSpPr>
      <xdr:spPr bwMode="auto">
        <a:xfrm>
          <a:off x="3223260" y="2441448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786" name="Text Box 2">
          <a:extLst>
            <a:ext uri="{FF2B5EF4-FFF2-40B4-BE49-F238E27FC236}">
              <a16:creationId xmlns:a16="http://schemas.microsoft.com/office/drawing/2014/main" id="{06123C9E-DC7F-D947-21BF-410705CABF70}"/>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127</xdr:row>
      <xdr:rowOff>0</xdr:rowOff>
    </xdr:from>
    <xdr:to>
      <xdr:col>13</xdr:col>
      <xdr:colOff>20955</xdr:colOff>
      <xdr:row>128</xdr:row>
      <xdr:rowOff>114300</xdr:rowOff>
    </xdr:to>
    <xdr:sp macro="" textlink="">
      <xdr:nvSpPr>
        <xdr:cNvPr id="2473787" name="Text Box 2">
          <a:extLst>
            <a:ext uri="{FF2B5EF4-FFF2-40B4-BE49-F238E27FC236}">
              <a16:creationId xmlns:a16="http://schemas.microsoft.com/office/drawing/2014/main" id="{49E8F8A1-1DC8-2C15-A80F-4097D32C2C84}"/>
            </a:ext>
          </a:extLst>
        </xdr:cNvPr>
        <xdr:cNvSpPr txBox="1">
          <a:spLocks noChangeArrowheads="1"/>
        </xdr:cNvSpPr>
      </xdr:nvSpPr>
      <xdr:spPr bwMode="auto">
        <a:xfrm>
          <a:off x="3223260" y="244144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745</xdr:row>
      <xdr:rowOff>0</xdr:rowOff>
    </xdr:from>
    <xdr:to>
      <xdr:col>13</xdr:col>
      <xdr:colOff>114300</xdr:colOff>
      <xdr:row>746</xdr:row>
      <xdr:rowOff>20955</xdr:rowOff>
    </xdr:to>
    <xdr:sp macro="" textlink="">
      <xdr:nvSpPr>
        <xdr:cNvPr id="2473788" name="Text Box 2">
          <a:extLst>
            <a:ext uri="{FF2B5EF4-FFF2-40B4-BE49-F238E27FC236}">
              <a16:creationId xmlns:a16="http://schemas.microsoft.com/office/drawing/2014/main" id="{8FC3E705-8F0A-3071-CAA4-C315D8890CE5}"/>
            </a:ext>
          </a:extLst>
        </xdr:cNvPr>
        <xdr:cNvSpPr txBox="1">
          <a:spLocks noChangeArrowheads="1"/>
        </xdr:cNvSpPr>
      </xdr:nvSpPr>
      <xdr:spPr bwMode="auto">
        <a:xfrm>
          <a:off x="3223260" y="14708124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745</xdr:row>
      <xdr:rowOff>0</xdr:rowOff>
    </xdr:from>
    <xdr:to>
      <xdr:col>13</xdr:col>
      <xdr:colOff>114300</xdr:colOff>
      <xdr:row>746</xdr:row>
      <xdr:rowOff>20955</xdr:rowOff>
    </xdr:to>
    <xdr:sp macro="" textlink="">
      <xdr:nvSpPr>
        <xdr:cNvPr id="2473789" name="Text Box 2">
          <a:extLst>
            <a:ext uri="{FF2B5EF4-FFF2-40B4-BE49-F238E27FC236}">
              <a16:creationId xmlns:a16="http://schemas.microsoft.com/office/drawing/2014/main" id="{66304B56-A0D6-7703-0975-F99BD0E2F71F}"/>
            </a:ext>
          </a:extLst>
        </xdr:cNvPr>
        <xdr:cNvSpPr txBox="1">
          <a:spLocks noChangeArrowheads="1"/>
        </xdr:cNvSpPr>
      </xdr:nvSpPr>
      <xdr:spPr bwMode="auto">
        <a:xfrm>
          <a:off x="3223260" y="14708124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745</xdr:row>
      <xdr:rowOff>0</xdr:rowOff>
    </xdr:from>
    <xdr:to>
      <xdr:col>13</xdr:col>
      <xdr:colOff>114300</xdr:colOff>
      <xdr:row>746</xdr:row>
      <xdr:rowOff>20955</xdr:rowOff>
    </xdr:to>
    <xdr:sp macro="" textlink="">
      <xdr:nvSpPr>
        <xdr:cNvPr id="2473790" name="Text Box 2">
          <a:extLst>
            <a:ext uri="{FF2B5EF4-FFF2-40B4-BE49-F238E27FC236}">
              <a16:creationId xmlns:a16="http://schemas.microsoft.com/office/drawing/2014/main" id="{8340073D-4BC3-046C-7FD8-967ED39F60AA}"/>
            </a:ext>
          </a:extLst>
        </xdr:cNvPr>
        <xdr:cNvSpPr txBox="1">
          <a:spLocks noChangeArrowheads="1"/>
        </xdr:cNvSpPr>
      </xdr:nvSpPr>
      <xdr:spPr bwMode="auto">
        <a:xfrm>
          <a:off x="3223260" y="14708124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745</xdr:row>
      <xdr:rowOff>0</xdr:rowOff>
    </xdr:from>
    <xdr:to>
      <xdr:col>13</xdr:col>
      <xdr:colOff>114300</xdr:colOff>
      <xdr:row>746</xdr:row>
      <xdr:rowOff>20955</xdr:rowOff>
    </xdr:to>
    <xdr:sp macro="" textlink="">
      <xdr:nvSpPr>
        <xdr:cNvPr id="2473791" name="Text Box 2">
          <a:extLst>
            <a:ext uri="{FF2B5EF4-FFF2-40B4-BE49-F238E27FC236}">
              <a16:creationId xmlns:a16="http://schemas.microsoft.com/office/drawing/2014/main" id="{51B5CE35-BA99-9C4C-85CA-A3AB396CC2DB}"/>
            </a:ext>
          </a:extLst>
        </xdr:cNvPr>
        <xdr:cNvSpPr txBox="1">
          <a:spLocks noChangeArrowheads="1"/>
        </xdr:cNvSpPr>
      </xdr:nvSpPr>
      <xdr:spPr bwMode="auto">
        <a:xfrm>
          <a:off x="3223260" y="14708124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739</xdr:row>
      <xdr:rowOff>0</xdr:rowOff>
    </xdr:from>
    <xdr:to>
      <xdr:col>13</xdr:col>
      <xdr:colOff>114300</xdr:colOff>
      <xdr:row>740</xdr:row>
      <xdr:rowOff>91440</xdr:rowOff>
    </xdr:to>
    <xdr:sp macro="" textlink="">
      <xdr:nvSpPr>
        <xdr:cNvPr id="2473792" name="Text Box 2">
          <a:extLst>
            <a:ext uri="{FF2B5EF4-FFF2-40B4-BE49-F238E27FC236}">
              <a16:creationId xmlns:a16="http://schemas.microsoft.com/office/drawing/2014/main" id="{3B43D390-5B27-C55E-114C-DA6F2EFCE1C1}"/>
            </a:ext>
          </a:extLst>
        </xdr:cNvPr>
        <xdr:cNvSpPr txBox="1">
          <a:spLocks noChangeArrowheads="1"/>
        </xdr:cNvSpPr>
      </xdr:nvSpPr>
      <xdr:spPr bwMode="auto">
        <a:xfrm>
          <a:off x="3223260" y="146128740"/>
          <a:ext cx="1143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739</xdr:row>
      <xdr:rowOff>0</xdr:rowOff>
    </xdr:from>
    <xdr:to>
      <xdr:col>13</xdr:col>
      <xdr:colOff>114300</xdr:colOff>
      <xdr:row>740</xdr:row>
      <xdr:rowOff>91440</xdr:rowOff>
    </xdr:to>
    <xdr:sp macro="" textlink="">
      <xdr:nvSpPr>
        <xdr:cNvPr id="2473793" name="Text Box 2">
          <a:extLst>
            <a:ext uri="{FF2B5EF4-FFF2-40B4-BE49-F238E27FC236}">
              <a16:creationId xmlns:a16="http://schemas.microsoft.com/office/drawing/2014/main" id="{522EB1FA-5CF6-7E4D-08D8-4BD998E1C74D}"/>
            </a:ext>
          </a:extLst>
        </xdr:cNvPr>
        <xdr:cNvSpPr txBox="1">
          <a:spLocks noChangeArrowheads="1"/>
        </xdr:cNvSpPr>
      </xdr:nvSpPr>
      <xdr:spPr bwMode="auto">
        <a:xfrm>
          <a:off x="3223260" y="146128740"/>
          <a:ext cx="1143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739</xdr:row>
      <xdr:rowOff>0</xdr:rowOff>
    </xdr:from>
    <xdr:to>
      <xdr:col>13</xdr:col>
      <xdr:colOff>114300</xdr:colOff>
      <xdr:row>740</xdr:row>
      <xdr:rowOff>91440</xdr:rowOff>
    </xdr:to>
    <xdr:sp macro="" textlink="">
      <xdr:nvSpPr>
        <xdr:cNvPr id="2473794" name="Text Box 2">
          <a:extLst>
            <a:ext uri="{FF2B5EF4-FFF2-40B4-BE49-F238E27FC236}">
              <a16:creationId xmlns:a16="http://schemas.microsoft.com/office/drawing/2014/main" id="{3731A3F6-F6E3-A3B9-AD81-8FC8D5BBDB91}"/>
            </a:ext>
          </a:extLst>
        </xdr:cNvPr>
        <xdr:cNvSpPr txBox="1">
          <a:spLocks noChangeArrowheads="1"/>
        </xdr:cNvSpPr>
      </xdr:nvSpPr>
      <xdr:spPr bwMode="auto">
        <a:xfrm>
          <a:off x="3223260" y="146128740"/>
          <a:ext cx="1143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739</xdr:row>
      <xdr:rowOff>0</xdr:rowOff>
    </xdr:from>
    <xdr:to>
      <xdr:col>13</xdr:col>
      <xdr:colOff>114300</xdr:colOff>
      <xdr:row>740</xdr:row>
      <xdr:rowOff>91440</xdr:rowOff>
    </xdr:to>
    <xdr:sp macro="" textlink="">
      <xdr:nvSpPr>
        <xdr:cNvPr id="2473795" name="Text Box 2">
          <a:extLst>
            <a:ext uri="{FF2B5EF4-FFF2-40B4-BE49-F238E27FC236}">
              <a16:creationId xmlns:a16="http://schemas.microsoft.com/office/drawing/2014/main" id="{1E959DE7-1136-9ABA-A6BB-1201BA515525}"/>
            </a:ext>
          </a:extLst>
        </xdr:cNvPr>
        <xdr:cNvSpPr txBox="1">
          <a:spLocks noChangeArrowheads="1"/>
        </xdr:cNvSpPr>
      </xdr:nvSpPr>
      <xdr:spPr bwMode="auto">
        <a:xfrm>
          <a:off x="3223260" y="146128740"/>
          <a:ext cx="1143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739</xdr:row>
      <xdr:rowOff>0</xdr:rowOff>
    </xdr:from>
    <xdr:to>
      <xdr:col>13</xdr:col>
      <xdr:colOff>114300</xdr:colOff>
      <xdr:row>740</xdr:row>
      <xdr:rowOff>91440</xdr:rowOff>
    </xdr:to>
    <xdr:sp macro="" textlink="">
      <xdr:nvSpPr>
        <xdr:cNvPr id="2473796" name="Text Box 2">
          <a:extLst>
            <a:ext uri="{FF2B5EF4-FFF2-40B4-BE49-F238E27FC236}">
              <a16:creationId xmlns:a16="http://schemas.microsoft.com/office/drawing/2014/main" id="{EF88BFC5-BA50-0A05-D2BD-74DC7833032D}"/>
            </a:ext>
          </a:extLst>
        </xdr:cNvPr>
        <xdr:cNvSpPr txBox="1">
          <a:spLocks noChangeArrowheads="1"/>
        </xdr:cNvSpPr>
      </xdr:nvSpPr>
      <xdr:spPr bwMode="auto">
        <a:xfrm>
          <a:off x="3223260" y="146128740"/>
          <a:ext cx="1143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739</xdr:row>
      <xdr:rowOff>0</xdr:rowOff>
    </xdr:from>
    <xdr:to>
      <xdr:col>13</xdr:col>
      <xdr:colOff>114300</xdr:colOff>
      <xdr:row>740</xdr:row>
      <xdr:rowOff>91440</xdr:rowOff>
    </xdr:to>
    <xdr:sp macro="" textlink="">
      <xdr:nvSpPr>
        <xdr:cNvPr id="2473797" name="Text Box 2">
          <a:extLst>
            <a:ext uri="{FF2B5EF4-FFF2-40B4-BE49-F238E27FC236}">
              <a16:creationId xmlns:a16="http://schemas.microsoft.com/office/drawing/2014/main" id="{CCAA66E1-9CE1-1247-78E5-9F4074717388}"/>
            </a:ext>
          </a:extLst>
        </xdr:cNvPr>
        <xdr:cNvSpPr txBox="1">
          <a:spLocks noChangeArrowheads="1"/>
        </xdr:cNvSpPr>
      </xdr:nvSpPr>
      <xdr:spPr bwMode="auto">
        <a:xfrm>
          <a:off x="3223260" y="146128740"/>
          <a:ext cx="1143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739</xdr:row>
      <xdr:rowOff>0</xdr:rowOff>
    </xdr:from>
    <xdr:to>
      <xdr:col>13</xdr:col>
      <xdr:colOff>114300</xdr:colOff>
      <xdr:row>740</xdr:row>
      <xdr:rowOff>91440</xdr:rowOff>
    </xdr:to>
    <xdr:sp macro="" textlink="">
      <xdr:nvSpPr>
        <xdr:cNvPr id="2473798" name="Text Box 2">
          <a:extLst>
            <a:ext uri="{FF2B5EF4-FFF2-40B4-BE49-F238E27FC236}">
              <a16:creationId xmlns:a16="http://schemas.microsoft.com/office/drawing/2014/main" id="{906F25FE-EC28-70B2-464C-ADC171B9A6AB}"/>
            </a:ext>
          </a:extLst>
        </xdr:cNvPr>
        <xdr:cNvSpPr txBox="1">
          <a:spLocks noChangeArrowheads="1"/>
        </xdr:cNvSpPr>
      </xdr:nvSpPr>
      <xdr:spPr bwMode="auto">
        <a:xfrm>
          <a:off x="3223260" y="146128740"/>
          <a:ext cx="1143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739</xdr:row>
      <xdr:rowOff>0</xdr:rowOff>
    </xdr:from>
    <xdr:to>
      <xdr:col>13</xdr:col>
      <xdr:colOff>114300</xdr:colOff>
      <xdr:row>740</xdr:row>
      <xdr:rowOff>91440</xdr:rowOff>
    </xdr:to>
    <xdr:sp macro="" textlink="">
      <xdr:nvSpPr>
        <xdr:cNvPr id="2473799" name="Text Box 2">
          <a:extLst>
            <a:ext uri="{FF2B5EF4-FFF2-40B4-BE49-F238E27FC236}">
              <a16:creationId xmlns:a16="http://schemas.microsoft.com/office/drawing/2014/main" id="{C5C423F1-8203-6FA9-CD8F-69C6FD3CA40C}"/>
            </a:ext>
          </a:extLst>
        </xdr:cNvPr>
        <xdr:cNvSpPr txBox="1">
          <a:spLocks noChangeArrowheads="1"/>
        </xdr:cNvSpPr>
      </xdr:nvSpPr>
      <xdr:spPr bwMode="auto">
        <a:xfrm>
          <a:off x="3223260" y="146128740"/>
          <a:ext cx="114300" cy="25146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605</xdr:row>
      <xdr:rowOff>0</xdr:rowOff>
    </xdr:from>
    <xdr:to>
      <xdr:col>13</xdr:col>
      <xdr:colOff>114300</xdr:colOff>
      <xdr:row>606</xdr:row>
      <xdr:rowOff>20955</xdr:rowOff>
    </xdr:to>
    <xdr:sp macro="" textlink="">
      <xdr:nvSpPr>
        <xdr:cNvPr id="2473800" name="Text Box 2">
          <a:extLst>
            <a:ext uri="{FF2B5EF4-FFF2-40B4-BE49-F238E27FC236}">
              <a16:creationId xmlns:a16="http://schemas.microsoft.com/office/drawing/2014/main" id="{E73F4BE8-3726-8FF7-F0DE-13F88CB51A84}"/>
            </a:ext>
          </a:extLst>
        </xdr:cNvPr>
        <xdr:cNvSpPr txBox="1">
          <a:spLocks noChangeArrowheads="1"/>
        </xdr:cNvSpPr>
      </xdr:nvSpPr>
      <xdr:spPr bwMode="auto">
        <a:xfrm>
          <a:off x="3223260" y="12180570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605</xdr:row>
      <xdr:rowOff>0</xdr:rowOff>
    </xdr:from>
    <xdr:to>
      <xdr:col>13</xdr:col>
      <xdr:colOff>114300</xdr:colOff>
      <xdr:row>606</xdr:row>
      <xdr:rowOff>20955</xdr:rowOff>
    </xdr:to>
    <xdr:sp macro="" textlink="">
      <xdr:nvSpPr>
        <xdr:cNvPr id="2473801" name="Text Box 2">
          <a:extLst>
            <a:ext uri="{FF2B5EF4-FFF2-40B4-BE49-F238E27FC236}">
              <a16:creationId xmlns:a16="http://schemas.microsoft.com/office/drawing/2014/main" id="{25BEC793-2FC7-8849-CA9D-4DCD3BDF060C}"/>
            </a:ext>
          </a:extLst>
        </xdr:cNvPr>
        <xdr:cNvSpPr txBox="1">
          <a:spLocks noChangeArrowheads="1"/>
        </xdr:cNvSpPr>
      </xdr:nvSpPr>
      <xdr:spPr bwMode="auto">
        <a:xfrm>
          <a:off x="3223260" y="12180570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632</xdr:row>
      <xdr:rowOff>0</xdr:rowOff>
    </xdr:from>
    <xdr:to>
      <xdr:col>13</xdr:col>
      <xdr:colOff>114300</xdr:colOff>
      <xdr:row>633</xdr:row>
      <xdr:rowOff>20955</xdr:rowOff>
    </xdr:to>
    <xdr:sp macro="" textlink="">
      <xdr:nvSpPr>
        <xdr:cNvPr id="2473802" name="Text Box 2">
          <a:extLst>
            <a:ext uri="{FF2B5EF4-FFF2-40B4-BE49-F238E27FC236}">
              <a16:creationId xmlns:a16="http://schemas.microsoft.com/office/drawing/2014/main" id="{7ADD46A8-2BE3-A6AB-D22A-FF8AA8C75C6C}"/>
            </a:ext>
          </a:extLst>
        </xdr:cNvPr>
        <xdr:cNvSpPr txBox="1">
          <a:spLocks noChangeArrowheads="1"/>
        </xdr:cNvSpPr>
      </xdr:nvSpPr>
      <xdr:spPr bwMode="auto">
        <a:xfrm>
          <a:off x="3223260" y="126309120"/>
          <a:ext cx="1143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668</xdr:row>
      <xdr:rowOff>0</xdr:rowOff>
    </xdr:from>
    <xdr:to>
      <xdr:col>13</xdr:col>
      <xdr:colOff>114300</xdr:colOff>
      <xdr:row>669</xdr:row>
      <xdr:rowOff>20955</xdr:rowOff>
    </xdr:to>
    <xdr:sp macro="" textlink="">
      <xdr:nvSpPr>
        <xdr:cNvPr id="2473803" name="Text Box 2">
          <a:extLst>
            <a:ext uri="{FF2B5EF4-FFF2-40B4-BE49-F238E27FC236}">
              <a16:creationId xmlns:a16="http://schemas.microsoft.com/office/drawing/2014/main" id="{7B187FAF-FD39-1C20-81E6-36B2AED3CA3D}"/>
            </a:ext>
          </a:extLst>
        </xdr:cNvPr>
        <xdr:cNvSpPr txBox="1">
          <a:spLocks noChangeArrowheads="1"/>
        </xdr:cNvSpPr>
      </xdr:nvSpPr>
      <xdr:spPr bwMode="auto">
        <a:xfrm>
          <a:off x="3223260" y="132961380"/>
          <a:ext cx="1143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703</xdr:row>
      <xdr:rowOff>0</xdr:rowOff>
    </xdr:from>
    <xdr:to>
      <xdr:col>13</xdr:col>
      <xdr:colOff>114300</xdr:colOff>
      <xdr:row>704</xdr:row>
      <xdr:rowOff>20955</xdr:rowOff>
    </xdr:to>
    <xdr:sp macro="" textlink="">
      <xdr:nvSpPr>
        <xdr:cNvPr id="2473804" name="Text Box 2">
          <a:extLst>
            <a:ext uri="{FF2B5EF4-FFF2-40B4-BE49-F238E27FC236}">
              <a16:creationId xmlns:a16="http://schemas.microsoft.com/office/drawing/2014/main" id="{B5423BF5-1007-7579-2AB6-0D43B2A99A07}"/>
            </a:ext>
          </a:extLst>
        </xdr:cNvPr>
        <xdr:cNvSpPr txBox="1">
          <a:spLocks noChangeArrowheads="1"/>
        </xdr:cNvSpPr>
      </xdr:nvSpPr>
      <xdr:spPr bwMode="auto">
        <a:xfrm>
          <a:off x="3223260" y="139415520"/>
          <a:ext cx="1143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605</xdr:row>
      <xdr:rowOff>0</xdr:rowOff>
    </xdr:from>
    <xdr:to>
      <xdr:col>13</xdr:col>
      <xdr:colOff>114300</xdr:colOff>
      <xdr:row>606</xdr:row>
      <xdr:rowOff>20955</xdr:rowOff>
    </xdr:to>
    <xdr:sp macro="" textlink="">
      <xdr:nvSpPr>
        <xdr:cNvPr id="2473805" name="Text Box 2">
          <a:extLst>
            <a:ext uri="{FF2B5EF4-FFF2-40B4-BE49-F238E27FC236}">
              <a16:creationId xmlns:a16="http://schemas.microsoft.com/office/drawing/2014/main" id="{6EE67250-2C7B-0158-FD44-C81449B4B5E1}"/>
            </a:ext>
          </a:extLst>
        </xdr:cNvPr>
        <xdr:cNvSpPr txBox="1">
          <a:spLocks noChangeArrowheads="1"/>
        </xdr:cNvSpPr>
      </xdr:nvSpPr>
      <xdr:spPr bwMode="auto">
        <a:xfrm>
          <a:off x="3223260" y="121805700"/>
          <a:ext cx="11430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632</xdr:row>
      <xdr:rowOff>0</xdr:rowOff>
    </xdr:from>
    <xdr:to>
      <xdr:col>13</xdr:col>
      <xdr:colOff>114300</xdr:colOff>
      <xdr:row>633</xdr:row>
      <xdr:rowOff>20955</xdr:rowOff>
    </xdr:to>
    <xdr:sp macro="" textlink="">
      <xdr:nvSpPr>
        <xdr:cNvPr id="2473806" name="Text Box 2">
          <a:extLst>
            <a:ext uri="{FF2B5EF4-FFF2-40B4-BE49-F238E27FC236}">
              <a16:creationId xmlns:a16="http://schemas.microsoft.com/office/drawing/2014/main" id="{A04F99D4-5180-670E-BCC4-F2177703B5C4}"/>
            </a:ext>
          </a:extLst>
        </xdr:cNvPr>
        <xdr:cNvSpPr txBox="1">
          <a:spLocks noChangeArrowheads="1"/>
        </xdr:cNvSpPr>
      </xdr:nvSpPr>
      <xdr:spPr bwMode="auto">
        <a:xfrm>
          <a:off x="3223260" y="126309120"/>
          <a:ext cx="1143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632</xdr:row>
      <xdr:rowOff>0</xdr:rowOff>
    </xdr:from>
    <xdr:to>
      <xdr:col>13</xdr:col>
      <xdr:colOff>114300</xdr:colOff>
      <xdr:row>633</xdr:row>
      <xdr:rowOff>20955</xdr:rowOff>
    </xdr:to>
    <xdr:sp macro="" textlink="">
      <xdr:nvSpPr>
        <xdr:cNvPr id="2473807" name="Text Box 2">
          <a:extLst>
            <a:ext uri="{FF2B5EF4-FFF2-40B4-BE49-F238E27FC236}">
              <a16:creationId xmlns:a16="http://schemas.microsoft.com/office/drawing/2014/main" id="{F819EB1D-459F-FFFD-32B0-E7CA9EBA184D}"/>
            </a:ext>
          </a:extLst>
        </xdr:cNvPr>
        <xdr:cNvSpPr txBox="1">
          <a:spLocks noChangeArrowheads="1"/>
        </xdr:cNvSpPr>
      </xdr:nvSpPr>
      <xdr:spPr bwMode="auto">
        <a:xfrm>
          <a:off x="3223260" y="126309120"/>
          <a:ext cx="1143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668</xdr:row>
      <xdr:rowOff>0</xdr:rowOff>
    </xdr:from>
    <xdr:to>
      <xdr:col>13</xdr:col>
      <xdr:colOff>114300</xdr:colOff>
      <xdr:row>669</xdr:row>
      <xdr:rowOff>20955</xdr:rowOff>
    </xdr:to>
    <xdr:sp macro="" textlink="">
      <xdr:nvSpPr>
        <xdr:cNvPr id="2473808" name="Text Box 2">
          <a:extLst>
            <a:ext uri="{FF2B5EF4-FFF2-40B4-BE49-F238E27FC236}">
              <a16:creationId xmlns:a16="http://schemas.microsoft.com/office/drawing/2014/main" id="{72654D8A-591A-811F-0D25-E0A4A8310FB6}"/>
            </a:ext>
          </a:extLst>
        </xdr:cNvPr>
        <xdr:cNvSpPr txBox="1">
          <a:spLocks noChangeArrowheads="1"/>
        </xdr:cNvSpPr>
      </xdr:nvSpPr>
      <xdr:spPr bwMode="auto">
        <a:xfrm>
          <a:off x="3223260" y="132961380"/>
          <a:ext cx="1143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668</xdr:row>
      <xdr:rowOff>0</xdr:rowOff>
    </xdr:from>
    <xdr:to>
      <xdr:col>13</xdr:col>
      <xdr:colOff>114300</xdr:colOff>
      <xdr:row>669</xdr:row>
      <xdr:rowOff>20955</xdr:rowOff>
    </xdr:to>
    <xdr:sp macro="" textlink="">
      <xdr:nvSpPr>
        <xdr:cNvPr id="2473809" name="Text Box 2">
          <a:extLst>
            <a:ext uri="{FF2B5EF4-FFF2-40B4-BE49-F238E27FC236}">
              <a16:creationId xmlns:a16="http://schemas.microsoft.com/office/drawing/2014/main" id="{7E738187-5410-97E2-6DEA-70D26374DFA5}"/>
            </a:ext>
          </a:extLst>
        </xdr:cNvPr>
        <xdr:cNvSpPr txBox="1">
          <a:spLocks noChangeArrowheads="1"/>
        </xdr:cNvSpPr>
      </xdr:nvSpPr>
      <xdr:spPr bwMode="auto">
        <a:xfrm>
          <a:off x="3223260" y="132961380"/>
          <a:ext cx="1143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668</xdr:row>
      <xdr:rowOff>0</xdr:rowOff>
    </xdr:from>
    <xdr:to>
      <xdr:col>13</xdr:col>
      <xdr:colOff>114300</xdr:colOff>
      <xdr:row>669</xdr:row>
      <xdr:rowOff>20955</xdr:rowOff>
    </xdr:to>
    <xdr:sp macro="" textlink="">
      <xdr:nvSpPr>
        <xdr:cNvPr id="2473810" name="Text Box 2">
          <a:extLst>
            <a:ext uri="{FF2B5EF4-FFF2-40B4-BE49-F238E27FC236}">
              <a16:creationId xmlns:a16="http://schemas.microsoft.com/office/drawing/2014/main" id="{1E1B5F7F-5D86-060C-7D50-18BBE7350AD7}"/>
            </a:ext>
          </a:extLst>
        </xdr:cNvPr>
        <xdr:cNvSpPr txBox="1">
          <a:spLocks noChangeArrowheads="1"/>
        </xdr:cNvSpPr>
      </xdr:nvSpPr>
      <xdr:spPr bwMode="auto">
        <a:xfrm>
          <a:off x="3223260" y="132961380"/>
          <a:ext cx="1143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703</xdr:row>
      <xdr:rowOff>0</xdr:rowOff>
    </xdr:from>
    <xdr:to>
      <xdr:col>13</xdr:col>
      <xdr:colOff>114300</xdr:colOff>
      <xdr:row>704</xdr:row>
      <xdr:rowOff>20955</xdr:rowOff>
    </xdr:to>
    <xdr:sp macro="" textlink="">
      <xdr:nvSpPr>
        <xdr:cNvPr id="2473811" name="Text Box 2">
          <a:extLst>
            <a:ext uri="{FF2B5EF4-FFF2-40B4-BE49-F238E27FC236}">
              <a16:creationId xmlns:a16="http://schemas.microsoft.com/office/drawing/2014/main" id="{079192DC-0BBA-98AF-3E33-2EFBFE371894}"/>
            </a:ext>
          </a:extLst>
        </xdr:cNvPr>
        <xdr:cNvSpPr txBox="1">
          <a:spLocks noChangeArrowheads="1"/>
        </xdr:cNvSpPr>
      </xdr:nvSpPr>
      <xdr:spPr bwMode="auto">
        <a:xfrm>
          <a:off x="3223260" y="139415520"/>
          <a:ext cx="1143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703</xdr:row>
      <xdr:rowOff>0</xdr:rowOff>
    </xdr:from>
    <xdr:to>
      <xdr:col>13</xdr:col>
      <xdr:colOff>114300</xdr:colOff>
      <xdr:row>704</xdr:row>
      <xdr:rowOff>20955</xdr:rowOff>
    </xdr:to>
    <xdr:sp macro="" textlink="">
      <xdr:nvSpPr>
        <xdr:cNvPr id="2473812" name="Text Box 2">
          <a:extLst>
            <a:ext uri="{FF2B5EF4-FFF2-40B4-BE49-F238E27FC236}">
              <a16:creationId xmlns:a16="http://schemas.microsoft.com/office/drawing/2014/main" id="{65E02B2A-74C0-0E0D-6522-1BDE4EB93C63}"/>
            </a:ext>
          </a:extLst>
        </xdr:cNvPr>
        <xdr:cNvSpPr txBox="1">
          <a:spLocks noChangeArrowheads="1"/>
        </xdr:cNvSpPr>
      </xdr:nvSpPr>
      <xdr:spPr bwMode="auto">
        <a:xfrm>
          <a:off x="3223260" y="139415520"/>
          <a:ext cx="1143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703</xdr:row>
      <xdr:rowOff>0</xdr:rowOff>
    </xdr:from>
    <xdr:to>
      <xdr:col>13</xdr:col>
      <xdr:colOff>114300</xdr:colOff>
      <xdr:row>704</xdr:row>
      <xdr:rowOff>20955</xdr:rowOff>
    </xdr:to>
    <xdr:sp macro="" textlink="">
      <xdr:nvSpPr>
        <xdr:cNvPr id="2473813" name="Text Box 2">
          <a:extLst>
            <a:ext uri="{FF2B5EF4-FFF2-40B4-BE49-F238E27FC236}">
              <a16:creationId xmlns:a16="http://schemas.microsoft.com/office/drawing/2014/main" id="{6DE9B02B-31B2-A653-2458-EBEC23242530}"/>
            </a:ext>
          </a:extLst>
        </xdr:cNvPr>
        <xdr:cNvSpPr txBox="1">
          <a:spLocks noChangeArrowheads="1"/>
        </xdr:cNvSpPr>
      </xdr:nvSpPr>
      <xdr:spPr bwMode="auto">
        <a:xfrm>
          <a:off x="3223260" y="139415520"/>
          <a:ext cx="1143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703</xdr:row>
      <xdr:rowOff>0</xdr:rowOff>
    </xdr:from>
    <xdr:to>
      <xdr:col>13</xdr:col>
      <xdr:colOff>114300</xdr:colOff>
      <xdr:row>704</xdr:row>
      <xdr:rowOff>20955</xdr:rowOff>
    </xdr:to>
    <xdr:sp macro="" textlink="">
      <xdr:nvSpPr>
        <xdr:cNvPr id="2473814" name="Text Box 2">
          <a:extLst>
            <a:ext uri="{FF2B5EF4-FFF2-40B4-BE49-F238E27FC236}">
              <a16:creationId xmlns:a16="http://schemas.microsoft.com/office/drawing/2014/main" id="{B3B03768-8345-B517-41CF-F47B4EFCD217}"/>
            </a:ext>
          </a:extLst>
        </xdr:cNvPr>
        <xdr:cNvSpPr txBox="1">
          <a:spLocks noChangeArrowheads="1"/>
        </xdr:cNvSpPr>
      </xdr:nvSpPr>
      <xdr:spPr bwMode="auto">
        <a:xfrm>
          <a:off x="3223260" y="139415520"/>
          <a:ext cx="114300" cy="2057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a:lstStyle/>
        <a:p>
          <a:endParaRPr lang="ja-JP" altLang="en-US"/>
        </a:p>
      </xdr:txBody>
    </xdr:sp>
    <xdr:clientData/>
  </xdr:twoCellAnchor>
  <xdr:twoCellAnchor editAs="oneCell">
    <xdr:from>
      <xdr:col>12</xdr:col>
      <xdr:colOff>579120</xdr:colOff>
      <xdr:row>810</xdr:row>
      <xdr:rowOff>0</xdr:rowOff>
    </xdr:from>
    <xdr:to>
      <xdr:col>13</xdr:col>
      <xdr:colOff>114300</xdr:colOff>
      <xdr:row>813</xdr:row>
      <xdr:rowOff>0</xdr:rowOff>
    </xdr:to>
    <xdr:sp macro="" textlink="">
      <xdr:nvSpPr>
        <xdr:cNvPr id="2473815" name="Text Box 2">
          <a:extLst>
            <a:ext uri="{FF2B5EF4-FFF2-40B4-BE49-F238E27FC236}">
              <a16:creationId xmlns:a16="http://schemas.microsoft.com/office/drawing/2014/main" id="{53B8F9D9-4447-8DDD-D9E7-FB3D2C31A7C1}"/>
            </a:ext>
          </a:extLst>
        </xdr:cNvPr>
        <xdr:cNvSpPr txBox="1">
          <a:spLocks noChangeArrowheads="1"/>
        </xdr:cNvSpPr>
      </xdr:nvSpPr>
      <xdr:spPr bwMode="auto">
        <a:xfrm>
          <a:off x="3223260" y="160180020"/>
          <a:ext cx="114300"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810</xdr:row>
      <xdr:rowOff>0</xdr:rowOff>
    </xdr:from>
    <xdr:to>
      <xdr:col>13</xdr:col>
      <xdr:colOff>114300</xdr:colOff>
      <xdr:row>813</xdr:row>
      <xdr:rowOff>0</xdr:rowOff>
    </xdr:to>
    <xdr:sp macro="" textlink="">
      <xdr:nvSpPr>
        <xdr:cNvPr id="2473816" name="Text Box 2">
          <a:extLst>
            <a:ext uri="{FF2B5EF4-FFF2-40B4-BE49-F238E27FC236}">
              <a16:creationId xmlns:a16="http://schemas.microsoft.com/office/drawing/2014/main" id="{4811F4F1-7B93-6922-2DE5-6F2DD9A86A8B}"/>
            </a:ext>
          </a:extLst>
        </xdr:cNvPr>
        <xdr:cNvSpPr txBox="1">
          <a:spLocks noChangeArrowheads="1"/>
        </xdr:cNvSpPr>
      </xdr:nvSpPr>
      <xdr:spPr bwMode="auto">
        <a:xfrm>
          <a:off x="3223260" y="160180020"/>
          <a:ext cx="114300"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810</xdr:row>
      <xdr:rowOff>0</xdr:rowOff>
    </xdr:from>
    <xdr:to>
      <xdr:col>13</xdr:col>
      <xdr:colOff>114300</xdr:colOff>
      <xdr:row>813</xdr:row>
      <xdr:rowOff>0</xdr:rowOff>
    </xdr:to>
    <xdr:sp macro="" textlink="">
      <xdr:nvSpPr>
        <xdr:cNvPr id="2473817" name="Text Box 2">
          <a:extLst>
            <a:ext uri="{FF2B5EF4-FFF2-40B4-BE49-F238E27FC236}">
              <a16:creationId xmlns:a16="http://schemas.microsoft.com/office/drawing/2014/main" id="{81455A21-8CFA-ED6C-8C9B-3871BE8BD6CF}"/>
            </a:ext>
          </a:extLst>
        </xdr:cNvPr>
        <xdr:cNvSpPr txBox="1">
          <a:spLocks noChangeArrowheads="1"/>
        </xdr:cNvSpPr>
      </xdr:nvSpPr>
      <xdr:spPr bwMode="auto">
        <a:xfrm>
          <a:off x="3223260" y="160180020"/>
          <a:ext cx="114300"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810</xdr:row>
      <xdr:rowOff>0</xdr:rowOff>
    </xdr:from>
    <xdr:to>
      <xdr:col>13</xdr:col>
      <xdr:colOff>114300</xdr:colOff>
      <xdr:row>813</xdr:row>
      <xdr:rowOff>0</xdr:rowOff>
    </xdr:to>
    <xdr:sp macro="" textlink="">
      <xdr:nvSpPr>
        <xdr:cNvPr id="2473818" name="Text Box 2">
          <a:extLst>
            <a:ext uri="{FF2B5EF4-FFF2-40B4-BE49-F238E27FC236}">
              <a16:creationId xmlns:a16="http://schemas.microsoft.com/office/drawing/2014/main" id="{3AFC5BBF-1422-9498-0D68-060C664F5C54}"/>
            </a:ext>
          </a:extLst>
        </xdr:cNvPr>
        <xdr:cNvSpPr txBox="1">
          <a:spLocks noChangeArrowheads="1"/>
        </xdr:cNvSpPr>
      </xdr:nvSpPr>
      <xdr:spPr bwMode="auto">
        <a:xfrm>
          <a:off x="3223260" y="160180020"/>
          <a:ext cx="114300" cy="4191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605</xdr:row>
      <xdr:rowOff>0</xdr:rowOff>
    </xdr:from>
    <xdr:to>
      <xdr:col>13</xdr:col>
      <xdr:colOff>20955</xdr:colOff>
      <xdr:row>606</xdr:row>
      <xdr:rowOff>20955</xdr:rowOff>
    </xdr:to>
    <xdr:sp macro="" textlink="">
      <xdr:nvSpPr>
        <xdr:cNvPr id="2473819" name="Text Box 2">
          <a:extLst>
            <a:ext uri="{FF2B5EF4-FFF2-40B4-BE49-F238E27FC236}">
              <a16:creationId xmlns:a16="http://schemas.microsoft.com/office/drawing/2014/main" id="{B888970F-7103-2ACC-FD56-8F777EF6FBFF}"/>
            </a:ext>
          </a:extLst>
        </xdr:cNvPr>
        <xdr:cNvSpPr txBox="1">
          <a:spLocks noChangeArrowheads="1"/>
        </xdr:cNvSpPr>
      </xdr:nvSpPr>
      <xdr:spPr bwMode="auto">
        <a:xfrm>
          <a:off x="3223260" y="1218057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605</xdr:row>
      <xdr:rowOff>0</xdr:rowOff>
    </xdr:from>
    <xdr:to>
      <xdr:col>13</xdr:col>
      <xdr:colOff>20955</xdr:colOff>
      <xdr:row>606</xdr:row>
      <xdr:rowOff>20955</xdr:rowOff>
    </xdr:to>
    <xdr:sp macro="" textlink="">
      <xdr:nvSpPr>
        <xdr:cNvPr id="2473820" name="Text Box 2">
          <a:extLst>
            <a:ext uri="{FF2B5EF4-FFF2-40B4-BE49-F238E27FC236}">
              <a16:creationId xmlns:a16="http://schemas.microsoft.com/office/drawing/2014/main" id="{9F3043BD-8F44-17DC-C18E-95C6BDB14458}"/>
            </a:ext>
          </a:extLst>
        </xdr:cNvPr>
        <xdr:cNvSpPr txBox="1">
          <a:spLocks noChangeArrowheads="1"/>
        </xdr:cNvSpPr>
      </xdr:nvSpPr>
      <xdr:spPr bwMode="auto">
        <a:xfrm>
          <a:off x="3223260" y="1218057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605</xdr:row>
      <xdr:rowOff>0</xdr:rowOff>
    </xdr:from>
    <xdr:to>
      <xdr:col>13</xdr:col>
      <xdr:colOff>20955</xdr:colOff>
      <xdr:row>606</xdr:row>
      <xdr:rowOff>20955</xdr:rowOff>
    </xdr:to>
    <xdr:sp macro="" textlink="">
      <xdr:nvSpPr>
        <xdr:cNvPr id="2473821" name="Text Box 2">
          <a:extLst>
            <a:ext uri="{FF2B5EF4-FFF2-40B4-BE49-F238E27FC236}">
              <a16:creationId xmlns:a16="http://schemas.microsoft.com/office/drawing/2014/main" id="{8DFFBA60-2750-C500-C7B7-A2B86F34E5C2}"/>
            </a:ext>
          </a:extLst>
        </xdr:cNvPr>
        <xdr:cNvSpPr txBox="1">
          <a:spLocks noChangeArrowheads="1"/>
        </xdr:cNvSpPr>
      </xdr:nvSpPr>
      <xdr:spPr bwMode="auto">
        <a:xfrm>
          <a:off x="3223260" y="1218057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605</xdr:row>
      <xdr:rowOff>0</xdr:rowOff>
    </xdr:from>
    <xdr:to>
      <xdr:col>13</xdr:col>
      <xdr:colOff>20955</xdr:colOff>
      <xdr:row>606</xdr:row>
      <xdr:rowOff>20955</xdr:rowOff>
    </xdr:to>
    <xdr:sp macro="" textlink="">
      <xdr:nvSpPr>
        <xdr:cNvPr id="2473822" name="Text Box 2">
          <a:extLst>
            <a:ext uri="{FF2B5EF4-FFF2-40B4-BE49-F238E27FC236}">
              <a16:creationId xmlns:a16="http://schemas.microsoft.com/office/drawing/2014/main" id="{871F7394-9B54-5051-6731-A5FE5845DAFB}"/>
            </a:ext>
          </a:extLst>
        </xdr:cNvPr>
        <xdr:cNvSpPr txBox="1">
          <a:spLocks noChangeArrowheads="1"/>
        </xdr:cNvSpPr>
      </xdr:nvSpPr>
      <xdr:spPr bwMode="auto">
        <a:xfrm>
          <a:off x="3223260" y="1218057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605</xdr:row>
      <xdr:rowOff>0</xdr:rowOff>
    </xdr:from>
    <xdr:to>
      <xdr:col>13</xdr:col>
      <xdr:colOff>20955</xdr:colOff>
      <xdr:row>606</xdr:row>
      <xdr:rowOff>20955</xdr:rowOff>
    </xdr:to>
    <xdr:sp macro="" textlink="">
      <xdr:nvSpPr>
        <xdr:cNvPr id="2473823" name="Text Box 2">
          <a:extLst>
            <a:ext uri="{FF2B5EF4-FFF2-40B4-BE49-F238E27FC236}">
              <a16:creationId xmlns:a16="http://schemas.microsoft.com/office/drawing/2014/main" id="{FD29C205-DD21-7363-690F-70635DD9C4D0}"/>
            </a:ext>
          </a:extLst>
        </xdr:cNvPr>
        <xdr:cNvSpPr txBox="1">
          <a:spLocks noChangeArrowheads="1"/>
        </xdr:cNvSpPr>
      </xdr:nvSpPr>
      <xdr:spPr bwMode="auto">
        <a:xfrm>
          <a:off x="3223260" y="1218057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605</xdr:row>
      <xdr:rowOff>0</xdr:rowOff>
    </xdr:from>
    <xdr:to>
      <xdr:col>13</xdr:col>
      <xdr:colOff>20955</xdr:colOff>
      <xdr:row>606</xdr:row>
      <xdr:rowOff>20955</xdr:rowOff>
    </xdr:to>
    <xdr:sp macro="" textlink="">
      <xdr:nvSpPr>
        <xdr:cNvPr id="2473824" name="Text Box 2">
          <a:extLst>
            <a:ext uri="{FF2B5EF4-FFF2-40B4-BE49-F238E27FC236}">
              <a16:creationId xmlns:a16="http://schemas.microsoft.com/office/drawing/2014/main" id="{C3007A63-2886-D352-C9E1-8AEA6E2F7760}"/>
            </a:ext>
          </a:extLst>
        </xdr:cNvPr>
        <xdr:cNvSpPr txBox="1">
          <a:spLocks noChangeArrowheads="1"/>
        </xdr:cNvSpPr>
      </xdr:nvSpPr>
      <xdr:spPr bwMode="auto">
        <a:xfrm>
          <a:off x="3223260" y="1218057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605</xdr:row>
      <xdr:rowOff>0</xdr:rowOff>
    </xdr:from>
    <xdr:to>
      <xdr:col>13</xdr:col>
      <xdr:colOff>20955</xdr:colOff>
      <xdr:row>606</xdr:row>
      <xdr:rowOff>20955</xdr:rowOff>
    </xdr:to>
    <xdr:sp macro="" textlink="">
      <xdr:nvSpPr>
        <xdr:cNvPr id="2473825" name="Text Box 2">
          <a:extLst>
            <a:ext uri="{FF2B5EF4-FFF2-40B4-BE49-F238E27FC236}">
              <a16:creationId xmlns:a16="http://schemas.microsoft.com/office/drawing/2014/main" id="{077B1D4C-5B51-FA68-10D2-DC002B7EE76E}"/>
            </a:ext>
          </a:extLst>
        </xdr:cNvPr>
        <xdr:cNvSpPr txBox="1">
          <a:spLocks noChangeArrowheads="1"/>
        </xdr:cNvSpPr>
      </xdr:nvSpPr>
      <xdr:spPr bwMode="auto">
        <a:xfrm>
          <a:off x="3223260" y="1218057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605</xdr:row>
      <xdr:rowOff>0</xdr:rowOff>
    </xdr:from>
    <xdr:to>
      <xdr:col>13</xdr:col>
      <xdr:colOff>20955</xdr:colOff>
      <xdr:row>606</xdr:row>
      <xdr:rowOff>20955</xdr:rowOff>
    </xdr:to>
    <xdr:sp macro="" textlink="">
      <xdr:nvSpPr>
        <xdr:cNvPr id="2473826" name="Text Box 2">
          <a:extLst>
            <a:ext uri="{FF2B5EF4-FFF2-40B4-BE49-F238E27FC236}">
              <a16:creationId xmlns:a16="http://schemas.microsoft.com/office/drawing/2014/main" id="{E0076512-D233-C2E2-7E3F-5B4FC0A3993E}"/>
            </a:ext>
          </a:extLst>
        </xdr:cNvPr>
        <xdr:cNvSpPr txBox="1">
          <a:spLocks noChangeArrowheads="1"/>
        </xdr:cNvSpPr>
      </xdr:nvSpPr>
      <xdr:spPr bwMode="auto">
        <a:xfrm>
          <a:off x="3223260" y="1218057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605</xdr:row>
      <xdr:rowOff>0</xdr:rowOff>
    </xdr:from>
    <xdr:to>
      <xdr:col>13</xdr:col>
      <xdr:colOff>20955</xdr:colOff>
      <xdr:row>606</xdr:row>
      <xdr:rowOff>20955</xdr:rowOff>
    </xdr:to>
    <xdr:sp macro="" textlink="">
      <xdr:nvSpPr>
        <xdr:cNvPr id="2473827" name="Text Box 2">
          <a:extLst>
            <a:ext uri="{FF2B5EF4-FFF2-40B4-BE49-F238E27FC236}">
              <a16:creationId xmlns:a16="http://schemas.microsoft.com/office/drawing/2014/main" id="{B7B1DDC0-D47E-C025-126F-64D1041D3782}"/>
            </a:ext>
          </a:extLst>
        </xdr:cNvPr>
        <xdr:cNvSpPr txBox="1">
          <a:spLocks noChangeArrowheads="1"/>
        </xdr:cNvSpPr>
      </xdr:nvSpPr>
      <xdr:spPr bwMode="auto">
        <a:xfrm>
          <a:off x="3223260" y="1218057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605</xdr:row>
      <xdr:rowOff>0</xdr:rowOff>
    </xdr:from>
    <xdr:to>
      <xdr:col>13</xdr:col>
      <xdr:colOff>20955</xdr:colOff>
      <xdr:row>606</xdr:row>
      <xdr:rowOff>20955</xdr:rowOff>
    </xdr:to>
    <xdr:sp macro="" textlink="">
      <xdr:nvSpPr>
        <xdr:cNvPr id="2473828" name="Text Box 2">
          <a:extLst>
            <a:ext uri="{FF2B5EF4-FFF2-40B4-BE49-F238E27FC236}">
              <a16:creationId xmlns:a16="http://schemas.microsoft.com/office/drawing/2014/main" id="{6ADA2DC4-1769-3E25-CAED-C9E43846D3F4}"/>
            </a:ext>
          </a:extLst>
        </xdr:cNvPr>
        <xdr:cNvSpPr txBox="1">
          <a:spLocks noChangeArrowheads="1"/>
        </xdr:cNvSpPr>
      </xdr:nvSpPr>
      <xdr:spPr bwMode="auto">
        <a:xfrm>
          <a:off x="3223260" y="1218057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605</xdr:row>
      <xdr:rowOff>0</xdr:rowOff>
    </xdr:from>
    <xdr:to>
      <xdr:col>13</xdr:col>
      <xdr:colOff>20955</xdr:colOff>
      <xdr:row>606</xdr:row>
      <xdr:rowOff>20955</xdr:rowOff>
    </xdr:to>
    <xdr:sp macro="" textlink="">
      <xdr:nvSpPr>
        <xdr:cNvPr id="2473829" name="Text Box 2">
          <a:extLst>
            <a:ext uri="{FF2B5EF4-FFF2-40B4-BE49-F238E27FC236}">
              <a16:creationId xmlns:a16="http://schemas.microsoft.com/office/drawing/2014/main" id="{ED4913A1-7CA0-771E-600E-B62129E47B94}"/>
            </a:ext>
          </a:extLst>
        </xdr:cNvPr>
        <xdr:cNvSpPr txBox="1">
          <a:spLocks noChangeArrowheads="1"/>
        </xdr:cNvSpPr>
      </xdr:nvSpPr>
      <xdr:spPr bwMode="auto">
        <a:xfrm>
          <a:off x="3223260" y="1218057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605</xdr:row>
      <xdr:rowOff>0</xdr:rowOff>
    </xdr:from>
    <xdr:to>
      <xdr:col>13</xdr:col>
      <xdr:colOff>20955</xdr:colOff>
      <xdr:row>606</xdr:row>
      <xdr:rowOff>20955</xdr:rowOff>
    </xdr:to>
    <xdr:sp macro="" textlink="">
      <xdr:nvSpPr>
        <xdr:cNvPr id="2473830" name="Text Box 2">
          <a:extLst>
            <a:ext uri="{FF2B5EF4-FFF2-40B4-BE49-F238E27FC236}">
              <a16:creationId xmlns:a16="http://schemas.microsoft.com/office/drawing/2014/main" id="{8FEA5989-A485-1E94-C1AF-F22009A1DD82}"/>
            </a:ext>
          </a:extLst>
        </xdr:cNvPr>
        <xdr:cNvSpPr txBox="1">
          <a:spLocks noChangeArrowheads="1"/>
        </xdr:cNvSpPr>
      </xdr:nvSpPr>
      <xdr:spPr bwMode="auto">
        <a:xfrm>
          <a:off x="3223260" y="1218057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605</xdr:row>
      <xdr:rowOff>0</xdr:rowOff>
    </xdr:from>
    <xdr:to>
      <xdr:col>13</xdr:col>
      <xdr:colOff>20955</xdr:colOff>
      <xdr:row>606</xdr:row>
      <xdr:rowOff>20955</xdr:rowOff>
    </xdr:to>
    <xdr:sp macro="" textlink="">
      <xdr:nvSpPr>
        <xdr:cNvPr id="2473831" name="Text Box 2">
          <a:extLst>
            <a:ext uri="{FF2B5EF4-FFF2-40B4-BE49-F238E27FC236}">
              <a16:creationId xmlns:a16="http://schemas.microsoft.com/office/drawing/2014/main" id="{4F1FA035-025C-19E8-3FEE-9FA7733CDDFE}"/>
            </a:ext>
          </a:extLst>
        </xdr:cNvPr>
        <xdr:cNvSpPr txBox="1">
          <a:spLocks noChangeArrowheads="1"/>
        </xdr:cNvSpPr>
      </xdr:nvSpPr>
      <xdr:spPr bwMode="auto">
        <a:xfrm>
          <a:off x="3223260" y="1218057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605</xdr:row>
      <xdr:rowOff>0</xdr:rowOff>
    </xdr:from>
    <xdr:to>
      <xdr:col>13</xdr:col>
      <xdr:colOff>20955</xdr:colOff>
      <xdr:row>606</xdr:row>
      <xdr:rowOff>20955</xdr:rowOff>
    </xdr:to>
    <xdr:sp macro="" textlink="">
      <xdr:nvSpPr>
        <xdr:cNvPr id="2473832" name="Text Box 2">
          <a:extLst>
            <a:ext uri="{FF2B5EF4-FFF2-40B4-BE49-F238E27FC236}">
              <a16:creationId xmlns:a16="http://schemas.microsoft.com/office/drawing/2014/main" id="{5D0C4AE7-78BB-8C25-659D-6A980AD11382}"/>
            </a:ext>
          </a:extLst>
        </xdr:cNvPr>
        <xdr:cNvSpPr txBox="1">
          <a:spLocks noChangeArrowheads="1"/>
        </xdr:cNvSpPr>
      </xdr:nvSpPr>
      <xdr:spPr bwMode="auto">
        <a:xfrm>
          <a:off x="3223260" y="1218057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605</xdr:row>
      <xdr:rowOff>0</xdr:rowOff>
    </xdr:from>
    <xdr:to>
      <xdr:col>13</xdr:col>
      <xdr:colOff>20955</xdr:colOff>
      <xdr:row>606</xdr:row>
      <xdr:rowOff>20955</xdr:rowOff>
    </xdr:to>
    <xdr:sp macro="" textlink="">
      <xdr:nvSpPr>
        <xdr:cNvPr id="2473833" name="Text Box 2">
          <a:extLst>
            <a:ext uri="{FF2B5EF4-FFF2-40B4-BE49-F238E27FC236}">
              <a16:creationId xmlns:a16="http://schemas.microsoft.com/office/drawing/2014/main" id="{8EFF4C17-FBFA-4F0A-CB27-6D523CB6B1D2}"/>
            </a:ext>
          </a:extLst>
        </xdr:cNvPr>
        <xdr:cNvSpPr txBox="1">
          <a:spLocks noChangeArrowheads="1"/>
        </xdr:cNvSpPr>
      </xdr:nvSpPr>
      <xdr:spPr bwMode="auto">
        <a:xfrm>
          <a:off x="3223260" y="1218057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605</xdr:row>
      <xdr:rowOff>0</xdr:rowOff>
    </xdr:from>
    <xdr:to>
      <xdr:col>13</xdr:col>
      <xdr:colOff>20955</xdr:colOff>
      <xdr:row>606</xdr:row>
      <xdr:rowOff>20955</xdr:rowOff>
    </xdr:to>
    <xdr:sp macro="" textlink="">
      <xdr:nvSpPr>
        <xdr:cNvPr id="2473834" name="Text Box 2">
          <a:extLst>
            <a:ext uri="{FF2B5EF4-FFF2-40B4-BE49-F238E27FC236}">
              <a16:creationId xmlns:a16="http://schemas.microsoft.com/office/drawing/2014/main" id="{C8F74958-C2CA-6D68-7E64-57F8A92B1438}"/>
            </a:ext>
          </a:extLst>
        </xdr:cNvPr>
        <xdr:cNvSpPr txBox="1">
          <a:spLocks noChangeArrowheads="1"/>
        </xdr:cNvSpPr>
      </xdr:nvSpPr>
      <xdr:spPr bwMode="auto">
        <a:xfrm>
          <a:off x="3223260" y="1218057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605</xdr:row>
      <xdr:rowOff>0</xdr:rowOff>
    </xdr:from>
    <xdr:to>
      <xdr:col>13</xdr:col>
      <xdr:colOff>20955</xdr:colOff>
      <xdr:row>606</xdr:row>
      <xdr:rowOff>20955</xdr:rowOff>
    </xdr:to>
    <xdr:sp macro="" textlink="">
      <xdr:nvSpPr>
        <xdr:cNvPr id="2473835" name="Text Box 2">
          <a:extLst>
            <a:ext uri="{FF2B5EF4-FFF2-40B4-BE49-F238E27FC236}">
              <a16:creationId xmlns:a16="http://schemas.microsoft.com/office/drawing/2014/main" id="{6D4F6FAF-6E13-6374-5A2A-BEC6FE286513}"/>
            </a:ext>
          </a:extLst>
        </xdr:cNvPr>
        <xdr:cNvSpPr txBox="1">
          <a:spLocks noChangeArrowheads="1"/>
        </xdr:cNvSpPr>
      </xdr:nvSpPr>
      <xdr:spPr bwMode="auto">
        <a:xfrm>
          <a:off x="3223260" y="1218057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634</xdr:row>
      <xdr:rowOff>0</xdr:rowOff>
    </xdr:from>
    <xdr:to>
      <xdr:col>13</xdr:col>
      <xdr:colOff>20955</xdr:colOff>
      <xdr:row>636</xdr:row>
      <xdr:rowOff>0</xdr:rowOff>
    </xdr:to>
    <xdr:sp macro="" textlink="">
      <xdr:nvSpPr>
        <xdr:cNvPr id="2473836" name="Text Box 2">
          <a:extLst>
            <a:ext uri="{FF2B5EF4-FFF2-40B4-BE49-F238E27FC236}">
              <a16:creationId xmlns:a16="http://schemas.microsoft.com/office/drawing/2014/main" id="{E45A6D67-8E4E-2D8F-95BB-BF08DA04E437}"/>
            </a:ext>
          </a:extLst>
        </xdr:cNvPr>
        <xdr:cNvSpPr txBox="1">
          <a:spLocks noChangeArrowheads="1"/>
        </xdr:cNvSpPr>
      </xdr:nvSpPr>
      <xdr:spPr bwMode="auto">
        <a:xfrm>
          <a:off x="3223260" y="1270177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634</xdr:row>
      <xdr:rowOff>0</xdr:rowOff>
    </xdr:from>
    <xdr:to>
      <xdr:col>13</xdr:col>
      <xdr:colOff>20955</xdr:colOff>
      <xdr:row>636</xdr:row>
      <xdr:rowOff>0</xdr:rowOff>
    </xdr:to>
    <xdr:sp macro="" textlink="">
      <xdr:nvSpPr>
        <xdr:cNvPr id="2473837" name="Text Box 2">
          <a:extLst>
            <a:ext uri="{FF2B5EF4-FFF2-40B4-BE49-F238E27FC236}">
              <a16:creationId xmlns:a16="http://schemas.microsoft.com/office/drawing/2014/main" id="{FC8DC95B-BB5E-AAA1-0808-DA56F5028EFA}"/>
            </a:ext>
          </a:extLst>
        </xdr:cNvPr>
        <xdr:cNvSpPr txBox="1">
          <a:spLocks noChangeArrowheads="1"/>
        </xdr:cNvSpPr>
      </xdr:nvSpPr>
      <xdr:spPr bwMode="auto">
        <a:xfrm>
          <a:off x="3223260" y="1270177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634</xdr:row>
      <xdr:rowOff>0</xdr:rowOff>
    </xdr:from>
    <xdr:to>
      <xdr:col>13</xdr:col>
      <xdr:colOff>20955</xdr:colOff>
      <xdr:row>636</xdr:row>
      <xdr:rowOff>0</xdr:rowOff>
    </xdr:to>
    <xdr:sp macro="" textlink="">
      <xdr:nvSpPr>
        <xdr:cNvPr id="2473838" name="Text Box 2">
          <a:extLst>
            <a:ext uri="{FF2B5EF4-FFF2-40B4-BE49-F238E27FC236}">
              <a16:creationId xmlns:a16="http://schemas.microsoft.com/office/drawing/2014/main" id="{FDB9B8ED-178D-A2C4-BB79-703A920C60CE}"/>
            </a:ext>
          </a:extLst>
        </xdr:cNvPr>
        <xdr:cNvSpPr txBox="1">
          <a:spLocks noChangeArrowheads="1"/>
        </xdr:cNvSpPr>
      </xdr:nvSpPr>
      <xdr:spPr bwMode="auto">
        <a:xfrm>
          <a:off x="3223260" y="1270177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634</xdr:row>
      <xdr:rowOff>0</xdr:rowOff>
    </xdr:from>
    <xdr:to>
      <xdr:col>13</xdr:col>
      <xdr:colOff>20955</xdr:colOff>
      <xdr:row>636</xdr:row>
      <xdr:rowOff>0</xdr:rowOff>
    </xdr:to>
    <xdr:sp macro="" textlink="">
      <xdr:nvSpPr>
        <xdr:cNvPr id="2473839" name="Text Box 2">
          <a:extLst>
            <a:ext uri="{FF2B5EF4-FFF2-40B4-BE49-F238E27FC236}">
              <a16:creationId xmlns:a16="http://schemas.microsoft.com/office/drawing/2014/main" id="{152EE936-7F8B-8A73-7B23-3238FABA0B7B}"/>
            </a:ext>
          </a:extLst>
        </xdr:cNvPr>
        <xdr:cNvSpPr txBox="1">
          <a:spLocks noChangeArrowheads="1"/>
        </xdr:cNvSpPr>
      </xdr:nvSpPr>
      <xdr:spPr bwMode="auto">
        <a:xfrm>
          <a:off x="3223260" y="1270177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634</xdr:row>
      <xdr:rowOff>0</xdr:rowOff>
    </xdr:from>
    <xdr:to>
      <xdr:col>13</xdr:col>
      <xdr:colOff>20955</xdr:colOff>
      <xdr:row>636</xdr:row>
      <xdr:rowOff>0</xdr:rowOff>
    </xdr:to>
    <xdr:sp macro="" textlink="">
      <xdr:nvSpPr>
        <xdr:cNvPr id="2473840" name="Text Box 2">
          <a:extLst>
            <a:ext uri="{FF2B5EF4-FFF2-40B4-BE49-F238E27FC236}">
              <a16:creationId xmlns:a16="http://schemas.microsoft.com/office/drawing/2014/main" id="{5FB6EFFE-CB7B-BF7F-2986-BDE4DF2A7D0A}"/>
            </a:ext>
          </a:extLst>
        </xdr:cNvPr>
        <xdr:cNvSpPr txBox="1">
          <a:spLocks noChangeArrowheads="1"/>
        </xdr:cNvSpPr>
      </xdr:nvSpPr>
      <xdr:spPr bwMode="auto">
        <a:xfrm>
          <a:off x="3223260" y="1270177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634</xdr:row>
      <xdr:rowOff>0</xdr:rowOff>
    </xdr:from>
    <xdr:to>
      <xdr:col>13</xdr:col>
      <xdr:colOff>20955</xdr:colOff>
      <xdr:row>636</xdr:row>
      <xdr:rowOff>0</xdr:rowOff>
    </xdr:to>
    <xdr:sp macro="" textlink="">
      <xdr:nvSpPr>
        <xdr:cNvPr id="2473841" name="Text Box 2">
          <a:extLst>
            <a:ext uri="{FF2B5EF4-FFF2-40B4-BE49-F238E27FC236}">
              <a16:creationId xmlns:a16="http://schemas.microsoft.com/office/drawing/2014/main" id="{3DA66EC0-F099-4DDB-49FC-6F43E333A851}"/>
            </a:ext>
          </a:extLst>
        </xdr:cNvPr>
        <xdr:cNvSpPr txBox="1">
          <a:spLocks noChangeArrowheads="1"/>
        </xdr:cNvSpPr>
      </xdr:nvSpPr>
      <xdr:spPr bwMode="auto">
        <a:xfrm>
          <a:off x="3223260" y="1270177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634</xdr:row>
      <xdr:rowOff>0</xdr:rowOff>
    </xdr:from>
    <xdr:to>
      <xdr:col>13</xdr:col>
      <xdr:colOff>20955</xdr:colOff>
      <xdr:row>636</xdr:row>
      <xdr:rowOff>0</xdr:rowOff>
    </xdr:to>
    <xdr:sp macro="" textlink="">
      <xdr:nvSpPr>
        <xdr:cNvPr id="2473842" name="Text Box 2">
          <a:extLst>
            <a:ext uri="{FF2B5EF4-FFF2-40B4-BE49-F238E27FC236}">
              <a16:creationId xmlns:a16="http://schemas.microsoft.com/office/drawing/2014/main" id="{928FDA45-F40B-F583-F215-B2920F982324}"/>
            </a:ext>
          </a:extLst>
        </xdr:cNvPr>
        <xdr:cNvSpPr txBox="1">
          <a:spLocks noChangeArrowheads="1"/>
        </xdr:cNvSpPr>
      </xdr:nvSpPr>
      <xdr:spPr bwMode="auto">
        <a:xfrm>
          <a:off x="3223260" y="1270177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634</xdr:row>
      <xdr:rowOff>0</xdr:rowOff>
    </xdr:from>
    <xdr:to>
      <xdr:col>13</xdr:col>
      <xdr:colOff>20955</xdr:colOff>
      <xdr:row>636</xdr:row>
      <xdr:rowOff>0</xdr:rowOff>
    </xdr:to>
    <xdr:sp macro="" textlink="">
      <xdr:nvSpPr>
        <xdr:cNvPr id="2473843" name="Text Box 2">
          <a:extLst>
            <a:ext uri="{FF2B5EF4-FFF2-40B4-BE49-F238E27FC236}">
              <a16:creationId xmlns:a16="http://schemas.microsoft.com/office/drawing/2014/main" id="{8875F989-8140-DBFB-6960-3E5A3D702880}"/>
            </a:ext>
          </a:extLst>
        </xdr:cNvPr>
        <xdr:cNvSpPr txBox="1">
          <a:spLocks noChangeArrowheads="1"/>
        </xdr:cNvSpPr>
      </xdr:nvSpPr>
      <xdr:spPr bwMode="auto">
        <a:xfrm>
          <a:off x="3223260" y="12701778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670</xdr:row>
      <xdr:rowOff>0</xdr:rowOff>
    </xdr:from>
    <xdr:to>
      <xdr:col>13</xdr:col>
      <xdr:colOff>20955</xdr:colOff>
      <xdr:row>672</xdr:row>
      <xdr:rowOff>0</xdr:rowOff>
    </xdr:to>
    <xdr:sp macro="" textlink="">
      <xdr:nvSpPr>
        <xdr:cNvPr id="2473844" name="Text Box 2">
          <a:extLst>
            <a:ext uri="{FF2B5EF4-FFF2-40B4-BE49-F238E27FC236}">
              <a16:creationId xmlns:a16="http://schemas.microsoft.com/office/drawing/2014/main" id="{984BAD82-90D1-6761-CFD1-D50B27ABE529}"/>
            </a:ext>
          </a:extLst>
        </xdr:cNvPr>
        <xdr:cNvSpPr txBox="1">
          <a:spLocks noChangeArrowheads="1"/>
        </xdr:cNvSpPr>
      </xdr:nvSpPr>
      <xdr:spPr bwMode="auto">
        <a:xfrm>
          <a:off x="3223260" y="13367766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670</xdr:row>
      <xdr:rowOff>0</xdr:rowOff>
    </xdr:from>
    <xdr:to>
      <xdr:col>13</xdr:col>
      <xdr:colOff>20955</xdr:colOff>
      <xdr:row>672</xdr:row>
      <xdr:rowOff>0</xdr:rowOff>
    </xdr:to>
    <xdr:sp macro="" textlink="">
      <xdr:nvSpPr>
        <xdr:cNvPr id="2473845" name="Text Box 2">
          <a:extLst>
            <a:ext uri="{FF2B5EF4-FFF2-40B4-BE49-F238E27FC236}">
              <a16:creationId xmlns:a16="http://schemas.microsoft.com/office/drawing/2014/main" id="{89D78289-2FA0-1DD1-EBE1-47D84B622605}"/>
            </a:ext>
          </a:extLst>
        </xdr:cNvPr>
        <xdr:cNvSpPr txBox="1">
          <a:spLocks noChangeArrowheads="1"/>
        </xdr:cNvSpPr>
      </xdr:nvSpPr>
      <xdr:spPr bwMode="auto">
        <a:xfrm>
          <a:off x="3223260" y="13367766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670</xdr:row>
      <xdr:rowOff>0</xdr:rowOff>
    </xdr:from>
    <xdr:to>
      <xdr:col>13</xdr:col>
      <xdr:colOff>20955</xdr:colOff>
      <xdr:row>672</xdr:row>
      <xdr:rowOff>0</xdr:rowOff>
    </xdr:to>
    <xdr:sp macro="" textlink="">
      <xdr:nvSpPr>
        <xdr:cNvPr id="2473846" name="Text Box 2">
          <a:extLst>
            <a:ext uri="{FF2B5EF4-FFF2-40B4-BE49-F238E27FC236}">
              <a16:creationId xmlns:a16="http://schemas.microsoft.com/office/drawing/2014/main" id="{FF4FDBD9-1AAC-F4AB-491E-B76ED02D5AB6}"/>
            </a:ext>
          </a:extLst>
        </xdr:cNvPr>
        <xdr:cNvSpPr txBox="1">
          <a:spLocks noChangeArrowheads="1"/>
        </xdr:cNvSpPr>
      </xdr:nvSpPr>
      <xdr:spPr bwMode="auto">
        <a:xfrm>
          <a:off x="3223260" y="13367766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670</xdr:row>
      <xdr:rowOff>0</xdr:rowOff>
    </xdr:from>
    <xdr:to>
      <xdr:col>13</xdr:col>
      <xdr:colOff>20955</xdr:colOff>
      <xdr:row>672</xdr:row>
      <xdr:rowOff>0</xdr:rowOff>
    </xdr:to>
    <xdr:sp macro="" textlink="">
      <xdr:nvSpPr>
        <xdr:cNvPr id="2473847" name="Text Box 2">
          <a:extLst>
            <a:ext uri="{FF2B5EF4-FFF2-40B4-BE49-F238E27FC236}">
              <a16:creationId xmlns:a16="http://schemas.microsoft.com/office/drawing/2014/main" id="{7764C1AF-8AD0-98B9-DE8E-1573E214A53F}"/>
            </a:ext>
          </a:extLst>
        </xdr:cNvPr>
        <xdr:cNvSpPr txBox="1">
          <a:spLocks noChangeArrowheads="1"/>
        </xdr:cNvSpPr>
      </xdr:nvSpPr>
      <xdr:spPr bwMode="auto">
        <a:xfrm>
          <a:off x="3223260" y="13367766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670</xdr:row>
      <xdr:rowOff>0</xdr:rowOff>
    </xdr:from>
    <xdr:to>
      <xdr:col>13</xdr:col>
      <xdr:colOff>20955</xdr:colOff>
      <xdr:row>672</xdr:row>
      <xdr:rowOff>0</xdr:rowOff>
    </xdr:to>
    <xdr:sp macro="" textlink="">
      <xdr:nvSpPr>
        <xdr:cNvPr id="2473848" name="Text Box 2">
          <a:extLst>
            <a:ext uri="{FF2B5EF4-FFF2-40B4-BE49-F238E27FC236}">
              <a16:creationId xmlns:a16="http://schemas.microsoft.com/office/drawing/2014/main" id="{C8E31C24-53B2-2686-BD4A-A334EE97C1A2}"/>
            </a:ext>
          </a:extLst>
        </xdr:cNvPr>
        <xdr:cNvSpPr txBox="1">
          <a:spLocks noChangeArrowheads="1"/>
        </xdr:cNvSpPr>
      </xdr:nvSpPr>
      <xdr:spPr bwMode="auto">
        <a:xfrm>
          <a:off x="3223260" y="13367766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670</xdr:row>
      <xdr:rowOff>0</xdr:rowOff>
    </xdr:from>
    <xdr:to>
      <xdr:col>13</xdr:col>
      <xdr:colOff>20955</xdr:colOff>
      <xdr:row>672</xdr:row>
      <xdr:rowOff>0</xdr:rowOff>
    </xdr:to>
    <xdr:sp macro="" textlink="">
      <xdr:nvSpPr>
        <xdr:cNvPr id="2473849" name="Text Box 2">
          <a:extLst>
            <a:ext uri="{FF2B5EF4-FFF2-40B4-BE49-F238E27FC236}">
              <a16:creationId xmlns:a16="http://schemas.microsoft.com/office/drawing/2014/main" id="{3BE37D39-AFAB-C7B9-B271-9C48E016E9A3}"/>
            </a:ext>
          </a:extLst>
        </xdr:cNvPr>
        <xdr:cNvSpPr txBox="1">
          <a:spLocks noChangeArrowheads="1"/>
        </xdr:cNvSpPr>
      </xdr:nvSpPr>
      <xdr:spPr bwMode="auto">
        <a:xfrm>
          <a:off x="3223260" y="13367766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670</xdr:row>
      <xdr:rowOff>0</xdr:rowOff>
    </xdr:from>
    <xdr:to>
      <xdr:col>13</xdr:col>
      <xdr:colOff>20955</xdr:colOff>
      <xdr:row>672</xdr:row>
      <xdr:rowOff>0</xdr:rowOff>
    </xdr:to>
    <xdr:sp macro="" textlink="">
      <xdr:nvSpPr>
        <xdr:cNvPr id="2473850" name="Text Box 2">
          <a:extLst>
            <a:ext uri="{FF2B5EF4-FFF2-40B4-BE49-F238E27FC236}">
              <a16:creationId xmlns:a16="http://schemas.microsoft.com/office/drawing/2014/main" id="{2ED8433F-501A-0162-BF78-AABDCAEDEAF9}"/>
            </a:ext>
          </a:extLst>
        </xdr:cNvPr>
        <xdr:cNvSpPr txBox="1">
          <a:spLocks noChangeArrowheads="1"/>
        </xdr:cNvSpPr>
      </xdr:nvSpPr>
      <xdr:spPr bwMode="auto">
        <a:xfrm>
          <a:off x="3223260" y="13367766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670</xdr:row>
      <xdr:rowOff>0</xdr:rowOff>
    </xdr:from>
    <xdr:to>
      <xdr:col>13</xdr:col>
      <xdr:colOff>20955</xdr:colOff>
      <xdr:row>672</xdr:row>
      <xdr:rowOff>0</xdr:rowOff>
    </xdr:to>
    <xdr:sp macro="" textlink="">
      <xdr:nvSpPr>
        <xdr:cNvPr id="2473851" name="Text Box 2">
          <a:extLst>
            <a:ext uri="{FF2B5EF4-FFF2-40B4-BE49-F238E27FC236}">
              <a16:creationId xmlns:a16="http://schemas.microsoft.com/office/drawing/2014/main" id="{54F60ABA-499E-8DCD-3E9F-C6B0A0A5AC1D}"/>
            </a:ext>
          </a:extLst>
        </xdr:cNvPr>
        <xdr:cNvSpPr txBox="1">
          <a:spLocks noChangeArrowheads="1"/>
        </xdr:cNvSpPr>
      </xdr:nvSpPr>
      <xdr:spPr bwMode="auto">
        <a:xfrm>
          <a:off x="3223260" y="13367766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705</xdr:row>
      <xdr:rowOff>0</xdr:rowOff>
    </xdr:from>
    <xdr:to>
      <xdr:col>13</xdr:col>
      <xdr:colOff>20955</xdr:colOff>
      <xdr:row>707</xdr:row>
      <xdr:rowOff>0</xdr:rowOff>
    </xdr:to>
    <xdr:sp macro="" textlink="">
      <xdr:nvSpPr>
        <xdr:cNvPr id="2473852" name="Text Box 2">
          <a:extLst>
            <a:ext uri="{FF2B5EF4-FFF2-40B4-BE49-F238E27FC236}">
              <a16:creationId xmlns:a16="http://schemas.microsoft.com/office/drawing/2014/main" id="{15FC49CC-D274-206A-3B79-E3B6BE496F15}"/>
            </a:ext>
          </a:extLst>
        </xdr:cNvPr>
        <xdr:cNvSpPr txBox="1">
          <a:spLocks noChangeArrowheads="1"/>
        </xdr:cNvSpPr>
      </xdr:nvSpPr>
      <xdr:spPr bwMode="auto">
        <a:xfrm>
          <a:off x="3223260" y="14013180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705</xdr:row>
      <xdr:rowOff>0</xdr:rowOff>
    </xdr:from>
    <xdr:to>
      <xdr:col>13</xdr:col>
      <xdr:colOff>20955</xdr:colOff>
      <xdr:row>707</xdr:row>
      <xdr:rowOff>0</xdr:rowOff>
    </xdr:to>
    <xdr:sp macro="" textlink="">
      <xdr:nvSpPr>
        <xdr:cNvPr id="2473853" name="Text Box 2">
          <a:extLst>
            <a:ext uri="{FF2B5EF4-FFF2-40B4-BE49-F238E27FC236}">
              <a16:creationId xmlns:a16="http://schemas.microsoft.com/office/drawing/2014/main" id="{6F9DEEBD-854D-B045-47F4-EF3B3EECA0F2}"/>
            </a:ext>
          </a:extLst>
        </xdr:cNvPr>
        <xdr:cNvSpPr txBox="1">
          <a:spLocks noChangeArrowheads="1"/>
        </xdr:cNvSpPr>
      </xdr:nvSpPr>
      <xdr:spPr bwMode="auto">
        <a:xfrm>
          <a:off x="3223260" y="14013180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705</xdr:row>
      <xdr:rowOff>0</xdr:rowOff>
    </xdr:from>
    <xdr:to>
      <xdr:col>13</xdr:col>
      <xdr:colOff>20955</xdr:colOff>
      <xdr:row>707</xdr:row>
      <xdr:rowOff>0</xdr:rowOff>
    </xdr:to>
    <xdr:sp macro="" textlink="">
      <xdr:nvSpPr>
        <xdr:cNvPr id="2473854" name="Text Box 2">
          <a:extLst>
            <a:ext uri="{FF2B5EF4-FFF2-40B4-BE49-F238E27FC236}">
              <a16:creationId xmlns:a16="http://schemas.microsoft.com/office/drawing/2014/main" id="{17DCEFF7-A66C-1FE9-5ADF-45B31F1792CE}"/>
            </a:ext>
          </a:extLst>
        </xdr:cNvPr>
        <xdr:cNvSpPr txBox="1">
          <a:spLocks noChangeArrowheads="1"/>
        </xdr:cNvSpPr>
      </xdr:nvSpPr>
      <xdr:spPr bwMode="auto">
        <a:xfrm>
          <a:off x="3223260" y="14013180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705</xdr:row>
      <xdr:rowOff>0</xdr:rowOff>
    </xdr:from>
    <xdr:to>
      <xdr:col>13</xdr:col>
      <xdr:colOff>20955</xdr:colOff>
      <xdr:row>707</xdr:row>
      <xdr:rowOff>0</xdr:rowOff>
    </xdr:to>
    <xdr:sp macro="" textlink="">
      <xdr:nvSpPr>
        <xdr:cNvPr id="2473855" name="Text Box 2">
          <a:extLst>
            <a:ext uri="{FF2B5EF4-FFF2-40B4-BE49-F238E27FC236}">
              <a16:creationId xmlns:a16="http://schemas.microsoft.com/office/drawing/2014/main" id="{7C10172F-28E3-D35F-E46B-56437BD7C79C}"/>
            </a:ext>
          </a:extLst>
        </xdr:cNvPr>
        <xdr:cNvSpPr txBox="1">
          <a:spLocks noChangeArrowheads="1"/>
        </xdr:cNvSpPr>
      </xdr:nvSpPr>
      <xdr:spPr bwMode="auto">
        <a:xfrm>
          <a:off x="3223260" y="14013180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705</xdr:row>
      <xdr:rowOff>0</xdr:rowOff>
    </xdr:from>
    <xdr:to>
      <xdr:col>13</xdr:col>
      <xdr:colOff>20955</xdr:colOff>
      <xdr:row>707</xdr:row>
      <xdr:rowOff>0</xdr:rowOff>
    </xdr:to>
    <xdr:sp macro="" textlink="">
      <xdr:nvSpPr>
        <xdr:cNvPr id="2473856" name="Text Box 2">
          <a:extLst>
            <a:ext uri="{FF2B5EF4-FFF2-40B4-BE49-F238E27FC236}">
              <a16:creationId xmlns:a16="http://schemas.microsoft.com/office/drawing/2014/main" id="{CD3B8281-00D0-74F6-C584-3698DE19229C}"/>
            </a:ext>
          </a:extLst>
        </xdr:cNvPr>
        <xdr:cNvSpPr txBox="1">
          <a:spLocks noChangeArrowheads="1"/>
        </xdr:cNvSpPr>
      </xdr:nvSpPr>
      <xdr:spPr bwMode="auto">
        <a:xfrm>
          <a:off x="3223260" y="14013180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705</xdr:row>
      <xdr:rowOff>0</xdr:rowOff>
    </xdr:from>
    <xdr:to>
      <xdr:col>13</xdr:col>
      <xdr:colOff>20955</xdr:colOff>
      <xdr:row>707</xdr:row>
      <xdr:rowOff>0</xdr:rowOff>
    </xdr:to>
    <xdr:sp macro="" textlink="">
      <xdr:nvSpPr>
        <xdr:cNvPr id="2473857" name="Text Box 2">
          <a:extLst>
            <a:ext uri="{FF2B5EF4-FFF2-40B4-BE49-F238E27FC236}">
              <a16:creationId xmlns:a16="http://schemas.microsoft.com/office/drawing/2014/main" id="{A47A449C-7F13-9C6C-6E8B-58BCD2818E6B}"/>
            </a:ext>
          </a:extLst>
        </xdr:cNvPr>
        <xdr:cNvSpPr txBox="1">
          <a:spLocks noChangeArrowheads="1"/>
        </xdr:cNvSpPr>
      </xdr:nvSpPr>
      <xdr:spPr bwMode="auto">
        <a:xfrm>
          <a:off x="3223260" y="14013180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705</xdr:row>
      <xdr:rowOff>0</xdr:rowOff>
    </xdr:from>
    <xdr:to>
      <xdr:col>13</xdr:col>
      <xdr:colOff>20955</xdr:colOff>
      <xdr:row>707</xdr:row>
      <xdr:rowOff>0</xdr:rowOff>
    </xdr:to>
    <xdr:sp macro="" textlink="">
      <xdr:nvSpPr>
        <xdr:cNvPr id="2473858" name="Text Box 2">
          <a:extLst>
            <a:ext uri="{FF2B5EF4-FFF2-40B4-BE49-F238E27FC236}">
              <a16:creationId xmlns:a16="http://schemas.microsoft.com/office/drawing/2014/main" id="{67B008D7-0EBA-9092-0603-F179FDBD5B78}"/>
            </a:ext>
          </a:extLst>
        </xdr:cNvPr>
        <xdr:cNvSpPr txBox="1">
          <a:spLocks noChangeArrowheads="1"/>
        </xdr:cNvSpPr>
      </xdr:nvSpPr>
      <xdr:spPr bwMode="auto">
        <a:xfrm>
          <a:off x="3223260" y="14013180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705</xdr:row>
      <xdr:rowOff>0</xdr:rowOff>
    </xdr:from>
    <xdr:to>
      <xdr:col>13</xdr:col>
      <xdr:colOff>20955</xdr:colOff>
      <xdr:row>707</xdr:row>
      <xdr:rowOff>0</xdr:rowOff>
    </xdr:to>
    <xdr:sp macro="" textlink="">
      <xdr:nvSpPr>
        <xdr:cNvPr id="2473859" name="Text Box 2">
          <a:extLst>
            <a:ext uri="{FF2B5EF4-FFF2-40B4-BE49-F238E27FC236}">
              <a16:creationId xmlns:a16="http://schemas.microsoft.com/office/drawing/2014/main" id="{29CA38A6-6E2A-0127-6C57-7AE0230D9D62}"/>
            </a:ext>
          </a:extLst>
        </xdr:cNvPr>
        <xdr:cNvSpPr txBox="1">
          <a:spLocks noChangeArrowheads="1"/>
        </xdr:cNvSpPr>
      </xdr:nvSpPr>
      <xdr:spPr bwMode="auto">
        <a:xfrm>
          <a:off x="3223260" y="14013180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860" name="Text Box 1">
          <a:extLst>
            <a:ext uri="{FF2B5EF4-FFF2-40B4-BE49-F238E27FC236}">
              <a16:creationId xmlns:a16="http://schemas.microsoft.com/office/drawing/2014/main" id="{3EC3CDE1-AEB0-F6EF-A7C6-4DBB174D9E95}"/>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861" name="Text Box 2">
          <a:extLst>
            <a:ext uri="{FF2B5EF4-FFF2-40B4-BE49-F238E27FC236}">
              <a16:creationId xmlns:a16="http://schemas.microsoft.com/office/drawing/2014/main" id="{942F2BF6-97E9-F4B9-790A-8D257C09311F}"/>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862" name="Text Box 3">
          <a:extLst>
            <a:ext uri="{FF2B5EF4-FFF2-40B4-BE49-F238E27FC236}">
              <a16:creationId xmlns:a16="http://schemas.microsoft.com/office/drawing/2014/main" id="{73F0AA3D-FBD5-EC74-C5BE-59CF0E6C639E}"/>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863" name="Text Box 4">
          <a:extLst>
            <a:ext uri="{FF2B5EF4-FFF2-40B4-BE49-F238E27FC236}">
              <a16:creationId xmlns:a16="http://schemas.microsoft.com/office/drawing/2014/main" id="{69C3A8B4-58FE-1BA4-A614-BCDCEEA3D497}"/>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864" name="Text Box 5">
          <a:extLst>
            <a:ext uri="{FF2B5EF4-FFF2-40B4-BE49-F238E27FC236}">
              <a16:creationId xmlns:a16="http://schemas.microsoft.com/office/drawing/2014/main" id="{2F3500D9-013D-1584-104A-5EDCE25B6D9F}"/>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865" name="Text Box 1">
          <a:extLst>
            <a:ext uri="{FF2B5EF4-FFF2-40B4-BE49-F238E27FC236}">
              <a16:creationId xmlns:a16="http://schemas.microsoft.com/office/drawing/2014/main" id="{10927EA3-1801-A134-F5E6-3E233567EE1E}"/>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866" name="Text Box 2">
          <a:extLst>
            <a:ext uri="{FF2B5EF4-FFF2-40B4-BE49-F238E27FC236}">
              <a16:creationId xmlns:a16="http://schemas.microsoft.com/office/drawing/2014/main" id="{9052596B-F562-F313-356C-C9333074F686}"/>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867" name="Text Box 3">
          <a:extLst>
            <a:ext uri="{FF2B5EF4-FFF2-40B4-BE49-F238E27FC236}">
              <a16:creationId xmlns:a16="http://schemas.microsoft.com/office/drawing/2014/main" id="{C12ADEEB-7DEE-44FE-90A2-820888824693}"/>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868" name="Text Box 4">
          <a:extLst>
            <a:ext uri="{FF2B5EF4-FFF2-40B4-BE49-F238E27FC236}">
              <a16:creationId xmlns:a16="http://schemas.microsoft.com/office/drawing/2014/main" id="{DF852CD0-811E-9EEA-0D52-25274F3696B5}"/>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869" name="Text Box 5">
          <a:extLst>
            <a:ext uri="{FF2B5EF4-FFF2-40B4-BE49-F238E27FC236}">
              <a16:creationId xmlns:a16="http://schemas.microsoft.com/office/drawing/2014/main" id="{84FB1354-B022-0092-668C-E4A4E12761DA}"/>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870" name="Text Box 6">
          <a:extLst>
            <a:ext uri="{FF2B5EF4-FFF2-40B4-BE49-F238E27FC236}">
              <a16:creationId xmlns:a16="http://schemas.microsoft.com/office/drawing/2014/main" id="{30D4CE70-0725-8F29-7A3D-EE9A64A0F2AA}"/>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871" name="Text Box 7">
          <a:extLst>
            <a:ext uri="{FF2B5EF4-FFF2-40B4-BE49-F238E27FC236}">
              <a16:creationId xmlns:a16="http://schemas.microsoft.com/office/drawing/2014/main" id="{6F577D19-3D19-2578-63A8-21C1362311D1}"/>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872" name="Text Box 8">
          <a:extLst>
            <a:ext uri="{FF2B5EF4-FFF2-40B4-BE49-F238E27FC236}">
              <a16:creationId xmlns:a16="http://schemas.microsoft.com/office/drawing/2014/main" id="{725A5C57-D118-1A47-84ED-C0D31B2F05B8}"/>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873" name="Text Box 7">
          <a:extLst>
            <a:ext uri="{FF2B5EF4-FFF2-40B4-BE49-F238E27FC236}">
              <a16:creationId xmlns:a16="http://schemas.microsoft.com/office/drawing/2014/main" id="{5BA0F65A-5744-4EFC-8439-07CA09F9F895}"/>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874" name="Text Box 8">
          <a:extLst>
            <a:ext uri="{FF2B5EF4-FFF2-40B4-BE49-F238E27FC236}">
              <a16:creationId xmlns:a16="http://schemas.microsoft.com/office/drawing/2014/main" id="{A8D9D801-4FE0-E7C6-6749-D31778603D6F}"/>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875" name="Text Box 7">
          <a:extLst>
            <a:ext uri="{FF2B5EF4-FFF2-40B4-BE49-F238E27FC236}">
              <a16:creationId xmlns:a16="http://schemas.microsoft.com/office/drawing/2014/main" id="{8BFBF325-1EC5-9A6E-606E-C4703504E52C}"/>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274320</xdr:colOff>
      <xdr:row>521</xdr:row>
      <xdr:rowOff>0</xdr:rowOff>
    </xdr:from>
    <xdr:to>
      <xdr:col>14</xdr:col>
      <xdr:colOff>0</xdr:colOff>
      <xdr:row>523</xdr:row>
      <xdr:rowOff>0</xdr:rowOff>
    </xdr:to>
    <xdr:sp macro="" textlink="">
      <xdr:nvSpPr>
        <xdr:cNvPr id="2473876" name="Text Box 8">
          <a:extLst>
            <a:ext uri="{FF2B5EF4-FFF2-40B4-BE49-F238E27FC236}">
              <a16:creationId xmlns:a16="http://schemas.microsoft.com/office/drawing/2014/main" id="{6E0B538F-8D19-C7F9-B4C8-8C31EACE39C9}"/>
            </a:ext>
          </a:extLst>
        </xdr:cNvPr>
        <xdr:cNvSpPr txBox="1">
          <a:spLocks noChangeArrowheads="1"/>
        </xdr:cNvSpPr>
      </xdr:nvSpPr>
      <xdr:spPr bwMode="auto">
        <a:xfrm>
          <a:off x="3436620" y="102991920"/>
          <a:ext cx="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877" name="Text Box 2">
          <a:extLst>
            <a:ext uri="{FF2B5EF4-FFF2-40B4-BE49-F238E27FC236}">
              <a16:creationId xmlns:a16="http://schemas.microsoft.com/office/drawing/2014/main" id="{B22489F3-EEF0-222D-C21B-453B272DC6AD}"/>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878" name="Text Box 2">
          <a:extLst>
            <a:ext uri="{FF2B5EF4-FFF2-40B4-BE49-F238E27FC236}">
              <a16:creationId xmlns:a16="http://schemas.microsoft.com/office/drawing/2014/main" id="{8B00CAFE-A592-BA84-571B-2D84CF5F3030}"/>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879" name="Text Box 2">
          <a:extLst>
            <a:ext uri="{FF2B5EF4-FFF2-40B4-BE49-F238E27FC236}">
              <a16:creationId xmlns:a16="http://schemas.microsoft.com/office/drawing/2014/main" id="{6EBB6ADF-527E-4E5D-C431-627AE8FBA75C}"/>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880" name="Text Box 2">
          <a:extLst>
            <a:ext uri="{FF2B5EF4-FFF2-40B4-BE49-F238E27FC236}">
              <a16:creationId xmlns:a16="http://schemas.microsoft.com/office/drawing/2014/main" id="{23C70416-EECD-2456-87CD-23ECF85C2C0D}"/>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3881" name="Text Box 2">
          <a:extLst>
            <a:ext uri="{FF2B5EF4-FFF2-40B4-BE49-F238E27FC236}">
              <a16:creationId xmlns:a16="http://schemas.microsoft.com/office/drawing/2014/main" id="{EC50E632-2199-115D-ADAE-1D7A74602626}"/>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882" name="Text Box 6">
          <a:extLst>
            <a:ext uri="{FF2B5EF4-FFF2-40B4-BE49-F238E27FC236}">
              <a16:creationId xmlns:a16="http://schemas.microsoft.com/office/drawing/2014/main" id="{3C3EC640-3B83-5BA4-55AB-8CD97EA76F85}"/>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883" name="Text Box 2">
          <a:extLst>
            <a:ext uri="{FF2B5EF4-FFF2-40B4-BE49-F238E27FC236}">
              <a16:creationId xmlns:a16="http://schemas.microsoft.com/office/drawing/2014/main" id="{D034DD88-080C-DF32-0762-DF9ADB67E0AE}"/>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884" name="Text Box 2">
          <a:extLst>
            <a:ext uri="{FF2B5EF4-FFF2-40B4-BE49-F238E27FC236}">
              <a16:creationId xmlns:a16="http://schemas.microsoft.com/office/drawing/2014/main" id="{0F6EBCBE-4764-E3A6-F543-600226DD277B}"/>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3885" name="Text Box 2">
          <a:extLst>
            <a:ext uri="{FF2B5EF4-FFF2-40B4-BE49-F238E27FC236}">
              <a16:creationId xmlns:a16="http://schemas.microsoft.com/office/drawing/2014/main" id="{09C6D73F-F02F-BD74-0A96-30D3B98622E6}"/>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886" name="Text Box 6">
          <a:extLst>
            <a:ext uri="{FF2B5EF4-FFF2-40B4-BE49-F238E27FC236}">
              <a16:creationId xmlns:a16="http://schemas.microsoft.com/office/drawing/2014/main" id="{C457DA74-A8A6-2753-C30E-4D660052446A}"/>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887" name="Text Box 2">
          <a:extLst>
            <a:ext uri="{FF2B5EF4-FFF2-40B4-BE49-F238E27FC236}">
              <a16:creationId xmlns:a16="http://schemas.microsoft.com/office/drawing/2014/main" id="{B667B52A-81A0-619A-3C3A-023340C87158}"/>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888" name="Text Box 2">
          <a:extLst>
            <a:ext uri="{FF2B5EF4-FFF2-40B4-BE49-F238E27FC236}">
              <a16:creationId xmlns:a16="http://schemas.microsoft.com/office/drawing/2014/main" id="{D88DF359-6FAD-4FC8-E450-D133064CECAB}"/>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3889" name="Text Box 2">
          <a:extLst>
            <a:ext uri="{FF2B5EF4-FFF2-40B4-BE49-F238E27FC236}">
              <a16:creationId xmlns:a16="http://schemas.microsoft.com/office/drawing/2014/main" id="{3C524E85-9010-A984-3813-1E75C1812CC8}"/>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890" name="Text Box 6">
          <a:extLst>
            <a:ext uri="{FF2B5EF4-FFF2-40B4-BE49-F238E27FC236}">
              <a16:creationId xmlns:a16="http://schemas.microsoft.com/office/drawing/2014/main" id="{D5BAF162-255A-6BCB-66DB-222AF4A71DD1}"/>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891" name="Text Box 2">
          <a:extLst>
            <a:ext uri="{FF2B5EF4-FFF2-40B4-BE49-F238E27FC236}">
              <a16:creationId xmlns:a16="http://schemas.microsoft.com/office/drawing/2014/main" id="{B0CE0E86-2D44-E885-5C55-85E79D5ACF0A}"/>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892" name="Text Box 2">
          <a:extLst>
            <a:ext uri="{FF2B5EF4-FFF2-40B4-BE49-F238E27FC236}">
              <a16:creationId xmlns:a16="http://schemas.microsoft.com/office/drawing/2014/main" id="{381CE36B-EB3A-FB58-DD57-B0135818B9E6}"/>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3893" name="Text Box 2">
          <a:extLst>
            <a:ext uri="{FF2B5EF4-FFF2-40B4-BE49-F238E27FC236}">
              <a16:creationId xmlns:a16="http://schemas.microsoft.com/office/drawing/2014/main" id="{B61A6B6E-3802-6D7E-12DB-EEDCEA4691ED}"/>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894" name="Text Box 6">
          <a:extLst>
            <a:ext uri="{FF2B5EF4-FFF2-40B4-BE49-F238E27FC236}">
              <a16:creationId xmlns:a16="http://schemas.microsoft.com/office/drawing/2014/main" id="{72750052-8A0F-F32E-646E-41A9C96A15CE}"/>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895" name="Text Box 2">
          <a:extLst>
            <a:ext uri="{FF2B5EF4-FFF2-40B4-BE49-F238E27FC236}">
              <a16:creationId xmlns:a16="http://schemas.microsoft.com/office/drawing/2014/main" id="{B0445AC8-1E00-AB29-0CCF-8B3671306FFD}"/>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896" name="Text Box 2">
          <a:extLst>
            <a:ext uri="{FF2B5EF4-FFF2-40B4-BE49-F238E27FC236}">
              <a16:creationId xmlns:a16="http://schemas.microsoft.com/office/drawing/2014/main" id="{3786E1F8-A609-A0E3-DF88-4E0C84350DE7}"/>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3897" name="Text Box 2">
          <a:extLst>
            <a:ext uri="{FF2B5EF4-FFF2-40B4-BE49-F238E27FC236}">
              <a16:creationId xmlns:a16="http://schemas.microsoft.com/office/drawing/2014/main" id="{1F92A5C8-41BD-3746-66F4-53500E6512A2}"/>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898" name="Text Box 6">
          <a:extLst>
            <a:ext uri="{FF2B5EF4-FFF2-40B4-BE49-F238E27FC236}">
              <a16:creationId xmlns:a16="http://schemas.microsoft.com/office/drawing/2014/main" id="{F5A4111F-26A3-20B3-D590-08D370447D48}"/>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899" name="Text Box 2">
          <a:extLst>
            <a:ext uri="{FF2B5EF4-FFF2-40B4-BE49-F238E27FC236}">
              <a16:creationId xmlns:a16="http://schemas.microsoft.com/office/drawing/2014/main" id="{90ECB7D9-04FC-0352-7E44-B2692484EB2D}"/>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3900" name="Text Box 2">
          <a:extLst>
            <a:ext uri="{FF2B5EF4-FFF2-40B4-BE49-F238E27FC236}">
              <a16:creationId xmlns:a16="http://schemas.microsoft.com/office/drawing/2014/main" id="{B618FBD4-ACD0-A9A5-9973-A5A733C4C3B1}"/>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01" name="Text Box 2">
          <a:extLst>
            <a:ext uri="{FF2B5EF4-FFF2-40B4-BE49-F238E27FC236}">
              <a16:creationId xmlns:a16="http://schemas.microsoft.com/office/drawing/2014/main" id="{B844D936-44B3-48EA-9125-D80656019FD1}"/>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02" name="Text Box 6">
          <a:extLst>
            <a:ext uri="{FF2B5EF4-FFF2-40B4-BE49-F238E27FC236}">
              <a16:creationId xmlns:a16="http://schemas.microsoft.com/office/drawing/2014/main" id="{2C9EB3EE-7BEB-EA1C-C8C5-E2CC979EA05C}"/>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03" name="Text Box 2">
          <a:extLst>
            <a:ext uri="{FF2B5EF4-FFF2-40B4-BE49-F238E27FC236}">
              <a16:creationId xmlns:a16="http://schemas.microsoft.com/office/drawing/2014/main" id="{22B4723F-64F5-EC72-B975-9021851F2ECF}"/>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04" name="Text Box 2">
          <a:extLst>
            <a:ext uri="{FF2B5EF4-FFF2-40B4-BE49-F238E27FC236}">
              <a16:creationId xmlns:a16="http://schemas.microsoft.com/office/drawing/2014/main" id="{260F3FFC-AFD9-04D1-2436-1643A172E453}"/>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05" name="Text Box 2">
          <a:extLst>
            <a:ext uri="{FF2B5EF4-FFF2-40B4-BE49-F238E27FC236}">
              <a16:creationId xmlns:a16="http://schemas.microsoft.com/office/drawing/2014/main" id="{DB729F91-2CB9-31C5-67D9-E6F372453E44}"/>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06" name="Text Box 6">
          <a:extLst>
            <a:ext uri="{FF2B5EF4-FFF2-40B4-BE49-F238E27FC236}">
              <a16:creationId xmlns:a16="http://schemas.microsoft.com/office/drawing/2014/main" id="{7BEE8841-1A99-205F-DFFE-4444EB1233AE}"/>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07" name="Text Box 2">
          <a:extLst>
            <a:ext uri="{FF2B5EF4-FFF2-40B4-BE49-F238E27FC236}">
              <a16:creationId xmlns:a16="http://schemas.microsoft.com/office/drawing/2014/main" id="{899F6ED4-D8E9-6D90-80A9-7B48D90EC88A}"/>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3908" name="Text Box 2">
          <a:extLst>
            <a:ext uri="{FF2B5EF4-FFF2-40B4-BE49-F238E27FC236}">
              <a16:creationId xmlns:a16="http://schemas.microsoft.com/office/drawing/2014/main" id="{212AF0BF-8635-CEEE-F587-FEC11DE21F45}"/>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09" name="Text Box 2">
          <a:extLst>
            <a:ext uri="{FF2B5EF4-FFF2-40B4-BE49-F238E27FC236}">
              <a16:creationId xmlns:a16="http://schemas.microsoft.com/office/drawing/2014/main" id="{9A14A2AE-27B8-2810-3E53-DB0B02D60ED0}"/>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10" name="Text Box 6">
          <a:extLst>
            <a:ext uri="{FF2B5EF4-FFF2-40B4-BE49-F238E27FC236}">
              <a16:creationId xmlns:a16="http://schemas.microsoft.com/office/drawing/2014/main" id="{0938DEA6-1BB3-2A0F-D28F-418C1CA1E422}"/>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11" name="Text Box 2">
          <a:extLst>
            <a:ext uri="{FF2B5EF4-FFF2-40B4-BE49-F238E27FC236}">
              <a16:creationId xmlns:a16="http://schemas.microsoft.com/office/drawing/2014/main" id="{04AF55E1-4CFA-0FEC-61D1-01955EEAE60B}"/>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3912" name="Text Box 2">
          <a:extLst>
            <a:ext uri="{FF2B5EF4-FFF2-40B4-BE49-F238E27FC236}">
              <a16:creationId xmlns:a16="http://schemas.microsoft.com/office/drawing/2014/main" id="{6B6989BE-9533-11C7-E2B4-FC39EC0E532C}"/>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13" name="Text Box 2">
          <a:extLst>
            <a:ext uri="{FF2B5EF4-FFF2-40B4-BE49-F238E27FC236}">
              <a16:creationId xmlns:a16="http://schemas.microsoft.com/office/drawing/2014/main" id="{C160BA5B-A024-F07D-591D-1ED8F0EAB0F0}"/>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14" name="Text Box 6">
          <a:extLst>
            <a:ext uri="{FF2B5EF4-FFF2-40B4-BE49-F238E27FC236}">
              <a16:creationId xmlns:a16="http://schemas.microsoft.com/office/drawing/2014/main" id="{8C051170-7C5A-4CEB-9D15-2CA3EF0A4439}"/>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15" name="Text Box 2">
          <a:extLst>
            <a:ext uri="{FF2B5EF4-FFF2-40B4-BE49-F238E27FC236}">
              <a16:creationId xmlns:a16="http://schemas.microsoft.com/office/drawing/2014/main" id="{AF7018BD-EABF-B66E-E1F0-FD037EE6A7EB}"/>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16" name="Text Box 2">
          <a:extLst>
            <a:ext uri="{FF2B5EF4-FFF2-40B4-BE49-F238E27FC236}">
              <a16:creationId xmlns:a16="http://schemas.microsoft.com/office/drawing/2014/main" id="{59287614-C66B-60B9-A971-DCA34938D627}"/>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17" name="Text Box 2">
          <a:extLst>
            <a:ext uri="{FF2B5EF4-FFF2-40B4-BE49-F238E27FC236}">
              <a16:creationId xmlns:a16="http://schemas.microsoft.com/office/drawing/2014/main" id="{532CFBA9-746C-5785-B2F6-97FE27259055}"/>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18" name="Text Box 6">
          <a:extLst>
            <a:ext uri="{FF2B5EF4-FFF2-40B4-BE49-F238E27FC236}">
              <a16:creationId xmlns:a16="http://schemas.microsoft.com/office/drawing/2014/main" id="{E9EF8819-F2C9-91A0-EFA4-247076013BC0}"/>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19" name="Text Box 2">
          <a:extLst>
            <a:ext uri="{FF2B5EF4-FFF2-40B4-BE49-F238E27FC236}">
              <a16:creationId xmlns:a16="http://schemas.microsoft.com/office/drawing/2014/main" id="{895151A5-C6B2-D9A0-D24A-3DA8E1009171}"/>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3920" name="Text Box 2">
          <a:extLst>
            <a:ext uri="{FF2B5EF4-FFF2-40B4-BE49-F238E27FC236}">
              <a16:creationId xmlns:a16="http://schemas.microsoft.com/office/drawing/2014/main" id="{673AE5E7-5127-1B81-F62E-5990BD876C04}"/>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21" name="Text Box 2">
          <a:extLst>
            <a:ext uri="{FF2B5EF4-FFF2-40B4-BE49-F238E27FC236}">
              <a16:creationId xmlns:a16="http://schemas.microsoft.com/office/drawing/2014/main" id="{5CC6B556-3FC5-FECB-6CA2-D3CA1AE0B516}"/>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22" name="Text Box 6">
          <a:extLst>
            <a:ext uri="{FF2B5EF4-FFF2-40B4-BE49-F238E27FC236}">
              <a16:creationId xmlns:a16="http://schemas.microsoft.com/office/drawing/2014/main" id="{580EDC8A-F1E1-92A8-B698-67346DE90216}"/>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23" name="Text Box 2">
          <a:extLst>
            <a:ext uri="{FF2B5EF4-FFF2-40B4-BE49-F238E27FC236}">
              <a16:creationId xmlns:a16="http://schemas.microsoft.com/office/drawing/2014/main" id="{180907E0-C3AB-79C0-B114-2E426AE3E222}"/>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3924" name="Text Box 2">
          <a:extLst>
            <a:ext uri="{FF2B5EF4-FFF2-40B4-BE49-F238E27FC236}">
              <a16:creationId xmlns:a16="http://schemas.microsoft.com/office/drawing/2014/main" id="{2EFACC05-8D7E-B3DF-8A06-97D0FEB06A9B}"/>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25" name="Text Box 2">
          <a:extLst>
            <a:ext uri="{FF2B5EF4-FFF2-40B4-BE49-F238E27FC236}">
              <a16:creationId xmlns:a16="http://schemas.microsoft.com/office/drawing/2014/main" id="{63827797-934F-A755-E145-68C243A1C33E}"/>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26" name="Text Box 6">
          <a:extLst>
            <a:ext uri="{FF2B5EF4-FFF2-40B4-BE49-F238E27FC236}">
              <a16:creationId xmlns:a16="http://schemas.microsoft.com/office/drawing/2014/main" id="{95B711F0-4B26-F010-FF28-9A4BB471CF9D}"/>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27" name="Text Box 2">
          <a:extLst>
            <a:ext uri="{FF2B5EF4-FFF2-40B4-BE49-F238E27FC236}">
              <a16:creationId xmlns:a16="http://schemas.microsoft.com/office/drawing/2014/main" id="{770D42A8-4F4F-91DA-4DA3-8A5E08C63EF9}"/>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3928" name="Text Box 2">
          <a:extLst>
            <a:ext uri="{FF2B5EF4-FFF2-40B4-BE49-F238E27FC236}">
              <a16:creationId xmlns:a16="http://schemas.microsoft.com/office/drawing/2014/main" id="{3284A9A3-720F-FB69-AB1B-AFB7BC184432}"/>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29" name="Text Box 2">
          <a:extLst>
            <a:ext uri="{FF2B5EF4-FFF2-40B4-BE49-F238E27FC236}">
              <a16:creationId xmlns:a16="http://schemas.microsoft.com/office/drawing/2014/main" id="{47E47D74-78EB-45DC-B3F7-33E84595A5D1}"/>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30" name="Text Box 6">
          <a:extLst>
            <a:ext uri="{FF2B5EF4-FFF2-40B4-BE49-F238E27FC236}">
              <a16:creationId xmlns:a16="http://schemas.microsoft.com/office/drawing/2014/main" id="{E7DA9AE9-17A0-EE2B-3EFE-BD10ACF33EF9}"/>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31" name="Text Box 2">
          <a:extLst>
            <a:ext uri="{FF2B5EF4-FFF2-40B4-BE49-F238E27FC236}">
              <a16:creationId xmlns:a16="http://schemas.microsoft.com/office/drawing/2014/main" id="{25D4C3B3-4EE2-7128-40EA-29D546AEFF62}"/>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32" name="Text Box 2">
          <a:extLst>
            <a:ext uri="{FF2B5EF4-FFF2-40B4-BE49-F238E27FC236}">
              <a16:creationId xmlns:a16="http://schemas.microsoft.com/office/drawing/2014/main" id="{3AFDE113-702A-62FB-3E3E-8015E41226DF}"/>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33" name="Text Box 2">
          <a:extLst>
            <a:ext uri="{FF2B5EF4-FFF2-40B4-BE49-F238E27FC236}">
              <a16:creationId xmlns:a16="http://schemas.microsoft.com/office/drawing/2014/main" id="{24615489-74FD-9FB7-5AD6-D7D3900E3C64}"/>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34" name="Text Box 6">
          <a:extLst>
            <a:ext uri="{FF2B5EF4-FFF2-40B4-BE49-F238E27FC236}">
              <a16:creationId xmlns:a16="http://schemas.microsoft.com/office/drawing/2014/main" id="{00FB99E9-F7B5-30BD-44F3-AC9C45F606E5}"/>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35" name="Text Box 2">
          <a:extLst>
            <a:ext uri="{FF2B5EF4-FFF2-40B4-BE49-F238E27FC236}">
              <a16:creationId xmlns:a16="http://schemas.microsoft.com/office/drawing/2014/main" id="{B692337D-9155-6B18-7960-D8878FC03CC3}"/>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3936" name="Text Box 2">
          <a:extLst>
            <a:ext uri="{FF2B5EF4-FFF2-40B4-BE49-F238E27FC236}">
              <a16:creationId xmlns:a16="http://schemas.microsoft.com/office/drawing/2014/main" id="{064EB367-1AF6-E72E-E6FD-75E93071A075}"/>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37" name="Text Box 2">
          <a:extLst>
            <a:ext uri="{FF2B5EF4-FFF2-40B4-BE49-F238E27FC236}">
              <a16:creationId xmlns:a16="http://schemas.microsoft.com/office/drawing/2014/main" id="{FF46264A-57D4-4147-5C57-6B4360595BF9}"/>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38" name="Text Box 6">
          <a:extLst>
            <a:ext uri="{FF2B5EF4-FFF2-40B4-BE49-F238E27FC236}">
              <a16:creationId xmlns:a16="http://schemas.microsoft.com/office/drawing/2014/main" id="{45124833-6793-620E-C91A-83F114BAC60A}"/>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39" name="Text Box 2">
          <a:extLst>
            <a:ext uri="{FF2B5EF4-FFF2-40B4-BE49-F238E27FC236}">
              <a16:creationId xmlns:a16="http://schemas.microsoft.com/office/drawing/2014/main" id="{761559C8-5A3E-1BDD-5564-1740707C753C}"/>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3940" name="Text Box 2">
          <a:extLst>
            <a:ext uri="{FF2B5EF4-FFF2-40B4-BE49-F238E27FC236}">
              <a16:creationId xmlns:a16="http://schemas.microsoft.com/office/drawing/2014/main" id="{EAF0F520-0361-A696-7972-08D6953D333B}"/>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41" name="Text Box 2">
          <a:extLst>
            <a:ext uri="{FF2B5EF4-FFF2-40B4-BE49-F238E27FC236}">
              <a16:creationId xmlns:a16="http://schemas.microsoft.com/office/drawing/2014/main" id="{20ECED7E-3AA7-404E-9CF3-88D4B040B710}"/>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42" name="Text Box 6">
          <a:extLst>
            <a:ext uri="{FF2B5EF4-FFF2-40B4-BE49-F238E27FC236}">
              <a16:creationId xmlns:a16="http://schemas.microsoft.com/office/drawing/2014/main" id="{ECB5F349-0F54-E3E9-BDCF-2FA48B607CEE}"/>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43" name="Text Box 2">
          <a:extLst>
            <a:ext uri="{FF2B5EF4-FFF2-40B4-BE49-F238E27FC236}">
              <a16:creationId xmlns:a16="http://schemas.microsoft.com/office/drawing/2014/main" id="{76BA8219-120D-C457-EAF1-2CE8A723568A}"/>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3944" name="Text Box 2">
          <a:extLst>
            <a:ext uri="{FF2B5EF4-FFF2-40B4-BE49-F238E27FC236}">
              <a16:creationId xmlns:a16="http://schemas.microsoft.com/office/drawing/2014/main" id="{5C70CCFD-F658-0BBB-B776-05494DEFC7A4}"/>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45" name="Text Box 2">
          <a:extLst>
            <a:ext uri="{FF2B5EF4-FFF2-40B4-BE49-F238E27FC236}">
              <a16:creationId xmlns:a16="http://schemas.microsoft.com/office/drawing/2014/main" id="{A8A06993-D475-1457-54AB-3C443BEE6152}"/>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46" name="Text Box 6">
          <a:extLst>
            <a:ext uri="{FF2B5EF4-FFF2-40B4-BE49-F238E27FC236}">
              <a16:creationId xmlns:a16="http://schemas.microsoft.com/office/drawing/2014/main" id="{E63AA607-A727-3F6F-51C2-B5473DDCBF7F}"/>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47" name="Text Box 2">
          <a:extLst>
            <a:ext uri="{FF2B5EF4-FFF2-40B4-BE49-F238E27FC236}">
              <a16:creationId xmlns:a16="http://schemas.microsoft.com/office/drawing/2014/main" id="{6C16DF1D-4EFE-658D-DCBB-D43A2B5559A7}"/>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3948" name="Text Box 2">
          <a:extLst>
            <a:ext uri="{FF2B5EF4-FFF2-40B4-BE49-F238E27FC236}">
              <a16:creationId xmlns:a16="http://schemas.microsoft.com/office/drawing/2014/main" id="{F74D23F4-5CDB-1537-F1AF-1ECCA5BE2A48}"/>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49" name="Text Box 2">
          <a:extLst>
            <a:ext uri="{FF2B5EF4-FFF2-40B4-BE49-F238E27FC236}">
              <a16:creationId xmlns:a16="http://schemas.microsoft.com/office/drawing/2014/main" id="{C63894C4-D7F3-3822-3EC5-9D22A9E0677F}"/>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50" name="Text Box 6">
          <a:extLst>
            <a:ext uri="{FF2B5EF4-FFF2-40B4-BE49-F238E27FC236}">
              <a16:creationId xmlns:a16="http://schemas.microsoft.com/office/drawing/2014/main" id="{26E3356A-7FD5-2143-9B59-43A9DF630B95}"/>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51" name="Text Box 2">
          <a:extLst>
            <a:ext uri="{FF2B5EF4-FFF2-40B4-BE49-F238E27FC236}">
              <a16:creationId xmlns:a16="http://schemas.microsoft.com/office/drawing/2014/main" id="{521BD357-4217-34CC-E27C-1B3C9DD760E2}"/>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52" name="Text Box 2">
          <a:extLst>
            <a:ext uri="{FF2B5EF4-FFF2-40B4-BE49-F238E27FC236}">
              <a16:creationId xmlns:a16="http://schemas.microsoft.com/office/drawing/2014/main" id="{C79987FB-845B-B454-7BF4-6149920E9D0F}"/>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53" name="Text Box 2">
          <a:extLst>
            <a:ext uri="{FF2B5EF4-FFF2-40B4-BE49-F238E27FC236}">
              <a16:creationId xmlns:a16="http://schemas.microsoft.com/office/drawing/2014/main" id="{03834214-7F44-D54A-8327-6F7297116C6D}"/>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54" name="Text Box 6">
          <a:extLst>
            <a:ext uri="{FF2B5EF4-FFF2-40B4-BE49-F238E27FC236}">
              <a16:creationId xmlns:a16="http://schemas.microsoft.com/office/drawing/2014/main" id="{3CE8A10C-2FCD-BA0F-4590-F5AC54A81A8D}"/>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55" name="Text Box 2">
          <a:extLst>
            <a:ext uri="{FF2B5EF4-FFF2-40B4-BE49-F238E27FC236}">
              <a16:creationId xmlns:a16="http://schemas.microsoft.com/office/drawing/2014/main" id="{C36370CA-06D0-0E3D-ABFF-4D95A81BF3F3}"/>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3956" name="Text Box 2">
          <a:extLst>
            <a:ext uri="{FF2B5EF4-FFF2-40B4-BE49-F238E27FC236}">
              <a16:creationId xmlns:a16="http://schemas.microsoft.com/office/drawing/2014/main" id="{AB2380F8-730B-09FE-3DE1-66768B0D8606}"/>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57" name="Text Box 2">
          <a:extLst>
            <a:ext uri="{FF2B5EF4-FFF2-40B4-BE49-F238E27FC236}">
              <a16:creationId xmlns:a16="http://schemas.microsoft.com/office/drawing/2014/main" id="{CA6C61E7-4DBB-FA7D-5F08-48426E728432}"/>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58" name="Text Box 6">
          <a:extLst>
            <a:ext uri="{FF2B5EF4-FFF2-40B4-BE49-F238E27FC236}">
              <a16:creationId xmlns:a16="http://schemas.microsoft.com/office/drawing/2014/main" id="{74EF0B64-4139-0829-6786-A490748D60A0}"/>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59" name="Text Box 2">
          <a:extLst>
            <a:ext uri="{FF2B5EF4-FFF2-40B4-BE49-F238E27FC236}">
              <a16:creationId xmlns:a16="http://schemas.microsoft.com/office/drawing/2014/main" id="{9FF3EFB9-970E-151D-5EE8-97F40F014A0A}"/>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3960" name="Text Box 2">
          <a:extLst>
            <a:ext uri="{FF2B5EF4-FFF2-40B4-BE49-F238E27FC236}">
              <a16:creationId xmlns:a16="http://schemas.microsoft.com/office/drawing/2014/main" id="{F0B677F2-9287-6A5D-3C90-5602261D14CF}"/>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61" name="Text Box 2">
          <a:extLst>
            <a:ext uri="{FF2B5EF4-FFF2-40B4-BE49-F238E27FC236}">
              <a16:creationId xmlns:a16="http://schemas.microsoft.com/office/drawing/2014/main" id="{C9CFDEAE-8FEE-B737-01DB-6A67558EBA77}"/>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62" name="Text Box 6">
          <a:extLst>
            <a:ext uri="{FF2B5EF4-FFF2-40B4-BE49-F238E27FC236}">
              <a16:creationId xmlns:a16="http://schemas.microsoft.com/office/drawing/2014/main" id="{652993BD-2CF7-32B3-5951-738DB3E28538}"/>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63" name="Text Box 2">
          <a:extLst>
            <a:ext uri="{FF2B5EF4-FFF2-40B4-BE49-F238E27FC236}">
              <a16:creationId xmlns:a16="http://schemas.microsoft.com/office/drawing/2014/main" id="{D96FD7DB-438C-AB06-C0AD-EBF6FBD280EB}"/>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3964" name="Text Box 2">
          <a:extLst>
            <a:ext uri="{FF2B5EF4-FFF2-40B4-BE49-F238E27FC236}">
              <a16:creationId xmlns:a16="http://schemas.microsoft.com/office/drawing/2014/main" id="{62BFE9A5-02A7-D316-E54C-55166F8B82C4}"/>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65" name="Text Box 2">
          <a:extLst>
            <a:ext uri="{FF2B5EF4-FFF2-40B4-BE49-F238E27FC236}">
              <a16:creationId xmlns:a16="http://schemas.microsoft.com/office/drawing/2014/main" id="{535E62EE-D596-A596-BF71-0DC4B3F1171B}"/>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66" name="Text Box 6">
          <a:extLst>
            <a:ext uri="{FF2B5EF4-FFF2-40B4-BE49-F238E27FC236}">
              <a16:creationId xmlns:a16="http://schemas.microsoft.com/office/drawing/2014/main" id="{3AB394AB-65C3-AC68-FB11-4220E29A643B}"/>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67" name="Text Box 2">
          <a:extLst>
            <a:ext uri="{FF2B5EF4-FFF2-40B4-BE49-F238E27FC236}">
              <a16:creationId xmlns:a16="http://schemas.microsoft.com/office/drawing/2014/main" id="{40741F9C-A263-D1B6-D476-7692C8AFA85E}"/>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3968" name="Text Box 2">
          <a:extLst>
            <a:ext uri="{FF2B5EF4-FFF2-40B4-BE49-F238E27FC236}">
              <a16:creationId xmlns:a16="http://schemas.microsoft.com/office/drawing/2014/main" id="{8EB10CA4-482F-E3FC-65E7-5EAE0030E621}"/>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69" name="Text Box 2">
          <a:extLst>
            <a:ext uri="{FF2B5EF4-FFF2-40B4-BE49-F238E27FC236}">
              <a16:creationId xmlns:a16="http://schemas.microsoft.com/office/drawing/2014/main" id="{89CA24E4-F268-6E05-7B7D-2F9281E5F412}"/>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70" name="Text Box 6">
          <a:extLst>
            <a:ext uri="{FF2B5EF4-FFF2-40B4-BE49-F238E27FC236}">
              <a16:creationId xmlns:a16="http://schemas.microsoft.com/office/drawing/2014/main" id="{2005D4D6-7135-92AB-33EA-D72A9EEB56AB}"/>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71" name="Text Box 2">
          <a:extLst>
            <a:ext uri="{FF2B5EF4-FFF2-40B4-BE49-F238E27FC236}">
              <a16:creationId xmlns:a16="http://schemas.microsoft.com/office/drawing/2014/main" id="{76D0341A-6C2F-7DE7-BC00-FCB64C71E65C}"/>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3972" name="Text Box 2">
          <a:extLst>
            <a:ext uri="{FF2B5EF4-FFF2-40B4-BE49-F238E27FC236}">
              <a16:creationId xmlns:a16="http://schemas.microsoft.com/office/drawing/2014/main" id="{61A737A3-9380-9863-72D4-384ABC6C4FAC}"/>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73" name="Text Box 2">
          <a:extLst>
            <a:ext uri="{FF2B5EF4-FFF2-40B4-BE49-F238E27FC236}">
              <a16:creationId xmlns:a16="http://schemas.microsoft.com/office/drawing/2014/main" id="{A612CB96-ADD0-8B62-AD7E-71377E993205}"/>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74" name="Text Box 6">
          <a:extLst>
            <a:ext uri="{FF2B5EF4-FFF2-40B4-BE49-F238E27FC236}">
              <a16:creationId xmlns:a16="http://schemas.microsoft.com/office/drawing/2014/main" id="{91BA01BA-FB6A-BF2A-45DA-E92960C5BB32}"/>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75" name="Text Box 2">
          <a:extLst>
            <a:ext uri="{FF2B5EF4-FFF2-40B4-BE49-F238E27FC236}">
              <a16:creationId xmlns:a16="http://schemas.microsoft.com/office/drawing/2014/main" id="{DA83E903-E3E9-ED5C-B97D-8617079E492F}"/>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76" name="Text Box 2">
          <a:extLst>
            <a:ext uri="{FF2B5EF4-FFF2-40B4-BE49-F238E27FC236}">
              <a16:creationId xmlns:a16="http://schemas.microsoft.com/office/drawing/2014/main" id="{1139EFB3-981A-0A7D-6E3C-11BB3BE9E578}"/>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77" name="Text Box 2">
          <a:extLst>
            <a:ext uri="{FF2B5EF4-FFF2-40B4-BE49-F238E27FC236}">
              <a16:creationId xmlns:a16="http://schemas.microsoft.com/office/drawing/2014/main" id="{A78C6D0E-D304-3BEE-D361-C4D5CEA284B8}"/>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78" name="Text Box 6">
          <a:extLst>
            <a:ext uri="{FF2B5EF4-FFF2-40B4-BE49-F238E27FC236}">
              <a16:creationId xmlns:a16="http://schemas.microsoft.com/office/drawing/2014/main" id="{5C9E45FA-E971-ADAF-7CEF-4D45CF8F8F68}"/>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79" name="Text Box 2">
          <a:extLst>
            <a:ext uri="{FF2B5EF4-FFF2-40B4-BE49-F238E27FC236}">
              <a16:creationId xmlns:a16="http://schemas.microsoft.com/office/drawing/2014/main" id="{C672D636-6DA3-9D34-267C-24DFD47FF5C6}"/>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3980" name="Text Box 2">
          <a:extLst>
            <a:ext uri="{FF2B5EF4-FFF2-40B4-BE49-F238E27FC236}">
              <a16:creationId xmlns:a16="http://schemas.microsoft.com/office/drawing/2014/main" id="{3804B2B5-2277-147D-B3D8-AE6CE359165D}"/>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81" name="Text Box 2">
          <a:extLst>
            <a:ext uri="{FF2B5EF4-FFF2-40B4-BE49-F238E27FC236}">
              <a16:creationId xmlns:a16="http://schemas.microsoft.com/office/drawing/2014/main" id="{2A3F9555-A709-63DB-1AF8-C3A290F2131A}"/>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82" name="Text Box 6">
          <a:extLst>
            <a:ext uri="{FF2B5EF4-FFF2-40B4-BE49-F238E27FC236}">
              <a16:creationId xmlns:a16="http://schemas.microsoft.com/office/drawing/2014/main" id="{EEBCD62D-903E-F57B-9446-8FFE4B40BD3E}"/>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83" name="Text Box 2">
          <a:extLst>
            <a:ext uri="{FF2B5EF4-FFF2-40B4-BE49-F238E27FC236}">
              <a16:creationId xmlns:a16="http://schemas.microsoft.com/office/drawing/2014/main" id="{22E4006B-A1BA-A848-F36D-F9FD9985FD84}"/>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3984" name="Text Box 2">
          <a:extLst>
            <a:ext uri="{FF2B5EF4-FFF2-40B4-BE49-F238E27FC236}">
              <a16:creationId xmlns:a16="http://schemas.microsoft.com/office/drawing/2014/main" id="{DEC80B1B-E4EB-0374-4CEF-B9FD0291A0A0}"/>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85" name="Text Box 2">
          <a:extLst>
            <a:ext uri="{FF2B5EF4-FFF2-40B4-BE49-F238E27FC236}">
              <a16:creationId xmlns:a16="http://schemas.microsoft.com/office/drawing/2014/main" id="{7B0478FD-C214-8EFF-4318-7C0605BB46F7}"/>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86" name="Text Box 2">
          <a:extLst>
            <a:ext uri="{FF2B5EF4-FFF2-40B4-BE49-F238E27FC236}">
              <a16:creationId xmlns:a16="http://schemas.microsoft.com/office/drawing/2014/main" id="{770DFB7A-D249-A932-05D9-5AC90761B73C}"/>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87" name="Text Box 2">
          <a:extLst>
            <a:ext uri="{FF2B5EF4-FFF2-40B4-BE49-F238E27FC236}">
              <a16:creationId xmlns:a16="http://schemas.microsoft.com/office/drawing/2014/main" id="{0A394799-C5E1-497F-8329-26DC6B4D2F30}"/>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522</xdr:row>
      <xdr:rowOff>114300</xdr:rowOff>
    </xdr:to>
    <xdr:sp macro="" textlink="">
      <xdr:nvSpPr>
        <xdr:cNvPr id="2473988" name="Text Box 6">
          <a:extLst>
            <a:ext uri="{FF2B5EF4-FFF2-40B4-BE49-F238E27FC236}">
              <a16:creationId xmlns:a16="http://schemas.microsoft.com/office/drawing/2014/main" id="{A2F254EF-7E91-25C7-DF3A-4ACF92609B90}"/>
            </a:ext>
          </a:extLst>
        </xdr:cNvPr>
        <xdr:cNvSpPr txBox="1">
          <a:spLocks noChangeArrowheads="1"/>
        </xdr:cNvSpPr>
      </xdr:nvSpPr>
      <xdr:spPr bwMode="auto">
        <a:xfrm>
          <a:off x="3223260" y="10299192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522</xdr:row>
      <xdr:rowOff>114300</xdr:rowOff>
    </xdr:to>
    <xdr:sp macro="" textlink="">
      <xdr:nvSpPr>
        <xdr:cNvPr id="2473989" name="Text Box 2">
          <a:extLst>
            <a:ext uri="{FF2B5EF4-FFF2-40B4-BE49-F238E27FC236}">
              <a16:creationId xmlns:a16="http://schemas.microsoft.com/office/drawing/2014/main" id="{8B33D2FD-0C64-EF2A-C77B-23FC585218EE}"/>
            </a:ext>
          </a:extLst>
        </xdr:cNvPr>
        <xdr:cNvSpPr txBox="1">
          <a:spLocks noChangeArrowheads="1"/>
        </xdr:cNvSpPr>
      </xdr:nvSpPr>
      <xdr:spPr bwMode="auto">
        <a:xfrm>
          <a:off x="3223260" y="10299192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3990" name="Text Box 2">
          <a:extLst>
            <a:ext uri="{FF2B5EF4-FFF2-40B4-BE49-F238E27FC236}">
              <a16:creationId xmlns:a16="http://schemas.microsoft.com/office/drawing/2014/main" id="{D7821530-C6EF-9A6A-46C2-80D564B1EE86}"/>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522</xdr:row>
      <xdr:rowOff>114300</xdr:rowOff>
    </xdr:to>
    <xdr:sp macro="" textlink="">
      <xdr:nvSpPr>
        <xdr:cNvPr id="2473991" name="Text Box 2">
          <a:extLst>
            <a:ext uri="{FF2B5EF4-FFF2-40B4-BE49-F238E27FC236}">
              <a16:creationId xmlns:a16="http://schemas.microsoft.com/office/drawing/2014/main" id="{8888367C-6B20-2AB1-86EF-979CE63B03B6}"/>
            </a:ext>
          </a:extLst>
        </xdr:cNvPr>
        <xdr:cNvSpPr txBox="1">
          <a:spLocks noChangeArrowheads="1"/>
        </xdr:cNvSpPr>
      </xdr:nvSpPr>
      <xdr:spPr bwMode="auto">
        <a:xfrm>
          <a:off x="3223260" y="10299192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522</xdr:row>
      <xdr:rowOff>114300</xdr:rowOff>
    </xdr:to>
    <xdr:sp macro="" textlink="">
      <xdr:nvSpPr>
        <xdr:cNvPr id="2473992" name="Text Box 2">
          <a:extLst>
            <a:ext uri="{FF2B5EF4-FFF2-40B4-BE49-F238E27FC236}">
              <a16:creationId xmlns:a16="http://schemas.microsoft.com/office/drawing/2014/main" id="{FE852CCB-3EEF-9B5F-9EED-5CFA3201B884}"/>
            </a:ext>
          </a:extLst>
        </xdr:cNvPr>
        <xdr:cNvSpPr txBox="1">
          <a:spLocks noChangeArrowheads="1"/>
        </xdr:cNvSpPr>
      </xdr:nvSpPr>
      <xdr:spPr bwMode="auto">
        <a:xfrm>
          <a:off x="3223260" y="10299192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93" name="Text Box 6">
          <a:extLst>
            <a:ext uri="{FF2B5EF4-FFF2-40B4-BE49-F238E27FC236}">
              <a16:creationId xmlns:a16="http://schemas.microsoft.com/office/drawing/2014/main" id="{1F343F1C-2CF0-F6A5-3D04-053CFD193870}"/>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94" name="Text Box 2">
          <a:extLst>
            <a:ext uri="{FF2B5EF4-FFF2-40B4-BE49-F238E27FC236}">
              <a16:creationId xmlns:a16="http://schemas.microsoft.com/office/drawing/2014/main" id="{29E96BDC-8AEA-D0EC-D0F6-F2E236803350}"/>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95" name="Text Box 2">
          <a:extLst>
            <a:ext uri="{FF2B5EF4-FFF2-40B4-BE49-F238E27FC236}">
              <a16:creationId xmlns:a16="http://schemas.microsoft.com/office/drawing/2014/main" id="{4381F58F-8DAE-7C52-6D8E-E110C7E50FC8}"/>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96" name="Text Box 2">
          <a:extLst>
            <a:ext uri="{FF2B5EF4-FFF2-40B4-BE49-F238E27FC236}">
              <a16:creationId xmlns:a16="http://schemas.microsoft.com/office/drawing/2014/main" id="{C2436E27-E67F-7C38-BE23-859EA75BC284}"/>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97" name="Text Box 2">
          <a:extLst>
            <a:ext uri="{FF2B5EF4-FFF2-40B4-BE49-F238E27FC236}">
              <a16:creationId xmlns:a16="http://schemas.microsoft.com/office/drawing/2014/main" id="{5A69FE4A-90D7-073C-6D03-E744A0FE0793}"/>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98" name="Text Box 6">
          <a:extLst>
            <a:ext uri="{FF2B5EF4-FFF2-40B4-BE49-F238E27FC236}">
              <a16:creationId xmlns:a16="http://schemas.microsoft.com/office/drawing/2014/main" id="{B9163FE1-AB8E-B03C-28A0-7CC36BFD56F4}"/>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3999" name="Text Box 2">
          <a:extLst>
            <a:ext uri="{FF2B5EF4-FFF2-40B4-BE49-F238E27FC236}">
              <a16:creationId xmlns:a16="http://schemas.microsoft.com/office/drawing/2014/main" id="{FEDB028A-AC6A-EEAC-08E7-AA612783F050}"/>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00" name="Text Box 2">
          <a:extLst>
            <a:ext uri="{FF2B5EF4-FFF2-40B4-BE49-F238E27FC236}">
              <a16:creationId xmlns:a16="http://schemas.microsoft.com/office/drawing/2014/main" id="{6A9B4B85-F3D5-FC1D-0AAA-E4F3DA6D6BF6}"/>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01" name="Text Box 2">
          <a:extLst>
            <a:ext uri="{FF2B5EF4-FFF2-40B4-BE49-F238E27FC236}">
              <a16:creationId xmlns:a16="http://schemas.microsoft.com/office/drawing/2014/main" id="{505EE755-D5A9-1C87-0B1A-8FD2B0B51B9A}"/>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02" name="Text Box 2">
          <a:extLst>
            <a:ext uri="{FF2B5EF4-FFF2-40B4-BE49-F238E27FC236}">
              <a16:creationId xmlns:a16="http://schemas.microsoft.com/office/drawing/2014/main" id="{C546E4F2-5B5C-54A9-A6E8-DA454F7E1F48}"/>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03" name="Text Box 2">
          <a:extLst>
            <a:ext uri="{FF2B5EF4-FFF2-40B4-BE49-F238E27FC236}">
              <a16:creationId xmlns:a16="http://schemas.microsoft.com/office/drawing/2014/main" id="{47F7D292-76A6-464E-49CA-6882D45815A6}"/>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373380</xdr:colOff>
      <xdr:row>521</xdr:row>
      <xdr:rowOff>0</xdr:rowOff>
    </xdr:from>
    <xdr:to>
      <xdr:col>16</xdr:col>
      <xdr:colOff>0</xdr:colOff>
      <xdr:row>523</xdr:row>
      <xdr:rowOff>114300</xdr:rowOff>
    </xdr:to>
    <xdr:sp macro="" textlink="">
      <xdr:nvSpPr>
        <xdr:cNvPr id="2474004" name="Text Box 2">
          <a:extLst>
            <a:ext uri="{FF2B5EF4-FFF2-40B4-BE49-F238E27FC236}">
              <a16:creationId xmlns:a16="http://schemas.microsoft.com/office/drawing/2014/main" id="{33604A0B-2AE9-F672-76E7-65F481717131}"/>
            </a:ext>
          </a:extLst>
        </xdr:cNvPr>
        <xdr:cNvSpPr txBox="1">
          <a:spLocks noChangeArrowheads="1"/>
        </xdr:cNvSpPr>
      </xdr:nvSpPr>
      <xdr:spPr bwMode="auto">
        <a:xfrm>
          <a:off x="4030980" y="102991920"/>
          <a:ext cx="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05" name="Text Box 6">
          <a:extLst>
            <a:ext uri="{FF2B5EF4-FFF2-40B4-BE49-F238E27FC236}">
              <a16:creationId xmlns:a16="http://schemas.microsoft.com/office/drawing/2014/main" id="{5D573052-F612-B483-3E89-BCD451302900}"/>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06" name="Text Box 2">
          <a:extLst>
            <a:ext uri="{FF2B5EF4-FFF2-40B4-BE49-F238E27FC236}">
              <a16:creationId xmlns:a16="http://schemas.microsoft.com/office/drawing/2014/main" id="{FF1810A3-95F2-42E1-C8ED-DB4FFB62EBA9}"/>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007" name="Text Box 2">
          <a:extLst>
            <a:ext uri="{FF2B5EF4-FFF2-40B4-BE49-F238E27FC236}">
              <a16:creationId xmlns:a16="http://schemas.microsoft.com/office/drawing/2014/main" id="{353B34D8-E569-3667-60A9-A3E70CAB0E8C}"/>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08" name="Text Box 2">
          <a:extLst>
            <a:ext uri="{FF2B5EF4-FFF2-40B4-BE49-F238E27FC236}">
              <a16:creationId xmlns:a16="http://schemas.microsoft.com/office/drawing/2014/main" id="{5D3FB6CB-9EF0-1B9C-314C-5BBB5F86F0B6}"/>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09" name="Text Box 2">
          <a:extLst>
            <a:ext uri="{FF2B5EF4-FFF2-40B4-BE49-F238E27FC236}">
              <a16:creationId xmlns:a16="http://schemas.microsoft.com/office/drawing/2014/main" id="{383711FE-0C24-C3D9-7D7D-528A77EB2A6F}"/>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10" name="Text Box 1">
          <a:extLst>
            <a:ext uri="{FF2B5EF4-FFF2-40B4-BE49-F238E27FC236}">
              <a16:creationId xmlns:a16="http://schemas.microsoft.com/office/drawing/2014/main" id="{48492B34-2B31-1F61-8ECB-10722C72C65C}"/>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11" name="Text Box 3">
          <a:extLst>
            <a:ext uri="{FF2B5EF4-FFF2-40B4-BE49-F238E27FC236}">
              <a16:creationId xmlns:a16="http://schemas.microsoft.com/office/drawing/2014/main" id="{C0962C05-AEA2-DE8E-5787-5BE0FEE61DD3}"/>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12" name="Text Box 4">
          <a:extLst>
            <a:ext uri="{FF2B5EF4-FFF2-40B4-BE49-F238E27FC236}">
              <a16:creationId xmlns:a16="http://schemas.microsoft.com/office/drawing/2014/main" id="{F8C26D1D-AB85-BB54-B55E-DAF9593CC951}"/>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13" name="Text Box 5">
          <a:extLst>
            <a:ext uri="{FF2B5EF4-FFF2-40B4-BE49-F238E27FC236}">
              <a16:creationId xmlns:a16="http://schemas.microsoft.com/office/drawing/2014/main" id="{EBC667E7-909D-0A95-705D-4F7D463E2D79}"/>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14" name="Text Box 1">
          <a:extLst>
            <a:ext uri="{FF2B5EF4-FFF2-40B4-BE49-F238E27FC236}">
              <a16:creationId xmlns:a16="http://schemas.microsoft.com/office/drawing/2014/main" id="{9DF08879-227A-1B3F-CC6E-02F565935EE3}"/>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15" name="Text Box 3">
          <a:extLst>
            <a:ext uri="{FF2B5EF4-FFF2-40B4-BE49-F238E27FC236}">
              <a16:creationId xmlns:a16="http://schemas.microsoft.com/office/drawing/2014/main" id="{6B3841C5-1EC6-E3BC-88D2-4C897A3565DD}"/>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16" name="Text Box 4">
          <a:extLst>
            <a:ext uri="{FF2B5EF4-FFF2-40B4-BE49-F238E27FC236}">
              <a16:creationId xmlns:a16="http://schemas.microsoft.com/office/drawing/2014/main" id="{C7919C60-A9B0-0350-FEC6-89FAB556B016}"/>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17" name="Text Box 5">
          <a:extLst>
            <a:ext uri="{FF2B5EF4-FFF2-40B4-BE49-F238E27FC236}">
              <a16:creationId xmlns:a16="http://schemas.microsoft.com/office/drawing/2014/main" id="{9CAEA797-4FA2-47C7-420F-0EAE866CCC69}"/>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114300</xdr:rowOff>
    </xdr:to>
    <xdr:sp macro="" textlink="">
      <xdr:nvSpPr>
        <xdr:cNvPr id="2474018" name="Text Box 2">
          <a:extLst>
            <a:ext uri="{FF2B5EF4-FFF2-40B4-BE49-F238E27FC236}">
              <a16:creationId xmlns:a16="http://schemas.microsoft.com/office/drawing/2014/main" id="{5EA7A338-F5D5-836B-2DCE-9B1159A65A3B}"/>
            </a:ext>
          </a:extLst>
        </xdr:cNvPr>
        <xdr:cNvSpPr txBox="1">
          <a:spLocks noChangeArrowheads="1"/>
        </xdr:cNvSpPr>
      </xdr:nvSpPr>
      <xdr:spPr bwMode="auto">
        <a:xfrm>
          <a:off x="3223260" y="102991920"/>
          <a:ext cx="1143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524</xdr:row>
      <xdr:rowOff>0</xdr:rowOff>
    </xdr:to>
    <xdr:sp macro="" textlink="">
      <xdr:nvSpPr>
        <xdr:cNvPr id="2474019" name="Text Box 6">
          <a:extLst>
            <a:ext uri="{FF2B5EF4-FFF2-40B4-BE49-F238E27FC236}">
              <a16:creationId xmlns:a16="http://schemas.microsoft.com/office/drawing/2014/main" id="{7062846A-2DF1-04F2-56B9-6FF77AD1DF7C}"/>
            </a:ext>
          </a:extLst>
        </xdr:cNvPr>
        <xdr:cNvSpPr txBox="1">
          <a:spLocks noChangeArrowheads="1"/>
        </xdr:cNvSpPr>
      </xdr:nvSpPr>
      <xdr:spPr bwMode="auto">
        <a:xfrm>
          <a:off x="3223260" y="102991920"/>
          <a:ext cx="114300"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524</xdr:row>
      <xdr:rowOff>0</xdr:rowOff>
    </xdr:to>
    <xdr:sp macro="" textlink="">
      <xdr:nvSpPr>
        <xdr:cNvPr id="2474020" name="Text Box 2">
          <a:extLst>
            <a:ext uri="{FF2B5EF4-FFF2-40B4-BE49-F238E27FC236}">
              <a16:creationId xmlns:a16="http://schemas.microsoft.com/office/drawing/2014/main" id="{C16A487B-712E-8E94-3643-1E618FC5ED5D}"/>
            </a:ext>
          </a:extLst>
        </xdr:cNvPr>
        <xdr:cNvSpPr txBox="1">
          <a:spLocks noChangeArrowheads="1"/>
        </xdr:cNvSpPr>
      </xdr:nvSpPr>
      <xdr:spPr bwMode="auto">
        <a:xfrm>
          <a:off x="3223260" y="102991920"/>
          <a:ext cx="114300"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524</xdr:row>
      <xdr:rowOff>0</xdr:rowOff>
    </xdr:to>
    <xdr:sp macro="" textlink="">
      <xdr:nvSpPr>
        <xdr:cNvPr id="2474021" name="Text Box 2">
          <a:extLst>
            <a:ext uri="{FF2B5EF4-FFF2-40B4-BE49-F238E27FC236}">
              <a16:creationId xmlns:a16="http://schemas.microsoft.com/office/drawing/2014/main" id="{85D59A64-50CA-0807-4A11-A8455F5AAF18}"/>
            </a:ext>
          </a:extLst>
        </xdr:cNvPr>
        <xdr:cNvSpPr txBox="1">
          <a:spLocks noChangeArrowheads="1"/>
        </xdr:cNvSpPr>
      </xdr:nvSpPr>
      <xdr:spPr bwMode="auto">
        <a:xfrm>
          <a:off x="3223260" y="102991920"/>
          <a:ext cx="114300"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022" name="Text Box 2">
          <a:extLst>
            <a:ext uri="{FF2B5EF4-FFF2-40B4-BE49-F238E27FC236}">
              <a16:creationId xmlns:a16="http://schemas.microsoft.com/office/drawing/2014/main" id="{7C29A648-37FB-E9D9-72FF-C9DB7D6EC369}"/>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23" name="Text Box 6">
          <a:extLst>
            <a:ext uri="{FF2B5EF4-FFF2-40B4-BE49-F238E27FC236}">
              <a16:creationId xmlns:a16="http://schemas.microsoft.com/office/drawing/2014/main" id="{096EA3F0-8CAA-34AB-CBDA-C9447EB11C34}"/>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24" name="Text Box 2">
          <a:extLst>
            <a:ext uri="{FF2B5EF4-FFF2-40B4-BE49-F238E27FC236}">
              <a16:creationId xmlns:a16="http://schemas.microsoft.com/office/drawing/2014/main" id="{5E308951-7B39-F20A-40FB-1895FAAF91E3}"/>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25" name="Text Box 2">
          <a:extLst>
            <a:ext uri="{FF2B5EF4-FFF2-40B4-BE49-F238E27FC236}">
              <a16:creationId xmlns:a16="http://schemas.microsoft.com/office/drawing/2014/main" id="{CEDC2558-A26B-0328-FCC3-7E1755F457F9}"/>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026" name="Text Box 2">
          <a:extLst>
            <a:ext uri="{FF2B5EF4-FFF2-40B4-BE49-F238E27FC236}">
              <a16:creationId xmlns:a16="http://schemas.microsoft.com/office/drawing/2014/main" id="{1F633636-F971-68DB-F689-3101ACE774C0}"/>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27" name="Text Box 6">
          <a:extLst>
            <a:ext uri="{FF2B5EF4-FFF2-40B4-BE49-F238E27FC236}">
              <a16:creationId xmlns:a16="http://schemas.microsoft.com/office/drawing/2014/main" id="{ADCA697B-FB2C-67CD-8E67-6FBE0929E545}"/>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28" name="Text Box 2">
          <a:extLst>
            <a:ext uri="{FF2B5EF4-FFF2-40B4-BE49-F238E27FC236}">
              <a16:creationId xmlns:a16="http://schemas.microsoft.com/office/drawing/2014/main" id="{A1637DDB-B944-BA8D-27B7-6C654B3E1914}"/>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29" name="Text Box 2">
          <a:extLst>
            <a:ext uri="{FF2B5EF4-FFF2-40B4-BE49-F238E27FC236}">
              <a16:creationId xmlns:a16="http://schemas.microsoft.com/office/drawing/2014/main" id="{EBA991BA-CFAA-86AD-B262-364EF08ADAA9}"/>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030" name="Text Box 2">
          <a:extLst>
            <a:ext uri="{FF2B5EF4-FFF2-40B4-BE49-F238E27FC236}">
              <a16:creationId xmlns:a16="http://schemas.microsoft.com/office/drawing/2014/main" id="{920487A5-7175-D082-A3C1-7CF1A9B30E47}"/>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31" name="Text Box 6">
          <a:extLst>
            <a:ext uri="{FF2B5EF4-FFF2-40B4-BE49-F238E27FC236}">
              <a16:creationId xmlns:a16="http://schemas.microsoft.com/office/drawing/2014/main" id="{D960A3C4-252C-0245-351A-E897EEFFC060}"/>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32" name="Text Box 2">
          <a:extLst>
            <a:ext uri="{FF2B5EF4-FFF2-40B4-BE49-F238E27FC236}">
              <a16:creationId xmlns:a16="http://schemas.microsoft.com/office/drawing/2014/main" id="{175DB771-4BD3-9CCC-CD7E-F61D7E0CC219}"/>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33" name="Text Box 2">
          <a:extLst>
            <a:ext uri="{FF2B5EF4-FFF2-40B4-BE49-F238E27FC236}">
              <a16:creationId xmlns:a16="http://schemas.microsoft.com/office/drawing/2014/main" id="{BD7A4E47-ADD8-2D75-8C39-A08C2E69C09E}"/>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034" name="Text Box 2">
          <a:extLst>
            <a:ext uri="{FF2B5EF4-FFF2-40B4-BE49-F238E27FC236}">
              <a16:creationId xmlns:a16="http://schemas.microsoft.com/office/drawing/2014/main" id="{496FD751-56EE-4241-1FF4-123378DBA603}"/>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35" name="Text Box 6">
          <a:extLst>
            <a:ext uri="{FF2B5EF4-FFF2-40B4-BE49-F238E27FC236}">
              <a16:creationId xmlns:a16="http://schemas.microsoft.com/office/drawing/2014/main" id="{A390C979-A3B0-A00B-80B8-DBB6577508A4}"/>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36" name="Text Box 2">
          <a:extLst>
            <a:ext uri="{FF2B5EF4-FFF2-40B4-BE49-F238E27FC236}">
              <a16:creationId xmlns:a16="http://schemas.microsoft.com/office/drawing/2014/main" id="{58315ABA-2BDA-D62F-163D-AA4944E817C3}"/>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37" name="Text Box 2">
          <a:extLst>
            <a:ext uri="{FF2B5EF4-FFF2-40B4-BE49-F238E27FC236}">
              <a16:creationId xmlns:a16="http://schemas.microsoft.com/office/drawing/2014/main" id="{CC0151A5-9CC1-0D17-FEF6-6B65F8053ECE}"/>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038" name="Text Box 2">
          <a:extLst>
            <a:ext uri="{FF2B5EF4-FFF2-40B4-BE49-F238E27FC236}">
              <a16:creationId xmlns:a16="http://schemas.microsoft.com/office/drawing/2014/main" id="{A57EB81A-77A4-E965-586B-4310CCF88896}"/>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524</xdr:row>
      <xdr:rowOff>0</xdr:rowOff>
    </xdr:to>
    <xdr:sp macro="" textlink="">
      <xdr:nvSpPr>
        <xdr:cNvPr id="2474039" name="Text Box 2">
          <a:extLst>
            <a:ext uri="{FF2B5EF4-FFF2-40B4-BE49-F238E27FC236}">
              <a16:creationId xmlns:a16="http://schemas.microsoft.com/office/drawing/2014/main" id="{C2ABFE35-8863-6E18-345E-0E2EC9B82522}"/>
            </a:ext>
          </a:extLst>
        </xdr:cNvPr>
        <xdr:cNvSpPr txBox="1">
          <a:spLocks noChangeArrowheads="1"/>
        </xdr:cNvSpPr>
      </xdr:nvSpPr>
      <xdr:spPr bwMode="auto">
        <a:xfrm>
          <a:off x="3223260" y="102991920"/>
          <a:ext cx="114300"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40" name="Text Box 6">
          <a:extLst>
            <a:ext uri="{FF2B5EF4-FFF2-40B4-BE49-F238E27FC236}">
              <a16:creationId xmlns:a16="http://schemas.microsoft.com/office/drawing/2014/main" id="{0C86EA7C-ADE7-435E-0429-D1BF87244643}"/>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41" name="Text Box 2">
          <a:extLst>
            <a:ext uri="{FF2B5EF4-FFF2-40B4-BE49-F238E27FC236}">
              <a16:creationId xmlns:a16="http://schemas.microsoft.com/office/drawing/2014/main" id="{84AD3A77-C67A-9A74-ECB0-D80CFAF1D824}"/>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042" name="Text Box 2">
          <a:extLst>
            <a:ext uri="{FF2B5EF4-FFF2-40B4-BE49-F238E27FC236}">
              <a16:creationId xmlns:a16="http://schemas.microsoft.com/office/drawing/2014/main" id="{5AC9A425-0535-A1F2-7F66-ECAD5EF14093}"/>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43" name="Text Box 2">
          <a:extLst>
            <a:ext uri="{FF2B5EF4-FFF2-40B4-BE49-F238E27FC236}">
              <a16:creationId xmlns:a16="http://schemas.microsoft.com/office/drawing/2014/main" id="{FC4B6F96-AABD-B181-DD7D-F7943E885968}"/>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44" name="Text Box 6">
          <a:extLst>
            <a:ext uri="{FF2B5EF4-FFF2-40B4-BE49-F238E27FC236}">
              <a16:creationId xmlns:a16="http://schemas.microsoft.com/office/drawing/2014/main" id="{9A249AD5-601A-7C90-D783-B8964F82F2B8}"/>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45" name="Text Box 2">
          <a:extLst>
            <a:ext uri="{FF2B5EF4-FFF2-40B4-BE49-F238E27FC236}">
              <a16:creationId xmlns:a16="http://schemas.microsoft.com/office/drawing/2014/main" id="{FE027C50-6FD1-8471-653E-7BC5CB45D2A0}"/>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46" name="Text Box 2">
          <a:extLst>
            <a:ext uri="{FF2B5EF4-FFF2-40B4-BE49-F238E27FC236}">
              <a16:creationId xmlns:a16="http://schemas.microsoft.com/office/drawing/2014/main" id="{5D7C23F0-4031-5634-4743-FBBBF5C660C8}"/>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47" name="Text Box 2">
          <a:extLst>
            <a:ext uri="{FF2B5EF4-FFF2-40B4-BE49-F238E27FC236}">
              <a16:creationId xmlns:a16="http://schemas.microsoft.com/office/drawing/2014/main" id="{32660D9D-D016-2BCC-357B-EE665035D6BD}"/>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48" name="Text Box 6">
          <a:extLst>
            <a:ext uri="{FF2B5EF4-FFF2-40B4-BE49-F238E27FC236}">
              <a16:creationId xmlns:a16="http://schemas.microsoft.com/office/drawing/2014/main" id="{DE11DA00-0940-3A3F-4EA6-1902B271167F}"/>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49" name="Text Box 2">
          <a:extLst>
            <a:ext uri="{FF2B5EF4-FFF2-40B4-BE49-F238E27FC236}">
              <a16:creationId xmlns:a16="http://schemas.microsoft.com/office/drawing/2014/main" id="{B66C1EE7-8E99-1B4B-E9B2-2B294542D4B0}"/>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050" name="Text Box 2">
          <a:extLst>
            <a:ext uri="{FF2B5EF4-FFF2-40B4-BE49-F238E27FC236}">
              <a16:creationId xmlns:a16="http://schemas.microsoft.com/office/drawing/2014/main" id="{F586C848-2973-1EEE-9C1E-9AB39EF625EE}"/>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51" name="Text Box 2">
          <a:extLst>
            <a:ext uri="{FF2B5EF4-FFF2-40B4-BE49-F238E27FC236}">
              <a16:creationId xmlns:a16="http://schemas.microsoft.com/office/drawing/2014/main" id="{DD0F7868-DB3D-E1FC-B8E7-C95E08122ECC}"/>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52" name="Text Box 6">
          <a:extLst>
            <a:ext uri="{FF2B5EF4-FFF2-40B4-BE49-F238E27FC236}">
              <a16:creationId xmlns:a16="http://schemas.microsoft.com/office/drawing/2014/main" id="{281CB706-7995-DC3A-7BD8-5E205C7721BB}"/>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53" name="Text Box 2">
          <a:extLst>
            <a:ext uri="{FF2B5EF4-FFF2-40B4-BE49-F238E27FC236}">
              <a16:creationId xmlns:a16="http://schemas.microsoft.com/office/drawing/2014/main" id="{A1C0107C-6CEF-635C-6D8D-904112851A6B}"/>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054" name="Text Box 2">
          <a:extLst>
            <a:ext uri="{FF2B5EF4-FFF2-40B4-BE49-F238E27FC236}">
              <a16:creationId xmlns:a16="http://schemas.microsoft.com/office/drawing/2014/main" id="{73284F63-9C69-02C8-B006-65D87054AA90}"/>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55" name="Text Box 2">
          <a:extLst>
            <a:ext uri="{FF2B5EF4-FFF2-40B4-BE49-F238E27FC236}">
              <a16:creationId xmlns:a16="http://schemas.microsoft.com/office/drawing/2014/main" id="{1E39C32C-5022-3A20-DAB4-953798AAC49C}"/>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56" name="Text Box 6">
          <a:extLst>
            <a:ext uri="{FF2B5EF4-FFF2-40B4-BE49-F238E27FC236}">
              <a16:creationId xmlns:a16="http://schemas.microsoft.com/office/drawing/2014/main" id="{A589E55F-9EE9-5BFE-BD1C-275F0CCE3E49}"/>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57" name="Text Box 2">
          <a:extLst>
            <a:ext uri="{FF2B5EF4-FFF2-40B4-BE49-F238E27FC236}">
              <a16:creationId xmlns:a16="http://schemas.microsoft.com/office/drawing/2014/main" id="{13470EA9-7800-F8F0-4DDA-2C5152507657}"/>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58" name="Text Box 2">
          <a:extLst>
            <a:ext uri="{FF2B5EF4-FFF2-40B4-BE49-F238E27FC236}">
              <a16:creationId xmlns:a16="http://schemas.microsoft.com/office/drawing/2014/main" id="{72B68C70-E1EA-1643-6550-9C10BE68A4BB}"/>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59" name="Text Box 2">
          <a:extLst>
            <a:ext uri="{FF2B5EF4-FFF2-40B4-BE49-F238E27FC236}">
              <a16:creationId xmlns:a16="http://schemas.microsoft.com/office/drawing/2014/main" id="{5A805598-F7E5-72AC-58ED-18771C31E84C}"/>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60" name="Text Box 6">
          <a:extLst>
            <a:ext uri="{FF2B5EF4-FFF2-40B4-BE49-F238E27FC236}">
              <a16:creationId xmlns:a16="http://schemas.microsoft.com/office/drawing/2014/main" id="{FC381CA1-1940-9D65-A622-E18F55EA71D8}"/>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61" name="Text Box 2">
          <a:extLst>
            <a:ext uri="{FF2B5EF4-FFF2-40B4-BE49-F238E27FC236}">
              <a16:creationId xmlns:a16="http://schemas.microsoft.com/office/drawing/2014/main" id="{968CE922-C454-1B7B-CCC2-21192ACB87D1}"/>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062" name="Text Box 2">
          <a:extLst>
            <a:ext uri="{FF2B5EF4-FFF2-40B4-BE49-F238E27FC236}">
              <a16:creationId xmlns:a16="http://schemas.microsoft.com/office/drawing/2014/main" id="{1FCC07B5-91F0-7F79-741A-362960DA7B50}"/>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63" name="Text Box 2">
          <a:extLst>
            <a:ext uri="{FF2B5EF4-FFF2-40B4-BE49-F238E27FC236}">
              <a16:creationId xmlns:a16="http://schemas.microsoft.com/office/drawing/2014/main" id="{0DC2B40E-D4F7-90AB-01FA-66EB0039CCBD}"/>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64" name="Text Box 6">
          <a:extLst>
            <a:ext uri="{FF2B5EF4-FFF2-40B4-BE49-F238E27FC236}">
              <a16:creationId xmlns:a16="http://schemas.microsoft.com/office/drawing/2014/main" id="{CE27C884-4F21-4EBF-1169-2310B10F682D}"/>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65" name="Text Box 2">
          <a:extLst>
            <a:ext uri="{FF2B5EF4-FFF2-40B4-BE49-F238E27FC236}">
              <a16:creationId xmlns:a16="http://schemas.microsoft.com/office/drawing/2014/main" id="{93E534A6-2FAF-C4E1-3070-685C3FA6163A}"/>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066" name="Text Box 2">
          <a:extLst>
            <a:ext uri="{FF2B5EF4-FFF2-40B4-BE49-F238E27FC236}">
              <a16:creationId xmlns:a16="http://schemas.microsoft.com/office/drawing/2014/main" id="{D4717F49-7086-363F-148E-2935D0962307}"/>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67" name="Text Box 2">
          <a:extLst>
            <a:ext uri="{FF2B5EF4-FFF2-40B4-BE49-F238E27FC236}">
              <a16:creationId xmlns:a16="http://schemas.microsoft.com/office/drawing/2014/main" id="{BE370BFB-8615-090C-0C42-9D8E6F047BEC}"/>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68" name="Text Box 6">
          <a:extLst>
            <a:ext uri="{FF2B5EF4-FFF2-40B4-BE49-F238E27FC236}">
              <a16:creationId xmlns:a16="http://schemas.microsoft.com/office/drawing/2014/main" id="{B988AA6C-3FE1-03F8-9C1E-888FA1B9FD74}"/>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69" name="Text Box 2">
          <a:extLst>
            <a:ext uri="{FF2B5EF4-FFF2-40B4-BE49-F238E27FC236}">
              <a16:creationId xmlns:a16="http://schemas.microsoft.com/office/drawing/2014/main" id="{AF90084F-F0B3-C5FF-111A-BE0526712796}"/>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070" name="Text Box 2">
          <a:extLst>
            <a:ext uri="{FF2B5EF4-FFF2-40B4-BE49-F238E27FC236}">
              <a16:creationId xmlns:a16="http://schemas.microsoft.com/office/drawing/2014/main" id="{0463AAA1-319D-BCCA-BEB1-5295BD05811C}"/>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71" name="Text Box 2">
          <a:extLst>
            <a:ext uri="{FF2B5EF4-FFF2-40B4-BE49-F238E27FC236}">
              <a16:creationId xmlns:a16="http://schemas.microsoft.com/office/drawing/2014/main" id="{CA489CFB-3031-B5F0-EA2A-66A7A9EA920C}"/>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72" name="Text Box 6">
          <a:extLst>
            <a:ext uri="{FF2B5EF4-FFF2-40B4-BE49-F238E27FC236}">
              <a16:creationId xmlns:a16="http://schemas.microsoft.com/office/drawing/2014/main" id="{B1C69C9F-8ECA-AFA7-7BF8-17D648560C17}"/>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73" name="Text Box 2">
          <a:extLst>
            <a:ext uri="{FF2B5EF4-FFF2-40B4-BE49-F238E27FC236}">
              <a16:creationId xmlns:a16="http://schemas.microsoft.com/office/drawing/2014/main" id="{B23860AC-B977-2DE2-9405-603056287852}"/>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74" name="Text Box 2">
          <a:extLst>
            <a:ext uri="{FF2B5EF4-FFF2-40B4-BE49-F238E27FC236}">
              <a16:creationId xmlns:a16="http://schemas.microsoft.com/office/drawing/2014/main" id="{FAD31D9B-5BBB-6900-4D2E-01ECCFAB3263}"/>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75" name="Text Box 2">
          <a:extLst>
            <a:ext uri="{FF2B5EF4-FFF2-40B4-BE49-F238E27FC236}">
              <a16:creationId xmlns:a16="http://schemas.microsoft.com/office/drawing/2014/main" id="{31C6D75C-5056-366A-E834-FB401C825ED4}"/>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76" name="Text Box 6">
          <a:extLst>
            <a:ext uri="{FF2B5EF4-FFF2-40B4-BE49-F238E27FC236}">
              <a16:creationId xmlns:a16="http://schemas.microsoft.com/office/drawing/2014/main" id="{FBC345AC-0E37-CC15-B05D-4D3C537C735B}"/>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77" name="Text Box 2">
          <a:extLst>
            <a:ext uri="{FF2B5EF4-FFF2-40B4-BE49-F238E27FC236}">
              <a16:creationId xmlns:a16="http://schemas.microsoft.com/office/drawing/2014/main" id="{F8BC70D0-6568-15CB-C440-BD89CC5FB107}"/>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078" name="Text Box 2">
          <a:extLst>
            <a:ext uri="{FF2B5EF4-FFF2-40B4-BE49-F238E27FC236}">
              <a16:creationId xmlns:a16="http://schemas.microsoft.com/office/drawing/2014/main" id="{52AE4D8C-6F0C-565E-9D22-FFAA4E86AFFE}"/>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79" name="Text Box 2">
          <a:extLst>
            <a:ext uri="{FF2B5EF4-FFF2-40B4-BE49-F238E27FC236}">
              <a16:creationId xmlns:a16="http://schemas.microsoft.com/office/drawing/2014/main" id="{FD44B935-94E9-633D-F922-B063FD662F93}"/>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80" name="Text Box 6">
          <a:extLst>
            <a:ext uri="{FF2B5EF4-FFF2-40B4-BE49-F238E27FC236}">
              <a16:creationId xmlns:a16="http://schemas.microsoft.com/office/drawing/2014/main" id="{52CE30A4-0DD7-CBD3-65B9-32F282A64B84}"/>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81" name="Text Box 2">
          <a:extLst>
            <a:ext uri="{FF2B5EF4-FFF2-40B4-BE49-F238E27FC236}">
              <a16:creationId xmlns:a16="http://schemas.microsoft.com/office/drawing/2014/main" id="{B6C5CECF-BC05-AB0C-4C7A-760F29A95FAC}"/>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082" name="Text Box 2">
          <a:extLst>
            <a:ext uri="{FF2B5EF4-FFF2-40B4-BE49-F238E27FC236}">
              <a16:creationId xmlns:a16="http://schemas.microsoft.com/office/drawing/2014/main" id="{155FF9FB-A6ED-D2BC-35C5-E6A129C74C42}"/>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83" name="Text Box 2">
          <a:extLst>
            <a:ext uri="{FF2B5EF4-FFF2-40B4-BE49-F238E27FC236}">
              <a16:creationId xmlns:a16="http://schemas.microsoft.com/office/drawing/2014/main" id="{DD81016A-A7B0-3B0C-381A-66CF8CC352DC}"/>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84" name="Text Box 6">
          <a:extLst>
            <a:ext uri="{FF2B5EF4-FFF2-40B4-BE49-F238E27FC236}">
              <a16:creationId xmlns:a16="http://schemas.microsoft.com/office/drawing/2014/main" id="{95036B9C-9AA2-11E2-5EB7-4FB0D9B8A65D}"/>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85" name="Text Box 2">
          <a:extLst>
            <a:ext uri="{FF2B5EF4-FFF2-40B4-BE49-F238E27FC236}">
              <a16:creationId xmlns:a16="http://schemas.microsoft.com/office/drawing/2014/main" id="{6F6FB548-B0B3-34A3-7686-036317C8B279}"/>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086" name="Text Box 2">
          <a:extLst>
            <a:ext uri="{FF2B5EF4-FFF2-40B4-BE49-F238E27FC236}">
              <a16:creationId xmlns:a16="http://schemas.microsoft.com/office/drawing/2014/main" id="{1F43751F-6F85-1C11-A4DE-98032104B85B}"/>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87" name="Text Box 2">
          <a:extLst>
            <a:ext uri="{FF2B5EF4-FFF2-40B4-BE49-F238E27FC236}">
              <a16:creationId xmlns:a16="http://schemas.microsoft.com/office/drawing/2014/main" id="{F76E8C78-7837-76D9-AC6F-C85CA83DD62B}"/>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88" name="Text Box 6">
          <a:extLst>
            <a:ext uri="{FF2B5EF4-FFF2-40B4-BE49-F238E27FC236}">
              <a16:creationId xmlns:a16="http://schemas.microsoft.com/office/drawing/2014/main" id="{06574F49-914F-DCC8-DFEF-21207CD071F2}"/>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89" name="Text Box 2">
          <a:extLst>
            <a:ext uri="{FF2B5EF4-FFF2-40B4-BE49-F238E27FC236}">
              <a16:creationId xmlns:a16="http://schemas.microsoft.com/office/drawing/2014/main" id="{583D58ED-3FF7-495A-EC70-D81652880521}"/>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090" name="Text Box 2">
          <a:extLst>
            <a:ext uri="{FF2B5EF4-FFF2-40B4-BE49-F238E27FC236}">
              <a16:creationId xmlns:a16="http://schemas.microsoft.com/office/drawing/2014/main" id="{BC49BF68-268D-99C7-AD03-F57B8D7ED547}"/>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91" name="Text Box 2">
          <a:extLst>
            <a:ext uri="{FF2B5EF4-FFF2-40B4-BE49-F238E27FC236}">
              <a16:creationId xmlns:a16="http://schemas.microsoft.com/office/drawing/2014/main" id="{67831E33-BB6F-8FBF-5D08-F285365560F9}"/>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92" name="Text Box 6">
          <a:extLst>
            <a:ext uri="{FF2B5EF4-FFF2-40B4-BE49-F238E27FC236}">
              <a16:creationId xmlns:a16="http://schemas.microsoft.com/office/drawing/2014/main" id="{5E84C446-EB4D-6850-EE4A-1C5E53F04D5E}"/>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93" name="Text Box 2">
          <a:extLst>
            <a:ext uri="{FF2B5EF4-FFF2-40B4-BE49-F238E27FC236}">
              <a16:creationId xmlns:a16="http://schemas.microsoft.com/office/drawing/2014/main" id="{55D79F6D-8012-1055-4BB0-526225FAEBAF}"/>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94" name="Text Box 2">
          <a:extLst>
            <a:ext uri="{FF2B5EF4-FFF2-40B4-BE49-F238E27FC236}">
              <a16:creationId xmlns:a16="http://schemas.microsoft.com/office/drawing/2014/main" id="{51B263DF-9295-10C4-648B-C936AA483D1C}"/>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95" name="Text Box 2">
          <a:extLst>
            <a:ext uri="{FF2B5EF4-FFF2-40B4-BE49-F238E27FC236}">
              <a16:creationId xmlns:a16="http://schemas.microsoft.com/office/drawing/2014/main" id="{86DCFF37-FD9E-4F52-BFE4-3CFCCDA0D8AC}"/>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96" name="Text Box 6">
          <a:extLst>
            <a:ext uri="{FF2B5EF4-FFF2-40B4-BE49-F238E27FC236}">
              <a16:creationId xmlns:a16="http://schemas.microsoft.com/office/drawing/2014/main" id="{602A2C05-3FD9-32B4-8C92-766B27583480}"/>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97" name="Text Box 2">
          <a:extLst>
            <a:ext uri="{FF2B5EF4-FFF2-40B4-BE49-F238E27FC236}">
              <a16:creationId xmlns:a16="http://schemas.microsoft.com/office/drawing/2014/main" id="{B0F6AF2D-70E7-0A3E-EED2-63363312B98C}"/>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098" name="Text Box 2">
          <a:extLst>
            <a:ext uri="{FF2B5EF4-FFF2-40B4-BE49-F238E27FC236}">
              <a16:creationId xmlns:a16="http://schemas.microsoft.com/office/drawing/2014/main" id="{80664521-9516-F432-B9D9-9F052974A7ED}"/>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099" name="Text Box 2">
          <a:extLst>
            <a:ext uri="{FF2B5EF4-FFF2-40B4-BE49-F238E27FC236}">
              <a16:creationId xmlns:a16="http://schemas.microsoft.com/office/drawing/2014/main" id="{11EDA932-DA54-3A91-2DDE-014E2E1D6620}"/>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100" name="Text Box 6">
          <a:extLst>
            <a:ext uri="{FF2B5EF4-FFF2-40B4-BE49-F238E27FC236}">
              <a16:creationId xmlns:a16="http://schemas.microsoft.com/office/drawing/2014/main" id="{7AD9ED03-0C99-4DAD-7418-66977D45CBB0}"/>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101" name="Text Box 2">
          <a:extLst>
            <a:ext uri="{FF2B5EF4-FFF2-40B4-BE49-F238E27FC236}">
              <a16:creationId xmlns:a16="http://schemas.microsoft.com/office/drawing/2014/main" id="{D3B89EDA-314B-8CF0-7B8B-898FFE24604E}"/>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102" name="Text Box 2">
          <a:extLst>
            <a:ext uri="{FF2B5EF4-FFF2-40B4-BE49-F238E27FC236}">
              <a16:creationId xmlns:a16="http://schemas.microsoft.com/office/drawing/2014/main" id="{D80851B2-A60B-5B25-9712-F9B26B6C778C}"/>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103" name="Text Box 2">
          <a:extLst>
            <a:ext uri="{FF2B5EF4-FFF2-40B4-BE49-F238E27FC236}">
              <a16:creationId xmlns:a16="http://schemas.microsoft.com/office/drawing/2014/main" id="{38331A54-6792-AC6B-71D0-643C2FB9F154}"/>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104" name="Text Box 6">
          <a:extLst>
            <a:ext uri="{FF2B5EF4-FFF2-40B4-BE49-F238E27FC236}">
              <a16:creationId xmlns:a16="http://schemas.microsoft.com/office/drawing/2014/main" id="{8CE03612-2CE9-9AA7-FFB3-FDF5F5181136}"/>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105" name="Text Box 2">
          <a:extLst>
            <a:ext uri="{FF2B5EF4-FFF2-40B4-BE49-F238E27FC236}">
              <a16:creationId xmlns:a16="http://schemas.microsoft.com/office/drawing/2014/main" id="{FBA68813-29C8-4B1E-41AE-1C3E51575D9D}"/>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106" name="Text Box 2">
          <a:extLst>
            <a:ext uri="{FF2B5EF4-FFF2-40B4-BE49-F238E27FC236}">
              <a16:creationId xmlns:a16="http://schemas.microsoft.com/office/drawing/2014/main" id="{3F6B7A6B-FD4B-BAFA-EAC1-4145A5F7E533}"/>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107" name="Text Box 2">
          <a:extLst>
            <a:ext uri="{FF2B5EF4-FFF2-40B4-BE49-F238E27FC236}">
              <a16:creationId xmlns:a16="http://schemas.microsoft.com/office/drawing/2014/main" id="{5D502D53-953A-E22A-D3F5-0B8466B14AA5}"/>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108" name="Text Box 6">
          <a:extLst>
            <a:ext uri="{FF2B5EF4-FFF2-40B4-BE49-F238E27FC236}">
              <a16:creationId xmlns:a16="http://schemas.microsoft.com/office/drawing/2014/main" id="{A1F137E1-2956-0CB0-AB0E-6F25A3393EFE}"/>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109" name="Text Box 2">
          <a:extLst>
            <a:ext uri="{FF2B5EF4-FFF2-40B4-BE49-F238E27FC236}">
              <a16:creationId xmlns:a16="http://schemas.microsoft.com/office/drawing/2014/main" id="{5A72E916-002F-08CB-9432-EBAE12190CB2}"/>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110" name="Text Box 2">
          <a:extLst>
            <a:ext uri="{FF2B5EF4-FFF2-40B4-BE49-F238E27FC236}">
              <a16:creationId xmlns:a16="http://schemas.microsoft.com/office/drawing/2014/main" id="{F1E4010B-F069-7AD8-97E9-13E80A635348}"/>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111" name="Text Box 2">
          <a:extLst>
            <a:ext uri="{FF2B5EF4-FFF2-40B4-BE49-F238E27FC236}">
              <a16:creationId xmlns:a16="http://schemas.microsoft.com/office/drawing/2014/main" id="{03E15BF9-9727-8350-3569-E0DB389BB8D0}"/>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112" name="Text Box 6">
          <a:extLst>
            <a:ext uri="{FF2B5EF4-FFF2-40B4-BE49-F238E27FC236}">
              <a16:creationId xmlns:a16="http://schemas.microsoft.com/office/drawing/2014/main" id="{E1FACAA0-A299-7EF3-8FED-DA07052F0BE6}"/>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113" name="Text Box 2">
          <a:extLst>
            <a:ext uri="{FF2B5EF4-FFF2-40B4-BE49-F238E27FC236}">
              <a16:creationId xmlns:a16="http://schemas.microsoft.com/office/drawing/2014/main" id="{E5DD801C-0BB3-D17D-C3C5-33DF283B7D75}"/>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114" name="Text Box 2">
          <a:extLst>
            <a:ext uri="{FF2B5EF4-FFF2-40B4-BE49-F238E27FC236}">
              <a16:creationId xmlns:a16="http://schemas.microsoft.com/office/drawing/2014/main" id="{B88F6738-025B-A8FF-B448-0526C5624BF3}"/>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115" name="Text Box 2">
          <a:extLst>
            <a:ext uri="{FF2B5EF4-FFF2-40B4-BE49-F238E27FC236}">
              <a16:creationId xmlns:a16="http://schemas.microsoft.com/office/drawing/2014/main" id="{34DD2080-590F-5D4A-2B81-57E88C0A1236}"/>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116" name="Text Box 6">
          <a:extLst>
            <a:ext uri="{FF2B5EF4-FFF2-40B4-BE49-F238E27FC236}">
              <a16:creationId xmlns:a16="http://schemas.microsoft.com/office/drawing/2014/main" id="{71EE38E1-9852-2345-1265-563448CB9261}"/>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117" name="Text Box 2">
          <a:extLst>
            <a:ext uri="{FF2B5EF4-FFF2-40B4-BE49-F238E27FC236}">
              <a16:creationId xmlns:a16="http://schemas.microsoft.com/office/drawing/2014/main" id="{8BB09E92-9F59-16E9-1DBB-C174EE0B2A9C}"/>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118" name="Text Box 2">
          <a:extLst>
            <a:ext uri="{FF2B5EF4-FFF2-40B4-BE49-F238E27FC236}">
              <a16:creationId xmlns:a16="http://schemas.microsoft.com/office/drawing/2014/main" id="{2416EBEC-4210-5435-55DD-CF267F093E58}"/>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119" name="Text Box 2">
          <a:extLst>
            <a:ext uri="{FF2B5EF4-FFF2-40B4-BE49-F238E27FC236}">
              <a16:creationId xmlns:a16="http://schemas.microsoft.com/office/drawing/2014/main" id="{1F94C0AB-AE8C-9087-0F1F-200CC74EBF6B}"/>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120" name="Text Box 6">
          <a:extLst>
            <a:ext uri="{FF2B5EF4-FFF2-40B4-BE49-F238E27FC236}">
              <a16:creationId xmlns:a16="http://schemas.microsoft.com/office/drawing/2014/main" id="{9971533A-149D-007A-8727-419096FEEE02}"/>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121" name="Text Box 2">
          <a:extLst>
            <a:ext uri="{FF2B5EF4-FFF2-40B4-BE49-F238E27FC236}">
              <a16:creationId xmlns:a16="http://schemas.microsoft.com/office/drawing/2014/main" id="{86A1A8E3-3380-3786-346A-4FBE5C0D65D2}"/>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122" name="Text Box 2">
          <a:extLst>
            <a:ext uri="{FF2B5EF4-FFF2-40B4-BE49-F238E27FC236}">
              <a16:creationId xmlns:a16="http://schemas.microsoft.com/office/drawing/2014/main" id="{2094CA3A-0787-F71A-445B-9C7344D8736D}"/>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123" name="Text Box 2">
          <a:extLst>
            <a:ext uri="{FF2B5EF4-FFF2-40B4-BE49-F238E27FC236}">
              <a16:creationId xmlns:a16="http://schemas.microsoft.com/office/drawing/2014/main" id="{9A9D4CCD-F363-2B68-D248-9A7D1DECB3FA}"/>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524</xdr:row>
      <xdr:rowOff>0</xdr:rowOff>
    </xdr:to>
    <xdr:sp macro="" textlink="">
      <xdr:nvSpPr>
        <xdr:cNvPr id="2474124" name="Text Box 2">
          <a:extLst>
            <a:ext uri="{FF2B5EF4-FFF2-40B4-BE49-F238E27FC236}">
              <a16:creationId xmlns:a16="http://schemas.microsoft.com/office/drawing/2014/main" id="{F79D6C17-4754-89E2-87CA-3580AAAE79C9}"/>
            </a:ext>
          </a:extLst>
        </xdr:cNvPr>
        <xdr:cNvSpPr txBox="1">
          <a:spLocks noChangeArrowheads="1"/>
        </xdr:cNvSpPr>
      </xdr:nvSpPr>
      <xdr:spPr bwMode="auto">
        <a:xfrm>
          <a:off x="3223260" y="102991920"/>
          <a:ext cx="114300"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524</xdr:row>
      <xdr:rowOff>0</xdr:rowOff>
    </xdr:to>
    <xdr:sp macro="" textlink="">
      <xdr:nvSpPr>
        <xdr:cNvPr id="2474125" name="Text Box 6">
          <a:extLst>
            <a:ext uri="{FF2B5EF4-FFF2-40B4-BE49-F238E27FC236}">
              <a16:creationId xmlns:a16="http://schemas.microsoft.com/office/drawing/2014/main" id="{4C63A07E-EB2E-B349-A4C5-529EEC18B972}"/>
            </a:ext>
          </a:extLst>
        </xdr:cNvPr>
        <xdr:cNvSpPr txBox="1">
          <a:spLocks noChangeArrowheads="1"/>
        </xdr:cNvSpPr>
      </xdr:nvSpPr>
      <xdr:spPr bwMode="auto">
        <a:xfrm>
          <a:off x="3223260" y="102991920"/>
          <a:ext cx="114300"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524</xdr:row>
      <xdr:rowOff>0</xdr:rowOff>
    </xdr:to>
    <xdr:sp macro="" textlink="">
      <xdr:nvSpPr>
        <xdr:cNvPr id="2474126" name="Text Box 2">
          <a:extLst>
            <a:ext uri="{FF2B5EF4-FFF2-40B4-BE49-F238E27FC236}">
              <a16:creationId xmlns:a16="http://schemas.microsoft.com/office/drawing/2014/main" id="{622E2C12-10CF-B843-1031-75C9AE7D4A78}"/>
            </a:ext>
          </a:extLst>
        </xdr:cNvPr>
        <xdr:cNvSpPr txBox="1">
          <a:spLocks noChangeArrowheads="1"/>
        </xdr:cNvSpPr>
      </xdr:nvSpPr>
      <xdr:spPr bwMode="auto">
        <a:xfrm>
          <a:off x="3223260" y="102991920"/>
          <a:ext cx="114300"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524</xdr:row>
      <xdr:rowOff>0</xdr:rowOff>
    </xdr:to>
    <xdr:sp macro="" textlink="">
      <xdr:nvSpPr>
        <xdr:cNvPr id="2474127" name="Text Box 2">
          <a:extLst>
            <a:ext uri="{FF2B5EF4-FFF2-40B4-BE49-F238E27FC236}">
              <a16:creationId xmlns:a16="http://schemas.microsoft.com/office/drawing/2014/main" id="{7AFA3D50-85EC-ED5B-D1A6-020A2B6EF9EA}"/>
            </a:ext>
          </a:extLst>
        </xdr:cNvPr>
        <xdr:cNvSpPr txBox="1">
          <a:spLocks noChangeArrowheads="1"/>
        </xdr:cNvSpPr>
      </xdr:nvSpPr>
      <xdr:spPr bwMode="auto">
        <a:xfrm>
          <a:off x="3223260" y="102991920"/>
          <a:ext cx="30480"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524</xdr:row>
      <xdr:rowOff>0</xdr:rowOff>
    </xdr:to>
    <xdr:sp macro="" textlink="">
      <xdr:nvSpPr>
        <xdr:cNvPr id="2474128" name="Text Box 2">
          <a:extLst>
            <a:ext uri="{FF2B5EF4-FFF2-40B4-BE49-F238E27FC236}">
              <a16:creationId xmlns:a16="http://schemas.microsoft.com/office/drawing/2014/main" id="{0CB21970-34E8-E5FF-CEE8-38340C70293F}"/>
            </a:ext>
          </a:extLst>
        </xdr:cNvPr>
        <xdr:cNvSpPr txBox="1">
          <a:spLocks noChangeArrowheads="1"/>
        </xdr:cNvSpPr>
      </xdr:nvSpPr>
      <xdr:spPr bwMode="auto">
        <a:xfrm>
          <a:off x="3223260" y="102991920"/>
          <a:ext cx="114300"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524</xdr:row>
      <xdr:rowOff>0</xdr:rowOff>
    </xdr:to>
    <xdr:sp macro="" textlink="">
      <xdr:nvSpPr>
        <xdr:cNvPr id="2474129" name="Text Box 2">
          <a:extLst>
            <a:ext uri="{FF2B5EF4-FFF2-40B4-BE49-F238E27FC236}">
              <a16:creationId xmlns:a16="http://schemas.microsoft.com/office/drawing/2014/main" id="{7F8C8358-051D-D3B3-15CC-648554A74234}"/>
            </a:ext>
          </a:extLst>
        </xdr:cNvPr>
        <xdr:cNvSpPr txBox="1">
          <a:spLocks noChangeArrowheads="1"/>
        </xdr:cNvSpPr>
      </xdr:nvSpPr>
      <xdr:spPr bwMode="auto">
        <a:xfrm>
          <a:off x="3223260" y="102991920"/>
          <a:ext cx="114300"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524</xdr:row>
      <xdr:rowOff>0</xdr:rowOff>
    </xdr:to>
    <xdr:sp macro="" textlink="">
      <xdr:nvSpPr>
        <xdr:cNvPr id="2474130" name="Text Box 2">
          <a:extLst>
            <a:ext uri="{FF2B5EF4-FFF2-40B4-BE49-F238E27FC236}">
              <a16:creationId xmlns:a16="http://schemas.microsoft.com/office/drawing/2014/main" id="{E5109B70-BB0A-DA5F-A3F7-74AC3624BC6F}"/>
            </a:ext>
          </a:extLst>
        </xdr:cNvPr>
        <xdr:cNvSpPr txBox="1">
          <a:spLocks noChangeArrowheads="1"/>
        </xdr:cNvSpPr>
      </xdr:nvSpPr>
      <xdr:spPr bwMode="auto">
        <a:xfrm>
          <a:off x="3223260" y="102991920"/>
          <a:ext cx="114300"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524</xdr:row>
      <xdr:rowOff>0</xdr:rowOff>
    </xdr:to>
    <xdr:sp macro="" textlink="">
      <xdr:nvSpPr>
        <xdr:cNvPr id="2474131" name="Text Box 6">
          <a:extLst>
            <a:ext uri="{FF2B5EF4-FFF2-40B4-BE49-F238E27FC236}">
              <a16:creationId xmlns:a16="http://schemas.microsoft.com/office/drawing/2014/main" id="{2E0A404C-8033-5B6A-A55D-749653D98E4A}"/>
            </a:ext>
          </a:extLst>
        </xdr:cNvPr>
        <xdr:cNvSpPr txBox="1">
          <a:spLocks noChangeArrowheads="1"/>
        </xdr:cNvSpPr>
      </xdr:nvSpPr>
      <xdr:spPr bwMode="auto">
        <a:xfrm>
          <a:off x="3223260" y="102991920"/>
          <a:ext cx="114300"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524</xdr:row>
      <xdr:rowOff>0</xdr:rowOff>
    </xdr:to>
    <xdr:sp macro="" textlink="">
      <xdr:nvSpPr>
        <xdr:cNvPr id="2474132" name="Text Box 2">
          <a:extLst>
            <a:ext uri="{FF2B5EF4-FFF2-40B4-BE49-F238E27FC236}">
              <a16:creationId xmlns:a16="http://schemas.microsoft.com/office/drawing/2014/main" id="{293BE1DF-0468-59B1-0738-DB27A85638F0}"/>
            </a:ext>
          </a:extLst>
        </xdr:cNvPr>
        <xdr:cNvSpPr txBox="1">
          <a:spLocks noChangeArrowheads="1"/>
        </xdr:cNvSpPr>
      </xdr:nvSpPr>
      <xdr:spPr bwMode="auto">
        <a:xfrm>
          <a:off x="3223260" y="102991920"/>
          <a:ext cx="114300"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524</xdr:row>
      <xdr:rowOff>0</xdr:rowOff>
    </xdr:to>
    <xdr:sp macro="" textlink="">
      <xdr:nvSpPr>
        <xdr:cNvPr id="2474133" name="Text Box 2">
          <a:extLst>
            <a:ext uri="{FF2B5EF4-FFF2-40B4-BE49-F238E27FC236}">
              <a16:creationId xmlns:a16="http://schemas.microsoft.com/office/drawing/2014/main" id="{AF56CB3F-1DB3-2640-F881-9D5686EA2874}"/>
            </a:ext>
          </a:extLst>
        </xdr:cNvPr>
        <xdr:cNvSpPr txBox="1">
          <a:spLocks noChangeArrowheads="1"/>
        </xdr:cNvSpPr>
      </xdr:nvSpPr>
      <xdr:spPr bwMode="auto">
        <a:xfrm>
          <a:off x="3223260" y="102991920"/>
          <a:ext cx="30480"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524</xdr:row>
      <xdr:rowOff>0</xdr:rowOff>
    </xdr:to>
    <xdr:sp macro="" textlink="">
      <xdr:nvSpPr>
        <xdr:cNvPr id="2474134" name="Text Box 2">
          <a:extLst>
            <a:ext uri="{FF2B5EF4-FFF2-40B4-BE49-F238E27FC236}">
              <a16:creationId xmlns:a16="http://schemas.microsoft.com/office/drawing/2014/main" id="{09E7CF73-26FC-D140-1315-64D3B2230193}"/>
            </a:ext>
          </a:extLst>
        </xdr:cNvPr>
        <xdr:cNvSpPr txBox="1">
          <a:spLocks noChangeArrowheads="1"/>
        </xdr:cNvSpPr>
      </xdr:nvSpPr>
      <xdr:spPr bwMode="auto">
        <a:xfrm>
          <a:off x="3223260" y="102991920"/>
          <a:ext cx="114300"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524</xdr:row>
      <xdr:rowOff>0</xdr:rowOff>
    </xdr:to>
    <xdr:sp macro="" textlink="">
      <xdr:nvSpPr>
        <xdr:cNvPr id="2474135" name="Text Box 2">
          <a:extLst>
            <a:ext uri="{FF2B5EF4-FFF2-40B4-BE49-F238E27FC236}">
              <a16:creationId xmlns:a16="http://schemas.microsoft.com/office/drawing/2014/main" id="{D809E2B0-F0F1-6339-6BAC-4B6BFC1A8174}"/>
            </a:ext>
          </a:extLst>
        </xdr:cNvPr>
        <xdr:cNvSpPr txBox="1">
          <a:spLocks noChangeArrowheads="1"/>
        </xdr:cNvSpPr>
      </xdr:nvSpPr>
      <xdr:spPr bwMode="auto">
        <a:xfrm>
          <a:off x="3223260" y="102991920"/>
          <a:ext cx="114300"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524</xdr:row>
      <xdr:rowOff>0</xdr:rowOff>
    </xdr:to>
    <xdr:sp macro="" textlink="">
      <xdr:nvSpPr>
        <xdr:cNvPr id="2474136" name="Text Box 2">
          <a:extLst>
            <a:ext uri="{FF2B5EF4-FFF2-40B4-BE49-F238E27FC236}">
              <a16:creationId xmlns:a16="http://schemas.microsoft.com/office/drawing/2014/main" id="{9F3E0EED-6623-7185-0B69-60E0AAF38481}"/>
            </a:ext>
          </a:extLst>
        </xdr:cNvPr>
        <xdr:cNvSpPr txBox="1">
          <a:spLocks noChangeArrowheads="1"/>
        </xdr:cNvSpPr>
      </xdr:nvSpPr>
      <xdr:spPr bwMode="auto">
        <a:xfrm>
          <a:off x="3223260" y="102991920"/>
          <a:ext cx="114300"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137" name="Text Box 6">
          <a:extLst>
            <a:ext uri="{FF2B5EF4-FFF2-40B4-BE49-F238E27FC236}">
              <a16:creationId xmlns:a16="http://schemas.microsoft.com/office/drawing/2014/main" id="{C2657127-264B-457C-426D-4A7B4E6710FC}"/>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138" name="Text Box 2">
          <a:extLst>
            <a:ext uri="{FF2B5EF4-FFF2-40B4-BE49-F238E27FC236}">
              <a16:creationId xmlns:a16="http://schemas.microsoft.com/office/drawing/2014/main" id="{8F5FBCD2-97E6-A89A-D0C7-01CD4805D362}"/>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139" name="Text Box 2">
          <a:extLst>
            <a:ext uri="{FF2B5EF4-FFF2-40B4-BE49-F238E27FC236}">
              <a16:creationId xmlns:a16="http://schemas.microsoft.com/office/drawing/2014/main" id="{5BEE9130-248C-88F1-D6B1-EC89CB167446}"/>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140" name="Text Box 2">
          <a:extLst>
            <a:ext uri="{FF2B5EF4-FFF2-40B4-BE49-F238E27FC236}">
              <a16:creationId xmlns:a16="http://schemas.microsoft.com/office/drawing/2014/main" id="{2C560740-A217-3199-D2EA-407175EF7961}"/>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141" name="Text Box 2">
          <a:extLst>
            <a:ext uri="{FF2B5EF4-FFF2-40B4-BE49-F238E27FC236}">
              <a16:creationId xmlns:a16="http://schemas.microsoft.com/office/drawing/2014/main" id="{3872C9BC-8576-2815-4272-B99A98DC3202}"/>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142" name="Text Box 2">
          <a:extLst>
            <a:ext uri="{FF2B5EF4-FFF2-40B4-BE49-F238E27FC236}">
              <a16:creationId xmlns:a16="http://schemas.microsoft.com/office/drawing/2014/main" id="{93D63980-6E0B-A61C-9824-65A3A8CCBC82}"/>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522</xdr:row>
      <xdr:rowOff>114300</xdr:rowOff>
    </xdr:to>
    <xdr:sp macro="" textlink="">
      <xdr:nvSpPr>
        <xdr:cNvPr id="2474143" name="Text Box 6">
          <a:extLst>
            <a:ext uri="{FF2B5EF4-FFF2-40B4-BE49-F238E27FC236}">
              <a16:creationId xmlns:a16="http://schemas.microsoft.com/office/drawing/2014/main" id="{0B1F9625-05BA-A71B-9BD8-4C8BB2D02CBC}"/>
            </a:ext>
          </a:extLst>
        </xdr:cNvPr>
        <xdr:cNvSpPr txBox="1">
          <a:spLocks noChangeArrowheads="1"/>
        </xdr:cNvSpPr>
      </xdr:nvSpPr>
      <xdr:spPr bwMode="auto">
        <a:xfrm>
          <a:off x="3223260" y="10299192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522</xdr:row>
      <xdr:rowOff>114300</xdr:rowOff>
    </xdr:to>
    <xdr:sp macro="" textlink="">
      <xdr:nvSpPr>
        <xdr:cNvPr id="2474144" name="Text Box 2">
          <a:extLst>
            <a:ext uri="{FF2B5EF4-FFF2-40B4-BE49-F238E27FC236}">
              <a16:creationId xmlns:a16="http://schemas.microsoft.com/office/drawing/2014/main" id="{0258B224-A973-5159-B6EA-9E33EB2509F3}"/>
            </a:ext>
          </a:extLst>
        </xdr:cNvPr>
        <xdr:cNvSpPr txBox="1">
          <a:spLocks noChangeArrowheads="1"/>
        </xdr:cNvSpPr>
      </xdr:nvSpPr>
      <xdr:spPr bwMode="auto">
        <a:xfrm>
          <a:off x="3223260" y="10299192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145" name="Text Box 2">
          <a:extLst>
            <a:ext uri="{FF2B5EF4-FFF2-40B4-BE49-F238E27FC236}">
              <a16:creationId xmlns:a16="http://schemas.microsoft.com/office/drawing/2014/main" id="{061A77CD-DF68-C676-82D4-6F14E2A40A83}"/>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522</xdr:row>
      <xdr:rowOff>114300</xdr:rowOff>
    </xdr:to>
    <xdr:sp macro="" textlink="">
      <xdr:nvSpPr>
        <xdr:cNvPr id="2474146" name="Text Box 2">
          <a:extLst>
            <a:ext uri="{FF2B5EF4-FFF2-40B4-BE49-F238E27FC236}">
              <a16:creationId xmlns:a16="http://schemas.microsoft.com/office/drawing/2014/main" id="{30BDFBBC-5C18-E5D1-14EE-9B7E4498956F}"/>
            </a:ext>
          </a:extLst>
        </xdr:cNvPr>
        <xdr:cNvSpPr txBox="1">
          <a:spLocks noChangeArrowheads="1"/>
        </xdr:cNvSpPr>
      </xdr:nvSpPr>
      <xdr:spPr bwMode="auto">
        <a:xfrm>
          <a:off x="3223260" y="10299192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522</xdr:row>
      <xdr:rowOff>114300</xdr:rowOff>
    </xdr:to>
    <xdr:sp macro="" textlink="">
      <xdr:nvSpPr>
        <xdr:cNvPr id="2474147" name="Text Box 2">
          <a:extLst>
            <a:ext uri="{FF2B5EF4-FFF2-40B4-BE49-F238E27FC236}">
              <a16:creationId xmlns:a16="http://schemas.microsoft.com/office/drawing/2014/main" id="{2AC712F2-83E1-A3C4-F51B-1243F2384FD8}"/>
            </a:ext>
          </a:extLst>
        </xdr:cNvPr>
        <xdr:cNvSpPr txBox="1">
          <a:spLocks noChangeArrowheads="1"/>
        </xdr:cNvSpPr>
      </xdr:nvSpPr>
      <xdr:spPr bwMode="auto">
        <a:xfrm>
          <a:off x="3223260" y="10299192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148" name="Text Box 6">
          <a:extLst>
            <a:ext uri="{FF2B5EF4-FFF2-40B4-BE49-F238E27FC236}">
              <a16:creationId xmlns:a16="http://schemas.microsoft.com/office/drawing/2014/main" id="{13EE183D-7B6F-B991-0CC6-3BD78DB14F80}"/>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149" name="Text Box 2">
          <a:extLst>
            <a:ext uri="{FF2B5EF4-FFF2-40B4-BE49-F238E27FC236}">
              <a16:creationId xmlns:a16="http://schemas.microsoft.com/office/drawing/2014/main" id="{F6914BFD-81FF-4212-EF61-5BB93F7F213B}"/>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150" name="Text Box 2">
          <a:extLst>
            <a:ext uri="{FF2B5EF4-FFF2-40B4-BE49-F238E27FC236}">
              <a16:creationId xmlns:a16="http://schemas.microsoft.com/office/drawing/2014/main" id="{8B73B8B1-FCAD-E3E9-DE3E-DF5D4DB0F6D1}"/>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151" name="Text Box 2">
          <a:extLst>
            <a:ext uri="{FF2B5EF4-FFF2-40B4-BE49-F238E27FC236}">
              <a16:creationId xmlns:a16="http://schemas.microsoft.com/office/drawing/2014/main" id="{10C65B47-02CF-F907-9047-37FB0907120F}"/>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152" name="Text Box 2">
          <a:extLst>
            <a:ext uri="{FF2B5EF4-FFF2-40B4-BE49-F238E27FC236}">
              <a16:creationId xmlns:a16="http://schemas.microsoft.com/office/drawing/2014/main" id="{F7535C70-1DB1-97B7-27D3-6F2C98070B7C}"/>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153" name="Text Box 6">
          <a:extLst>
            <a:ext uri="{FF2B5EF4-FFF2-40B4-BE49-F238E27FC236}">
              <a16:creationId xmlns:a16="http://schemas.microsoft.com/office/drawing/2014/main" id="{6ABB3CBC-EBD0-C760-2FD6-1E26D7DEB4FD}"/>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154" name="Text Box 2">
          <a:extLst>
            <a:ext uri="{FF2B5EF4-FFF2-40B4-BE49-F238E27FC236}">
              <a16:creationId xmlns:a16="http://schemas.microsoft.com/office/drawing/2014/main" id="{EC226CCB-D449-5C43-2466-E57A3B31D583}"/>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155" name="Text Box 2">
          <a:extLst>
            <a:ext uri="{FF2B5EF4-FFF2-40B4-BE49-F238E27FC236}">
              <a16:creationId xmlns:a16="http://schemas.microsoft.com/office/drawing/2014/main" id="{E7EEE143-C529-0145-A7F6-E67DC553682F}"/>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156" name="Text Box 2">
          <a:extLst>
            <a:ext uri="{FF2B5EF4-FFF2-40B4-BE49-F238E27FC236}">
              <a16:creationId xmlns:a16="http://schemas.microsoft.com/office/drawing/2014/main" id="{C951651E-65F5-8DBD-8636-C49D0F87614B}"/>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524</xdr:row>
      <xdr:rowOff>0</xdr:rowOff>
    </xdr:to>
    <xdr:sp macro="" textlink="">
      <xdr:nvSpPr>
        <xdr:cNvPr id="2474157" name="Text Box 2">
          <a:extLst>
            <a:ext uri="{FF2B5EF4-FFF2-40B4-BE49-F238E27FC236}">
              <a16:creationId xmlns:a16="http://schemas.microsoft.com/office/drawing/2014/main" id="{F59F50B1-C7FB-4CB5-B9B3-56939A263979}"/>
            </a:ext>
          </a:extLst>
        </xdr:cNvPr>
        <xdr:cNvSpPr txBox="1">
          <a:spLocks noChangeArrowheads="1"/>
        </xdr:cNvSpPr>
      </xdr:nvSpPr>
      <xdr:spPr bwMode="auto">
        <a:xfrm>
          <a:off x="3223260" y="102991920"/>
          <a:ext cx="114300"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524</xdr:row>
      <xdr:rowOff>0</xdr:rowOff>
    </xdr:to>
    <xdr:sp macro="" textlink="">
      <xdr:nvSpPr>
        <xdr:cNvPr id="2474158" name="Text Box 2">
          <a:extLst>
            <a:ext uri="{FF2B5EF4-FFF2-40B4-BE49-F238E27FC236}">
              <a16:creationId xmlns:a16="http://schemas.microsoft.com/office/drawing/2014/main" id="{8606C179-51B5-D750-A69E-EA27196C7335}"/>
            </a:ext>
          </a:extLst>
        </xdr:cNvPr>
        <xdr:cNvSpPr txBox="1">
          <a:spLocks noChangeArrowheads="1"/>
        </xdr:cNvSpPr>
      </xdr:nvSpPr>
      <xdr:spPr bwMode="auto">
        <a:xfrm>
          <a:off x="3223260" y="102991920"/>
          <a:ext cx="114300"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524</xdr:row>
      <xdr:rowOff>0</xdr:rowOff>
    </xdr:to>
    <xdr:sp macro="" textlink="">
      <xdr:nvSpPr>
        <xdr:cNvPr id="2474159" name="Text Box 2">
          <a:extLst>
            <a:ext uri="{FF2B5EF4-FFF2-40B4-BE49-F238E27FC236}">
              <a16:creationId xmlns:a16="http://schemas.microsoft.com/office/drawing/2014/main" id="{92E96720-BFE2-95D0-3CA5-3997A500082A}"/>
            </a:ext>
          </a:extLst>
        </xdr:cNvPr>
        <xdr:cNvSpPr txBox="1">
          <a:spLocks noChangeArrowheads="1"/>
        </xdr:cNvSpPr>
      </xdr:nvSpPr>
      <xdr:spPr bwMode="auto">
        <a:xfrm>
          <a:off x="3223260" y="102991920"/>
          <a:ext cx="114300"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524</xdr:row>
      <xdr:rowOff>0</xdr:rowOff>
    </xdr:to>
    <xdr:sp macro="" textlink="">
      <xdr:nvSpPr>
        <xdr:cNvPr id="2474160" name="Text Box 2">
          <a:extLst>
            <a:ext uri="{FF2B5EF4-FFF2-40B4-BE49-F238E27FC236}">
              <a16:creationId xmlns:a16="http://schemas.microsoft.com/office/drawing/2014/main" id="{096B295A-E029-9D88-E7FE-6ACAC7F3CAC9}"/>
            </a:ext>
          </a:extLst>
        </xdr:cNvPr>
        <xdr:cNvSpPr txBox="1">
          <a:spLocks noChangeArrowheads="1"/>
        </xdr:cNvSpPr>
      </xdr:nvSpPr>
      <xdr:spPr bwMode="auto">
        <a:xfrm>
          <a:off x="3223260" y="102991920"/>
          <a:ext cx="114300"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524</xdr:row>
      <xdr:rowOff>0</xdr:rowOff>
    </xdr:to>
    <xdr:sp macro="" textlink="">
      <xdr:nvSpPr>
        <xdr:cNvPr id="2474161" name="Text Box 2">
          <a:extLst>
            <a:ext uri="{FF2B5EF4-FFF2-40B4-BE49-F238E27FC236}">
              <a16:creationId xmlns:a16="http://schemas.microsoft.com/office/drawing/2014/main" id="{39E02EB0-8383-E84D-C5CF-1C4637C74BC7}"/>
            </a:ext>
          </a:extLst>
        </xdr:cNvPr>
        <xdr:cNvSpPr txBox="1">
          <a:spLocks noChangeArrowheads="1"/>
        </xdr:cNvSpPr>
      </xdr:nvSpPr>
      <xdr:spPr bwMode="auto">
        <a:xfrm>
          <a:off x="3223260" y="102991920"/>
          <a:ext cx="114300"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162" name="Text Box 2">
          <a:extLst>
            <a:ext uri="{FF2B5EF4-FFF2-40B4-BE49-F238E27FC236}">
              <a16:creationId xmlns:a16="http://schemas.microsoft.com/office/drawing/2014/main" id="{D6E89CF2-28A7-C01A-EF86-DA6297048C39}"/>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163" name="Text Box 2">
          <a:extLst>
            <a:ext uri="{FF2B5EF4-FFF2-40B4-BE49-F238E27FC236}">
              <a16:creationId xmlns:a16="http://schemas.microsoft.com/office/drawing/2014/main" id="{22E5B67A-5CA6-5094-7234-35C72932584E}"/>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524</xdr:row>
      <xdr:rowOff>0</xdr:rowOff>
    </xdr:to>
    <xdr:sp macro="" textlink="">
      <xdr:nvSpPr>
        <xdr:cNvPr id="2474164" name="Text Box 2">
          <a:extLst>
            <a:ext uri="{FF2B5EF4-FFF2-40B4-BE49-F238E27FC236}">
              <a16:creationId xmlns:a16="http://schemas.microsoft.com/office/drawing/2014/main" id="{8464D804-53F2-B744-A207-A3EF0B3791B1}"/>
            </a:ext>
          </a:extLst>
        </xdr:cNvPr>
        <xdr:cNvSpPr txBox="1">
          <a:spLocks noChangeArrowheads="1"/>
        </xdr:cNvSpPr>
      </xdr:nvSpPr>
      <xdr:spPr bwMode="auto">
        <a:xfrm>
          <a:off x="3223260" y="102991920"/>
          <a:ext cx="30480"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524</xdr:row>
      <xdr:rowOff>0</xdr:rowOff>
    </xdr:to>
    <xdr:sp macro="" textlink="">
      <xdr:nvSpPr>
        <xdr:cNvPr id="2474165" name="Text Box 2">
          <a:extLst>
            <a:ext uri="{FF2B5EF4-FFF2-40B4-BE49-F238E27FC236}">
              <a16:creationId xmlns:a16="http://schemas.microsoft.com/office/drawing/2014/main" id="{B439E718-D21A-361D-CAF7-C251498D21DA}"/>
            </a:ext>
          </a:extLst>
        </xdr:cNvPr>
        <xdr:cNvSpPr txBox="1">
          <a:spLocks noChangeArrowheads="1"/>
        </xdr:cNvSpPr>
      </xdr:nvSpPr>
      <xdr:spPr bwMode="auto">
        <a:xfrm>
          <a:off x="3223260" y="102991920"/>
          <a:ext cx="30480"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166" name="Text Box 6">
          <a:extLst>
            <a:ext uri="{FF2B5EF4-FFF2-40B4-BE49-F238E27FC236}">
              <a16:creationId xmlns:a16="http://schemas.microsoft.com/office/drawing/2014/main" id="{DC0E2DED-20FD-C3F8-AD2C-05F792D9B6F6}"/>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167" name="Text Box 2">
          <a:extLst>
            <a:ext uri="{FF2B5EF4-FFF2-40B4-BE49-F238E27FC236}">
              <a16:creationId xmlns:a16="http://schemas.microsoft.com/office/drawing/2014/main" id="{D748EB94-512E-B0FF-0E06-91821BE6C3EC}"/>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168" name="Text Box 2">
          <a:extLst>
            <a:ext uri="{FF2B5EF4-FFF2-40B4-BE49-F238E27FC236}">
              <a16:creationId xmlns:a16="http://schemas.microsoft.com/office/drawing/2014/main" id="{AF8A3518-8F95-EF08-4047-FFC2A70AE3CB}"/>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169" name="Text Box 2">
          <a:extLst>
            <a:ext uri="{FF2B5EF4-FFF2-40B4-BE49-F238E27FC236}">
              <a16:creationId xmlns:a16="http://schemas.microsoft.com/office/drawing/2014/main" id="{70C0254F-42EA-BD18-5D2F-E3B30A719488}"/>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170" name="Text Box 2">
          <a:extLst>
            <a:ext uri="{FF2B5EF4-FFF2-40B4-BE49-F238E27FC236}">
              <a16:creationId xmlns:a16="http://schemas.microsoft.com/office/drawing/2014/main" id="{9DB244BF-1EB6-15F0-1888-356141688935}"/>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457200</xdr:colOff>
      <xdr:row>521</xdr:row>
      <xdr:rowOff>0</xdr:rowOff>
    </xdr:from>
    <xdr:to>
      <xdr:col>14</xdr:col>
      <xdr:colOff>20955</xdr:colOff>
      <xdr:row>523</xdr:row>
      <xdr:rowOff>0</xdr:rowOff>
    </xdr:to>
    <xdr:sp macro="" textlink="">
      <xdr:nvSpPr>
        <xdr:cNvPr id="2474171" name="Text Box 2">
          <a:extLst>
            <a:ext uri="{FF2B5EF4-FFF2-40B4-BE49-F238E27FC236}">
              <a16:creationId xmlns:a16="http://schemas.microsoft.com/office/drawing/2014/main" id="{8F82587F-52CD-DE32-CADF-0504813B2AB6}"/>
            </a:ext>
          </a:extLst>
        </xdr:cNvPr>
        <xdr:cNvSpPr txBox="1">
          <a:spLocks noChangeArrowheads="1"/>
        </xdr:cNvSpPr>
      </xdr:nvSpPr>
      <xdr:spPr bwMode="auto">
        <a:xfrm>
          <a:off x="343662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172" name="Text Box 2">
          <a:extLst>
            <a:ext uri="{FF2B5EF4-FFF2-40B4-BE49-F238E27FC236}">
              <a16:creationId xmlns:a16="http://schemas.microsoft.com/office/drawing/2014/main" id="{63723B53-6F30-0096-BAF6-39F1C2B65065}"/>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173" name="Text Box 2">
          <a:extLst>
            <a:ext uri="{FF2B5EF4-FFF2-40B4-BE49-F238E27FC236}">
              <a16:creationId xmlns:a16="http://schemas.microsoft.com/office/drawing/2014/main" id="{7E2A6DBD-7890-4948-C2E8-39F34C9E8182}"/>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174" name="Text Box 2">
          <a:extLst>
            <a:ext uri="{FF2B5EF4-FFF2-40B4-BE49-F238E27FC236}">
              <a16:creationId xmlns:a16="http://schemas.microsoft.com/office/drawing/2014/main" id="{0EAE89E1-4BE2-3908-4C54-77A377FF6CE2}"/>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175" name="Text Box 2">
          <a:extLst>
            <a:ext uri="{FF2B5EF4-FFF2-40B4-BE49-F238E27FC236}">
              <a16:creationId xmlns:a16="http://schemas.microsoft.com/office/drawing/2014/main" id="{4A8CDBAE-FC42-6789-5398-5A9B84AFC578}"/>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176" name="Text Box 2">
          <a:extLst>
            <a:ext uri="{FF2B5EF4-FFF2-40B4-BE49-F238E27FC236}">
              <a16:creationId xmlns:a16="http://schemas.microsoft.com/office/drawing/2014/main" id="{301A46D5-55AC-6B55-8A28-9D4D00E21C12}"/>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177" name="Text Box 2">
          <a:extLst>
            <a:ext uri="{FF2B5EF4-FFF2-40B4-BE49-F238E27FC236}">
              <a16:creationId xmlns:a16="http://schemas.microsoft.com/office/drawing/2014/main" id="{939A42BC-0831-FE72-AFA2-97F5297979F3}"/>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178" name="Text Box 2">
          <a:extLst>
            <a:ext uri="{FF2B5EF4-FFF2-40B4-BE49-F238E27FC236}">
              <a16:creationId xmlns:a16="http://schemas.microsoft.com/office/drawing/2014/main" id="{A0336A08-26BA-CB4F-7B85-AE04FCCC427C}"/>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179" name="Text Box 2">
          <a:extLst>
            <a:ext uri="{FF2B5EF4-FFF2-40B4-BE49-F238E27FC236}">
              <a16:creationId xmlns:a16="http://schemas.microsoft.com/office/drawing/2014/main" id="{6026F8EA-06D7-E7A7-73E8-6D34967E16EE}"/>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180" name="Text Box 2">
          <a:extLst>
            <a:ext uri="{FF2B5EF4-FFF2-40B4-BE49-F238E27FC236}">
              <a16:creationId xmlns:a16="http://schemas.microsoft.com/office/drawing/2014/main" id="{A4CF7EE2-4D11-29F9-F134-7F3E0A3DB040}"/>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181" name="Text Box 2">
          <a:extLst>
            <a:ext uri="{FF2B5EF4-FFF2-40B4-BE49-F238E27FC236}">
              <a16:creationId xmlns:a16="http://schemas.microsoft.com/office/drawing/2014/main" id="{6CF90D39-E334-0DDE-9C44-E375A32D5BC3}"/>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182" name="Text Box 2">
          <a:extLst>
            <a:ext uri="{FF2B5EF4-FFF2-40B4-BE49-F238E27FC236}">
              <a16:creationId xmlns:a16="http://schemas.microsoft.com/office/drawing/2014/main" id="{455B4183-6EB7-4C26-95F8-394D7A6E7D3F}"/>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183" name="Text Box 2">
          <a:extLst>
            <a:ext uri="{FF2B5EF4-FFF2-40B4-BE49-F238E27FC236}">
              <a16:creationId xmlns:a16="http://schemas.microsoft.com/office/drawing/2014/main" id="{21AA4E3B-16A6-580C-FBE7-1BB2A206DF3C}"/>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184" name="Text Box 2">
          <a:extLst>
            <a:ext uri="{FF2B5EF4-FFF2-40B4-BE49-F238E27FC236}">
              <a16:creationId xmlns:a16="http://schemas.microsoft.com/office/drawing/2014/main" id="{E6015258-7D46-5822-74EB-2016CA588E3C}"/>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185" name="Text Box 2">
          <a:extLst>
            <a:ext uri="{FF2B5EF4-FFF2-40B4-BE49-F238E27FC236}">
              <a16:creationId xmlns:a16="http://schemas.microsoft.com/office/drawing/2014/main" id="{E4105232-7795-511F-F168-CD0E77EC15F1}"/>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186" name="Text Box 2">
          <a:extLst>
            <a:ext uri="{FF2B5EF4-FFF2-40B4-BE49-F238E27FC236}">
              <a16:creationId xmlns:a16="http://schemas.microsoft.com/office/drawing/2014/main" id="{CD1FF0A2-0CE5-F431-4197-43EC1400E86C}"/>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187" name="Text Box 2">
          <a:extLst>
            <a:ext uri="{FF2B5EF4-FFF2-40B4-BE49-F238E27FC236}">
              <a16:creationId xmlns:a16="http://schemas.microsoft.com/office/drawing/2014/main" id="{588C0FF5-6472-4C8A-FE65-573A0DC8C6EF}"/>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188" name="Text Box 2">
          <a:extLst>
            <a:ext uri="{FF2B5EF4-FFF2-40B4-BE49-F238E27FC236}">
              <a16:creationId xmlns:a16="http://schemas.microsoft.com/office/drawing/2014/main" id="{C253C9F5-974A-7746-E584-92503DE00133}"/>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189" name="Text Box 2">
          <a:extLst>
            <a:ext uri="{FF2B5EF4-FFF2-40B4-BE49-F238E27FC236}">
              <a16:creationId xmlns:a16="http://schemas.microsoft.com/office/drawing/2014/main" id="{16D5AE0F-ED6A-EDBB-1D65-15B8D73C9968}"/>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190" name="Text Box 2">
          <a:extLst>
            <a:ext uri="{FF2B5EF4-FFF2-40B4-BE49-F238E27FC236}">
              <a16:creationId xmlns:a16="http://schemas.microsoft.com/office/drawing/2014/main" id="{19211705-311A-67E6-2EEB-B16F5F17C022}"/>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191" name="Text Box 2">
          <a:extLst>
            <a:ext uri="{FF2B5EF4-FFF2-40B4-BE49-F238E27FC236}">
              <a16:creationId xmlns:a16="http://schemas.microsoft.com/office/drawing/2014/main" id="{048B653A-55E1-F75A-FC34-A32F93BDB834}"/>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192" name="Text Box 2">
          <a:extLst>
            <a:ext uri="{FF2B5EF4-FFF2-40B4-BE49-F238E27FC236}">
              <a16:creationId xmlns:a16="http://schemas.microsoft.com/office/drawing/2014/main" id="{3FEC3F7E-BC82-7E3F-5B42-78B2A5C52841}"/>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193" name="Text Box 2">
          <a:extLst>
            <a:ext uri="{FF2B5EF4-FFF2-40B4-BE49-F238E27FC236}">
              <a16:creationId xmlns:a16="http://schemas.microsoft.com/office/drawing/2014/main" id="{3C5F83F8-2D69-E9EF-99CC-D2E70EC96BA8}"/>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194" name="Text Box 2">
          <a:extLst>
            <a:ext uri="{FF2B5EF4-FFF2-40B4-BE49-F238E27FC236}">
              <a16:creationId xmlns:a16="http://schemas.microsoft.com/office/drawing/2014/main" id="{109E757C-DBB4-AA93-D36C-693CE7C9C222}"/>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195" name="Text Box 2">
          <a:extLst>
            <a:ext uri="{FF2B5EF4-FFF2-40B4-BE49-F238E27FC236}">
              <a16:creationId xmlns:a16="http://schemas.microsoft.com/office/drawing/2014/main" id="{E1416AE1-89E1-3E42-4872-304B20E0E826}"/>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196" name="Text Box 2">
          <a:extLst>
            <a:ext uri="{FF2B5EF4-FFF2-40B4-BE49-F238E27FC236}">
              <a16:creationId xmlns:a16="http://schemas.microsoft.com/office/drawing/2014/main" id="{E68BF040-F0A4-DEF0-EB14-5021F029CCB6}"/>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197" name="Text Box 2">
          <a:extLst>
            <a:ext uri="{FF2B5EF4-FFF2-40B4-BE49-F238E27FC236}">
              <a16:creationId xmlns:a16="http://schemas.microsoft.com/office/drawing/2014/main" id="{C416E5FE-E210-CE55-C088-B1203B57D0CA}"/>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198" name="Text Box 2">
          <a:extLst>
            <a:ext uri="{FF2B5EF4-FFF2-40B4-BE49-F238E27FC236}">
              <a16:creationId xmlns:a16="http://schemas.microsoft.com/office/drawing/2014/main" id="{822CDA61-E600-3DDF-3404-8C7B0E988E44}"/>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199" name="Text Box 2">
          <a:extLst>
            <a:ext uri="{FF2B5EF4-FFF2-40B4-BE49-F238E27FC236}">
              <a16:creationId xmlns:a16="http://schemas.microsoft.com/office/drawing/2014/main" id="{BED03FCA-9CA5-924E-D1BF-05AA9FEC0B26}"/>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00" name="Text Box 2">
          <a:extLst>
            <a:ext uri="{FF2B5EF4-FFF2-40B4-BE49-F238E27FC236}">
              <a16:creationId xmlns:a16="http://schemas.microsoft.com/office/drawing/2014/main" id="{DDE22595-750F-DFD1-2206-BD8A6D76598F}"/>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01" name="Text Box 2">
          <a:extLst>
            <a:ext uri="{FF2B5EF4-FFF2-40B4-BE49-F238E27FC236}">
              <a16:creationId xmlns:a16="http://schemas.microsoft.com/office/drawing/2014/main" id="{C73C10FD-7A0E-BC50-838B-D1C42BC4F3DC}"/>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02" name="Text Box 2">
          <a:extLst>
            <a:ext uri="{FF2B5EF4-FFF2-40B4-BE49-F238E27FC236}">
              <a16:creationId xmlns:a16="http://schemas.microsoft.com/office/drawing/2014/main" id="{9A43C28A-E523-B2E7-9D72-6A19F1D8905F}"/>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03" name="Text Box 2">
          <a:extLst>
            <a:ext uri="{FF2B5EF4-FFF2-40B4-BE49-F238E27FC236}">
              <a16:creationId xmlns:a16="http://schemas.microsoft.com/office/drawing/2014/main" id="{4E7A69B9-9ACE-8D62-BBA8-F2687FFDA1AC}"/>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04" name="Text Box 2">
          <a:extLst>
            <a:ext uri="{FF2B5EF4-FFF2-40B4-BE49-F238E27FC236}">
              <a16:creationId xmlns:a16="http://schemas.microsoft.com/office/drawing/2014/main" id="{2508BB55-5227-8DF7-3C59-8284170AB2AD}"/>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05" name="Text Box 2">
          <a:extLst>
            <a:ext uri="{FF2B5EF4-FFF2-40B4-BE49-F238E27FC236}">
              <a16:creationId xmlns:a16="http://schemas.microsoft.com/office/drawing/2014/main" id="{4BB5D6D5-CF95-EF08-80F9-D8F800DDD87B}"/>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06" name="Text Box 2">
          <a:extLst>
            <a:ext uri="{FF2B5EF4-FFF2-40B4-BE49-F238E27FC236}">
              <a16:creationId xmlns:a16="http://schemas.microsoft.com/office/drawing/2014/main" id="{4010F992-5CFF-B14C-90B0-876B17F14086}"/>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07" name="Text Box 2">
          <a:extLst>
            <a:ext uri="{FF2B5EF4-FFF2-40B4-BE49-F238E27FC236}">
              <a16:creationId xmlns:a16="http://schemas.microsoft.com/office/drawing/2014/main" id="{CC05AB19-BCB3-6647-2E55-A416B53BF797}"/>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08" name="Text Box 2">
          <a:extLst>
            <a:ext uri="{FF2B5EF4-FFF2-40B4-BE49-F238E27FC236}">
              <a16:creationId xmlns:a16="http://schemas.microsoft.com/office/drawing/2014/main" id="{6678EA7E-C9E5-3E6E-303C-ABEA38EF8913}"/>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09" name="Text Box 2">
          <a:extLst>
            <a:ext uri="{FF2B5EF4-FFF2-40B4-BE49-F238E27FC236}">
              <a16:creationId xmlns:a16="http://schemas.microsoft.com/office/drawing/2014/main" id="{7E242707-1E99-35F9-AA20-D21C6DC97946}"/>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10" name="Text Box 2">
          <a:extLst>
            <a:ext uri="{FF2B5EF4-FFF2-40B4-BE49-F238E27FC236}">
              <a16:creationId xmlns:a16="http://schemas.microsoft.com/office/drawing/2014/main" id="{AC435360-C6C4-255C-D8C2-994AB9A14D89}"/>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11" name="Text Box 2">
          <a:extLst>
            <a:ext uri="{FF2B5EF4-FFF2-40B4-BE49-F238E27FC236}">
              <a16:creationId xmlns:a16="http://schemas.microsoft.com/office/drawing/2014/main" id="{EADAC433-6D99-4D4C-0604-F036647D7CE8}"/>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12" name="Text Box 2">
          <a:extLst>
            <a:ext uri="{FF2B5EF4-FFF2-40B4-BE49-F238E27FC236}">
              <a16:creationId xmlns:a16="http://schemas.microsoft.com/office/drawing/2014/main" id="{A703F1EF-6406-C563-D56C-95C043CFEC5D}"/>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13" name="Text Box 2">
          <a:extLst>
            <a:ext uri="{FF2B5EF4-FFF2-40B4-BE49-F238E27FC236}">
              <a16:creationId xmlns:a16="http://schemas.microsoft.com/office/drawing/2014/main" id="{B703A093-386A-740C-E87D-C2807639B4A8}"/>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14" name="Text Box 2">
          <a:extLst>
            <a:ext uri="{FF2B5EF4-FFF2-40B4-BE49-F238E27FC236}">
              <a16:creationId xmlns:a16="http://schemas.microsoft.com/office/drawing/2014/main" id="{E784D5AF-F6D2-701F-D9EA-F1D853C8C386}"/>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15" name="Text Box 2">
          <a:extLst>
            <a:ext uri="{FF2B5EF4-FFF2-40B4-BE49-F238E27FC236}">
              <a16:creationId xmlns:a16="http://schemas.microsoft.com/office/drawing/2014/main" id="{B1A4F8B1-09ED-88CB-48BA-53397A844C03}"/>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16" name="Text Box 2">
          <a:extLst>
            <a:ext uri="{FF2B5EF4-FFF2-40B4-BE49-F238E27FC236}">
              <a16:creationId xmlns:a16="http://schemas.microsoft.com/office/drawing/2014/main" id="{CDBB47D4-1F7D-D3AA-159B-E86249E1BA6F}"/>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17" name="Text Box 2">
          <a:extLst>
            <a:ext uri="{FF2B5EF4-FFF2-40B4-BE49-F238E27FC236}">
              <a16:creationId xmlns:a16="http://schemas.microsoft.com/office/drawing/2014/main" id="{14DD532C-8E45-766C-D898-2E10F18CB524}"/>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18" name="Text Box 2">
          <a:extLst>
            <a:ext uri="{FF2B5EF4-FFF2-40B4-BE49-F238E27FC236}">
              <a16:creationId xmlns:a16="http://schemas.microsoft.com/office/drawing/2014/main" id="{20CDE121-E4DB-DD90-0C57-97BC568C30A7}"/>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19" name="Text Box 2">
          <a:extLst>
            <a:ext uri="{FF2B5EF4-FFF2-40B4-BE49-F238E27FC236}">
              <a16:creationId xmlns:a16="http://schemas.microsoft.com/office/drawing/2014/main" id="{91E51D2D-575F-1694-24C3-33B75891D22C}"/>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20" name="Text Box 2">
          <a:extLst>
            <a:ext uri="{FF2B5EF4-FFF2-40B4-BE49-F238E27FC236}">
              <a16:creationId xmlns:a16="http://schemas.microsoft.com/office/drawing/2014/main" id="{16F5904F-0F57-C804-3AE5-5CEF2FE2667F}"/>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21" name="Text Box 2">
          <a:extLst>
            <a:ext uri="{FF2B5EF4-FFF2-40B4-BE49-F238E27FC236}">
              <a16:creationId xmlns:a16="http://schemas.microsoft.com/office/drawing/2014/main" id="{74470D9B-17AB-1DDF-9ED6-81AC7C06BB7E}"/>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22" name="Text Box 2">
          <a:extLst>
            <a:ext uri="{FF2B5EF4-FFF2-40B4-BE49-F238E27FC236}">
              <a16:creationId xmlns:a16="http://schemas.microsoft.com/office/drawing/2014/main" id="{37E9C9B6-F7CC-AF0D-7CB0-DDB774D1188D}"/>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23" name="Text Box 2">
          <a:extLst>
            <a:ext uri="{FF2B5EF4-FFF2-40B4-BE49-F238E27FC236}">
              <a16:creationId xmlns:a16="http://schemas.microsoft.com/office/drawing/2014/main" id="{8943AB01-ADC8-9531-78C7-CD6B7F56BA25}"/>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24" name="Text Box 2">
          <a:extLst>
            <a:ext uri="{FF2B5EF4-FFF2-40B4-BE49-F238E27FC236}">
              <a16:creationId xmlns:a16="http://schemas.microsoft.com/office/drawing/2014/main" id="{539B3295-950E-D341-8112-D8CCD609F906}"/>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25" name="Text Box 2">
          <a:extLst>
            <a:ext uri="{FF2B5EF4-FFF2-40B4-BE49-F238E27FC236}">
              <a16:creationId xmlns:a16="http://schemas.microsoft.com/office/drawing/2014/main" id="{AEC48632-1072-8749-C842-C7E841F36934}"/>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26" name="Text Box 2">
          <a:extLst>
            <a:ext uri="{FF2B5EF4-FFF2-40B4-BE49-F238E27FC236}">
              <a16:creationId xmlns:a16="http://schemas.microsoft.com/office/drawing/2014/main" id="{D903CDE8-D5EB-7B38-E4E0-5EB8B0BDF748}"/>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27" name="Text Box 2">
          <a:extLst>
            <a:ext uri="{FF2B5EF4-FFF2-40B4-BE49-F238E27FC236}">
              <a16:creationId xmlns:a16="http://schemas.microsoft.com/office/drawing/2014/main" id="{DED095EF-48F6-4CDF-073D-E1ABE8D5D17A}"/>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28" name="Text Box 2">
          <a:extLst>
            <a:ext uri="{FF2B5EF4-FFF2-40B4-BE49-F238E27FC236}">
              <a16:creationId xmlns:a16="http://schemas.microsoft.com/office/drawing/2014/main" id="{C9A9A14A-EC17-9856-2DCC-A1184B8B2D65}"/>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29" name="Text Box 2">
          <a:extLst>
            <a:ext uri="{FF2B5EF4-FFF2-40B4-BE49-F238E27FC236}">
              <a16:creationId xmlns:a16="http://schemas.microsoft.com/office/drawing/2014/main" id="{91278973-01E0-EB01-0E5C-817C786CD17E}"/>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30" name="Text Box 2">
          <a:extLst>
            <a:ext uri="{FF2B5EF4-FFF2-40B4-BE49-F238E27FC236}">
              <a16:creationId xmlns:a16="http://schemas.microsoft.com/office/drawing/2014/main" id="{9A931435-C607-6837-705D-F92BDB2A877C}"/>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31" name="Text Box 2">
          <a:extLst>
            <a:ext uri="{FF2B5EF4-FFF2-40B4-BE49-F238E27FC236}">
              <a16:creationId xmlns:a16="http://schemas.microsoft.com/office/drawing/2014/main" id="{46CAA83E-C3FD-4CD6-681D-9AA41EA27473}"/>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32" name="Text Box 2">
          <a:extLst>
            <a:ext uri="{FF2B5EF4-FFF2-40B4-BE49-F238E27FC236}">
              <a16:creationId xmlns:a16="http://schemas.microsoft.com/office/drawing/2014/main" id="{7512FC89-28E5-8BF8-CE0B-72FC74D4B2F9}"/>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33" name="Text Box 2">
          <a:extLst>
            <a:ext uri="{FF2B5EF4-FFF2-40B4-BE49-F238E27FC236}">
              <a16:creationId xmlns:a16="http://schemas.microsoft.com/office/drawing/2014/main" id="{924F4CA5-4E1F-911E-CDF9-F8D9AF33E1A3}"/>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34" name="Text Box 2">
          <a:extLst>
            <a:ext uri="{FF2B5EF4-FFF2-40B4-BE49-F238E27FC236}">
              <a16:creationId xmlns:a16="http://schemas.microsoft.com/office/drawing/2014/main" id="{DD7672E8-BB1C-51F9-C6D3-6BE43C1FD7FE}"/>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35" name="Text Box 2">
          <a:extLst>
            <a:ext uri="{FF2B5EF4-FFF2-40B4-BE49-F238E27FC236}">
              <a16:creationId xmlns:a16="http://schemas.microsoft.com/office/drawing/2014/main" id="{CBD38F91-43B3-1769-064D-979F49490362}"/>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36" name="Text Box 2">
          <a:extLst>
            <a:ext uri="{FF2B5EF4-FFF2-40B4-BE49-F238E27FC236}">
              <a16:creationId xmlns:a16="http://schemas.microsoft.com/office/drawing/2014/main" id="{A0890CD9-134E-2C63-007E-7C9F1610F82A}"/>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37" name="Text Box 2">
          <a:extLst>
            <a:ext uri="{FF2B5EF4-FFF2-40B4-BE49-F238E27FC236}">
              <a16:creationId xmlns:a16="http://schemas.microsoft.com/office/drawing/2014/main" id="{3F3566D1-C5ED-3707-1996-3535AB77EF06}"/>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38" name="Text Box 2">
          <a:extLst>
            <a:ext uri="{FF2B5EF4-FFF2-40B4-BE49-F238E27FC236}">
              <a16:creationId xmlns:a16="http://schemas.microsoft.com/office/drawing/2014/main" id="{5F671DA4-7D05-906A-D514-BFBB7A9E2615}"/>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39" name="Text Box 2">
          <a:extLst>
            <a:ext uri="{FF2B5EF4-FFF2-40B4-BE49-F238E27FC236}">
              <a16:creationId xmlns:a16="http://schemas.microsoft.com/office/drawing/2014/main" id="{965CECBC-F017-E5FB-CB47-453ED67B1173}"/>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40" name="Text Box 2">
          <a:extLst>
            <a:ext uri="{FF2B5EF4-FFF2-40B4-BE49-F238E27FC236}">
              <a16:creationId xmlns:a16="http://schemas.microsoft.com/office/drawing/2014/main" id="{D3BBF61F-991E-9879-638E-FECCE7A1736E}"/>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41" name="Text Box 2">
          <a:extLst>
            <a:ext uri="{FF2B5EF4-FFF2-40B4-BE49-F238E27FC236}">
              <a16:creationId xmlns:a16="http://schemas.microsoft.com/office/drawing/2014/main" id="{A1C1794E-0DA1-F6DE-2845-78E44C0C2BA9}"/>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42" name="Text Box 2">
          <a:extLst>
            <a:ext uri="{FF2B5EF4-FFF2-40B4-BE49-F238E27FC236}">
              <a16:creationId xmlns:a16="http://schemas.microsoft.com/office/drawing/2014/main" id="{5628D34E-6E0F-156E-CBED-3653F23E67DB}"/>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43" name="Text Box 2">
          <a:extLst>
            <a:ext uri="{FF2B5EF4-FFF2-40B4-BE49-F238E27FC236}">
              <a16:creationId xmlns:a16="http://schemas.microsoft.com/office/drawing/2014/main" id="{51C24C7E-0702-0FB8-1B8B-C9C690C88885}"/>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44" name="Text Box 2">
          <a:extLst>
            <a:ext uri="{FF2B5EF4-FFF2-40B4-BE49-F238E27FC236}">
              <a16:creationId xmlns:a16="http://schemas.microsoft.com/office/drawing/2014/main" id="{D5E113BA-1A99-E54F-9291-A479CC458F21}"/>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45" name="Text Box 2">
          <a:extLst>
            <a:ext uri="{FF2B5EF4-FFF2-40B4-BE49-F238E27FC236}">
              <a16:creationId xmlns:a16="http://schemas.microsoft.com/office/drawing/2014/main" id="{97B80949-2DA4-463F-E8E5-0B9C09EBA32B}"/>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46" name="Text Box 2">
          <a:extLst>
            <a:ext uri="{FF2B5EF4-FFF2-40B4-BE49-F238E27FC236}">
              <a16:creationId xmlns:a16="http://schemas.microsoft.com/office/drawing/2014/main" id="{9EB39DF2-B32D-B252-57D1-F1CCE6C28FC6}"/>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47" name="Text Box 2">
          <a:extLst>
            <a:ext uri="{FF2B5EF4-FFF2-40B4-BE49-F238E27FC236}">
              <a16:creationId xmlns:a16="http://schemas.microsoft.com/office/drawing/2014/main" id="{3B5A72C7-12DB-8632-3030-EF0B11308761}"/>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48" name="Text Box 2">
          <a:extLst>
            <a:ext uri="{FF2B5EF4-FFF2-40B4-BE49-F238E27FC236}">
              <a16:creationId xmlns:a16="http://schemas.microsoft.com/office/drawing/2014/main" id="{922CA272-43B2-B893-0FB5-37959F2D1273}"/>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49" name="Text Box 2">
          <a:extLst>
            <a:ext uri="{FF2B5EF4-FFF2-40B4-BE49-F238E27FC236}">
              <a16:creationId xmlns:a16="http://schemas.microsoft.com/office/drawing/2014/main" id="{CCEB5AB8-7540-ABA8-C099-EE90C79055D1}"/>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50" name="Text Box 2">
          <a:extLst>
            <a:ext uri="{FF2B5EF4-FFF2-40B4-BE49-F238E27FC236}">
              <a16:creationId xmlns:a16="http://schemas.microsoft.com/office/drawing/2014/main" id="{190DB2F5-A54C-C36A-C574-E8F1F1B46119}"/>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51" name="Text Box 2">
          <a:extLst>
            <a:ext uri="{FF2B5EF4-FFF2-40B4-BE49-F238E27FC236}">
              <a16:creationId xmlns:a16="http://schemas.microsoft.com/office/drawing/2014/main" id="{50BE09CE-92D4-FFE5-EA88-45C62F10FA4C}"/>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52" name="Text Box 2">
          <a:extLst>
            <a:ext uri="{FF2B5EF4-FFF2-40B4-BE49-F238E27FC236}">
              <a16:creationId xmlns:a16="http://schemas.microsoft.com/office/drawing/2014/main" id="{651C55AE-0814-410A-6184-10DB68D914CC}"/>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53" name="Text Box 2">
          <a:extLst>
            <a:ext uri="{FF2B5EF4-FFF2-40B4-BE49-F238E27FC236}">
              <a16:creationId xmlns:a16="http://schemas.microsoft.com/office/drawing/2014/main" id="{537C2186-A400-F7CE-D28E-8F96B1C9733E}"/>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254" name="Text Box 1">
          <a:extLst>
            <a:ext uri="{FF2B5EF4-FFF2-40B4-BE49-F238E27FC236}">
              <a16:creationId xmlns:a16="http://schemas.microsoft.com/office/drawing/2014/main" id="{75880C60-0E6A-CAB5-554A-8F5E7EEDD528}"/>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255" name="Text Box 2">
          <a:extLst>
            <a:ext uri="{FF2B5EF4-FFF2-40B4-BE49-F238E27FC236}">
              <a16:creationId xmlns:a16="http://schemas.microsoft.com/office/drawing/2014/main" id="{95B5675D-F9FC-3DE8-54D6-4B99A7ED5AA8}"/>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256" name="Text Box 3">
          <a:extLst>
            <a:ext uri="{FF2B5EF4-FFF2-40B4-BE49-F238E27FC236}">
              <a16:creationId xmlns:a16="http://schemas.microsoft.com/office/drawing/2014/main" id="{20F48F66-159B-8679-1B07-C0723CB35263}"/>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257" name="Text Box 4">
          <a:extLst>
            <a:ext uri="{FF2B5EF4-FFF2-40B4-BE49-F238E27FC236}">
              <a16:creationId xmlns:a16="http://schemas.microsoft.com/office/drawing/2014/main" id="{2CDF4CA4-1254-CFFC-FECC-A60F07A8D3A4}"/>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258" name="Text Box 5">
          <a:extLst>
            <a:ext uri="{FF2B5EF4-FFF2-40B4-BE49-F238E27FC236}">
              <a16:creationId xmlns:a16="http://schemas.microsoft.com/office/drawing/2014/main" id="{27600B5F-C1A3-D4B5-EDF0-B35DAAD08D5F}"/>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259" name="Text Box 1">
          <a:extLst>
            <a:ext uri="{FF2B5EF4-FFF2-40B4-BE49-F238E27FC236}">
              <a16:creationId xmlns:a16="http://schemas.microsoft.com/office/drawing/2014/main" id="{7FB15AD6-B3D2-8D75-2FC8-6F0272AA8562}"/>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260" name="Text Box 2">
          <a:extLst>
            <a:ext uri="{FF2B5EF4-FFF2-40B4-BE49-F238E27FC236}">
              <a16:creationId xmlns:a16="http://schemas.microsoft.com/office/drawing/2014/main" id="{FB5B835A-3A72-0D07-66C4-DBB39CB374DF}"/>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261" name="Text Box 3">
          <a:extLst>
            <a:ext uri="{FF2B5EF4-FFF2-40B4-BE49-F238E27FC236}">
              <a16:creationId xmlns:a16="http://schemas.microsoft.com/office/drawing/2014/main" id="{86D5EE09-7F49-8D06-667C-86713090B2AB}"/>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262" name="Text Box 4">
          <a:extLst>
            <a:ext uri="{FF2B5EF4-FFF2-40B4-BE49-F238E27FC236}">
              <a16:creationId xmlns:a16="http://schemas.microsoft.com/office/drawing/2014/main" id="{12773135-0326-9171-FC09-2AA441C8519C}"/>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263" name="Text Box 5">
          <a:extLst>
            <a:ext uri="{FF2B5EF4-FFF2-40B4-BE49-F238E27FC236}">
              <a16:creationId xmlns:a16="http://schemas.microsoft.com/office/drawing/2014/main" id="{D840AD8E-55EA-B22E-363F-F3E17494A2BC}"/>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264" name="Text Box 6">
          <a:extLst>
            <a:ext uri="{FF2B5EF4-FFF2-40B4-BE49-F238E27FC236}">
              <a16:creationId xmlns:a16="http://schemas.microsoft.com/office/drawing/2014/main" id="{9038785C-79B2-187A-DCBE-FD850E2B4754}"/>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265" name="Text Box 7">
          <a:extLst>
            <a:ext uri="{FF2B5EF4-FFF2-40B4-BE49-F238E27FC236}">
              <a16:creationId xmlns:a16="http://schemas.microsoft.com/office/drawing/2014/main" id="{0675F159-B148-B6D8-D40B-A4DAFB7A21CB}"/>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266" name="Text Box 8">
          <a:extLst>
            <a:ext uri="{FF2B5EF4-FFF2-40B4-BE49-F238E27FC236}">
              <a16:creationId xmlns:a16="http://schemas.microsoft.com/office/drawing/2014/main" id="{3AC81BA7-61A2-139C-BE66-AA359DA8076C}"/>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267" name="Text Box 7">
          <a:extLst>
            <a:ext uri="{FF2B5EF4-FFF2-40B4-BE49-F238E27FC236}">
              <a16:creationId xmlns:a16="http://schemas.microsoft.com/office/drawing/2014/main" id="{5063A3D3-AC9B-5956-6FB8-14526944732A}"/>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268" name="Text Box 8">
          <a:extLst>
            <a:ext uri="{FF2B5EF4-FFF2-40B4-BE49-F238E27FC236}">
              <a16:creationId xmlns:a16="http://schemas.microsoft.com/office/drawing/2014/main" id="{7449C95B-51C9-0FDA-2144-65A1DA2FC534}"/>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269" name="Text Box 7">
          <a:extLst>
            <a:ext uri="{FF2B5EF4-FFF2-40B4-BE49-F238E27FC236}">
              <a16:creationId xmlns:a16="http://schemas.microsoft.com/office/drawing/2014/main" id="{354F62D8-40D7-685B-D512-8D37EC5254BF}"/>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274320</xdr:colOff>
      <xdr:row>521</xdr:row>
      <xdr:rowOff>0</xdr:rowOff>
    </xdr:from>
    <xdr:to>
      <xdr:col>14</xdr:col>
      <xdr:colOff>0</xdr:colOff>
      <xdr:row>523</xdr:row>
      <xdr:rowOff>0</xdr:rowOff>
    </xdr:to>
    <xdr:sp macro="" textlink="">
      <xdr:nvSpPr>
        <xdr:cNvPr id="2474270" name="Text Box 8">
          <a:extLst>
            <a:ext uri="{FF2B5EF4-FFF2-40B4-BE49-F238E27FC236}">
              <a16:creationId xmlns:a16="http://schemas.microsoft.com/office/drawing/2014/main" id="{07D9E23D-D252-CBE0-AC80-47521E29E9B3}"/>
            </a:ext>
          </a:extLst>
        </xdr:cNvPr>
        <xdr:cNvSpPr txBox="1">
          <a:spLocks noChangeArrowheads="1"/>
        </xdr:cNvSpPr>
      </xdr:nvSpPr>
      <xdr:spPr bwMode="auto">
        <a:xfrm>
          <a:off x="3436620" y="102991920"/>
          <a:ext cx="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271" name="Text Box 2">
          <a:extLst>
            <a:ext uri="{FF2B5EF4-FFF2-40B4-BE49-F238E27FC236}">
              <a16:creationId xmlns:a16="http://schemas.microsoft.com/office/drawing/2014/main" id="{EA6F8646-4F3B-B74F-C6FB-0D693BD1EA7E}"/>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272" name="Text Box 2">
          <a:extLst>
            <a:ext uri="{FF2B5EF4-FFF2-40B4-BE49-F238E27FC236}">
              <a16:creationId xmlns:a16="http://schemas.microsoft.com/office/drawing/2014/main" id="{39D42BDD-A82A-3E8F-F08B-8DDB279B5AF3}"/>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273" name="Text Box 2">
          <a:extLst>
            <a:ext uri="{FF2B5EF4-FFF2-40B4-BE49-F238E27FC236}">
              <a16:creationId xmlns:a16="http://schemas.microsoft.com/office/drawing/2014/main" id="{4352B4CC-02B8-8F6B-14F3-73D2C7521D66}"/>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274" name="Text Box 2">
          <a:extLst>
            <a:ext uri="{FF2B5EF4-FFF2-40B4-BE49-F238E27FC236}">
              <a16:creationId xmlns:a16="http://schemas.microsoft.com/office/drawing/2014/main" id="{EE41DF9A-6183-F7E6-E259-025EBBC914A9}"/>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75" name="Text Box 2">
          <a:extLst>
            <a:ext uri="{FF2B5EF4-FFF2-40B4-BE49-F238E27FC236}">
              <a16:creationId xmlns:a16="http://schemas.microsoft.com/office/drawing/2014/main" id="{7B6B7AFA-C897-07A8-D57A-603A2E16E02D}"/>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276" name="Text Box 6">
          <a:extLst>
            <a:ext uri="{FF2B5EF4-FFF2-40B4-BE49-F238E27FC236}">
              <a16:creationId xmlns:a16="http://schemas.microsoft.com/office/drawing/2014/main" id="{3BDC6FF6-0F87-7A40-342D-6172A6DED1A7}"/>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277" name="Text Box 2">
          <a:extLst>
            <a:ext uri="{FF2B5EF4-FFF2-40B4-BE49-F238E27FC236}">
              <a16:creationId xmlns:a16="http://schemas.microsoft.com/office/drawing/2014/main" id="{FCC6F08C-7230-98B8-04D7-E26CC85705B6}"/>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278" name="Text Box 2">
          <a:extLst>
            <a:ext uri="{FF2B5EF4-FFF2-40B4-BE49-F238E27FC236}">
              <a16:creationId xmlns:a16="http://schemas.microsoft.com/office/drawing/2014/main" id="{62B3D616-D862-CE0A-227E-2028B8AFB8B5}"/>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79" name="Text Box 2">
          <a:extLst>
            <a:ext uri="{FF2B5EF4-FFF2-40B4-BE49-F238E27FC236}">
              <a16:creationId xmlns:a16="http://schemas.microsoft.com/office/drawing/2014/main" id="{EB45F13C-6933-1B5D-35AE-76E91FC5417D}"/>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280" name="Text Box 6">
          <a:extLst>
            <a:ext uri="{FF2B5EF4-FFF2-40B4-BE49-F238E27FC236}">
              <a16:creationId xmlns:a16="http://schemas.microsoft.com/office/drawing/2014/main" id="{BCFCCE59-D20C-0D8B-0839-97570C0344AE}"/>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281" name="Text Box 2">
          <a:extLst>
            <a:ext uri="{FF2B5EF4-FFF2-40B4-BE49-F238E27FC236}">
              <a16:creationId xmlns:a16="http://schemas.microsoft.com/office/drawing/2014/main" id="{1CBB3938-5B5F-236E-D09C-FEBBD1B7D511}"/>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282" name="Text Box 2">
          <a:extLst>
            <a:ext uri="{FF2B5EF4-FFF2-40B4-BE49-F238E27FC236}">
              <a16:creationId xmlns:a16="http://schemas.microsoft.com/office/drawing/2014/main" id="{68619EB3-9FE8-F726-C9DC-90C538913553}"/>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83" name="Text Box 2">
          <a:extLst>
            <a:ext uri="{FF2B5EF4-FFF2-40B4-BE49-F238E27FC236}">
              <a16:creationId xmlns:a16="http://schemas.microsoft.com/office/drawing/2014/main" id="{50A4FF61-16CD-A023-6B77-C3A56A20BB6C}"/>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284" name="Text Box 6">
          <a:extLst>
            <a:ext uri="{FF2B5EF4-FFF2-40B4-BE49-F238E27FC236}">
              <a16:creationId xmlns:a16="http://schemas.microsoft.com/office/drawing/2014/main" id="{2DD53808-AF40-AFBD-1577-620A71BFCB34}"/>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285" name="Text Box 2">
          <a:extLst>
            <a:ext uri="{FF2B5EF4-FFF2-40B4-BE49-F238E27FC236}">
              <a16:creationId xmlns:a16="http://schemas.microsoft.com/office/drawing/2014/main" id="{CC504E4B-A438-D491-8DDC-E9655E5E1CF6}"/>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286" name="Text Box 2">
          <a:extLst>
            <a:ext uri="{FF2B5EF4-FFF2-40B4-BE49-F238E27FC236}">
              <a16:creationId xmlns:a16="http://schemas.microsoft.com/office/drawing/2014/main" id="{1F6475CF-D0B9-B9AD-BEAD-49D4DE569860}"/>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87" name="Text Box 2">
          <a:extLst>
            <a:ext uri="{FF2B5EF4-FFF2-40B4-BE49-F238E27FC236}">
              <a16:creationId xmlns:a16="http://schemas.microsoft.com/office/drawing/2014/main" id="{DB62BCC3-2ACB-181C-A4FE-B6A568A759A9}"/>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288" name="Text Box 6">
          <a:extLst>
            <a:ext uri="{FF2B5EF4-FFF2-40B4-BE49-F238E27FC236}">
              <a16:creationId xmlns:a16="http://schemas.microsoft.com/office/drawing/2014/main" id="{DA5EC02A-D97E-0F62-6B36-2233D11DF1ED}"/>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289" name="Text Box 2">
          <a:extLst>
            <a:ext uri="{FF2B5EF4-FFF2-40B4-BE49-F238E27FC236}">
              <a16:creationId xmlns:a16="http://schemas.microsoft.com/office/drawing/2014/main" id="{2B5ACF07-B0ED-F199-8940-74916491CB66}"/>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290" name="Text Box 2">
          <a:extLst>
            <a:ext uri="{FF2B5EF4-FFF2-40B4-BE49-F238E27FC236}">
              <a16:creationId xmlns:a16="http://schemas.microsoft.com/office/drawing/2014/main" id="{71DF23A9-85A7-5255-109D-960205E8515E}"/>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91" name="Text Box 2">
          <a:extLst>
            <a:ext uri="{FF2B5EF4-FFF2-40B4-BE49-F238E27FC236}">
              <a16:creationId xmlns:a16="http://schemas.microsoft.com/office/drawing/2014/main" id="{D53056EE-B680-DCE8-0CCA-6CEAF63F5BD3}"/>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292" name="Text Box 6">
          <a:extLst>
            <a:ext uri="{FF2B5EF4-FFF2-40B4-BE49-F238E27FC236}">
              <a16:creationId xmlns:a16="http://schemas.microsoft.com/office/drawing/2014/main" id="{BC7BB78F-C75B-A96E-52B7-FB68599BFBC9}"/>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293" name="Text Box 2">
          <a:extLst>
            <a:ext uri="{FF2B5EF4-FFF2-40B4-BE49-F238E27FC236}">
              <a16:creationId xmlns:a16="http://schemas.microsoft.com/office/drawing/2014/main" id="{BA1037B7-5CF8-7603-0E3A-354942878018}"/>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294" name="Text Box 2">
          <a:extLst>
            <a:ext uri="{FF2B5EF4-FFF2-40B4-BE49-F238E27FC236}">
              <a16:creationId xmlns:a16="http://schemas.microsoft.com/office/drawing/2014/main" id="{F77D183B-6203-2605-C886-C2FD7152CF7A}"/>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295" name="Text Box 2">
          <a:extLst>
            <a:ext uri="{FF2B5EF4-FFF2-40B4-BE49-F238E27FC236}">
              <a16:creationId xmlns:a16="http://schemas.microsoft.com/office/drawing/2014/main" id="{165B01A9-318E-E478-B664-FF46A73A24B4}"/>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296" name="Text Box 6">
          <a:extLst>
            <a:ext uri="{FF2B5EF4-FFF2-40B4-BE49-F238E27FC236}">
              <a16:creationId xmlns:a16="http://schemas.microsoft.com/office/drawing/2014/main" id="{A98BE8BA-1122-6392-3E2B-B31942CA8AC5}"/>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297" name="Text Box 2">
          <a:extLst>
            <a:ext uri="{FF2B5EF4-FFF2-40B4-BE49-F238E27FC236}">
              <a16:creationId xmlns:a16="http://schemas.microsoft.com/office/drawing/2014/main" id="{F6AE7C63-45EE-8A78-55BC-0F96CA6D8D63}"/>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298" name="Text Box 2">
          <a:extLst>
            <a:ext uri="{FF2B5EF4-FFF2-40B4-BE49-F238E27FC236}">
              <a16:creationId xmlns:a16="http://schemas.microsoft.com/office/drawing/2014/main" id="{527F4CA8-6E6B-C9D8-B260-312E9BC40CDA}"/>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299" name="Text Box 2">
          <a:extLst>
            <a:ext uri="{FF2B5EF4-FFF2-40B4-BE49-F238E27FC236}">
              <a16:creationId xmlns:a16="http://schemas.microsoft.com/office/drawing/2014/main" id="{5D34D1FA-25CC-293D-85B2-713F559D7212}"/>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00" name="Text Box 6">
          <a:extLst>
            <a:ext uri="{FF2B5EF4-FFF2-40B4-BE49-F238E27FC236}">
              <a16:creationId xmlns:a16="http://schemas.microsoft.com/office/drawing/2014/main" id="{8617354D-A4C0-C3D0-2B8B-A8D6D3647183}"/>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01" name="Text Box 2">
          <a:extLst>
            <a:ext uri="{FF2B5EF4-FFF2-40B4-BE49-F238E27FC236}">
              <a16:creationId xmlns:a16="http://schemas.microsoft.com/office/drawing/2014/main" id="{05AEB2F5-88F3-A1F5-A27D-5D3AA7CA4474}"/>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302" name="Text Box 2">
          <a:extLst>
            <a:ext uri="{FF2B5EF4-FFF2-40B4-BE49-F238E27FC236}">
              <a16:creationId xmlns:a16="http://schemas.microsoft.com/office/drawing/2014/main" id="{AB8B7CAC-5359-4588-DE21-3DDFD34E0F6B}"/>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03" name="Text Box 2">
          <a:extLst>
            <a:ext uri="{FF2B5EF4-FFF2-40B4-BE49-F238E27FC236}">
              <a16:creationId xmlns:a16="http://schemas.microsoft.com/office/drawing/2014/main" id="{3F364F04-EC6E-0B07-8A87-6F51FCDE3CE2}"/>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04" name="Text Box 6">
          <a:extLst>
            <a:ext uri="{FF2B5EF4-FFF2-40B4-BE49-F238E27FC236}">
              <a16:creationId xmlns:a16="http://schemas.microsoft.com/office/drawing/2014/main" id="{8D85CB33-D685-D98C-A68C-956EEDF06CE0}"/>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05" name="Text Box 2">
          <a:extLst>
            <a:ext uri="{FF2B5EF4-FFF2-40B4-BE49-F238E27FC236}">
              <a16:creationId xmlns:a16="http://schemas.microsoft.com/office/drawing/2014/main" id="{11C90E21-F0F4-0BA3-BCFE-7C9FEE698F31}"/>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306" name="Text Box 2">
          <a:extLst>
            <a:ext uri="{FF2B5EF4-FFF2-40B4-BE49-F238E27FC236}">
              <a16:creationId xmlns:a16="http://schemas.microsoft.com/office/drawing/2014/main" id="{A3D8160C-B6C5-D62B-5979-1F5316406586}"/>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07" name="Text Box 2">
          <a:extLst>
            <a:ext uri="{FF2B5EF4-FFF2-40B4-BE49-F238E27FC236}">
              <a16:creationId xmlns:a16="http://schemas.microsoft.com/office/drawing/2014/main" id="{C02B5B69-2019-3A2E-EF8A-5A7AAE14CA26}"/>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08" name="Text Box 6">
          <a:extLst>
            <a:ext uri="{FF2B5EF4-FFF2-40B4-BE49-F238E27FC236}">
              <a16:creationId xmlns:a16="http://schemas.microsoft.com/office/drawing/2014/main" id="{52D6029F-CC50-7489-CF92-3B69DF563B56}"/>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09" name="Text Box 2">
          <a:extLst>
            <a:ext uri="{FF2B5EF4-FFF2-40B4-BE49-F238E27FC236}">
              <a16:creationId xmlns:a16="http://schemas.microsoft.com/office/drawing/2014/main" id="{BCC3B1F1-800D-408D-8BC4-D2409A64184C}"/>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10" name="Text Box 2">
          <a:extLst>
            <a:ext uri="{FF2B5EF4-FFF2-40B4-BE49-F238E27FC236}">
              <a16:creationId xmlns:a16="http://schemas.microsoft.com/office/drawing/2014/main" id="{31A386BD-3B8A-3BA6-FB8A-B87704521AE7}"/>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11" name="Text Box 2">
          <a:extLst>
            <a:ext uri="{FF2B5EF4-FFF2-40B4-BE49-F238E27FC236}">
              <a16:creationId xmlns:a16="http://schemas.microsoft.com/office/drawing/2014/main" id="{76AFF83E-7D6F-2CA2-BEBD-DC776DF3A52D}"/>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12" name="Text Box 6">
          <a:extLst>
            <a:ext uri="{FF2B5EF4-FFF2-40B4-BE49-F238E27FC236}">
              <a16:creationId xmlns:a16="http://schemas.microsoft.com/office/drawing/2014/main" id="{1130914F-3500-B001-0404-85D11E3F961F}"/>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13" name="Text Box 2">
          <a:extLst>
            <a:ext uri="{FF2B5EF4-FFF2-40B4-BE49-F238E27FC236}">
              <a16:creationId xmlns:a16="http://schemas.microsoft.com/office/drawing/2014/main" id="{EA977624-5DE3-B096-FEF5-D0A9CE672691}"/>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314" name="Text Box 2">
          <a:extLst>
            <a:ext uri="{FF2B5EF4-FFF2-40B4-BE49-F238E27FC236}">
              <a16:creationId xmlns:a16="http://schemas.microsoft.com/office/drawing/2014/main" id="{52B82D2D-4BD8-9702-DC1A-3421D0CA4203}"/>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15" name="Text Box 2">
          <a:extLst>
            <a:ext uri="{FF2B5EF4-FFF2-40B4-BE49-F238E27FC236}">
              <a16:creationId xmlns:a16="http://schemas.microsoft.com/office/drawing/2014/main" id="{E20BC614-64DD-0003-7B26-ACD791AC3396}"/>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16" name="Text Box 6">
          <a:extLst>
            <a:ext uri="{FF2B5EF4-FFF2-40B4-BE49-F238E27FC236}">
              <a16:creationId xmlns:a16="http://schemas.microsoft.com/office/drawing/2014/main" id="{C71C5C6C-46EA-82C1-40CE-E5C83AB90781}"/>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17" name="Text Box 2">
          <a:extLst>
            <a:ext uri="{FF2B5EF4-FFF2-40B4-BE49-F238E27FC236}">
              <a16:creationId xmlns:a16="http://schemas.microsoft.com/office/drawing/2014/main" id="{7854F8C1-7224-36F6-F679-605C8799186F}"/>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318" name="Text Box 2">
          <a:extLst>
            <a:ext uri="{FF2B5EF4-FFF2-40B4-BE49-F238E27FC236}">
              <a16:creationId xmlns:a16="http://schemas.microsoft.com/office/drawing/2014/main" id="{6D2C1FD7-8513-A8DC-3EA4-27A127EE47E4}"/>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19" name="Text Box 2">
          <a:extLst>
            <a:ext uri="{FF2B5EF4-FFF2-40B4-BE49-F238E27FC236}">
              <a16:creationId xmlns:a16="http://schemas.microsoft.com/office/drawing/2014/main" id="{BF6B5B1A-8C81-56B6-0943-BF23F1231D09}"/>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20" name="Text Box 6">
          <a:extLst>
            <a:ext uri="{FF2B5EF4-FFF2-40B4-BE49-F238E27FC236}">
              <a16:creationId xmlns:a16="http://schemas.microsoft.com/office/drawing/2014/main" id="{DD9314F3-578C-E905-99AB-17FF67772CFC}"/>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21" name="Text Box 2">
          <a:extLst>
            <a:ext uri="{FF2B5EF4-FFF2-40B4-BE49-F238E27FC236}">
              <a16:creationId xmlns:a16="http://schemas.microsoft.com/office/drawing/2014/main" id="{4422BABA-8729-79EA-BC67-83B01725C60D}"/>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322" name="Text Box 2">
          <a:extLst>
            <a:ext uri="{FF2B5EF4-FFF2-40B4-BE49-F238E27FC236}">
              <a16:creationId xmlns:a16="http://schemas.microsoft.com/office/drawing/2014/main" id="{6A39ADD1-D70D-3DAE-400F-492942D72B7D}"/>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23" name="Text Box 2">
          <a:extLst>
            <a:ext uri="{FF2B5EF4-FFF2-40B4-BE49-F238E27FC236}">
              <a16:creationId xmlns:a16="http://schemas.microsoft.com/office/drawing/2014/main" id="{AC29A0E3-9411-7BD0-624F-9648D50C90DB}"/>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24" name="Text Box 6">
          <a:extLst>
            <a:ext uri="{FF2B5EF4-FFF2-40B4-BE49-F238E27FC236}">
              <a16:creationId xmlns:a16="http://schemas.microsoft.com/office/drawing/2014/main" id="{79A1F446-C6BA-13D4-C684-FF90375356DB}"/>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25" name="Text Box 2">
          <a:extLst>
            <a:ext uri="{FF2B5EF4-FFF2-40B4-BE49-F238E27FC236}">
              <a16:creationId xmlns:a16="http://schemas.microsoft.com/office/drawing/2014/main" id="{246B6D55-EE4D-59E0-DD45-AE729F178CAB}"/>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26" name="Text Box 2">
          <a:extLst>
            <a:ext uri="{FF2B5EF4-FFF2-40B4-BE49-F238E27FC236}">
              <a16:creationId xmlns:a16="http://schemas.microsoft.com/office/drawing/2014/main" id="{32EC716F-2B42-BCA3-4BA4-FA34DFFA947F}"/>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27" name="Text Box 2">
          <a:extLst>
            <a:ext uri="{FF2B5EF4-FFF2-40B4-BE49-F238E27FC236}">
              <a16:creationId xmlns:a16="http://schemas.microsoft.com/office/drawing/2014/main" id="{487087F3-70B8-3D2F-7895-7385415C36C5}"/>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28" name="Text Box 6">
          <a:extLst>
            <a:ext uri="{FF2B5EF4-FFF2-40B4-BE49-F238E27FC236}">
              <a16:creationId xmlns:a16="http://schemas.microsoft.com/office/drawing/2014/main" id="{5C93F045-ACF0-97A2-BD8A-05919E1DFE25}"/>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29" name="Text Box 2">
          <a:extLst>
            <a:ext uri="{FF2B5EF4-FFF2-40B4-BE49-F238E27FC236}">
              <a16:creationId xmlns:a16="http://schemas.microsoft.com/office/drawing/2014/main" id="{51BF60EA-9629-BFA2-306E-C132C5571A9B}"/>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330" name="Text Box 2">
          <a:extLst>
            <a:ext uri="{FF2B5EF4-FFF2-40B4-BE49-F238E27FC236}">
              <a16:creationId xmlns:a16="http://schemas.microsoft.com/office/drawing/2014/main" id="{BB52163F-46F2-FAD4-1171-99633BEDF30A}"/>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31" name="Text Box 2">
          <a:extLst>
            <a:ext uri="{FF2B5EF4-FFF2-40B4-BE49-F238E27FC236}">
              <a16:creationId xmlns:a16="http://schemas.microsoft.com/office/drawing/2014/main" id="{8312D80D-D07B-840B-8CB6-BF49D877269C}"/>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32" name="Text Box 6">
          <a:extLst>
            <a:ext uri="{FF2B5EF4-FFF2-40B4-BE49-F238E27FC236}">
              <a16:creationId xmlns:a16="http://schemas.microsoft.com/office/drawing/2014/main" id="{5C0132EA-E784-30EE-5126-F33E422630DD}"/>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33" name="Text Box 2">
          <a:extLst>
            <a:ext uri="{FF2B5EF4-FFF2-40B4-BE49-F238E27FC236}">
              <a16:creationId xmlns:a16="http://schemas.microsoft.com/office/drawing/2014/main" id="{748A8260-B71E-4A73-4814-2AC073D37667}"/>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334" name="Text Box 2">
          <a:extLst>
            <a:ext uri="{FF2B5EF4-FFF2-40B4-BE49-F238E27FC236}">
              <a16:creationId xmlns:a16="http://schemas.microsoft.com/office/drawing/2014/main" id="{C654E8C2-CEEF-3C0B-EFEA-BC065E6A2BD1}"/>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35" name="Text Box 2">
          <a:extLst>
            <a:ext uri="{FF2B5EF4-FFF2-40B4-BE49-F238E27FC236}">
              <a16:creationId xmlns:a16="http://schemas.microsoft.com/office/drawing/2014/main" id="{78842647-193B-AE38-3D3E-1A22258DA343}"/>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36" name="Text Box 6">
          <a:extLst>
            <a:ext uri="{FF2B5EF4-FFF2-40B4-BE49-F238E27FC236}">
              <a16:creationId xmlns:a16="http://schemas.microsoft.com/office/drawing/2014/main" id="{69E748DC-BDAF-3D44-C060-C79BE19E91F4}"/>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37" name="Text Box 2">
          <a:extLst>
            <a:ext uri="{FF2B5EF4-FFF2-40B4-BE49-F238E27FC236}">
              <a16:creationId xmlns:a16="http://schemas.microsoft.com/office/drawing/2014/main" id="{636BEE04-D14B-A8BA-6544-118180B4A337}"/>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338" name="Text Box 2">
          <a:extLst>
            <a:ext uri="{FF2B5EF4-FFF2-40B4-BE49-F238E27FC236}">
              <a16:creationId xmlns:a16="http://schemas.microsoft.com/office/drawing/2014/main" id="{9083F19F-4492-04BA-6258-C67B60337119}"/>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39" name="Text Box 2">
          <a:extLst>
            <a:ext uri="{FF2B5EF4-FFF2-40B4-BE49-F238E27FC236}">
              <a16:creationId xmlns:a16="http://schemas.microsoft.com/office/drawing/2014/main" id="{72A4EF14-1DB8-AF32-C515-45CFA0DE44A0}"/>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40" name="Text Box 6">
          <a:extLst>
            <a:ext uri="{FF2B5EF4-FFF2-40B4-BE49-F238E27FC236}">
              <a16:creationId xmlns:a16="http://schemas.microsoft.com/office/drawing/2014/main" id="{89355271-B0D8-5872-F323-34F55193DDFF}"/>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41" name="Text Box 2">
          <a:extLst>
            <a:ext uri="{FF2B5EF4-FFF2-40B4-BE49-F238E27FC236}">
              <a16:creationId xmlns:a16="http://schemas.microsoft.com/office/drawing/2014/main" id="{45816D2A-D3EB-56D9-1E81-CE5C16038543}"/>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342" name="Text Box 2">
          <a:extLst>
            <a:ext uri="{FF2B5EF4-FFF2-40B4-BE49-F238E27FC236}">
              <a16:creationId xmlns:a16="http://schemas.microsoft.com/office/drawing/2014/main" id="{8D9347B9-DBE4-F502-4D3E-F16F0E0B6976}"/>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43" name="Text Box 2">
          <a:extLst>
            <a:ext uri="{FF2B5EF4-FFF2-40B4-BE49-F238E27FC236}">
              <a16:creationId xmlns:a16="http://schemas.microsoft.com/office/drawing/2014/main" id="{D161692D-1A4A-0825-5073-8322B8EEB4A0}"/>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44" name="Text Box 6">
          <a:extLst>
            <a:ext uri="{FF2B5EF4-FFF2-40B4-BE49-F238E27FC236}">
              <a16:creationId xmlns:a16="http://schemas.microsoft.com/office/drawing/2014/main" id="{18C14D82-E0C7-00E2-9912-E21C98AC4630}"/>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45" name="Text Box 2">
          <a:extLst>
            <a:ext uri="{FF2B5EF4-FFF2-40B4-BE49-F238E27FC236}">
              <a16:creationId xmlns:a16="http://schemas.microsoft.com/office/drawing/2014/main" id="{94E537A1-04DA-E739-7B73-5369BE5B2FA6}"/>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46" name="Text Box 2">
          <a:extLst>
            <a:ext uri="{FF2B5EF4-FFF2-40B4-BE49-F238E27FC236}">
              <a16:creationId xmlns:a16="http://schemas.microsoft.com/office/drawing/2014/main" id="{CCB6091F-09E4-1BDA-7BDF-A02662575DA8}"/>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47" name="Text Box 2">
          <a:extLst>
            <a:ext uri="{FF2B5EF4-FFF2-40B4-BE49-F238E27FC236}">
              <a16:creationId xmlns:a16="http://schemas.microsoft.com/office/drawing/2014/main" id="{F7C71696-58B9-B382-D1E1-BF30FC8F1F6F}"/>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48" name="Text Box 6">
          <a:extLst>
            <a:ext uri="{FF2B5EF4-FFF2-40B4-BE49-F238E27FC236}">
              <a16:creationId xmlns:a16="http://schemas.microsoft.com/office/drawing/2014/main" id="{94185517-7DAA-5903-A62C-BA2F251ADE1B}"/>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49" name="Text Box 2">
          <a:extLst>
            <a:ext uri="{FF2B5EF4-FFF2-40B4-BE49-F238E27FC236}">
              <a16:creationId xmlns:a16="http://schemas.microsoft.com/office/drawing/2014/main" id="{48F9E347-E646-DFE1-1C60-0A372F0F28CD}"/>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350" name="Text Box 2">
          <a:extLst>
            <a:ext uri="{FF2B5EF4-FFF2-40B4-BE49-F238E27FC236}">
              <a16:creationId xmlns:a16="http://schemas.microsoft.com/office/drawing/2014/main" id="{86DD453B-E715-B7C7-F5A5-D5463944E829}"/>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51" name="Text Box 2">
          <a:extLst>
            <a:ext uri="{FF2B5EF4-FFF2-40B4-BE49-F238E27FC236}">
              <a16:creationId xmlns:a16="http://schemas.microsoft.com/office/drawing/2014/main" id="{6E8683BD-97FC-50F6-7BBA-39928F47D4C6}"/>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52" name="Text Box 6">
          <a:extLst>
            <a:ext uri="{FF2B5EF4-FFF2-40B4-BE49-F238E27FC236}">
              <a16:creationId xmlns:a16="http://schemas.microsoft.com/office/drawing/2014/main" id="{A77C3786-A7E8-0C00-E6FF-A914EA1381E5}"/>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53" name="Text Box 2">
          <a:extLst>
            <a:ext uri="{FF2B5EF4-FFF2-40B4-BE49-F238E27FC236}">
              <a16:creationId xmlns:a16="http://schemas.microsoft.com/office/drawing/2014/main" id="{4410750F-B324-E7F2-F0E0-2C7270DB1C68}"/>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354" name="Text Box 2">
          <a:extLst>
            <a:ext uri="{FF2B5EF4-FFF2-40B4-BE49-F238E27FC236}">
              <a16:creationId xmlns:a16="http://schemas.microsoft.com/office/drawing/2014/main" id="{D0C29A46-4692-6889-D185-9573B2756F92}"/>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55" name="Text Box 2">
          <a:extLst>
            <a:ext uri="{FF2B5EF4-FFF2-40B4-BE49-F238E27FC236}">
              <a16:creationId xmlns:a16="http://schemas.microsoft.com/office/drawing/2014/main" id="{571CE680-FC0E-BD7A-88C6-93A721046CDE}"/>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56" name="Text Box 6">
          <a:extLst>
            <a:ext uri="{FF2B5EF4-FFF2-40B4-BE49-F238E27FC236}">
              <a16:creationId xmlns:a16="http://schemas.microsoft.com/office/drawing/2014/main" id="{D649C45D-28BD-37BA-31F6-4E75E1EF7DBB}"/>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57" name="Text Box 2">
          <a:extLst>
            <a:ext uri="{FF2B5EF4-FFF2-40B4-BE49-F238E27FC236}">
              <a16:creationId xmlns:a16="http://schemas.microsoft.com/office/drawing/2014/main" id="{251D88EC-2517-119C-450B-64E83405F8AD}"/>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358" name="Text Box 2">
          <a:extLst>
            <a:ext uri="{FF2B5EF4-FFF2-40B4-BE49-F238E27FC236}">
              <a16:creationId xmlns:a16="http://schemas.microsoft.com/office/drawing/2014/main" id="{6F6B53C3-E74A-90ED-F03B-40FD54788A2D}"/>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59" name="Text Box 2">
          <a:extLst>
            <a:ext uri="{FF2B5EF4-FFF2-40B4-BE49-F238E27FC236}">
              <a16:creationId xmlns:a16="http://schemas.microsoft.com/office/drawing/2014/main" id="{57414B7E-E470-CE4E-0A20-C25CEA70A0C6}"/>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60" name="Text Box 6">
          <a:extLst>
            <a:ext uri="{FF2B5EF4-FFF2-40B4-BE49-F238E27FC236}">
              <a16:creationId xmlns:a16="http://schemas.microsoft.com/office/drawing/2014/main" id="{8924A2A1-2A65-2C49-8090-C3E72C40528D}"/>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61" name="Text Box 2">
          <a:extLst>
            <a:ext uri="{FF2B5EF4-FFF2-40B4-BE49-F238E27FC236}">
              <a16:creationId xmlns:a16="http://schemas.microsoft.com/office/drawing/2014/main" id="{A79DAF0A-BCBD-B242-F353-09F279B94E64}"/>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362" name="Text Box 2">
          <a:extLst>
            <a:ext uri="{FF2B5EF4-FFF2-40B4-BE49-F238E27FC236}">
              <a16:creationId xmlns:a16="http://schemas.microsoft.com/office/drawing/2014/main" id="{F489F849-D0AE-3944-05ED-5BCA69F577DB}"/>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63" name="Text Box 2">
          <a:extLst>
            <a:ext uri="{FF2B5EF4-FFF2-40B4-BE49-F238E27FC236}">
              <a16:creationId xmlns:a16="http://schemas.microsoft.com/office/drawing/2014/main" id="{4BB8F80E-4C9E-326E-3AF4-063DD01C01D5}"/>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64" name="Text Box 6">
          <a:extLst>
            <a:ext uri="{FF2B5EF4-FFF2-40B4-BE49-F238E27FC236}">
              <a16:creationId xmlns:a16="http://schemas.microsoft.com/office/drawing/2014/main" id="{2330590F-3CF8-3C9E-C39B-E8FF90F2EE59}"/>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65" name="Text Box 2">
          <a:extLst>
            <a:ext uri="{FF2B5EF4-FFF2-40B4-BE49-F238E27FC236}">
              <a16:creationId xmlns:a16="http://schemas.microsoft.com/office/drawing/2014/main" id="{8A165453-0A57-6E2A-EC65-46085547B7C9}"/>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366" name="Text Box 2">
          <a:extLst>
            <a:ext uri="{FF2B5EF4-FFF2-40B4-BE49-F238E27FC236}">
              <a16:creationId xmlns:a16="http://schemas.microsoft.com/office/drawing/2014/main" id="{E77E596A-DD6E-CF68-EF5A-95FE0E1734C1}"/>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67" name="Text Box 2">
          <a:extLst>
            <a:ext uri="{FF2B5EF4-FFF2-40B4-BE49-F238E27FC236}">
              <a16:creationId xmlns:a16="http://schemas.microsoft.com/office/drawing/2014/main" id="{10C47310-960D-E1BE-8A15-38BDD4B65315}"/>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68" name="Text Box 6">
          <a:extLst>
            <a:ext uri="{FF2B5EF4-FFF2-40B4-BE49-F238E27FC236}">
              <a16:creationId xmlns:a16="http://schemas.microsoft.com/office/drawing/2014/main" id="{3FC4E8CA-2F01-50E0-48B2-0773BD215365}"/>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69" name="Text Box 2">
          <a:extLst>
            <a:ext uri="{FF2B5EF4-FFF2-40B4-BE49-F238E27FC236}">
              <a16:creationId xmlns:a16="http://schemas.microsoft.com/office/drawing/2014/main" id="{F9204054-FE14-E932-F3EE-0A22CA85AAE0}"/>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70" name="Text Box 2">
          <a:extLst>
            <a:ext uri="{FF2B5EF4-FFF2-40B4-BE49-F238E27FC236}">
              <a16:creationId xmlns:a16="http://schemas.microsoft.com/office/drawing/2014/main" id="{1320D249-F52F-039D-DC09-995179375DBE}"/>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71" name="Text Box 2">
          <a:extLst>
            <a:ext uri="{FF2B5EF4-FFF2-40B4-BE49-F238E27FC236}">
              <a16:creationId xmlns:a16="http://schemas.microsoft.com/office/drawing/2014/main" id="{1E35459B-CC9E-1459-BEF7-8A69D2B9B85B}"/>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72" name="Text Box 6">
          <a:extLst>
            <a:ext uri="{FF2B5EF4-FFF2-40B4-BE49-F238E27FC236}">
              <a16:creationId xmlns:a16="http://schemas.microsoft.com/office/drawing/2014/main" id="{EA3053AC-D688-8A01-8A4B-1603BBC6F3C6}"/>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73" name="Text Box 2">
          <a:extLst>
            <a:ext uri="{FF2B5EF4-FFF2-40B4-BE49-F238E27FC236}">
              <a16:creationId xmlns:a16="http://schemas.microsoft.com/office/drawing/2014/main" id="{07730BB0-B485-8CAC-FA17-7FBE0EAB86B4}"/>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374" name="Text Box 2">
          <a:extLst>
            <a:ext uri="{FF2B5EF4-FFF2-40B4-BE49-F238E27FC236}">
              <a16:creationId xmlns:a16="http://schemas.microsoft.com/office/drawing/2014/main" id="{FF9C3D12-CA86-BE4F-9194-D2D31796033A}"/>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75" name="Text Box 2">
          <a:extLst>
            <a:ext uri="{FF2B5EF4-FFF2-40B4-BE49-F238E27FC236}">
              <a16:creationId xmlns:a16="http://schemas.microsoft.com/office/drawing/2014/main" id="{12C3A477-326A-B37D-F7AB-42FCE4B05B97}"/>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76" name="Text Box 6">
          <a:extLst>
            <a:ext uri="{FF2B5EF4-FFF2-40B4-BE49-F238E27FC236}">
              <a16:creationId xmlns:a16="http://schemas.microsoft.com/office/drawing/2014/main" id="{1FD2266C-82A1-B115-8E5E-4395BE771FAB}"/>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77" name="Text Box 2">
          <a:extLst>
            <a:ext uri="{FF2B5EF4-FFF2-40B4-BE49-F238E27FC236}">
              <a16:creationId xmlns:a16="http://schemas.microsoft.com/office/drawing/2014/main" id="{909717C5-E6F0-F452-0139-C33FD1966630}"/>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378" name="Text Box 2">
          <a:extLst>
            <a:ext uri="{FF2B5EF4-FFF2-40B4-BE49-F238E27FC236}">
              <a16:creationId xmlns:a16="http://schemas.microsoft.com/office/drawing/2014/main" id="{19003C7F-EE33-2456-DDF2-8456F51EE150}"/>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79" name="Text Box 2">
          <a:extLst>
            <a:ext uri="{FF2B5EF4-FFF2-40B4-BE49-F238E27FC236}">
              <a16:creationId xmlns:a16="http://schemas.microsoft.com/office/drawing/2014/main" id="{DFC25364-868F-A67A-AEFD-9568CE42F089}"/>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80" name="Text Box 2">
          <a:extLst>
            <a:ext uri="{FF2B5EF4-FFF2-40B4-BE49-F238E27FC236}">
              <a16:creationId xmlns:a16="http://schemas.microsoft.com/office/drawing/2014/main" id="{B4300DB0-2989-9962-3D17-606B0607371E}"/>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81" name="Text Box 2">
          <a:extLst>
            <a:ext uri="{FF2B5EF4-FFF2-40B4-BE49-F238E27FC236}">
              <a16:creationId xmlns:a16="http://schemas.microsoft.com/office/drawing/2014/main" id="{FB9C0233-08A3-C248-1831-4AFE438BAA11}"/>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522</xdr:row>
      <xdr:rowOff>114300</xdr:rowOff>
    </xdr:to>
    <xdr:sp macro="" textlink="">
      <xdr:nvSpPr>
        <xdr:cNvPr id="2474382" name="Text Box 6">
          <a:extLst>
            <a:ext uri="{FF2B5EF4-FFF2-40B4-BE49-F238E27FC236}">
              <a16:creationId xmlns:a16="http://schemas.microsoft.com/office/drawing/2014/main" id="{A0F30D3F-E2C5-4363-4089-1ACEAC53BC9A}"/>
            </a:ext>
          </a:extLst>
        </xdr:cNvPr>
        <xdr:cNvSpPr txBox="1">
          <a:spLocks noChangeArrowheads="1"/>
        </xdr:cNvSpPr>
      </xdr:nvSpPr>
      <xdr:spPr bwMode="auto">
        <a:xfrm>
          <a:off x="3223260" y="10299192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522</xdr:row>
      <xdr:rowOff>114300</xdr:rowOff>
    </xdr:to>
    <xdr:sp macro="" textlink="">
      <xdr:nvSpPr>
        <xdr:cNvPr id="2474383" name="Text Box 2">
          <a:extLst>
            <a:ext uri="{FF2B5EF4-FFF2-40B4-BE49-F238E27FC236}">
              <a16:creationId xmlns:a16="http://schemas.microsoft.com/office/drawing/2014/main" id="{A76064A9-4BA2-71C5-556C-9E287AA99082}"/>
            </a:ext>
          </a:extLst>
        </xdr:cNvPr>
        <xdr:cNvSpPr txBox="1">
          <a:spLocks noChangeArrowheads="1"/>
        </xdr:cNvSpPr>
      </xdr:nvSpPr>
      <xdr:spPr bwMode="auto">
        <a:xfrm>
          <a:off x="3223260" y="10299192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384" name="Text Box 2">
          <a:extLst>
            <a:ext uri="{FF2B5EF4-FFF2-40B4-BE49-F238E27FC236}">
              <a16:creationId xmlns:a16="http://schemas.microsoft.com/office/drawing/2014/main" id="{AE6D3A08-F438-D361-C5E6-F81C801187C2}"/>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522</xdr:row>
      <xdr:rowOff>114300</xdr:rowOff>
    </xdr:to>
    <xdr:sp macro="" textlink="">
      <xdr:nvSpPr>
        <xdr:cNvPr id="2474385" name="Text Box 2">
          <a:extLst>
            <a:ext uri="{FF2B5EF4-FFF2-40B4-BE49-F238E27FC236}">
              <a16:creationId xmlns:a16="http://schemas.microsoft.com/office/drawing/2014/main" id="{AF05F001-F041-CFE0-0634-3AC0872B68E3}"/>
            </a:ext>
          </a:extLst>
        </xdr:cNvPr>
        <xdr:cNvSpPr txBox="1">
          <a:spLocks noChangeArrowheads="1"/>
        </xdr:cNvSpPr>
      </xdr:nvSpPr>
      <xdr:spPr bwMode="auto">
        <a:xfrm>
          <a:off x="3223260" y="10299192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522</xdr:row>
      <xdr:rowOff>114300</xdr:rowOff>
    </xdr:to>
    <xdr:sp macro="" textlink="">
      <xdr:nvSpPr>
        <xdr:cNvPr id="2474386" name="Text Box 2">
          <a:extLst>
            <a:ext uri="{FF2B5EF4-FFF2-40B4-BE49-F238E27FC236}">
              <a16:creationId xmlns:a16="http://schemas.microsoft.com/office/drawing/2014/main" id="{6AB04D17-26B5-474E-ACC7-AD4E22F9B2AA}"/>
            </a:ext>
          </a:extLst>
        </xdr:cNvPr>
        <xdr:cNvSpPr txBox="1">
          <a:spLocks noChangeArrowheads="1"/>
        </xdr:cNvSpPr>
      </xdr:nvSpPr>
      <xdr:spPr bwMode="auto">
        <a:xfrm>
          <a:off x="3223260" y="10299192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87" name="Text Box 6">
          <a:extLst>
            <a:ext uri="{FF2B5EF4-FFF2-40B4-BE49-F238E27FC236}">
              <a16:creationId xmlns:a16="http://schemas.microsoft.com/office/drawing/2014/main" id="{0DDF5127-4E26-48FB-FBDE-8C4A2F195F63}"/>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88" name="Text Box 2">
          <a:extLst>
            <a:ext uri="{FF2B5EF4-FFF2-40B4-BE49-F238E27FC236}">
              <a16:creationId xmlns:a16="http://schemas.microsoft.com/office/drawing/2014/main" id="{6F476F2E-36E8-1A3D-6760-FA9349C390C6}"/>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89" name="Text Box 2">
          <a:extLst>
            <a:ext uri="{FF2B5EF4-FFF2-40B4-BE49-F238E27FC236}">
              <a16:creationId xmlns:a16="http://schemas.microsoft.com/office/drawing/2014/main" id="{E392D841-6A54-C631-62C5-67B4094A28C4}"/>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90" name="Text Box 2">
          <a:extLst>
            <a:ext uri="{FF2B5EF4-FFF2-40B4-BE49-F238E27FC236}">
              <a16:creationId xmlns:a16="http://schemas.microsoft.com/office/drawing/2014/main" id="{FF8A8B0F-B81B-DCA4-0EE3-1E2670255DD6}"/>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91" name="Text Box 2">
          <a:extLst>
            <a:ext uri="{FF2B5EF4-FFF2-40B4-BE49-F238E27FC236}">
              <a16:creationId xmlns:a16="http://schemas.microsoft.com/office/drawing/2014/main" id="{BDB04E81-4490-2BEE-C991-7FA21DF94587}"/>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92" name="Text Box 6">
          <a:extLst>
            <a:ext uri="{FF2B5EF4-FFF2-40B4-BE49-F238E27FC236}">
              <a16:creationId xmlns:a16="http://schemas.microsoft.com/office/drawing/2014/main" id="{BDD9EE36-EFDD-2B87-AEDA-A470F704A8FB}"/>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93" name="Text Box 2">
          <a:extLst>
            <a:ext uri="{FF2B5EF4-FFF2-40B4-BE49-F238E27FC236}">
              <a16:creationId xmlns:a16="http://schemas.microsoft.com/office/drawing/2014/main" id="{DC2AE795-7DAB-EFFF-11FF-0D872595E15A}"/>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94" name="Text Box 2">
          <a:extLst>
            <a:ext uri="{FF2B5EF4-FFF2-40B4-BE49-F238E27FC236}">
              <a16:creationId xmlns:a16="http://schemas.microsoft.com/office/drawing/2014/main" id="{AD5C14BA-CFF9-C238-03F3-64E8EBEA19E6}"/>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95" name="Text Box 2">
          <a:extLst>
            <a:ext uri="{FF2B5EF4-FFF2-40B4-BE49-F238E27FC236}">
              <a16:creationId xmlns:a16="http://schemas.microsoft.com/office/drawing/2014/main" id="{70C9AA0A-B4CC-D53B-2175-14EFC0D8CE93}"/>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96" name="Text Box 2">
          <a:extLst>
            <a:ext uri="{FF2B5EF4-FFF2-40B4-BE49-F238E27FC236}">
              <a16:creationId xmlns:a16="http://schemas.microsoft.com/office/drawing/2014/main" id="{40AB7D98-5CB3-2DF9-A2A8-81FFFC2CFB96}"/>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97" name="Text Box 2">
          <a:extLst>
            <a:ext uri="{FF2B5EF4-FFF2-40B4-BE49-F238E27FC236}">
              <a16:creationId xmlns:a16="http://schemas.microsoft.com/office/drawing/2014/main" id="{C5C7F308-D998-178B-D3F0-918D6A3C430E}"/>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15</xdr:col>
      <xdr:colOff>373380</xdr:colOff>
      <xdr:row>521</xdr:row>
      <xdr:rowOff>0</xdr:rowOff>
    </xdr:from>
    <xdr:to>
      <xdr:col>16</xdr:col>
      <xdr:colOff>0</xdr:colOff>
      <xdr:row>523</xdr:row>
      <xdr:rowOff>114300</xdr:rowOff>
    </xdr:to>
    <xdr:sp macro="" textlink="">
      <xdr:nvSpPr>
        <xdr:cNvPr id="2474398" name="Text Box 2">
          <a:extLst>
            <a:ext uri="{FF2B5EF4-FFF2-40B4-BE49-F238E27FC236}">
              <a16:creationId xmlns:a16="http://schemas.microsoft.com/office/drawing/2014/main" id="{678819FB-F16A-9F0A-D84C-4FD68DDBE4D9}"/>
            </a:ext>
          </a:extLst>
        </xdr:cNvPr>
        <xdr:cNvSpPr txBox="1">
          <a:spLocks noChangeArrowheads="1"/>
        </xdr:cNvSpPr>
      </xdr:nvSpPr>
      <xdr:spPr bwMode="auto">
        <a:xfrm>
          <a:off x="4030980" y="102991920"/>
          <a:ext cx="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399" name="Text Box 6">
          <a:extLst>
            <a:ext uri="{FF2B5EF4-FFF2-40B4-BE49-F238E27FC236}">
              <a16:creationId xmlns:a16="http://schemas.microsoft.com/office/drawing/2014/main" id="{1B56B5BE-8616-9AC8-7D56-6846791FAB86}"/>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00" name="Text Box 2">
          <a:extLst>
            <a:ext uri="{FF2B5EF4-FFF2-40B4-BE49-F238E27FC236}">
              <a16:creationId xmlns:a16="http://schemas.microsoft.com/office/drawing/2014/main" id="{2A65DD68-B6D9-6404-035B-E786FEAB86F3}"/>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401" name="Text Box 2">
          <a:extLst>
            <a:ext uri="{FF2B5EF4-FFF2-40B4-BE49-F238E27FC236}">
              <a16:creationId xmlns:a16="http://schemas.microsoft.com/office/drawing/2014/main" id="{5B6B61EC-E4BD-1496-5DA2-905ECF25BE23}"/>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02" name="Text Box 2">
          <a:extLst>
            <a:ext uri="{FF2B5EF4-FFF2-40B4-BE49-F238E27FC236}">
              <a16:creationId xmlns:a16="http://schemas.microsoft.com/office/drawing/2014/main" id="{54DA8A31-3B60-7558-9662-7215955EFCE3}"/>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03" name="Text Box 2">
          <a:extLst>
            <a:ext uri="{FF2B5EF4-FFF2-40B4-BE49-F238E27FC236}">
              <a16:creationId xmlns:a16="http://schemas.microsoft.com/office/drawing/2014/main" id="{4DF57A9C-E743-1B2D-1D31-7418F41279B2}"/>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04" name="Text Box 1">
          <a:extLst>
            <a:ext uri="{FF2B5EF4-FFF2-40B4-BE49-F238E27FC236}">
              <a16:creationId xmlns:a16="http://schemas.microsoft.com/office/drawing/2014/main" id="{37D4B786-AF73-DDB5-2FAD-322C24A8B430}"/>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05" name="Text Box 3">
          <a:extLst>
            <a:ext uri="{FF2B5EF4-FFF2-40B4-BE49-F238E27FC236}">
              <a16:creationId xmlns:a16="http://schemas.microsoft.com/office/drawing/2014/main" id="{FE2DB9CF-F948-1EA2-CEFA-6080172FFAC8}"/>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06" name="Text Box 4">
          <a:extLst>
            <a:ext uri="{FF2B5EF4-FFF2-40B4-BE49-F238E27FC236}">
              <a16:creationId xmlns:a16="http://schemas.microsoft.com/office/drawing/2014/main" id="{E0DFB230-05B7-13AD-7488-C1C59021B760}"/>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07" name="Text Box 5">
          <a:extLst>
            <a:ext uri="{FF2B5EF4-FFF2-40B4-BE49-F238E27FC236}">
              <a16:creationId xmlns:a16="http://schemas.microsoft.com/office/drawing/2014/main" id="{2E72FA99-7CC5-A518-FFF1-30E6A6F2F2B4}"/>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08" name="Text Box 1">
          <a:extLst>
            <a:ext uri="{FF2B5EF4-FFF2-40B4-BE49-F238E27FC236}">
              <a16:creationId xmlns:a16="http://schemas.microsoft.com/office/drawing/2014/main" id="{0EFEAFB9-32DB-3CC1-E3F2-9502209C5BF7}"/>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09" name="Text Box 3">
          <a:extLst>
            <a:ext uri="{FF2B5EF4-FFF2-40B4-BE49-F238E27FC236}">
              <a16:creationId xmlns:a16="http://schemas.microsoft.com/office/drawing/2014/main" id="{D65B4BDD-7FF8-9F72-07EF-7E33CEC18451}"/>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10" name="Text Box 4">
          <a:extLst>
            <a:ext uri="{FF2B5EF4-FFF2-40B4-BE49-F238E27FC236}">
              <a16:creationId xmlns:a16="http://schemas.microsoft.com/office/drawing/2014/main" id="{29BFCEE6-04EB-3BDC-C23B-96B4DA7B4F44}"/>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11" name="Text Box 5">
          <a:extLst>
            <a:ext uri="{FF2B5EF4-FFF2-40B4-BE49-F238E27FC236}">
              <a16:creationId xmlns:a16="http://schemas.microsoft.com/office/drawing/2014/main" id="{4EF83328-95FE-263C-9C7A-3B8F55317717}"/>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114300</xdr:rowOff>
    </xdr:to>
    <xdr:sp macro="" textlink="">
      <xdr:nvSpPr>
        <xdr:cNvPr id="2474412" name="Text Box 2">
          <a:extLst>
            <a:ext uri="{FF2B5EF4-FFF2-40B4-BE49-F238E27FC236}">
              <a16:creationId xmlns:a16="http://schemas.microsoft.com/office/drawing/2014/main" id="{B9106536-63A1-A736-0B07-38F809ADAB34}"/>
            </a:ext>
          </a:extLst>
        </xdr:cNvPr>
        <xdr:cNvSpPr txBox="1">
          <a:spLocks noChangeArrowheads="1"/>
        </xdr:cNvSpPr>
      </xdr:nvSpPr>
      <xdr:spPr bwMode="auto">
        <a:xfrm>
          <a:off x="3223260" y="102991920"/>
          <a:ext cx="114300" cy="4953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524</xdr:row>
      <xdr:rowOff>0</xdr:rowOff>
    </xdr:to>
    <xdr:sp macro="" textlink="">
      <xdr:nvSpPr>
        <xdr:cNvPr id="2474413" name="Text Box 6">
          <a:extLst>
            <a:ext uri="{FF2B5EF4-FFF2-40B4-BE49-F238E27FC236}">
              <a16:creationId xmlns:a16="http://schemas.microsoft.com/office/drawing/2014/main" id="{FFCA6601-E47A-A8B1-87CD-A0154AE45CE3}"/>
            </a:ext>
          </a:extLst>
        </xdr:cNvPr>
        <xdr:cNvSpPr txBox="1">
          <a:spLocks noChangeArrowheads="1"/>
        </xdr:cNvSpPr>
      </xdr:nvSpPr>
      <xdr:spPr bwMode="auto">
        <a:xfrm>
          <a:off x="3223260" y="102991920"/>
          <a:ext cx="114300"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524</xdr:row>
      <xdr:rowOff>0</xdr:rowOff>
    </xdr:to>
    <xdr:sp macro="" textlink="">
      <xdr:nvSpPr>
        <xdr:cNvPr id="2474414" name="Text Box 2">
          <a:extLst>
            <a:ext uri="{FF2B5EF4-FFF2-40B4-BE49-F238E27FC236}">
              <a16:creationId xmlns:a16="http://schemas.microsoft.com/office/drawing/2014/main" id="{4D40A0DB-FE71-6994-C4AE-849D907D24AC}"/>
            </a:ext>
          </a:extLst>
        </xdr:cNvPr>
        <xdr:cNvSpPr txBox="1">
          <a:spLocks noChangeArrowheads="1"/>
        </xdr:cNvSpPr>
      </xdr:nvSpPr>
      <xdr:spPr bwMode="auto">
        <a:xfrm>
          <a:off x="3223260" y="102991920"/>
          <a:ext cx="114300"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524</xdr:row>
      <xdr:rowOff>0</xdr:rowOff>
    </xdr:to>
    <xdr:sp macro="" textlink="">
      <xdr:nvSpPr>
        <xdr:cNvPr id="2474415" name="Text Box 2">
          <a:extLst>
            <a:ext uri="{FF2B5EF4-FFF2-40B4-BE49-F238E27FC236}">
              <a16:creationId xmlns:a16="http://schemas.microsoft.com/office/drawing/2014/main" id="{C4F4FE89-F0DC-5E6A-7075-464E576D39C3}"/>
            </a:ext>
          </a:extLst>
        </xdr:cNvPr>
        <xdr:cNvSpPr txBox="1">
          <a:spLocks noChangeArrowheads="1"/>
        </xdr:cNvSpPr>
      </xdr:nvSpPr>
      <xdr:spPr bwMode="auto">
        <a:xfrm>
          <a:off x="3223260" y="102991920"/>
          <a:ext cx="114300"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416" name="Text Box 2">
          <a:extLst>
            <a:ext uri="{FF2B5EF4-FFF2-40B4-BE49-F238E27FC236}">
              <a16:creationId xmlns:a16="http://schemas.microsoft.com/office/drawing/2014/main" id="{F3D6DEBE-8C98-296E-DD15-D6FC88C48AF2}"/>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17" name="Text Box 6">
          <a:extLst>
            <a:ext uri="{FF2B5EF4-FFF2-40B4-BE49-F238E27FC236}">
              <a16:creationId xmlns:a16="http://schemas.microsoft.com/office/drawing/2014/main" id="{8DB2B767-4BA8-18B6-18A0-0CE5926AAC4B}"/>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18" name="Text Box 2">
          <a:extLst>
            <a:ext uri="{FF2B5EF4-FFF2-40B4-BE49-F238E27FC236}">
              <a16:creationId xmlns:a16="http://schemas.microsoft.com/office/drawing/2014/main" id="{B75EFA0D-E131-EF77-6E57-F27F657BB767}"/>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19" name="Text Box 2">
          <a:extLst>
            <a:ext uri="{FF2B5EF4-FFF2-40B4-BE49-F238E27FC236}">
              <a16:creationId xmlns:a16="http://schemas.microsoft.com/office/drawing/2014/main" id="{2DCCE0CD-03EC-6CF2-7E7F-EBC345696D87}"/>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420" name="Text Box 2">
          <a:extLst>
            <a:ext uri="{FF2B5EF4-FFF2-40B4-BE49-F238E27FC236}">
              <a16:creationId xmlns:a16="http://schemas.microsoft.com/office/drawing/2014/main" id="{E7CE4BD1-2AFA-6560-ED81-F702D9E44F00}"/>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21" name="Text Box 6">
          <a:extLst>
            <a:ext uri="{FF2B5EF4-FFF2-40B4-BE49-F238E27FC236}">
              <a16:creationId xmlns:a16="http://schemas.microsoft.com/office/drawing/2014/main" id="{83FC01F5-E0B7-EBC3-CE2D-992A06B150E9}"/>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22" name="Text Box 2">
          <a:extLst>
            <a:ext uri="{FF2B5EF4-FFF2-40B4-BE49-F238E27FC236}">
              <a16:creationId xmlns:a16="http://schemas.microsoft.com/office/drawing/2014/main" id="{4F2D8236-B68D-B544-FEE8-DBD22302D98A}"/>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23" name="Text Box 2">
          <a:extLst>
            <a:ext uri="{FF2B5EF4-FFF2-40B4-BE49-F238E27FC236}">
              <a16:creationId xmlns:a16="http://schemas.microsoft.com/office/drawing/2014/main" id="{28ADEF51-F81C-9FA1-363C-90B1F1B249FC}"/>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424" name="Text Box 2">
          <a:extLst>
            <a:ext uri="{FF2B5EF4-FFF2-40B4-BE49-F238E27FC236}">
              <a16:creationId xmlns:a16="http://schemas.microsoft.com/office/drawing/2014/main" id="{690D4DE5-B583-E234-3F0C-810E1D9C5D4A}"/>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25" name="Text Box 6">
          <a:extLst>
            <a:ext uri="{FF2B5EF4-FFF2-40B4-BE49-F238E27FC236}">
              <a16:creationId xmlns:a16="http://schemas.microsoft.com/office/drawing/2014/main" id="{FB41DCA8-1FF2-0444-9438-2E64C7518B12}"/>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26" name="Text Box 2">
          <a:extLst>
            <a:ext uri="{FF2B5EF4-FFF2-40B4-BE49-F238E27FC236}">
              <a16:creationId xmlns:a16="http://schemas.microsoft.com/office/drawing/2014/main" id="{9C58F60F-4BC2-A396-AA8B-C8B98E108C5D}"/>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27" name="Text Box 2">
          <a:extLst>
            <a:ext uri="{FF2B5EF4-FFF2-40B4-BE49-F238E27FC236}">
              <a16:creationId xmlns:a16="http://schemas.microsoft.com/office/drawing/2014/main" id="{30C4C3ED-CEDC-97CC-D56A-EA3E8062F727}"/>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428" name="Text Box 2">
          <a:extLst>
            <a:ext uri="{FF2B5EF4-FFF2-40B4-BE49-F238E27FC236}">
              <a16:creationId xmlns:a16="http://schemas.microsoft.com/office/drawing/2014/main" id="{97FA53E1-1B7E-3AD5-9817-B45E0721A6F0}"/>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29" name="Text Box 6">
          <a:extLst>
            <a:ext uri="{FF2B5EF4-FFF2-40B4-BE49-F238E27FC236}">
              <a16:creationId xmlns:a16="http://schemas.microsoft.com/office/drawing/2014/main" id="{B970578B-A1E1-F866-AD06-C1C4272BBB2A}"/>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30" name="Text Box 2">
          <a:extLst>
            <a:ext uri="{FF2B5EF4-FFF2-40B4-BE49-F238E27FC236}">
              <a16:creationId xmlns:a16="http://schemas.microsoft.com/office/drawing/2014/main" id="{9C592D01-942D-B55B-06B8-485C67E1FF5A}"/>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31" name="Text Box 2">
          <a:extLst>
            <a:ext uri="{FF2B5EF4-FFF2-40B4-BE49-F238E27FC236}">
              <a16:creationId xmlns:a16="http://schemas.microsoft.com/office/drawing/2014/main" id="{0D056503-A4FC-7203-393C-8071F0716CD1}"/>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432" name="Text Box 2">
          <a:extLst>
            <a:ext uri="{FF2B5EF4-FFF2-40B4-BE49-F238E27FC236}">
              <a16:creationId xmlns:a16="http://schemas.microsoft.com/office/drawing/2014/main" id="{4701513F-3C37-21B1-0CDB-DF4CF2430041}"/>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524</xdr:row>
      <xdr:rowOff>0</xdr:rowOff>
    </xdr:to>
    <xdr:sp macro="" textlink="">
      <xdr:nvSpPr>
        <xdr:cNvPr id="2474433" name="Text Box 2">
          <a:extLst>
            <a:ext uri="{FF2B5EF4-FFF2-40B4-BE49-F238E27FC236}">
              <a16:creationId xmlns:a16="http://schemas.microsoft.com/office/drawing/2014/main" id="{3E027342-2840-4F25-C5E6-55DFEAFF7227}"/>
            </a:ext>
          </a:extLst>
        </xdr:cNvPr>
        <xdr:cNvSpPr txBox="1">
          <a:spLocks noChangeArrowheads="1"/>
        </xdr:cNvSpPr>
      </xdr:nvSpPr>
      <xdr:spPr bwMode="auto">
        <a:xfrm>
          <a:off x="3223260" y="102991920"/>
          <a:ext cx="114300"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34" name="Text Box 6">
          <a:extLst>
            <a:ext uri="{FF2B5EF4-FFF2-40B4-BE49-F238E27FC236}">
              <a16:creationId xmlns:a16="http://schemas.microsoft.com/office/drawing/2014/main" id="{47C0766A-3B5B-DBB1-50E0-C918B97DAB04}"/>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35" name="Text Box 2">
          <a:extLst>
            <a:ext uri="{FF2B5EF4-FFF2-40B4-BE49-F238E27FC236}">
              <a16:creationId xmlns:a16="http://schemas.microsoft.com/office/drawing/2014/main" id="{F768B1EC-E387-4FC6-8D89-1146C85B63FC}"/>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436" name="Text Box 2">
          <a:extLst>
            <a:ext uri="{FF2B5EF4-FFF2-40B4-BE49-F238E27FC236}">
              <a16:creationId xmlns:a16="http://schemas.microsoft.com/office/drawing/2014/main" id="{2A995006-70EC-49E6-06DA-FB2F7830AD19}"/>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37" name="Text Box 2">
          <a:extLst>
            <a:ext uri="{FF2B5EF4-FFF2-40B4-BE49-F238E27FC236}">
              <a16:creationId xmlns:a16="http://schemas.microsoft.com/office/drawing/2014/main" id="{4858ACC2-E1AF-AB3F-AC0A-45BB2680189E}"/>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38" name="Text Box 6">
          <a:extLst>
            <a:ext uri="{FF2B5EF4-FFF2-40B4-BE49-F238E27FC236}">
              <a16:creationId xmlns:a16="http://schemas.microsoft.com/office/drawing/2014/main" id="{16F275E9-3363-5BC6-4C2F-9FDA22579097}"/>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39" name="Text Box 2">
          <a:extLst>
            <a:ext uri="{FF2B5EF4-FFF2-40B4-BE49-F238E27FC236}">
              <a16:creationId xmlns:a16="http://schemas.microsoft.com/office/drawing/2014/main" id="{301227DD-D258-A0DB-45F9-6F045FB5EC76}"/>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40" name="Text Box 2">
          <a:extLst>
            <a:ext uri="{FF2B5EF4-FFF2-40B4-BE49-F238E27FC236}">
              <a16:creationId xmlns:a16="http://schemas.microsoft.com/office/drawing/2014/main" id="{0674ECE5-4E41-2CF2-E573-EAD94927204C}"/>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41" name="Text Box 2">
          <a:extLst>
            <a:ext uri="{FF2B5EF4-FFF2-40B4-BE49-F238E27FC236}">
              <a16:creationId xmlns:a16="http://schemas.microsoft.com/office/drawing/2014/main" id="{94C3DB69-66C1-2133-8065-84169DF0DF98}"/>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42" name="Text Box 6">
          <a:extLst>
            <a:ext uri="{FF2B5EF4-FFF2-40B4-BE49-F238E27FC236}">
              <a16:creationId xmlns:a16="http://schemas.microsoft.com/office/drawing/2014/main" id="{608BF0BE-AF15-B5AB-65FD-C63BE7C42911}"/>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43" name="Text Box 2">
          <a:extLst>
            <a:ext uri="{FF2B5EF4-FFF2-40B4-BE49-F238E27FC236}">
              <a16:creationId xmlns:a16="http://schemas.microsoft.com/office/drawing/2014/main" id="{221E86FE-2534-7D4B-9FC1-4A4A45ABF030}"/>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444" name="Text Box 2">
          <a:extLst>
            <a:ext uri="{FF2B5EF4-FFF2-40B4-BE49-F238E27FC236}">
              <a16:creationId xmlns:a16="http://schemas.microsoft.com/office/drawing/2014/main" id="{E392F506-338A-F1D3-A3BA-19C74E079E16}"/>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45" name="Text Box 2">
          <a:extLst>
            <a:ext uri="{FF2B5EF4-FFF2-40B4-BE49-F238E27FC236}">
              <a16:creationId xmlns:a16="http://schemas.microsoft.com/office/drawing/2014/main" id="{1E3EC527-9E31-6441-DA72-DF9195100FFE}"/>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46" name="Text Box 6">
          <a:extLst>
            <a:ext uri="{FF2B5EF4-FFF2-40B4-BE49-F238E27FC236}">
              <a16:creationId xmlns:a16="http://schemas.microsoft.com/office/drawing/2014/main" id="{D855EB15-9FD8-B433-8CBF-9E01E631BE17}"/>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47" name="Text Box 2">
          <a:extLst>
            <a:ext uri="{FF2B5EF4-FFF2-40B4-BE49-F238E27FC236}">
              <a16:creationId xmlns:a16="http://schemas.microsoft.com/office/drawing/2014/main" id="{FB256734-B4D2-980A-AEA1-7E67139FE067}"/>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448" name="Text Box 2">
          <a:extLst>
            <a:ext uri="{FF2B5EF4-FFF2-40B4-BE49-F238E27FC236}">
              <a16:creationId xmlns:a16="http://schemas.microsoft.com/office/drawing/2014/main" id="{71C6C096-1141-9839-3B98-5F4F924A5949}"/>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49" name="Text Box 2">
          <a:extLst>
            <a:ext uri="{FF2B5EF4-FFF2-40B4-BE49-F238E27FC236}">
              <a16:creationId xmlns:a16="http://schemas.microsoft.com/office/drawing/2014/main" id="{DF8B9760-8726-21EB-DE28-7D916398E38F}"/>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50" name="Text Box 6">
          <a:extLst>
            <a:ext uri="{FF2B5EF4-FFF2-40B4-BE49-F238E27FC236}">
              <a16:creationId xmlns:a16="http://schemas.microsoft.com/office/drawing/2014/main" id="{10701DF4-48C2-2039-9B4D-9BF1C50F44BA}"/>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51" name="Text Box 2">
          <a:extLst>
            <a:ext uri="{FF2B5EF4-FFF2-40B4-BE49-F238E27FC236}">
              <a16:creationId xmlns:a16="http://schemas.microsoft.com/office/drawing/2014/main" id="{5B1FCF7B-54B0-3666-53D2-A77D7C0863EC}"/>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52" name="Text Box 2">
          <a:extLst>
            <a:ext uri="{FF2B5EF4-FFF2-40B4-BE49-F238E27FC236}">
              <a16:creationId xmlns:a16="http://schemas.microsoft.com/office/drawing/2014/main" id="{A3D7BCB1-8069-82F8-CBC3-09CEB3E22669}"/>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53" name="Text Box 2">
          <a:extLst>
            <a:ext uri="{FF2B5EF4-FFF2-40B4-BE49-F238E27FC236}">
              <a16:creationId xmlns:a16="http://schemas.microsoft.com/office/drawing/2014/main" id="{63638B5A-7169-3B44-FFF2-65FD1122AD95}"/>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54" name="Text Box 6">
          <a:extLst>
            <a:ext uri="{FF2B5EF4-FFF2-40B4-BE49-F238E27FC236}">
              <a16:creationId xmlns:a16="http://schemas.microsoft.com/office/drawing/2014/main" id="{1E3C2F3F-34F4-01C4-2F6F-D42FB5692501}"/>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55" name="Text Box 2">
          <a:extLst>
            <a:ext uri="{FF2B5EF4-FFF2-40B4-BE49-F238E27FC236}">
              <a16:creationId xmlns:a16="http://schemas.microsoft.com/office/drawing/2014/main" id="{8300A4D5-5D0C-2944-BEFF-393835A0431D}"/>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456" name="Text Box 2">
          <a:extLst>
            <a:ext uri="{FF2B5EF4-FFF2-40B4-BE49-F238E27FC236}">
              <a16:creationId xmlns:a16="http://schemas.microsoft.com/office/drawing/2014/main" id="{A1D6988E-3944-1C1F-8364-06A92980C5B1}"/>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57" name="Text Box 2">
          <a:extLst>
            <a:ext uri="{FF2B5EF4-FFF2-40B4-BE49-F238E27FC236}">
              <a16:creationId xmlns:a16="http://schemas.microsoft.com/office/drawing/2014/main" id="{AF6CB4CE-3BF0-92A4-27E3-8BA13C2A988B}"/>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58" name="Text Box 6">
          <a:extLst>
            <a:ext uri="{FF2B5EF4-FFF2-40B4-BE49-F238E27FC236}">
              <a16:creationId xmlns:a16="http://schemas.microsoft.com/office/drawing/2014/main" id="{55FE035E-B6F7-2516-519F-E72894BBB3CC}"/>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59" name="Text Box 2">
          <a:extLst>
            <a:ext uri="{FF2B5EF4-FFF2-40B4-BE49-F238E27FC236}">
              <a16:creationId xmlns:a16="http://schemas.microsoft.com/office/drawing/2014/main" id="{3664314F-42D0-E0BE-D30C-5EBFCC746D10}"/>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460" name="Text Box 2">
          <a:extLst>
            <a:ext uri="{FF2B5EF4-FFF2-40B4-BE49-F238E27FC236}">
              <a16:creationId xmlns:a16="http://schemas.microsoft.com/office/drawing/2014/main" id="{DA232A03-EC3D-CA57-C34C-4B8A484C6EC0}"/>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61" name="Text Box 2">
          <a:extLst>
            <a:ext uri="{FF2B5EF4-FFF2-40B4-BE49-F238E27FC236}">
              <a16:creationId xmlns:a16="http://schemas.microsoft.com/office/drawing/2014/main" id="{499B55B5-7AA8-5C60-3CC0-A01A48010E4A}"/>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62" name="Text Box 6">
          <a:extLst>
            <a:ext uri="{FF2B5EF4-FFF2-40B4-BE49-F238E27FC236}">
              <a16:creationId xmlns:a16="http://schemas.microsoft.com/office/drawing/2014/main" id="{24D594E3-52F0-7CDC-C513-CA304E42FD42}"/>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63" name="Text Box 2">
          <a:extLst>
            <a:ext uri="{FF2B5EF4-FFF2-40B4-BE49-F238E27FC236}">
              <a16:creationId xmlns:a16="http://schemas.microsoft.com/office/drawing/2014/main" id="{17C31373-93AB-DDCF-BAA2-47D0736779FC}"/>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464" name="Text Box 2">
          <a:extLst>
            <a:ext uri="{FF2B5EF4-FFF2-40B4-BE49-F238E27FC236}">
              <a16:creationId xmlns:a16="http://schemas.microsoft.com/office/drawing/2014/main" id="{BD78A864-C188-F5A2-BECE-78DB4271A7D3}"/>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65" name="Text Box 2">
          <a:extLst>
            <a:ext uri="{FF2B5EF4-FFF2-40B4-BE49-F238E27FC236}">
              <a16:creationId xmlns:a16="http://schemas.microsoft.com/office/drawing/2014/main" id="{2E1F9170-FC11-AE44-95BC-843425BC9474}"/>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66" name="Text Box 6">
          <a:extLst>
            <a:ext uri="{FF2B5EF4-FFF2-40B4-BE49-F238E27FC236}">
              <a16:creationId xmlns:a16="http://schemas.microsoft.com/office/drawing/2014/main" id="{EAEC0F91-B832-7454-46E0-39F58E816123}"/>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67" name="Text Box 2">
          <a:extLst>
            <a:ext uri="{FF2B5EF4-FFF2-40B4-BE49-F238E27FC236}">
              <a16:creationId xmlns:a16="http://schemas.microsoft.com/office/drawing/2014/main" id="{79F81EE2-DC56-5561-C777-9CAEE3916C93}"/>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68" name="Text Box 2">
          <a:extLst>
            <a:ext uri="{FF2B5EF4-FFF2-40B4-BE49-F238E27FC236}">
              <a16:creationId xmlns:a16="http://schemas.microsoft.com/office/drawing/2014/main" id="{3BDCB555-631B-CA19-3C53-D3E531FC8F5B}"/>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69" name="Text Box 2">
          <a:extLst>
            <a:ext uri="{FF2B5EF4-FFF2-40B4-BE49-F238E27FC236}">
              <a16:creationId xmlns:a16="http://schemas.microsoft.com/office/drawing/2014/main" id="{CB3AB5E6-D395-D496-365B-7CF8253E2901}"/>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70" name="Text Box 6">
          <a:extLst>
            <a:ext uri="{FF2B5EF4-FFF2-40B4-BE49-F238E27FC236}">
              <a16:creationId xmlns:a16="http://schemas.microsoft.com/office/drawing/2014/main" id="{62CE7E2E-8786-4B20-343C-C44093EF751C}"/>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71" name="Text Box 2">
          <a:extLst>
            <a:ext uri="{FF2B5EF4-FFF2-40B4-BE49-F238E27FC236}">
              <a16:creationId xmlns:a16="http://schemas.microsoft.com/office/drawing/2014/main" id="{8C6C750C-FB26-25A5-EEBA-BE52FF34B7B7}"/>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472" name="Text Box 2">
          <a:extLst>
            <a:ext uri="{FF2B5EF4-FFF2-40B4-BE49-F238E27FC236}">
              <a16:creationId xmlns:a16="http://schemas.microsoft.com/office/drawing/2014/main" id="{7445FC60-6549-7B79-C6EB-6C36F2B6F959}"/>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73" name="Text Box 2">
          <a:extLst>
            <a:ext uri="{FF2B5EF4-FFF2-40B4-BE49-F238E27FC236}">
              <a16:creationId xmlns:a16="http://schemas.microsoft.com/office/drawing/2014/main" id="{CA9DD429-401F-0E15-82A8-1D1C84BF5CF5}"/>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74" name="Text Box 6">
          <a:extLst>
            <a:ext uri="{FF2B5EF4-FFF2-40B4-BE49-F238E27FC236}">
              <a16:creationId xmlns:a16="http://schemas.microsoft.com/office/drawing/2014/main" id="{EA34BAF7-2AA4-E8C9-95D5-AD75C2605BE3}"/>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75" name="Text Box 2">
          <a:extLst>
            <a:ext uri="{FF2B5EF4-FFF2-40B4-BE49-F238E27FC236}">
              <a16:creationId xmlns:a16="http://schemas.microsoft.com/office/drawing/2014/main" id="{FDA388E0-E727-EFC3-A36E-E505FA2027B6}"/>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476" name="Text Box 2">
          <a:extLst>
            <a:ext uri="{FF2B5EF4-FFF2-40B4-BE49-F238E27FC236}">
              <a16:creationId xmlns:a16="http://schemas.microsoft.com/office/drawing/2014/main" id="{5F3958E6-80B2-6E3D-AF1E-2433CC466648}"/>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77" name="Text Box 2">
          <a:extLst>
            <a:ext uri="{FF2B5EF4-FFF2-40B4-BE49-F238E27FC236}">
              <a16:creationId xmlns:a16="http://schemas.microsoft.com/office/drawing/2014/main" id="{780C4349-9A3E-72D4-B5D3-2B613EC12A7F}"/>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78" name="Text Box 6">
          <a:extLst>
            <a:ext uri="{FF2B5EF4-FFF2-40B4-BE49-F238E27FC236}">
              <a16:creationId xmlns:a16="http://schemas.microsoft.com/office/drawing/2014/main" id="{D770513B-1E79-A876-005C-1F10A54D7099}"/>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79" name="Text Box 2">
          <a:extLst>
            <a:ext uri="{FF2B5EF4-FFF2-40B4-BE49-F238E27FC236}">
              <a16:creationId xmlns:a16="http://schemas.microsoft.com/office/drawing/2014/main" id="{CD2F23FA-E7C7-A7EE-D976-3783E0578B31}"/>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480" name="Text Box 2">
          <a:extLst>
            <a:ext uri="{FF2B5EF4-FFF2-40B4-BE49-F238E27FC236}">
              <a16:creationId xmlns:a16="http://schemas.microsoft.com/office/drawing/2014/main" id="{482D305B-98DE-D0D5-72B9-5B9A93697562}"/>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81" name="Text Box 2">
          <a:extLst>
            <a:ext uri="{FF2B5EF4-FFF2-40B4-BE49-F238E27FC236}">
              <a16:creationId xmlns:a16="http://schemas.microsoft.com/office/drawing/2014/main" id="{558BF704-ECA1-E484-070A-76A14EAB0E05}"/>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82" name="Text Box 6">
          <a:extLst>
            <a:ext uri="{FF2B5EF4-FFF2-40B4-BE49-F238E27FC236}">
              <a16:creationId xmlns:a16="http://schemas.microsoft.com/office/drawing/2014/main" id="{AF688714-5D8F-641F-4ECC-333EB43647BC}"/>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83" name="Text Box 2">
          <a:extLst>
            <a:ext uri="{FF2B5EF4-FFF2-40B4-BE49-F238E27FC236}">
              <a16:creationId xmlns:a16="http://schemas.microsoft.com/office/drawing/2014/main" id="{DC03FD18-02E7-B968-43D2-700B39EE3001}"/>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484" name="Text Box 2">
          <a:extLst>
            <a:ext uri="{FF2B5EF4-FFF2-40B4-BE49-F238E27FC236}">
              <a16:creationId xmlns:a16="http://schemas.microsoft.com/office/drawing/2014/main" id="{41E5A615-7FC0-692F-C6F1-A14BAF34AA67}"/>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85" name="Text Box 2">
          <a:extLst>
            <a:ext uri="{FF2B5EF4-FFF2-40B4-BE49-F238E27FC236}">
              <a16:creationId xmlns:a16="http://schemas.microsoft.com/office/drawing/2014/main" id="{D4E9F286-AE47-191E-C8EF-DE6D0B7967BA}"/>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86" name="Text Box 6">
          <a:extLst>
            <a:ext uri="{FF2B5EF4-FFF2-40B4-BE49-F238E27FC236}">
              <a16:creationId xmlns:a16="http://schemas.microsoft.com/office/drawing/2014/main" id="{0D0250F0-FBCF-610D-CDCB-5899F25FAACE}"/>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87" name="Text Box 2">
          <a:extLst>
            <a:ext uri="{FF2B5EF4-FFF2-40B4-BE49-F238E27FC236}">
              <a16:creationId xmlns:a16="http://schemas.microsoft.com/office/drawing/2014/main" id="{761E8F9E-AF2A-1F0F-CEE7-263938929FD9}"/>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88" name="Text Box 2">
          <a:extLst>
            <a:ext uri="{FF2B5EF4-FFF2-40B4-BE49-F238E27FC236}">
              <a16:creationId xmlns:a16="http://schemas.microsoft.com/office/drawing/2014/main" id="{FABD3D3A-699A-FC6D-A132-BD5B865D3AF8}"/>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89" name="Text Box 2">
          <a:extLst>
            <a:ext uri="{FF2B5EF4-FFF2-40B4-BE49-F238E27FC236}">
              <a16:creationId xmlns:a16="http://schemas.microsoft.com/office/drawing/2014/main" id="{CCBD0DDA-2FB6-7F2D-FEFD-407846065656}"/>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90" name="Text Box 6">
          <a:extLst>
            <a:ext uri="{FF2B5EF4-FFF2-40B4-BE49-F238E27FC236}">
              <a16:creationId xmlns:a16="http://schemas.microsoft.com/office/drawing/2014/main" id="{F3B8BED3-53F4-FC27-F11C-A0329E7CDCBF}"/>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91" name="Text Box 2">
          <a:extLst>
            <a:ext uri="{FF2B5EF4-FFF2-40B4-BE49-F238E27FC236}">
              <a16:creationId xmlns:a16="http://schemas.microsoft.com/office/drawing/2014/main" id="{7AF116ED-F8D8-371B-C2C6-CB8A3BC94708}"/>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492" name="Text Box 2">
          <a:extLst>
            <a:ext uri="{FF2B5EF4-FFF2-40B4-BE49-F238E27FC236}">
              <a16:creationId xmlns:a16="http://schemas.microsoft.com/office/drawing/2014/main" id="{75FBD996-35B8-8446-6204-7BA990A6D9AC}"/>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93" name="Text Box 2">
          <a:extLst>
            <a:ext uri="{FF2B5EF4-FFF2-40B4-BE49-F238E27FC236}">
              <a16:creationId xmlns:a16="http://schemas.microsoft.com/office/drawing/2014/main" id="{9E1EA36C-DB49-DBEE-8150-9C2AC8F102FE}"/>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94" name="Text Box 6">
          <a:extLst>
            <a:ext uri="{FF2B5EF4-FFF2-40B4-BE49-F238E27FC236}">
              <a16:creationId xmlns:a16="http://schemas.microsoft.com/office/drawing/2014/main" id="{217DA2FF-7412-D391-8EE2-8F2A9080E8E1}"/>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95" name="Text Box 2">
          <a:extLst>
            <a:ext uri="{FF2B5EF4-FFF2-40B4-BE49-F238E27FC236}">
              <a16:creationId xmlns:a16="http://schemas.microsoft.com/office/drawing/2014/main" id="{6AD049A6-A9FC-0B7A-9DE6-E690FC6B5193}"/>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496" name="Text Box 2">
          <a:extLst>
            <a:ext uri="{FF2B5EF4-FFF2-40B4-BE49-F238E27FC236}">
              <a16:creationId xmlns:a16="http://schemas.microsoft.com/office/drawing/2014/main" id="{C8A66535-449E-0237-8B4B-16DD5175BD57}"/>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97" name="Text Box 2">
          <a:extLst>
            <a:ext uri="{FF2B5EF4-FFF2-40B4-BE49-F238E27FC236}">
              <a16:creationId xmlns:a16="http://schemas.microsoft.com/office/drawing/2014/main" id="{68EC238B-7F73-DB1B-DDD3-AD6961128750}"/>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98" name="Text Box 6">
          <a:extLst>
            <a:ext uri="{FF2B5EF4-FFF2-40B4-BE49-F238E27FC236}">
              <a16:creationId xmlns:a16="http://schemas.microsoft.com/office/drawing/2014/main" id="{40F03CD2-77C3-0003-EECC-7AED5566F1FB}"/>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499" name="Text Box 2">
          <a:extLst>
            <a:ext uri="{FF2B5EF4-FFF2-40B4-BE49-F238E27FC236}">
              <a16:creationId xmlns:a16="http://schemas.microsoft.com/office/drawing/2014/main" id="{1E4C75C7-EF57-8D92-7E3B-75E5EAB7331E}"/>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500" name="Text Box 2">
          <a:extLst>
            <a:ext uri="{FF2B5EF4-FFF2-40B4-BE49-F238E27FC236}">
              <a16:creationId xmlns:a16="http://schemas.microsoft.com/office/drawing/2014/main" id="{A8B1C36A-27BE-80A5-C5A2-A61A2DF73CA0}"/>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501" name="Text Box 2">
          <a:extLst>
            <a:ext uri="{FF2B5EF4-FFF2-40B4-BE49-F238E27FC236}">
              <a16:creationId xmlns:a16="http://schemas.microsoft.com/office/drawing/2014/main" id="{3132C825-6BAB-F404-9F7C-18B9CE50AA4B}"/>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502" name="Text Box 6">
          <a:extLst>
            <a:ext uri="{FF2B5EF4-FFF2-40B4-BE49-F238E27FC236}">
              <a16:creationId xmlns:a16="http://schemas.microsoft.com/office/drawing/2014/main" id="{4AA10427-783F-4108-D7B3-43D9FF797E6F}"/>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503" name="Text Box 2">
          <a:extLst>
            <a:ext uri="{FF2B5EF4-FFF2-40B4-BE49-F238E27FC236}">
              <a16:creationId xmlns:a16="http://schemas.microsoft.com/office/drawing/2014/main" id="{F73D04C2-9583-2F1D-8939-733C09247CEB}"/>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504" name="Text Box 2">
          <a:extLst>
            <a:ext uri="{FF2B5EF4-FFF2-40B4-BE49-F238E27FC236}">
              <a16:creationId xmlns:a16="http://schemas.microsoft.com/office/drawing/2014/main" id="{8CBA48E9-C173-F434-3385-5553CB78402B}"/>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505" name="Text Box 2">
          <a:extLst>
            <a:ext uri="{FF2B5EF4-FFF2-40B4-BE49-F238E27FC236}">
              <a16:creationId xmlns:a16="http://schemas.microsoft.com/office/drawing/2014/main" id="{79D08788-22F9-9D9D-8283-C066F5ED933A}"/>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506" name="Text Box 6">
          <a:extLst>
            <a:ext uri="{FF2B5EF4-FFF2-40B4-BE49-F238E27FC236}">
              <a16:creationId xmlns:a16="http://schemas.microsoft.com/office/drawing/2014/main" id="{45D89B9F-3185-67D6-F7D8-C25182963185}"/>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507" name="Text Box 2">
          <a:extLst>
            <a:ext uri="{FF2B5EF4-FFF2-40B4-BE49-F238E27FC236}">
              <a16:creationId xmlns:a16="http://schemas.microsoft.com/office/drawing/2014/main" id="{98B8F9FF-BE84-1152-3166-A9B4AD893770}"/>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508" name="Text Box 2">
          <a:extLst>
            <a:ext uri="{FF2B5EF4-FFF2-40B4-BE49-F238E27FC236}">
              <a16:creationId xmlns:a16="http://schemas.microsoft.com/office/drawing/2014/main" id="{75152828-09B4-5AC3-0608-02237FBC8706}"/>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509" name="Text Box 2">
          <a:extLst>
            <a:ext uri="{FF2B5EF4-FFF2-40B4-BE49-F238E27FC236}">
              <a16:creationId xmlns:a16="http://schemas.microsoft.com/office/drawing/2014/main" id="{A79CDB7A-0BF8-348C-52E5-8742BBA3EE7C}"/>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510" name="Text Box 6">
          <a:extLst>
            <a:ext uri="{FF2B5EF4-FFF2-40B4-BE49-F238E27FC236}">
              <a16:creationId xmlns:a16="http://schemas.microsoft.com/office/drawing/2014/main" id="{7514E644-A66B-30B9-FC24-9DCDA45357BE}"/>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511" name="Text Box 2">
          <a:extLst>
            <a:ext uri="{FF2B5EF4-FFF2-40B4-BE49-F238E27FC236}">
              <a16:creationId xmlns:a16="http://schemas.microsoft.com/office/drawing/2014/main" id="{7CF2F3D8-AFB5-924C-717E-DB6647E88B1F}"/>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512" name="Text Box 2">
          <a:extLst>
            <a:ext uri="{FF2B5EF4-FFF2-40B4-BE49-F238E27FC236}">
              <a16:creationId xmlns:a16="http://schemas.microsoft.com/office/drawing/2014/main" id="{3EE84375-1CF4-5296-43AA-CD55BB39BCAD}"/>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513" name="Text Box 2">
          <a:extLst>
            <a:ext uri="{FF2B5EF4-FFF2-40B4-BE49-F238E27FC236}">
              <a16:creationId xmlns:a16="http://schemas.microsoft.com/office/drawing/2014/main" id="{1047FC10-78A7-6882-E857-E7C11C311420}"/>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514" name="Text Box 6">
          <a:extLst>
            <a:ext uri="{FF2B5EF4-FFF2-40B4-BE49-F238E27FC236}">
              <a16:creationId xmlns:a16="http://schemas.microsoft.com/office/drawing/2014/main" id="{BBA38E9A-291B-9AB2-B7C6-9E61D3916045}"/>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515" name="Text Box 2">
          <a:extLst>
            <a:ext uri="{FF2B5EF4-FFF2-40B4-BE49-F238E27FC236}">
              <a16:creationId xmlns:a16="http://schemas.microsoft.com/office/drawing/2014/main" id="{07E0E9F3-BE01-7203-B86D-57FA01000737}"/>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516" name="Text Box 2">
          <a:extLst>
            <a:ext uri="{FF2B5EF4-FFF2-40B4-BE49-F238E27FC236}">
              <a16:creationId xmlns:a16="http://schemas.microsoft.com/office/drawing/2014/main" id="{8BC8291B-D07F-26F0-B360-D91F3F248A6C}"/>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517" name="Text Box 2">
          <a:extLst>
            <a:ext uri="{FF2B5EF4-FFF2-40B4-BE49-F238E27FC236}">
              <a16:creationId xmlns:a16="http://schemas.microsoft.com/office/drawing/2014/main" id="{F3E009F0-62DA-BBBF-2030-D11D88463255}"/>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524</xdr:row>
      <xdr:rowOff>0</xdr:rowOff>
    </xdr:to>
    <xdr:sp macro="" textlink="">
      <xdr:nvSpPr>
        <xdr:cNvPr id="2474518" name="Text Box 2">
          <a:extLst>
            <a:ext uri="{FF2B5EF4-FFF2-40B4-BE49-F238E27FC236}">
              <a16:creationId xmlns:a16="http://schemas.microsoft.com/office/drawing/2014/main" id="{0ED93B82-3EA9-46CB-5D00-E3CA43AB7FB9}"/>
            </a:ext>
          </a:extLst>
        </xdr:cNvPr>
        <xdr:cNvSpPr txBox="1">
          <a:spLocks noChangeArrowheads="1"/>
        </xdr:cNvSpPr>
      </xdr:nvSpPr>
      <xdr:spPr bwMode="auto">
        <a:xfrm>
          <a:off x="3223260" y="102991920"/>
          <a:ext cx="114300"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524</xdr:row>
      <xdr:rowOff>0</xdr:rowOff>
    </xdr:to>
    <xdr:sp macro="" textlink="">
      <xdr:nvSpPr>
        <xdr:cNvPr id="2474519" name="Text Box 6">
          <a:extLst>
            <a:ext uri="{FF2B5EF4-FFF2-40B4-BE49-F238E27FC236}">
              <a16:creationId xmlns:a16="http://schemas.microsoft.com/office/drawing/2014/main" id="{F28F6042-2854-A935-B098-1982263A17EA}"/>
            </a:ext>
          </a:extLst>
        </xdr:cNvPr>
        <xdr:cNvSpPr txBox="1">
          <a:spLocks noChangeArrowheads="1"/>
        </xdr:cNvSpPr>
      </xdr:nvSpPr>
      <xdr:spPr bwMode="auto">
        <a:xfrm>
          <a:off x="3223260" y="102991920"/>
          <a:ext cx="114300"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524</xdr:row>
      <xdr:rowOff>0</xdr:rowOff>
    </xdr:to>
    <xdr:sp macro="" textlink="">
      <xdr:nvSpPr>
        <xdr:cNvPr id="2474520" name="Text Box 2">
          <a:extLst>
            <a:ext uri="{FF2B5EF4-FFF2-40B4-BE49-F238E27FC236}">
              <a16:creationId xmlns:a16="http://schemas.microsoft.com/office/drawing/2014/main" id="{FDE4E92D-7026-9EB3-5547-2D682FBA2544}"/>
            </a:ext>
          </a:extLst>
        </xdr:cNvPr>
        <xdr:cNvSpPr txBox="1">
          <a:spLocks noChangeArrowheads="1"/>
        </xdr:cNvSpPr>
      </xdr:nvSpPr>
      <xdr:spPr bwMode="auto">
        <a:xfrm>
          <a:off x="3223260" y="102991920"/>
          <a:ext cx="114300"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524</xdr:row>
      <xdr:rowOff>0</xdr:rowOff>
    </xdr:to>
    <xdr:sp macro="" textlink="">
      <xdr:nvSpPr>
        <xdr:cNvPr id="2474521" name="Text Box 2">
          <a:extLst>
            <a:ext uri="{FF2B5EF4-FFF2-40B4-BE49-F238E27FC236}">
              <a16:creationId xmlns:a16="http://schemas.microsoft.com/office/drawing/2014/main" id="{C5671030-4E0D-C78C-6762-F63D6DE8E9CD}"/>
            </a:ext>
          </a:extLst>
        </xdr:cNvPr>
        <xdr:cNvSpPr txBox="1">
          <a:spLocks noChangeArrowheads="1"/>
        </xdr:cNvSpPr>
      </xdr:nvSpPr>
      <xdr:spPr bwMode="auto">
        <a:xfrm>
          <a:off x="3223260" y="102991920"/>
          <a:ext cx="30480"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524</xdr:row>
      <xdr:rowOff>0</xdr:rowOff>
    </xdr:to>
    <xdr:sp macro="" textlink="">
      <xdr:nvSpPr>
        <xdr:cNvPr id="2474522" name="Text Box 2">
          <a:extLst>
            <a:ext uri="{FF2B5EF4-FFF2-40B4-BE49-F238E27FC236}">
              <a16:creationId xmlns:a16="http://schemas.microsoft.com/office/drawing/2014/main" id="{C1FA6C18-F4DC-7AC5-A6CE-81E436DD5C8F}"/>
            </a:ext>
          </a:extLst>
        </xdr:cNvPr>
        <xdr:cNvSpPr txBox="1">
          <a:spLocks noChangeArrowheads="1"/>
        </xdr:cNvSpPr>
      </xdr:nvSpPr>
      <xdr:spPr bwMode="auto">
        <a:xfrm>
          <a:off x="3223260" y="102991920"/>
          <a:ext cx="114300"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524</xdr:row>
      <xdr:rowOff>0</xdr:rowOff>
    </xdr:to>
    <xdr:sp macro="" textlink="">
      <xdr:nvSpPr>
        <xdr:cNvPr id="2474523" name="Text Box 2">
          <a:extLst>
            <a:ext uri="{FF2B5EF4-FFF2-40B4-BE49-F238E27FC236}">
              <a16:creationId xmlns:a16="http://schemas.microsoft.com/office/drawing/2014/main" id="{975ECF2C-4446-99E4-FB5C-D7D7AE26ECB7}"/>
            </a:ext>
          </a:extLst>
        </xdr:cNvPr>
        <xdr:cNvSpPr txBox="1">
          <a:spLocks noChangeArrowheads="1"/>
        </xdr:cNvSpPr>
      </xdr:nvSpPr>
      <xdr:spPr bwMode="auto">
        <a:xfrm>
          <a:off x="3223260" y="102991920"/>
          <a:ext cx="114300"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524</xdr:row>
      <xdr:rowOff>0</xdr:rowOff>
    </xdr:to>
    <xdr:sp macro="" textlink="">
      <xdr:nvSpPr>
        <xdr:cNvPr id="2474524" name="Text Box 2">
          <a:extLst>
            <a:ext uri="{FF2B5EF4-FFF2-40B4-BE49-F238E27FC236}">
              <a16:creationId xmlns:a16="http://schemas.microsoft.com/office/drawing/2014/main" id="{96163884-34F3-0B90-697F-01FBDB6960D0}"/>
            </a:ext>
          </a:extLst>
        </xdr:cNvPr>
        <xdr:cNvSpPr txBox="1">
          <a:spLocks noChangeArrowheads="1"/>
        </xdr:cNvSpPr>
      </xdr:nvSpPr>
      <xdr:spPr bwMode="auto">
        <a:xfrm>
          <a:off x="3223260" y="102991920"/>
          <a:ext cx="114300"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524</xdr:row>
      <xdr:rowOff>0</xdr:rowOff>
    </xdr:to>
    <xdr:sp macro="" textlink="">
      <xdr:nvSpPr>
        <xdr:cNvPr id="2474525" name="Text Box 6">
          <a:extLst>
            <a:ext uri="{FF2B5EF4-FFF2-40B4-BE49-F238E27FC236}">
              <a16:creationId xmlns:a16="http://schemas.microsoft.com/office/drawing/2014/main" id="{7EEDD19C-81DC-1A5A-99BA-DD1DAD9A076A}"/>
            </a:ext>
          </a:extLst>
        </xdr:cNvPr>
        <xdr:cNvSpPr txBox="1">
          <a:spLocks noChangeArrowheads="1"/>
        </xdr:cNvSpPr>
      </xdr:nvSpPr>
      <xdr:spPr bwMode="auto">
        <a:xfrm>
          <a:off x="3223260" y="102991920"/>
          <a:ext cx="114300"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524</xdr:row>
      <xdr:rowOff>0</xdr:rowOff>
    </xdr:to>
    <xdr:sp macro="" textlink="">
      <xdr:nvSpPr>
        <xdr:cNvPr id="2474526" name="Text Box 2">
          <a:extLst>
            <a:ext uri="{FF2B5EF4-FFF2-40B4-BE49-F238E27FC236}">
              <a16:creationId xmlns:a16="http://schemas.microsoft.com/office/drawing/2014/main" id="{30F2DAA6-32D1-BD3B-B73F-0DD910CBA41A}"/>
            </a:ext>
          </a:extLst>
        </xdr:cNvPr>
        <xdr:cNvSpPr txBox="1">
          <a:spLocks noChangeArrowheads="1"/>
        </xdr:cNvSpPr>
      </xdr:nvSpPr>
      <xdr:spPr bwMode="auto">
        <a:xfrm>
          <a:off x="3223260" y="102991920"/>
          <a:ext cx="114300"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524</xdr:row>
      <xdr:rowOff>0</xdr:rowOff>
    </xdr:to>
    <xdr:sp macro="" textlink="">
      <xdr:nvSpPr>
        <xdr:cNvPr id="2474527" name="Text Box 2">
          <a:extLst>
            <a:ext uri="{FF2B5EF4-FFF2-40B4-BE49-F238E27FC236}">
              <a16:creationId xmlns:a16="http://schemas.microsoft.com/office/drawing/2014/main" id="{B87FE421-A752-DBC1-1369-06489D46DC83}"/>
            </a:ext>
          </a:extLst>
        </xdr:cNvPr>
        <xdr:cNvSpPr txBox="1">
          <a:spLocks noChangeArrowheads="1"/>
        </xdr:cNvSpPr>
      </xdr:nvSpPr>
      <xdr:spPr bwMode="auto">
        <a:xfrm>
          <a:off x="3223260" y="102991920"/>
          <a:ext cx="30480"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524</xdr:row>
      <xdr:rowOff>0</xdr:rowOff>
    </xdr:to>
    <xdr:sp macro="" textlink="">
      <xdr:nvSpPr>
        <xdr:cNvPr id="2474528" name="Text Box 2">
          <a:extLst>
            <a:ext uri="{FF2B5EF4-FFF2-40B4-BE49-F238E27FC236}">
              <a16:creationId xmlns:a16="http://schemas.microsoft.com/office/drawing/2014/main" id="{0210A18E-A15E-253F-F85C-6A4893D2B889}"/>
            </a:ext>
          </a:extLst>
        </xdr:cNvPr>
        <xdr:cNvSpPr txBox="1">
          <a:spLocks noChangeArrowheads="1"/>
        </xdr:cNvSpPr>
      </xdr:nvSpPr>
      <xdr:spPr bwMode="auto">
        <a:xfrm>
          <a:off x="3223260" y="102991920"/>
          <a:ext cx="114300"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524</xdr:row>
      <xdr:rowOff>0</xdr:rowOff>
    </xdr:to>
    <xdr:sp macro="" textlink="">
      <xdr:nvSpPr>
        <xdr:cNvPr id="2474529" name="Text Box 2">
          <a:extLst>
            <a:ext uri="{FF2B5EF4-FFF2-40B4-BE49-F238E27FC236}">
              <a16:creationId xmlns:a16="http://schemas.microsoft.com/office/drawing/2014/main" id="{DD811051-9B83-4077-1896-C0806F752BB7}"/>
            </a:ext>
          </a:extLst>
        </xdr:cNvPr>
        <xdr:cNvSpPr txBox="1">
          <a:spLocks noChangeArrowheads="1"/>
        </xdr:cNvSpPr>
      </xdr:nvSpPr>
      <xdr:spPr bwMode="auto">
        <a:xfrm>
          <a:off x="3223260" y="102991920"/>
          <a:ext cx="114300"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524</xdr:row>
      <xdr:rowOff>0</xdr:rowOff>
    </xdr:to>
    <xdr:sp macro="" textlink="">
      <xdr:nvSpPr>
        <xdr:cNvPr id="2474530" name="Text Box 2">
          <a:extLst>
            <a:ext uri="{FF2B5EF4-FFF2-40B4-BE49-F238E27FC236}">
              <a16:creationId xmlns:a16="http://schemas.microsoft.com/office/drawing/2014/main" id="{CBE7492C-61C3-1239-C82A-90EA960C0148}"/>
            </a:ext>
          </a:extLst>
        </xdr:cNvPr>
        <xdr:cNvSpPr txBox="1">
          <a:spLocks noChangeArrowheads="1"/>
        </xdr:cNvSpPr>
      </xdr:nvSpPr>
      <xdr:spPr bwMode="auto">
        <a:xfrm>
          <a:off x="3223260" y="102991920"/>
          <a:ext cx="114300"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531" name="Text Box 6">
          <a:extLst>
            <a:ext uri="{FF2B5EF4-FFF2-40B4-BE49-F238E27FC236}">
              <a16:creationId xmlns:a16="http://schemas.microsoft.com/office/drawing/2014/main" id="{EDD789C1-F27A-1E6F-78EA-6A4FED4DDAF2}"/>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532" name="Text Box 2">
          <a:extLst>
            <a:ext uri="{FF2B5EF4-FFF2-40B4-BE49-F238E27FC236}">
              <a16:creationId xmlns:a16="http://schemas.microsoft.com/office/drawing/2014/main" id="{3B3059FE-720C-0A4A-3877-DC2C1B37371A}"/>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533" name="Text Box 2">
          <a:extLst>
            <a:ext uri="{FF2B5EF4-FFF2-40B4-BE49-F238E27FC236}">
              <a16:creationId xmlns:a16="http://schemas.microsoft.com/office/drawing/2014/main" id="{6545AA56-6D49-3AA1-A0A2-CD0D15A30911}"/>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534" name="Text Box 2">
          <a:extLst>
            <a:ext uri="{FF2B5EF4-FFF2-40B4-BE49-F238E27FC236}">
              <a16:creationId xmlns:a16="http://schemas.microsoft.com/office/drawing/2014/main" id="{1E1C0BF8-5658-F60A-BEE9-C6598258E0E1}"/>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535" name="Text Box 2">
          <a:extLst>
            <a:ext uri="{FF2B5EF4-FFF2-40B4-BE49-F238E27FC236}">
              <a16:creationId xmlns:a16="http://schemas.microsoft.com/office/drawing/2014/main" id="{2B22CDC3-4B25-C055-2237-E0E2A4367DF2}"/>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536" name="Text Box 2">
          <a:extLst>
            <a:ext uri="{FF2B5EF4-FFF2-40B4-BE49-F238E27FC236}">
              <a16:creationId xmlns:a16="http://schemas.microsoft.com/office/drawing/2014/main" id="{20E0F4CE-F77A-F031-EA61-5F31A859989C}"/>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522</xdr:row>
      <xdr:rowOff>114300</xdr:rowOff>
    </xdr:to>
    <xdr:sp macro="" textlink="">
      <xdr:nvSpPr>
        <xdr:cNvPr id="2474537" name="Text Box 6">
          <a:extLst>
            <a:ext uri="{FF2B5EF4-FFF2-40B4-BE49-F238E27FC236}">
              <a16:creationId xmlns:a16="http://schemas.microsoft.com/office/drawing/2014/main" id="{C19B183C-729E-4E8A-3720-D20B0995405E}"/>
            </a:ext>
          </a:extLst>
        </xdr:cNvPr>
        <xdr:cNvSpPr txBox="1">
          <a:spLocks noChangeArrowheads="1"/>
        </xdr:cNvSpPr>
      </xdr:nvSpPr>
      <xdr:spPr bwMode="auto">
        <a:xfrm>
          <a:off x="3223260" y="10299192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522</xdr:row>
      <xdr:rowOff>114300</xdr:rowOff>
    </xdr:to>
    <xdr:sp macro="" textlink="">
      <xdr:nvSpPr>
        <xdr:cNvPr id="2474538" name="Text Box 2">
          <a:extLst>
            <a:ext uri="{FF2B5EF4-FFF2-40B4-BE49-F238E27FC236}">
              <a16:creationId xmlns:a16="http://schemas.microsoft.com/office/drawing/2014/main" id="{D5BAA7DD-6639-303E-FFB9-1379216107E1}"/>
            </a:ext>
          </a:extLst>
        </xdr:cNvPr>
        <xdr:cNvSpPr txBox="1">
          <a:spLocks noChangeArrowheads="1"/>
        </xdr:cNvSpPr>
      </xdr:nvSpPr>
      <xdr:spPr bwMode="auto">
        <a:xfrm>
          <a:off x="3223260" y="10299192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539" name="Text Box 2">
          <a:extLst>
            <a:ext uri="{FF2B5EF4-FFF2-40B4-BE49-F238E27FC236}">
              <a16:creationId xmlns:a16="http://schemas.microsoft.com/office/drawing/2014/main" id="{13612488-7DE9-4CD9-E5C1-B0F8E3AB75FC}"/>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522</xdr:row>
      <xdr:rowOff>114300</xdr:rowOff>
    </xdr:to>
    <xdr:sp macro="" textlink="">
      <xdr:nvSpPr>
        <xdr:cNvPr id="2474540" name="Text Box 2">
          <a:extLst>
            <a:ext uri="{FF2B5EF4-FFF2-40B4-BE49-F238E27FC236}">
              <a16:creationId xmlns:a16="http://schemas.microsoft.com/office/drawing/2014/main" id="{6327AC2C-CBD1-1D24-DB1A-82D398C63D88}"/>
            </a:ext>
          </a:extLst>
        </xdr:cNvPr>
        <xdr:cNvSpPr txBox="1">
          <a:spLocks noChangeArrowheads="1"/>
        </xdr:cNvSpPr>
      </xdr:nvSpPr>
      <xdr:spPr bwMode="auto">
        <a:xfrm>
          <a:off x="3223260" y="10299192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522</xdr:row>
      <xdr:rowOff>114300</xdr:rowOff>
    </xdr:to>
    <xdr:sp macro="" textlink="">
      <xdr:nvSpPr>
        <xdr:cNvPr id="2474541" name="Text Box 2">
          <a:extLst>
            <a:ext uri="{FF2B5EF4-FFF2-40B4-BE49-F238E27FC236}">
              <a16:creationId xmlns:a16="http://schemas.microsoft.com/office/drawing/2014/main" id="{3989ADAA-DA72-A605-57AC-CABA61594399}"/>
            </a:ext>
          </a:extLst>
        </xdr:cNvPr>
        <xdr:cNvSpPr txBox="1">
          <a:spLocks noChangeArrowheads="1"/>
        </xdr:cNvSpPr>
      </xdr:nvSpPr>
      <xdr:spPr bwMode="auto">
        <a:xfrm>
          <a:off x="3223260" y="10299192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542" name="Text Box 6">
          <a:extLst>
            <a:ext uri="{FF2B5EF4-FFF2-40B4-BE49-F238E27FC236}">
              <a16:creationId xmlns:a16="http://schemas.microsoft.com/office/drawing/2014/main" id="{45EFB790-0361-1719-1538-2B354B7704E2}"/>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543" name="Text Box 2">
          <a:extLst>
            <a:ext uri="{FF2B5EF4-FFF2-40B4-BE49-F238E27FC236}">
              <a16:creationId xmlns:a16="http://schemas.microsoft.com/office/drawing/2014/main" id="{3CDF2A93-79A8-CB5D-F81D-178DA92E1C4F}"/>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544" name="Text Box 2">
          <a:extLst>
            <a:ext uri="{FF2B5EF4-FFF2-40B4-BE49-F238E27FC236}">
              <a16:creationId xmlns:a16="http://schemas.microsoft.com/office/drawing/2014/main" id="{CFA860EE-5E22-5794-2021-4916BBB4EA4B}"/>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545" name="Text Box 2">
          <a:extLst>
            <a:ext uri="{FF2B5EF4-FFF2-40B4-BE49-F238E27FC236}">
              <a16:creationId xmlns:a16="http://schemas.microsoft.com/office/drawing/2014/main" id="{043FFB56-E0D1-7A33-CB73-66680D686DB3}"/>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546" name="Text Box 2">
          <a:extLst>
            <a:ext uri="{FF2B5EF4-FFF2-40B4-BE49-F238E27FC236}">
              <a16:creationId xmlns:a16="http://schemas.microsoft.com/office/drawing/2014/main" id="{6308B1F8-5435-CC94-FF5A-A066301DA962}"/>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547" name="Text Box 6">
          <a:extLst>
            <a:ext uri="{FF2B5EF4-FFF2-40B4-BE49-F238E27FC236}">
              <a16:creationId xmlns:a16="http://schemas.microsoft.com/office/drawing/2014/main" id="{3FD7B724-9677-0A82-02A1-BFFF6B7D8D69}"/>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548" name="Text Box 2">
          <a:extLst>
            <a:ext uri="{FF2B5EF4-FFF2-40B4-BE49-F238E27FC236}">
              <a16:creationId xmlns:a16="http://schemas.microsoft.com/office/drawing/2014/main" id="{4CC407C1-674C-6FEE-D4A8-A66D6783EF96}"/>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549" name="Text Box 2">
          <a:extLst>
            <a:ext uri="{FF2B5EF4-FFF2-40B4-BE49-F238E27FC236}">
              <a16:creationId xmlns:a16="http://schemas.microsoft.com/office/drawing/2014/main" id="{4AC82C7C-CC48-BCF1-E6BC-0D60BF0DCF30}"/>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550" name="Text Box 2">
          <a:extLst>
            <a:ext uri="{FF2B5EF4-FFF2-40B4-BE49-F238E27FC236}">
              <a16:creationId xmlns:a16="http://schemas.microsoft.com/office/drawing/2014/main" id="{DC52E487-13F4-C415-6F56-B59CD63BEFA9}"/>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524</xdr:row>
      <xdr:rowOff>0</xdr:rowOff>
    </xdr:to>
    <xdr:sp macro="" textlink="">
      <xdr:nvSpPr>
        <xdr:cNvPr id="2474551" name="Text Box 2">
          <a:extLst>
            <a:ext uri="{FF2B5EF4-FFF2-40B4-BE49-F238E27FC236}">
              <a16:creationId xmlns:a16="http://schemas.microsoft.com/office/drawing/2014/main" id="{1E113118-1B36-2F31-45BE-D340077BA1E2}"/>
            </a:ext>
          </a:extLst>
        </xdr:cNvPr>
        <xdr:cNvSpPr txBox="1">
          <a:spLocks noChangeArrowheads="1"/>
        </xdr:cNvSpPr>
      </xdr:nvSpPr>
      <xdr:spPr bwMode="auto">
        <a:xfrm>
          <a:off x="3223260" y="102991920"/>
          <a:ext cx="114300"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524</xdr:row>
      <xdr:rowOff>0</xdr:rowOff>
    </xdr:to>
    <xdr:sp macro="" textlink="">
      <xdr:nvSpPr>
        <xdr:cNvPr id="2474552" name="Text Box 2">
          <a:extLst>
            <a:ext uri="{FF2B5EF4-FFF2-40B4-BE49-F238E27FC236}">
              <a16:creationId xmlns:a16="http://schemas.microsoft.com/office/drawing/2014/main" id="{4C56F720-3BEE-1484-D1C7-033CC49EB96A}"/>
            </a:ext>
          </a:extLst>
        </xdr:cNvPr>
        <xdr:cNvSpPr txBox="1">
          <a:spLocks noChangeArrowheads="1"/>
        </xdr:cNvSpPr>
      </xdr:nvSpPr>
      <xdr:spPr bwMode="auto">
        <a:xfrm>
          <a:off x="3223260" y="102991920"/>
          <a:ext cx="114300"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524</xdr:row>
      <xdr:rowOff>0</xdr:rowOff>
    </xdr:to>
    <xdr:sp macro="" textlink="">
      <xdr:nvSpPr>
        <xdr:cNvPr id="2474553" name="Text Box 2">
          <a:extLst>
            <a:ext uri="{FF2B5EF4-FFF2-40B4-BE49-F238E27FC236}">
              <a16:creationId xmlns:a16="http://schemas.microsoft.com/office/drawing/2014/main" id="{527D7DF0-69E1-A9B2-8B5B-00F5746F5C7A}"/>
            </a:ext>
          </a:extLst>
        </xdr:cNvPr>
        <xdr:cNvSpPr txBox="1">
          <a:spLocks noChangeArrowheads="1"/>
        </xdr:cNvSpPr>
      </xdr:nvSpPr>
      <xdr:spPr bwMode="auto">
        <a:xfrm>
          <a:off x="3223260" y="102991920"/>
          <a:ext cx="114300"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524</xdr:row>
      <xdr:rowOff>0</xdr:rowOff>
    </xdr:to>
    <xdr:sp macro="" textlink="">
      <xdr:nvSpPr>
        <xdr:cNvPr id="2474554" name="Text Box 2">
          <a:extLst>
            <a:ext uri="{FF2B5EF4-FFF2-40B4-BE49-F238E27FC236}">
              <a16:creationId xmlns:a16="http://schemas.microsoft.com/office/drawing/2014/main" id="{F996D279-5D8E-F93B-7D39-2CF3EE426DA5}"/>
            </a:ext>
          </a:extLst>
        </xdr:cNvPr>
        <xdr:cNvSpPr txBox="1">
          <a:spLocks noChangeArrowheads="1"/>
        </xdr:cNvSpPr>
      </xdr:nvSpPr>
      <xdr:spPr bwMode="auto">
        <a:xfrm>
          <a:off x="3223260" y="102991920"/>
          <a:ext cx="114300"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524</xdr:row>
      <xdr:rowOff>0</xdr:rowOff>
    </xdr:to>
    <xdr:sp macro="" textlink="">
      <xdr:nvSpPr>
        <xdr:cNvPr id="2474555" name="Text Box 2">
          <a:extLst>
            <a:ext uri="{FF2B5EF4-FFF2-40B4-BE49-F238E27FC236}">
              <a16:creationId xmlns:a16="http://schemas.microsoft.com/office/drawing/2014/main" id="{AC8981D6-F45D-0542-7762-A9B27DF84E0F}"/>
            </a:ext>
          </a:extLst>
        </xdr:cNvPr>
        <xdr:cNvSpPr txBox="1">
          <a:spLocks noChangeArrowheads="1"/>
        </xdr:cNvSpPr>
      </xdr:nvSpPr>
      <xdr:spPr bwMode="auto">
        <a:xfrm>
          <a:off x="3223260" y="102991920"/>
          <a:ext cx="114300"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556" name="Text Box 2">
          <a:extLst>
            <a:ext uri="{FF2B5EF4-FFF2-40B4-BE49-F238E27FC236}">
              <a16:creationId xmlns:a16="http://schemas.microsoft.com/office/drawing/2014/main" id="{46333576-5FF7-ED85-0F3B-B9B73B1B0EC6}"/>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557" name="Text Box 2">
          <a:extLst>
            <a:ext uri="{FF2B5EF4-FFF2-40B4-BE49-F238E27FC236}">
              <a16:creationId xmlns:a16="http://schemas.microsoft.com/office/drawing/2014/main" id="{02009A21-F489-A387-F19B-FCF34FC07587}"/>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524</xdr:row>
      <xdr:rowOff>0</xdr:rowOff>
    </xdr:to>
    <xdr:sp macro="" textlink="">
      <xdr:nvSpPr>
        <xdr:cNvPr id="2474558" name="Text Box 2">
          <a:extLst>
            <a:ext uri="{FF2B5EF4-FFF2-40B4-BE49-F238E27FC236}">
              <a16:creationId xmlns:a16="http://schemas.microsoft.com/office/drawing/2014/main" id="{A8680C2C-39B3-EB46-5A33-9B03AC7AF533}"/>
            </a:ext>
          </a:extLst>
        </xdr:cNvPr>
        <xdr:cNvSpPr txBox="1">
          <a:spLocks noChangeArrowheads="1"/>
        </xdr:cNvSpPr>
      </xdr:nvSpPr>
      <xdr:spPr bwMode="auto">
        <a:xfrm>
          <a:off x="3223260" y="102991920"/>
          <a:ext cx="30480"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524</xdr:row>
      <xdr:rowOff>0</xdr:rowOff>
    </xdr:to>
    <xdr:sp macro="" textlink="">
      <xdr:nvSpPr>
        <xdr:cNvPr id="2474559" name="Text Box 2">
          <a:extLst>
            <a:ext uri="{FF2B5EF4-FFF2-40B4-BE49-F238E27FC236}">
              <a16:creationId xmlns:a16="http://schemas.microsoft.com/office/drawing/2014/main" id="{A9B812E0-8BC3-8585-829C-6CD7DBAF99D3}"/>
            </a:ext>
          </a:extLst>
        </xdr:cNvPr>
        <xdr:cNvSpPr txBox="1">
          <a:spLocks noChangeArrowheads="1"/>
        </xdr:cNvSpPr>
      </xdr:nvSpPr>
      <xdr:spPr bwMode="auto">
        <a:xfrm>
          <a:off x="3223260" y="102991920"/>
          <a:ext cx="30480" cy="571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560" name="Text Box 6">
          <a:extLst>
            <a:ext uri="{FF2B5EF4-FFF2-40B4-BE49-F238E27FC236}">
              <a16:creationId xmlns:a16="http://schemas.microsoft.com/office/drawing/2014/main" id="{A6DB5A36-0485-C68B-3D2B-2BB687677272}"/>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561" name="Text Box 2">
          <a:extLst>
            <a:ext uri="{FF2B5EF4-FFF2-40B4-BE49-F238E27FC236}">
              <a16:creationId xmlns:a16="http://schemas.microsoft.com/office/drawing/2014/main" id="{4E825EA3-F2CC-03A8-6328-335981631D85}"/>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562" name="Text Box 2">
          <a:extLst>
            <a:ext uri="{FF2B5EF4-FFF2-40B4-BE49-F238E27FC236}">
              <a16:creationId xmlns:a16="http://schemas.microsoft.com/office/drawing/2014/main" id="{94B86331-2F01-9218-1AA3-B88230EC9C5F}"/>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563" name="Text Box 2">
          <a:extLst>
            <a:ext uri="{FF2B5EF4-FFF2-40B4-BE49-F238E27FC236}">
              <a16:creationId xmlns:a16="http://schemas.microsoft.com/office/drawing/2014/main" id="{9B3DD996-9933-FDA1-1DDF-06D5407A1884}"/>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114300</xdr:colOff>
      <xdr:row>523</xdr:row>
      <xdr:rowOff>0</xdr:rowOff>
    </xdr:to>
    <xdr:sp macro="" textlink="">
      <xdr:nvSpPr>
        <xdr:cNvPr id="2474564" name="Text Box 2">
          <a:extLst>
            <a:ext uri="{FF2B5EF4-FFF2-40B4-BE49-F238E27FC236}">
              <a16:creationId xmlns:a16="http://schemas.microsoft.com/office/drawing/2014/main" id="{BDF9D7D3-EF98-EB7F-938D-B430E4A26AB2}"/>
            </a:ext>
          </a:extLst>
        </xdr:cNvPr>
        <xdr:cNvSpPr txBox="1">
          <a:spLocks noChangeArrowheads="1"/>
        </xdr:cNvSpPr>
      </xdr:nvSpPr>
      <xdr:spPr bwMode="auto">
        <a:xfrm>
          <a:off x="3223260" y="1029919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13</xdr:col>
      <xdr:colOff>457200</xdr:colOff>
      <xdr:row>521</xdr:row>
      <xdr:rowOff>0</xdr:rowOff>
    </xdr:from>
    <xdr:to>
      <xdr:col>14</xdr:col>
      <xdr:colOff>20955</xdr:colOff>
      <xdr:row>523</xdr:row>
      <xdr:rowOff>0</xdr:rowOff>
    </xdr:to>
    <xdr:sp macro="" textlink="">
      <xdr:nvSpPr>
        <xdr:cNvPr id="2474565" name="Text Box 2">
          <a:extLst>
            <a:ext uri="{FF2B5EF4-FFF2-40B4-BE49-F238E27FC236}">
              <a16:creationId xmlns:a16="http://schemas.microsoft.com/office/drawing/2014/main" id="{E3C7CC77-4D79-1E69-F53C-925E72D21409}"/>
            </a:ext>
          </a:extLst>
        </xdr:cNvPr>
        <xdr:cNvSpPr txBox="1">
          <a:spLocks noChangeArrowheads="1"/>
        </xdr:cNvSpPr>
      </xdr:nvSpPr>
      <xdr:spPr bwMode="auto">
        <a:xfrm>
          <a:off x="343662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566" name="Text Box 2">
          <a:extLst>
            <a:ext uri="{FF2B5EF4-FFF2-40B4-BE49-F238E27FC236}">
              <a16:creationId xmlns:a16="http://schemas.microsoft.com/office/drawing/2014/main" id="{CBECEE47-58D6-3193-308D-30194A526393}"/>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567" name="Text Box 2">
          <a:extLst>
            <a:ext uri="{FF2B5EF4-FFF2-40B4-BE49-F238E27FC236}">
              <a16:creationId xmlns:a16="http://schemas.microsoft.com/office/drawing/2014/main" id="{36E72C2E-8590-D51C-F52D-313AAE50408D}"/>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568" name="Text Box 2">
          <a:extLst>
            <a:ext uri="{FF2B5EF4-FFF2-40B4-BE49-F238E27FC236}">
              <a16:creationId xmlns:a16="http://schemas.microsoft.com/office/drawing/2014/main" id="{F596EE35-1963-E632-B7BF-D50EA632E9E2}"/>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569" name="Text Box 2">
          <a:extLst>
            <a:ext uri="{FF2B5EF4-FFF2-40B4-BE49-F238E27FC236}">
              <a16:creationId xmlns:a16="http://schemas.microsoft.com/office/drawing/2014/main" id="{EC1E8E42-8C8D-4486-C66A-AD7E9A6163F5}"/>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570" name="Text Box 2">
          <a:extLst>
            <a:ext uri="{FF2B5EF4-FFF2-40B4-BE49-F238E27FC236}">
              <a16:creationId xmlns:a16="http://schemas.microsoft.com/office/drawing/2014/main" id="{A4E7696A-EDD5-05AC-27A9-C35A3E07DFAC}"/>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571" name="Text Box 2">
          <a:extLst>
            <a:ext uri="{FF2B5EF4-FFF2-40B4-BE49-F238E27FC236}">
              <a16:creationId xmlns:a16="http://schemas.microsoft.com/office/drawing/2014/main" id="{D145916B-25C8-4370-71B7-33F2307A757B}"/>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572" name="Text Box 2">
          <a:extLst>
            <a:ext uri="{FF2B5EF4-FFF2-40B4-BE49-F238E27FC236}">
              <a16:creationId xmlns:a16="http://schemas.microsoft.com/office/drawing/2014/main" id="{8F0B072D-8FB5-C4A4-F7C8-87E19A3E656E}"/>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573" name="Text Box 2">
          <a:extLst>
            <a:ext uri="{FF2B5EF4-FFF2-40B4-BE49-F238E27FC236}">
              <a16:creationId xmlns:a16="http://schemas.microsoft.com/office/drawing/2014/main" id="{F85B91C1-988A-4632-98B9-3CB56D4CBAA7}"/>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574" name="Text Box 2">
          <a:extLst>
            <a:ext uri="{FF2B5EF4-FFF2-40B4-BE49-F238E27FC236}">
              <a16:creationId xmlns:a16="http://schemas.microsoft.com/office/drawing/2014/main" id="{1A83ABE5-FDD5-8D21-9985-D1CC74E0E813}"/>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575" name="Text Box 2">
          <a:extLst>
            <a:ext uri="{FF2B5EF4-FFF2-40B4-BE49-F238E27FC236}">
              <a16:creationId xmlns:a16="http://schemas.microsoft.com/office/drawing/2014/main" id="{4C2B358B-F138-24E2-DED5-4B6855D1C4E0}"/>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576" name="Text Box 2">
          <a:extLst>
            <a:ext uri="{FF2B5EF4-FFF2-40B4-BE49-F238E27FC236}">
              <a16:creationId xmlns:a16="http://schemas.microsoft.com/office/drawing/2014/main" id="{AAD6DA35-2854-5264-2462-3096AAFC08FA}"/>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577" name="Text Box 2">
          <a:extLst>
            <a:ext uri="{FF2B5EF4-FFF2-40B4-BE49-F238E27FC236}">
              <a16:creationId xmlns:a16="http://schemas.microsoft.com/office/drawing/2014/main" id="{F394468E-8A26-00C0-8700-73B4086A738E}"/>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578" name="Text Box 2">
          <a:extLst>
            <a:ext uri="{FF2B5EF4-FFF2-40B4-BE49-F238E27FC236}">
              <a16:creationId xmlns:a16="http://schemas.microsoft.com/office/drawing/2014/main" id="{806B56AD-589E-2EA7-AEE6-3C5DB3E62178}"/>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579" name="Text Box 2">
          <a:extLst>
            <a:ext uri="{FF2B5EF4-FFF2-40B4-BE49-F238E27FC236}">
              <a16:creationId xmlns:a16="http://schemas.microsoft.com/office/drawing/2014/main" id="{CF23A8E8-085E-98C2-D42F-0A6E969265B0}"/>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580" name="Text Box 2">
          <a:extLst>
            <a:ext uri="{FF2B5EF4-FFF2-40B4-BE49-F238E27FC236}">
              <a16:creationId xmlns:a16="http://schemas.microsoft.com/office/drawing/2014/main" id="{DE98A636-69A8-84FE-C840-AB31DB1B390D}"/>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581" name="Text Box 2">
          <a:extLst>
            <a:ext uri="{FF2B5EF4-FFF2-40B4-BE49-F238E27FC236}">
              <a16:creationId xmlns:a16="http://schemas.microsoft.com/office/drawing/2014/main" id="{F04FCC8C-9A43-32F0-F6D5-3782593030C2}"/>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582" name="Text Box 2">
          <a:extLst>
            <a:ext uri="{FF2B5EF4-FFF2-40B4-BE49-F238E27FC236}">
              <a16:creationId xmlns:a16="http://schemas.microsoft.com/office/drawing/2014/main" id="{5B5BE398-F571-8B3C-5CB5-7D29ED66B1CF}"/>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583" name="Text Box 2">
          <a:extLst>
            <a:ext uri="{FF2B5EF4-FFF2-40B4-BE49-F238E27FC236}">
              <a16:creationId xmlns:a16="http://schemas.microsoft.com/office/drawing/2014/main" id="{4A415066-0911-3DF5-4F25-9262FC3E0B40}"/>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584" name="Text Box 2">
          <a:extLst>
            <a:ext uri="{FF2B5EF4-FFF2-40B4-BE49-F238E27FC236}">
              <a16:creationId xmlns:a16="http://schemas.microsoft.com/office/drawing/2014/main" id="{3432E273-59F3-155D-564F-17C53F419252}"/>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585" name="Text Box 2">
          <a:extLst>
            <a:ext uri="{FF2B5EF4-FFF2-40B4-BE49-F238E27FC236}">
              <a16:creationId xmlns:a16="http://schemas.microsoft.com/office/drawing/2014/main" id="{F0628200-3304-9ED3-A345-FE0A82C25C7C}"/>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586" name="Text Box 2">
          <a:extLst>
            <a:ext uri="{FF2B5EF4-FFF2-40B4-BE49-F238E27FC236}">
              <a16:creationId xmlns:a16="http://schemas.microsoft.com/office/drawing/2014/main" id="{2199BCEA-F1A2-676A-D185-8E9EBE6337E7}"/>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587" name="Text Box 2">
          <a:extLst>
            <a:ext uri="{FF2B5EF4-FFF2-40B4-BE49-F238E27FC236}">
              <a16:creationId xmlns:a16="http://schemas.microsoft.com/office/drawing/2014/main" id="{6107620D-4C10-E42B-972E-F4DB1F8FCE11}"/>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588" name="Text Box 2">
          <a:extLst>
            <a:ext uri="{FF2B5EF4-FFF2-40B4-BE49-F238E27FC236}">
              <a16:creationId xmlns:a16="http://schemas.microsoft.com/office/drawing/2014/main" id="{4187982F-3D28-AFBC-46E9-06310B90775E}"/>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589" name="Text Box 2">
          <a:extLst>
            <a:ext uri="{FF2B5EF4-FFF2-40B4-BE49-F238E27FC236}">
              <a16:creationId xmlns:a16="http://schemas.microsoft.com/office/drawing/2014/main" id="{12318E52-3259-C01E-D81D-0ED3ED8C65F2}"/>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590" name="Text Box 2">
          <a:extLst>
            <a:ext uri="{FF2B5EF4-FFF2-40B4-BE49-F238E27FC236}">
              <a16:creationId xmlns:a16="http://schemas.microsoft.com/office/drawing/2014/main" id="{798C653F-FC21-7FA5-4988-1F2C33CDD789}"/>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591" name="Text Box 2">
          <a:extLst>
            <a:ext uri="{FF2B5EF4-FFF2-40B4-BE49-F238E27FC236}">
              <a16:creationId xmlns:a16="http://schemas.microsoft.com/office/drawing/2014/main" id="{F65BFE72-8BDD-67ED-F2CE-AC64CB10963F}"/>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592" name="Text Box 2">
          <a:extLst>
            <a:ext uri="{FF2B5EF4-FFF2-40B4-BE49-F238E27FC236}">
              <a16:creationId xmlns:a16="http://schemas.microsoft.com/office/drawing/2014/main" id="{110DF99B-2E51-0048-E333-42AA69FF0481}"/>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593" name="Text Box 2">
          <a:extLst>
            <a:ext uri="{FF2B5EF4-FFF2-40B4-BE49-F238E27FC236}">
              <a16:creationId xmlns:a16="http://schemas.microsoft.com/office/drawing/2014/main" id="{013481F4-AD71-33FE-AE01-FAEEE49CF817}"/>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594" name="Text Box 2">
          <a:extLst>
            <a:ext uri="{FF2B5EF4-FFF2-40B4-BE49-F238E27FC236}">
              <a16:creationId xmlns:a16="http://schemas.microsoft.com/office/drawing/2014/main" id="{C308175B-9DDD-EE74-BD00-AC021A36A163}"/>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595" name="Text Box 2">
          <a:extLst>
            <a:ext uri="{FF2B5EF4-FFF2-40B4-BE49-F238E27FC236}">
              <a16:creationId xmlns:a16="http://schemas.microsoft.com/office/drawing/2014/main" id="{564025D1-5BA1-408C-0B48-8BC9110334A1}"/>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596" name="Text Box 2">
          <a:extLst>
            <a:ext uri="{FF2B5EF4-FFF2-40B4-BE49-F238E27FC236}">
              <a16:creationId xmlns:a16="http://schemas.microsoft.com/office/drawing/2014/main" id="{18CFF15E-165F-1159-06E1-1314AF82A8EA}"/>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597" name="Text Box 2">
          <a:extLst>
            <a:ext uri="{FF2B5EF4-FFF2-40B4-BE49-F238E27FC236}">
              <a16:creationId xmlns:a16="http://schemas.microsoft.com/office/drawing/2014/main" id="{D6064F7C-6C03-143B-1CD5-82A6F44CA41E}"/>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598" name="Text Box 2">
          <a:extLst>
            <a:ext uri="{FF2B5EF4-FFF2-40B4-BE49-F238E27FC236}">
              <a16:creationId xmlns:a16="http://schemas.microsoft.com/office/drawing/2014/main" id="{913E3392-2BC6-8E80-54B8-D4FE752EC66F}"/>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599" name="Text Box 2">
          <a:extLst>
            <a:ext uri="{FF2B5EF4-FFF2-40B4-BE49-F238E27FC236}">
              <a16:creationId xmlns:a16="http://schemas.microsoft.com/office/drawing/2014/main" id="{C02F2028-6B18-1C56-0750-D5E8675B0D12}"/>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600" name="Text Box 2">
          <a:extLst>
            <a:ext uri="{FF2B5EF4-FFF2-40B4-BE49-F238E27FC236}">
              <a16:creationId xmlns:a16="http://schemas.microsoft.com/office/drawing/2014/main" id="{92416455-C51B-77A6-CA58-25B99D04C860}"/>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601" name="Text Box 2">
          <a:extLst>
            <a:ext uri="{FF2B5EF4-FFF2-40B4-BE49-F238E27FC236}">
              <a16:creationId xmlns:a16="http://schemas.microsoft.com/office/drawing/2014/main" id="{238B5624-536F-A017-2CBD-603FCE4D48A6}"/>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602" name="Text Box 2">
          <a:extLst>
            <a:ext uri="{FF2B5EF4-FFF2-40B4-BE49-F238E27FC236}">
              <a16:creationId xmlns:a16="http://schemas.microsoft.com/office/drawing/2014/main" id="{D6E34980-C905-8AE7-5044-8108C38F77C6}"/>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603" name="Text Box 2">
          <a:extLst>
            <a:ext uri="{FF2B5EF4-FFF2-40B4-BE49-F238E27FC236}">
              <a16:creationId xmlns:a16="http://schemas.microsoft.com/office/drawing/2014/main" id="{71250BD6-43A5-3EED-5F5D-32A1255A83C1}"/>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604" name="Text Box 2">
          <a:extLst>
            <a:ext uri="{FF2B5EF4-FFF2-40B4-BE49-F238E27FC236}">
              <a16:creationId xmlns:a16="http://schemas.microsoft.com/office/drawing/2014/main" id="{40B63340-8A39-0DC2-56E3-E51A5751606B}"/>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605" name="Text Box 2">
          <a:extLst>
            <a:ext uri="{FF2B5EF4-FFF2-40B4-BE49-F238E27FC236}">
              <a16:creationId xmlns:a16="http://schemas.microsoft.com/office/drawing/2014/main" id="{BCD1A33D-65D5-5A4E-FE2C-1E6FD3B7D74E}"/>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606" name="Text Box 2">
          <a:extLst>
            <a:ext uri="{FF2B5EF4-FFF2-40B4-BE49-F238E27FC236}">
              <a16:creationId xmlns:a16="http://schemas.microsoft.com/office/drawing/2014/main" id="{F9859EB0-5684-6ECC-838A-E2BFC6F6CB9E}"/>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607" name="Text Box 2">
          <a:extLst>
            <a:ext uri="{FF2B5EF4-FFF2-40B4-BE49-F238E27FC236}">
              <a16:creationId xmlns:a16="http://schemas.microsoft.com/office/drawing/2014/main" id="{DA87CEC7-680F-7171-3EC2-1CBEF803ABA9}"/>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608" name="Text Box 2">
          <a:extLst>
            <a:ext uri="{FF2B5EF4-FFF2-40B4-BE49-F238E27FC236}">
              <a16:creationId xmlns:a16="http://schemas.microsoft.com/office/drawing/2014/main" id="{E1DD22BB-60A1-CDD2-CA95-9B41CC07FEFF}"/>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609" name="Text Box 2">
          <a:extLst>
            <a:ext uri="{FF2B5EF4-FFF2-40B4-BE49-F238E27FC236}">
              <a16:creationId xmlns:a16="http://schemas.microsoft.com/office/drawing/2014/main" id="{5F35922E-A45C-B2A0-4118-FC16AF56763C}"/>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610" name="Text Box 2">
          <a:extLst>
            <a:ext uri="{FF2B5EF4-FFF2-40B4-BE49-F238E27FC236}">
              <a16:creationId xmlns:a16="http://schemas.microsoft.com/office/drawing/2014/main" id="{A93D0E8C-6464-E67D-1512-597E42380092}"/>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611" name="Text Box 2">
          <a:extLst>
            <a:ext uri="{FF2B5EF4-FFF2-40B4-BE49-F238E27FC236}">
              <a16:creationId xmlns:a16="http://schemas.microsoft.com/office/drawing/2014/main" id="{84A7FB89-C101-1BAA-73B6-811C6DD1D7A8}"/>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612" name="Text Box 2">
          <a:extLst>
            <a:ext uri="{FF2B5EF4-FFF2-40B4-BE49-F238E27FC236}">
              <a16:creationId xmlns:a16="http://schemas.microsoft.com/office/drawing/2014/main" id="{E5778CF5-47B8-C058-06EB-118834DB692D}"/>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613" name="Text Box 2">
          <a:extLst>
            <a:ext uri="{FF2B5EF4-FFF2-40B4-BE49-F238E27FC236}">
              <a16:creationId xmlns:a16="http://schemas.microsoft.com/office/drawing/2014/main" id="{6ECFAF2A-3364-00FE-99E0-BE2EB9A11BB3}"/>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614" name="Text Box 2">
          <a:extLst>
            <a:ext uri="{FF2B5EF4-FFF2-40B4-BE49-F238E27FC236}">
              <a16:creationId xmlns:a16="http://schemas.microsoft.com/office/drawing/2014/main" id="{81E0B0A5-BD9A-94D1-DD06-97BD9A18E490}"/>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615" name="Text Box 2">
          <a:extLst>
            <a:ext uri="{FF2B5EF4-FFF2-40B4-BE49-F238E27FC236}">
              <a16:creationId xmlns:a16="http://schemas.microsoft.com/office/drawing/2014/main" id="{396BB926-50FE-FD1D-FADB-78BE69145F14}"/>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616" name="Text Box 2">
          <a:extLst>
            <a:ext uri="{FF2B5EF4-FFF2-40B4-BE49-F238E27FC236}">
              <a16:creationId xmlns:a16="http://schemas.microsoft.com/office/drawing/2014/main" id="{9FDEC2C8-5769-EBC7-02CB-A6FB7AB2E531}"/>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617" name="Text Box 2">
          <a:extLst>
            <a:ext uri="{FF2B5EF4-FFF2-40B4-BE49-F238E27FC236}">
              <a16:creationId xmlns:a16="http://schemas.microsoft.com/office/drawing/2014/main" id="{3FE5738C-B9AB-D9BF-E396-BC74397DD191}"/>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618" name="Text Box 2">
          <a:extLst>
            <a:ext uri="{FF2B5EF4-FFF2-40B4-BE49-F238E27FC236}">
              <a16:creationId xmlns:a16="http://schemas.microsoft.com/office/drawing/2014/main" id="{A6397FD6-C2EF-D062-79BE-93C6847231E2}"/>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619" name="Text Box 2">
          <a:extLst>
            <a:ext uri="{FF2B5EF4-FFF2-40B4-BE49-F238E27FC236}">
              <a16:creationId xmlns:a16="http://schemas.microsoft.com/office/drawing/2014/main" id="{653936E0-415A-66DC-016D-6693174EB1F4}"/>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620" name="Text Box 2">
          <a:extLst>
            <a:ext uri="{FF2B5EF4-FFF2-40B4-BE49-F238E27FC236}">
              <a16:creationId xmlns:a16="http://schemas.microsoft.com/office/drawing/2014/main" id="{53FB15CF-8C7D-0523-699E-B3E7A22C4762}"/>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621" name="Text Box 2">
          <a:extLst>
            <a:ext uri="{FF2B5EF4-FFF2-40B4-BE49-F238E27FC236}">
              <a16:creationId xmlns:a16="http://schemas.microsoft.com/office/drawing/2014/main" id="{CF72F1BB-DDA5-B5E8-A2CA-FF802056FD34}"/>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622" name="Text Box 2">
          <a:extLst>
            <a:ext uri="{FF2B5EF4-FFF2-40B4-BE49-F238E27FC236}">
              <a16:creationId xmlns:a16="http://schemas.microsoft.com/office/drawing/2014/main" id="{2CDCA2A7-1522-1111-32D4-3B45954785E3}"/>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623" name="Text Box 2">
          <a:extLst>
            <a:ext uri="{FF2B5EF4-FFF2-40B4-BE49-F238E27FC236}">
              <a16:creationId xmlns:a16="http://schemas.microsoft.com/office/drawing/2014/main" id="{1BA7CF5A-AF44-AAD9-B26C-00BE5279360D}"/>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624" name="Text Box 2">
          <a:extLst>
            <a:ext uri="{FF2B5EF4-FFF2-40B4-BE49-F238E27FC236}">
              <a16:creationId xmlns:a16="http://schemas.microsoft.com/office/drawing/2014/main" id="{25D5F928-2C35-F0EB-AE09-BBD5EFF4B10B}"/>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625" name="Text Box 2">
          <a:extLst>
            <a:ext uri="{FF2B5EF4-FFF2-40B4-BE49-F238E27FC236}">
              <a16:creationId xmlns:a16="http://schemas.microsoft.com/office/drawing/2014/main" id="{539C6D88-AC18-63AD-1045-29F810AD8C77}"/>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626" name="Text Box 2">
          <a:extLst>
            <a:ext uri="{FF2B5EF4-FFF2-40B4-BE49-F238E27FC236}">
              <a16:creationId xmlns:a16="http://schemas.microsoft.com/office/drawing/2014/main" id="{6E2FB496-2A9E-0293-BE58-1954C38829F6}"/>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627" name="Text Box 2">
          <a:extLst>
            <a:ext uri="{FF2B5EF4-FFF2-40B4-BE49-F238E27FC236}">
              <a16:creationId xmlns:a16="http://schemas.microsoft.com/office/drawing/2014/main" id="{C118A512-FFA1-094A-A03A-130FB3B2F4C9}"/>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628" name="Text Box 2">
          <a:extLst>
            <a:ext uri="{FF2B5EF4-FFF2-40B4-BE49-F238E27FC236}">
              <a16:creationId xmlns:a16="http://schemas.microsoft.com/office/drawing/2014/main" id="{D76F2807-A691-61A7-982E-727356C1B6AA}"/>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629" name="Text Box 2">
          <a:extLst>
            <a:ext uri="{FF2B5EF4-FFF2-40B4-BE49-F238E27FC236}">
              <a16:creationId xmlns:a16="http://schemas.microsoft.com/office/drawing/2014/main" id="{C7A0B09A-45D2-3D5F-F4AF-F5B0B55D4F08}"/>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630" name="Text Box 2">
          <a:extLst>
            <a:ext uri="{FF2B5EF4-FFF2-40B4-BE49-F238E27FC236}">
              <a16:creationId xmlns:a16="http://schemas.microsoft.com/office/drawing/2014/main" id="{71D47E90-1232-FE0D-3923-429FF5EAB606}"/>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631" name="Text Box 2">
          <a:extLst>
            <a:ext uri="{FF2B5EF4-FFF2-40B4-BE49-F238E27FC236}">
              <a16:creationId xmlns:a16="http://schemas.microsoft.com/office/drawing/2014/main" id="{F6CE4660-E31D-2B93-22FE-145888CB7553}"/>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632" name="Text Box 2">
          <a:extLst>
            <a:ext uri="{FF2B5EF4-FFF2-40B4-BE49-F238E27FC236}">
              <a16:creationId xmlns:a16="http://schemas.microsoft.com/office/drawing/2014/main" id="{3ED75C91-22AC-6F1B-302D-14D7FDFC147B}"/>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633" name="Text Box 2">
          <a:extLst>
            <a:ext uri="{FF2B5EF4-FFF2-40B4-BE49-F238E27FC236}">
              <a16:creationId xmlns:a16="http://schemas.microsoft.com/office/drawing/2014/main" id="{FCC78CA0-959E-9F5A-6A7E-2C2C1A79AF52}"/>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634" name="Text Box 2">
          <a:extLst>
            <a:ext uri="{FF2B5EF4-FFF2-40B4-BE49-F238E27FC236}">
              <a16:creationId xmlns:a16="http://schemas.microsoft.com/office/drawing/2014/main" id="{D57923B4-F9EA-17B8-B96B-BB4EB2323FAE}"/>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635" name="Text Box 2">
          <a:extLst>
            <a:ext uri="{FF2B5EF4-FFF2-40B4-BE49-F238E27FC236}">
              <a16:creationId xmlns:a16="http://schemas.microsoft.com/office/drawing/2014/main" id="{B004FA2B-56E9-9603-CDEA-5677EBA6CDBD}"/>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636" name="Text Box 2">
          <a:extLst>
            <a:ext uri="{FF2B5EF4-FFF2-40B4-BE49-F238E27FC236}">
              <a16:creationId xmlns:a16="http://schemas.microsoft.com/office/drawing/2014/main" id="{1FC7D0EB-F875-17EF-32EC-00FC0295964A}"/>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637" name="Text Box 2">
          <a:extLst>
            <a:ext uri="{FF2B5EF4-FFF2-40B4-BE49-F238E27FC236}">
              <a16:creationId xmlns:a16="http://schemas.microsoft.com/office/drawing/2014/main" id="{F8D58F61-D64C-B370-60F7-1051268674C5}"/>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638" name="Text Box 2">
          <a:extLst>
            <a:ext uri="{FF2B5EF4-FFF2-40B4-BE49-F238E27FC236}">
              <a16:creationId xmlns:a16="http://schemas.microsoft.com/office/drawing/2014/main" id="{EF883BD0-AAD6-1590-78D9-F2EA91D4E000}"/>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639" name="Text Box 2">
          <a:extLst>
            <a:ext uri="{FF2B5EF4-FFF2-40B4-BE49-F238E27FC236}">
              <a16:creationId xmlns:a16="http://schemas.microsoft.com/office/drawing/2014/main" id="{A7BC95B7-C6F7-CD32-81DB-58575A9FD6A4}"/>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640" name="Text Box 2">
          <a:extLst>
            <a:ext uri="{FF2B5EF4-FFF2-40B4-BE49-F238E27FC236}">
              <a16:creationId xmlns:a16="http://schemas.microsoft.com/office/drawing/2014/main" id="{2875508D-FA39-A07A-F22E-9EAC90B46DA4}"/>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641" name="Text Box 2">
          <a:extLst>
            <a:ext uri="{FF2B5EF4-FFF2-40B4-BE49-F238E27FC236}">
              <a16:creationId xmlns:a16="http://schemas.microsoft.com/office/drawing/2014/main" id="{925A24AF-47D0-8877-1E35-CD85F1710C43}"/>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642" name="Text Box 2">
          <a:extLst>
            <a:ext uri="{FF2B5EF4-FFF2-40B4-BE49-F238E27FC236}">
              <a16:creationId xmlns:a16="http://schemas.microsoft.com/office/drawing/2014/main" id="{ABC30811-D0E9-1D29-27FE-11316ABDFC15}"/>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643" name="Text Box 2">
          <a:extLst>
            <a:ext uri="{FF2B5EF4-FFF2-40B4-BE49-F238E27FC236}">
              <a16:creationId xmlns:a16="http://schemas.microsoft.com/office/drawing/2014/main" id="{F922642C-6D0B-5085-06FA-C5E09FB2DF1B}"/>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644" name="Text Box 2">
          <a:extLst>
            <a:ext uri="{FF2B5EF4-FFF2-40B4-BE49-F238E27FC236}">
              <a16:creationId xmlns:a16="http://schemas.microsoft.com/office/drawing/2014/main" id="{3AB1FE5F-ACDA-5E04-8B93-9C89C39BB894}"/>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645" name="Text Box 2">
          <a:extLst>
            <a:ext uri="{FF2B5EF4-FFF2-40B4-BE49-F238E27FC236}">
              <a16:creationId xmlns:a16="http://schemas.microsoft.com/office/drawing/2014/main" id="{C770FF4E-252B-4DC0-3C58-E40F3957CFB4}"/>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646" name="Text Box 2">
          <a:extLst>
            <a:ext uri="{FF2B5EF4-FFF2-40B4-BE49-F238E27FC236}">
              <a16:creationId xmlns:a16="http://schemas.microsoft.com/office/drawing/2014/main" id="{0955ED64-96DF-6FFC-B7AD-AB9FDF55CE2D}"/>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521</xdr:row>
      <xdr:rowOff>0</xdr:rowOff>
    </xdr:from>
    <xdr:to>
      <xdr:col>13</xdr:col>
      <xdr:colOff>20955</xdr:colOff>
      <xdr:row>523</xdr:row>
      <xdr:rowOff>0</xdr:rowOff>
    </xdr:to>
    <xdr:sp macro="" textlink="">
      <xdr:nvSpPr>
        <xdr:cNvPr id="2474647" name="Text Box 2">
          <a:extLst>
            <a:ext uri="{FF2B5EF4-FFF2-40B4-BE49-F238E27FC236}">
              <a16:creationId xmlns:a16="http://schemas.microsoft.com/office/drawing/2014/main" id="{97BC394F-E142-1301-4DF7-9C34BA90A72B}"/>
            </a:ext>
          </a:extLst>
        </xdr:cNvPr>
        <xdr:cNvSpPr txBox="1">
          <a:spLocks noChangeArrowheads="1"/>
        </xdr:cNvSpPr>
      </xdr:nvSpPr>
      <xdr:spPr bwMode="auto">
        <a:xfrm>
          <a:off x="3223260" y="10299192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809</xdr:row>
      <xdr:rowOff>0</xdr:rowOff>
    </xdr:from>
    <xdr:to>
      <xdr:col>13</xdr:col>
      <xdr:colOff>114300</xdr:colOff>
      <xdr:row>811</xdr:row>
      <xdr:rowOff>0</xdr:rowOff>
    </xdr:to>
    <xdr:sp macro="" textlink="">
      <xdr:nvSpPr>
        <xdr:cNvPr id="2474648" name="Text Box 2">
          <a:extLst>
            <a:ext uri="{FF2B5EF4-FFF2-40B4-BE49-F238E27FC236}">
              <a16:creationId xmlns:a16="http://schemas.microsoft.com/office/drawing/2014/main" id="{4FBAC5CC-523C-ED9C-9CDE-3FB0B0D6CAEF}"/>
            </a:ext>
          </a:extLst>
        </xdr:cNvPr>
        <xdr:cNvSpPr txBox="1">
          <a:spLocks noChangeArrowheads="1"/>
        </xdr:cNvSpPr>
      </xdr:nvSpPr>
      <xdr:spPr bwMode="auto">
        <a:xfrm>
          <a:off x="3223260" y="15998952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637</xdr:row>
      <xdr:rowOff>0</xdr:rowOff>
    </xdr:from>
    <xdr:to>
      <xdr:col>13</xdr:col>
      <xdr:colOff>114300</xdr:colOff>
      <xdr:row>638</xdr:row>
      <xdr:rowOff>91440</xdr:rowOff>
    </xdr:to>
    <xdr:sp macro="" textlink="">
      <xdr:nvSpPr>
        <xdr:cNvPr id="2474649" name="Text Box 2">
          <a:extLst>
            <a:ext uri="{FF2B5EF4-FFF2-40B4-BE49-F238E27FC236}">
              <a16:creationId xmlns:a16="http://schemas.microsoft.com/office/drawing/2014/main" id="{6D9C9C13-6EB3-225E-0801-82BA0ACF9199}"/>
            </a:ext>
          </a:extLst>
        </xdr:cNvPr>
        <xdr:cNvSpPr txBox="1">
          <a:spLocks noChangeArrowheads="1"/>
        </xdr:cNvSpPr>
      </xdr:nvSpPr>
      <xdr:spPr bwMode="auto">
        <a:xfrm>
          <a:off x="3223260" y="1274749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637</xdr:row>
      <xdr:rowOff>0</xdr:rowOff>
    </xdr:from>
    <xdr:to>
      <xdr:col>13</xdr:col>
      <xdr:colOff>114300</xdr:colOff>
      <xdr:row>638</xdr:row>
      <xdr:rowOff>91440</xdr:rowOff>
    </xdr:to>
    <xdr:sp macro="" textlink="">
      <xdr:nvSpPr>
        <xdr:cNvPr id="2474650" name="Text Box 2">
          <a:extLst>
            <a:ext uri="{FF2B5EF4-FFF2-40B4-BE49-F238E27FC236}">
              <a16:creationId xmlns:a16="http://schemas.microsoft.com/office/drawing/2014/main" id="{046E4EA1-CF78-4FF3-1E0E-92CE6277FF5F}"/>
            </a:ext>
          </a:extLst>
        </xdr:cNvPr>
        <xdr:cNvSpPr txBox="1">
          <a:spLocks noChangeArrowheads="1"/>
        </xdr:cNvSpPr>
      </xdr:nvSpPr>
      <xdr:spPr bwMode="auto">
        <a:xfrm>
          <a:off x="3223260" y="1274749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708</xdr:row>
      <xdr:rowOff>0</xdr:rowOff>
    </xdr:from>
    <xdr:to>
      <xdr:col>13</xdr:col>
      <xdr:colOff>114300</xdr:colOff>
      <xdr:row>709</xdr:row>
      <xdr:rowOff>167640</xdr:rowOff>
    </xdr:to>
    <xdr:sp macro="" textlink="">
      <xdr:nvSpPr>
        <xdr:cNvPr id="2474651" name="Text Box 2">
          <a:extLst>
            <a:ext uri="{FF2B5EF4-FFF2-40B4-BE49-F238E27FC236}">
              <a16:creationId xmlns:a16="http://schemas.microsoft.com/office/drawing/2014/main" id="{BB4C1C14-6595-9E71-08F6-7B4630F55E78}"/>
            </a:ext>
          </a:extLst>
        </xdr:cNvPr>
        <xdr:cNvSpPr txBox="1">
          <a:spLocks noChangeArrowheads="1"/>
        </xdr:cNvSpPr>
      </xdr:nvSpPr>
      <xdr:spPr bwMode="auto">
        <a:xfrm>
          <a:off x="3223260" y="140589000"/>
          <a:ext cx="114300" cy="3352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708</xdr:row>
      <xdr:rowOff>0</xdr:rowOff>
    </xdr:from>
    <xdr:to>
      <xdr:col>13</xdr:col>
      <xdr:colOff>114300</xdr:colOff>
      <xdr:row>709</xdr:row>
      <xdr:rowOff>167640</xdr:rowOff>
    </xdr:to>
    <xdr:sp macro="" textlink="">
      <xdr:nvSpPr>
        <xdr:cNvPr id="2474652" name="Text Box 2">
          <a:extLst>
            <a:ext uri="{FF2B5EF4-FFF2-40B4-BE49-F238E27FC236}">
              <a16:creationId xmlns:a16="http://schemas.microsoft.com/office/drawing/2014/main" id="{4B575F58-B618-74A4-586E-A0A8D01125D4}"/>
            </a:ext>
          </a:extLst>
        </xdr:cNvPr>
        <xdr:cNvSpPr txBox="1">
          <a:spLocks noChangeArrowheads="1"/>
        </xdr:cNvSpPr>
      </xdr:nvSpPr>
      <xdr:spPr bwMode="auto">
        <a:xfrm>
          <a:off x="3223260" y="140589000"/>
          <a:ext cx="114300" cy="3352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673</xdr:row>
      <xdr:rowOff>0</xdr:rowOff>
    </xdr:from>
    <xdr:to>
      <xdr:col>13</xdr:col>
      <xdr:colOff>114300</xdr:colOff>
      <xdr:row>674</xdr:row>
      <xdr:rowOff>167640</xdr:rowOff>
    </xdr:to>
    <xdr:sp macro="" textlink="">
      <xdr:nvSpPr>
        <xdr:cNvPr id="2474653" name="Text Box 2">
          <a:extLst>
            <a:ext uri="{FF2B5EF4-FFF2-40B4-BE49-F238E27FC236}">
              <a16:creationId xmlns:a16="http://schemas.microsoft.com/office/drawing/2014/main" id="{9CCC6C4C-CF51-32BA-71E9-AB50B77E4D1C}"/>
            </a:ext>
          </a:extLst>
        </xdr:cNvPr>
        <xdr:cNvSpPr txBox="1">
          <a:spLocks noChangeArrowheads="1"/>
        </xdr:cNvSpPr>
      </xdr:nvSpPr>
      <xdr:spPr bwMode="auto">
        <a:xfrm>
          <a:off x="3223260" y="134134860"/>
          <a:ext cx="114300" cy="3352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673</xdr:row>
      <xdr:rowOff>0</xdr:rowOff>
    </xdr:from>
    <xdr:to>
      <xdr:col>13</xdr:col>
      <xdr:colOff>114300</xdr:colOff>
      <xdr:row>674</xdr:row>
      <xdr:rowOff>167640</xdr:rowOff>
    </xdr:to>
    <xdr:sp macro="" textlink="">
      <xdr:nvSpPr>
        <xdr:cNvPr id="2474654" name="Text Box 2">
          <a:extLst>
            <a:ext uri="{FF2B5EF4-FFF2-40B4-BE49-F238E27FC236}">
              <a16:creationId xmlns:a16="http://schemas.microsoft.com/office/drawing/2014/main" id="{5EE0423A-9FC4-5E20-F94E-389A78BC5518}"/>
            </a:ext>
          </a:extLst>
        </xdr:cNvPr>
        <xdr:cNvSpPr txBox="1">
          <a:spLocks noChangeArrowheads="1"/>
        </xdr:cNvSpPr>
      </xdr:nvSpPr>
      <xdr:spPr bwMode="auto">
        <a:xfrm>
          <a:off x="3223260" y="134134860"/>
          <a:ext cx="114300" cy="3352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810</xdr:row>
      <xdr:rowOff>0</xdr:rowOff>
    </xdr:from>
    <xdr:to>
      <xdr:col>13</xdr:col>
      <xdr:colOff>114300</xdr:colOff>
      <xdr:row>812</xdr:row>
      <xdr:rowOff>0</xdr:rowOff>
    </xdr:to>
    <xdr:sp macro="" textlink="">
      <xdr:nvSpPr>
        <xdr:cNvPr id="2474655" name="Text Box 2">
          <a:extLst>
            <a:ext uri="{FF2B5EF4-FFF2-40B4-BE49-F238E27FC236}">
              <a16:creationId xmlns:a16="http://schemas.microsoft.com/office/drawing/2014/main" id="{A53D9887-630D-8B28-3ABE-C977504F8F4E}"/>
            </a:ext>
          </a:extLst>
        </xdr:cNvPr>
        <xdr:cNvSpPr txBox="1">
          <a:spLocks noChangeArrowheads="1"/>
        </xdr:cNvSpPr>
      </xdr:nvSpPr>
      <xdr:spPr bwMode="auto">
        <a:xfrm>
          <a:off x="3223260" y="160180020"/>
          <a:ext cx="11430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656" name="Text Box 1">
          <a:extLst>
            <a:ext uri="{FF2B5EF4-FFF2-40B4-BE49-F238E27FC236}">
              <a16:creationId xmlns:a16="http://schemas.microsoft.com/office/drawing/2014/main" id="{1FA81788-9FA6-5652-8484-5B05D27337ED}"/>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657" name="Text Box 2">
          <a:extLst>
            <a:ext uri="{FF2B5EF4-FFF2-40B4-BE49-F238E27FC236}">
              <a16:creationId xmlns:a16="http://schemas.microsoft.com/office/drawing/2014/main" id="{0AC6FEAC-2239-3E21-750F-38B24C227B08}"/>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658" name="Text Box 3">
          <a:extLst>
            <a:ext uri="{FF2B5EF4-FFF2-40B4-BE49-F238E27FC236}">
              <a16:creationId xmlns:a16="http://schemas.microsoft.com/office/drawing/2014/main" id="{B8F571F0-5AF8-84D0-893C-5F1407A328E7}"/>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659" name="Text Box 4">
          <a:extLst>
            <a:ext uri="{FF2B5EF4-FFF2-40B4-BE49-F238E27FC236}">
              <a16:creationId xmlns:a16="http://schemas.microsoft.com/office/drawing/2014/main" id="{C4FC21E8-F6E0-F1EC-EC10-F5B53A19578F}"/>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660" name="Text Box 5">
          <a:extLst>
            <a:ext uri="{FF2B5EF4-FFF2-40B4-BE49-F238E27FC236}">
              <a16:creationId xmlns:a16="http://schemas.microsoft.com/office/drawing/2014/main" id="{432AA3E1-75C8-65A2-A450-A02F6779E658}"/>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661" name="Text Box 1">
          <a:extLst>
            <a:ext uri="{FF2B5EF4-FFF2-40B4-BE49-F238E27FC236}">
              <a16:creationId xmlns:a16="http://schemas.microsoft.com/office/drawing/2014/main" id="{85679E09-F29D-235B-0888-08EB811F73B4}"/>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662" name="Text Box 2">
          <a:extLst>
            <a:ext uri="{FF2B5EF4-FFF2-40B4-BE49-F238E27FC236}">
              <a16:creationId xmlns:a16="http://schemas.microsoft.com/office/drawing/2014/main" id="{4538F19F-BA59-F29B-B2A1-0659250A616B}"/>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663" name="Text Box 3">
          <a:extLst>
            <a:ext uri="{FF2B5EF4-FFF2-40B4-BE49-F238E27FC236}">
              <a16:creationId xmlns:a16="http://schemas.microsoft.com/office/drawing/2014/main" id="{A6BA9655-A0AC-550C-3846-205753AB81DB}"/>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664" name="Text Box 4">
          <a:extLst>
            <a:ext uri="{FF2B5EF4-FFF2-40B4-BE49-F238E27FC236}">
              <a16:creationId xmlns:a16="http://schemas.microsoft.com/office/drawing/2014/main" id="{EC24443B-5793-440B-CC48-D701E6589B1A}"/>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665" name="Text Box 5">
          <a:extLst>
            <a:ext uri="{FF2B5EF4-FFF2-40B4-BE49-F238E27FC236}">
              <a16:creationId xmlns:a16="http://schemas.microsoft.com/office/drawing/2014/main" id="{8CB988D9-7C03-49BA-2302-950E7D82239C}"/>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666" name="Text Box 6">
          <a:extLst>
            <a:ext uri="{FF2B5EF4-FFF2-40B4-BE49-F238E27FC236}">
              <a16:creationId xmlns:a16="http://schemas.microsoft.com/office/drawing/2014/main" id="{CFB35DDD-02E4-3CBB-6F59-AF850D4B74E3}"/>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667" name="Text Box 7">
          <a:extLst>
            <a:ext uri="{FF2B5EF4-FFF2-40B4-BE49-F238E27FC236}">
              <a16:creationId xmlns:a16="http://schemas.microsoft.com/office/drawing/2014/main" id="{7468A344-0DD0-6B8A-BF8A-507C1EEBC2B5}"/>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668" name="Text Box 8">
          <a:extLst>
            <a:ext uri="{FF2B5EF4-FFF2-40B4-BE49-F238E27FC236}">
              <a16:creationId xmlns:a16="http://schemas.microsoft.com/office/drawing/2014/main" id="{6BEDEA41-00DE-502A-E2D8-8D254725385A}"/>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669" name="Text Box 7">
          <a:extLst>
            <a:ext uri="{FF2B5EF4-FFF2-40B4-BE49-F238E27FC236}">
              <a16:creationId xmlns:a16="http://schemas.microsoft.com/office/drawing/2014/main" id="{AFF4B87B-17E6-9845-CA71-7D7EE9F1F772}"/>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670" name="Text Box 8">
          <a:extLst>
            <a:ext uri="{FF2B5EF4-FFF2-40B4-BE49-F238E27FC236}">
              <a16:creationId xmlns:a16="http://schemas.microsoft.com/office/drawing/2014/main" id="{E619380A-2254-69A2-DFA9-09CF549A6DDF}"/>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671" name="Text Box 7">
          <a:extLst>
            <a:ext uri="{FF2B5EF4-FFF2-40B4-BE49-F238E27FC236}">
              <a16:creationId xmlns:a16="http://schemas.microsoft.com/office/drawing/2014/main" id="{B5A699F4-9D5A-057C-19E3-468573A47F91}"/>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672" name="Text Box 2">
          <a:extLst>
            <a:ext uri="{FF2B5EF4-FFF2-40B4-BE49-F238E27FC236}">
              <a16:creationId xmlns:a16="http://schemas.microsoft.com/office/drawing/2014/main" id="{9463C003-48C9-E003-B17C-CA8C5FC002B2}"/>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673" name="Text Box 2">
          <a:extLst>
            <a:ext uri="{FF2B5EF4-FFF2-40B4-BE49-F238E27FC236}">
              <a16:creationId xmlns:a16="http://schemas.microsoft.com/office/drawing/2014/main" id="{B73FFCE7-88E4-33E7-EA56-C1A030672338}"/>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674" name="Text Box 2">
          <a:extLst>
            <a:ext uri="{FF2B5EF4-FFF2-40B4-BE49-F238E27FC236}">
              <a16:creationId xmlns:a16="http://schemas.microsoft.com/office/drawing/2014/main" id="{D48A3795-7C97-A1DE-723D-4AD2DFC5BC5D}"/>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675" name="Text Box 2">
          <a:extLst>
            <a:ext uri="{FF2B5EF4-FFF2-40B4-BE49-F238E27FC236}">
              <a16:creationId xmlns:a16="http://schemas.microsoft.com/office/drawing/2014/main" id="{52CB609B-6CB2-E12D-C95C-ABA5172830F4}"/>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676" name="Text Box 2">
          <a:extLst>
            <a:ext uri="{FF2B5EF4-FFF2-40B4-BE49-F238E27FC236}">
              <a16:creationId xmlns:a16="http://schemas.microsoft.com/office/drawing/2014/main" id="{4D3B860B-7A52-7898-5E75-D343EDFD1196}"/>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677" name="Text Box 6">
          <a:extLst>
            <a:ext uri="{FF2B5EF4-FFF2-40B4-BE49-F238E27FC236}">
              <a16:creationId xmlns:a16="http://schemas.microsoft.com/office/drawing/2014/main" id="{C16A168F-D63A-7E94-87BC-FEF0A774A0FA}"/>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678" name="Text Box 2">
          <a:extLst>
            <a:ext uri="{FF2B5EF4-FFF2-40B4-BE49-F238E27FC236}">
              <a16:creationId xmlns:a16="http://schemas.microsoft.com/office/drawing/2014/main" id="{18609CC0-7B5D-A902-7EA5-2664193E1999}"/>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679" name="Text Box 2">
          <a:extLst>
            <a:ext uri="{FF2B5EF4-FFF2-40B4-BE49-F238E27FC236}">
              <a16:creationId xmlns:a16="http://schemas.microsoft.com/office/drawing/2014/main" id="{719ECB60-35A2-CE5D-421B-6CE85868BCF9}"/>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680" name="Text Box 2">
          <a:extLst>
            <a:ext uri="{FF2B5EF4-FFF2-40B4-BE49-F238E27FC236}">
              <a16:creationId xmlns:a16="http://schemas.microsoft.com/office/drawing/2014/main" id="{644EC6E9-FA4B-043C-FF94-3AC63AC9514E}"/>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681" name="Text Box 6">
          <a:extLst>
            <a:ext uri="{FF2B5EF4-FFF2-40B4-BE49-F238E27FC236}">
              <a16:creationId xmlns:a16="http://schemas.microsoft.com/office/drawing/2014/main" id="{D28FE38A-C9EE-586B-7F66-C5C5D94E8E03}"/>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682" name="Text Box 2">
          <a:extLst>
            <a:ext uri="{FF2B5EF4-FFF2-40B4-BE49-F238E27FC236}">
              <a16:creationId xmlns:a16="http://schemas.microsoft.com/office/drawing/2014/main" id="{7EC7D85D-BA4C-D85F-0129-92AD7E8854D7}"/>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683" name="Text Box 2">
          <a:extLst>
            <a:ext uri="{FF2B5EF4-FFF2-40B4-BE49-F238E27FC236}">
              <a16:creationId xmlns:a16="http://schemas.microsoft.com/office/drawing/2014/main" id="{A9EF3A00-F689-3782-3720-714B1FC85240}"/>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684" name="Text Box 2">
          <a:extLst>
            <a:ext uri="{FF2B5EF4-FFF2-40B4-BE49-F238E27FC236}">
              <a16:creationId xmlns:a16="http://schemas.microsoft.com/office/drawing/2014/main" id="{9B943288-ED44-D40D-A6B1-5F78E493B7DF}"/>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685" name="Text Box 6">
          <a:extLst>
            <a:ext uri="{FF2B5EF4-FFF2-40B4-BE49-F238E27FC236}">
              <a16:creationId xmlns:a16="http://schemas.microsoft.com/office/drawing/2014/main" id="{143EB189-D5D8-20C7-544E-1F572E7BD401}"/>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686" name="Text Box 2">
          <a:extLst>
            <a:ext uri="{FF2B5EF4-FFF2-40B4-BE49-F238E27FC236}">
              <a16:creationId xmlns:a16="http://schemas.microsoft.com/office/drawing/2014/main" id="{C7CE04D2-FC60-60CF-79DC-C0C6FB7AA997}"/>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687" name="Text Box 2">
          <a:extLst>
            <a:ext uri="{FF2B5EF4-FFF2-40B4-BE49-F238E27FC236}">
              <a16:creationId xmlns:a16="http://schemas.microsoft.com/office/drawing/2014/main" id="{88763AFA-6DCB-9781-1504-149B047621A7}"/>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688" name="Text Box 2">
          <a:extLst>
            <a:ext uri="{FF2B5EF4-FFF2-40B4-BE49-F238E27FC236}">
              <a16:creationId xmlns:a16="http://schemas.microsoft.com/office/drawing/2014/main" id="{D320D5F3-9B59-A313-AC2A-10B441CA11B9}"/>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689" name="Text Box 6">
          <a:extLst>
            <a:ext uri="{FF2B5EF4-FFF2-40B4-BE49-F238E27FC236}">
              <a16:creationId xmlns:a16="http://schemas.microsoft.com/office/drawing/2014/main" id="{89AF99CD-D782-7C32-7F65-CAC106D1A0CA}"/>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690" name="Text Box 2">
          <a:extLst>
            <a:ext uri="{FF2B5EF4-FFF2-40B4-BE49-F238E27FC236}">
              <a16:creationId xmlns:a16="http://schemas.microsoft.com/office/drawing/2014/main" id="{EDEDE3CE-CCB5-9D2F-2BB2-F6452552475A}"/>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691" name="Text Box 2">
          <a:extLst>
            <a:ext uri="{FF2B5EF4-FFF2-40B4-BE49-F238E27FC236}">
              <a16:creationId xmlns:a16="http://schemas.microsoft.com/office/drawing/2014/main" id="{1DECE7E3-FEA5-4EA5-DCD0-31753474DD12}"/>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692" name="Text Box 2">
          <a:extLst>
            <a:ext uri="{FF2B5EF4-FFF2-40B4-BE49-F238E27FC236}">
              <a16:creationId xmlns:a16="http://schemas.microsoft.com/office/drawing/2014/main" id="{1F9D8438-45A8-2D6D-B7D4-656113588B89}"/>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693" name="Text Box 6">
          <a:extLst>
            <a:ext uri="{FF2B5EF4-FFF2-40B4-BE49-F238E27FC236}">
              <a16:creationId xmlns:a16="http://schemas.microsoft.com/office/drawing/2014/main" id="{DC82CA20-766A-CB57-3567-D5DCE706BEE0}"/>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694" name="Text Box 2">
          <a:extLst>
            <a:ext uri="{FF2B5EF4-FFF2-40B4-BE49-F238E27FC236}">
              <a16:creationId xmlns:a16="http://schemas.microsoft.com/office/drawing/2014/main" id="{1FE1D5DD-0FAE-185E-4D33-2279CA142335}"/>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695" name="Text Box 2">
          <a:extLst>
            <a:ext uri="{FF2B5EF4-FFF2-40B4-BE49-F238E27FC236}">
              <a16:creationId xmlns:a16="http://schemas.microsoft.com/office/drawing/2014/main" id="{CC08E1D8-9D1C-3556-F7D7-0018A94267F2}"/>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696" name="Text Box 2">
          <a:extLst>
            <a:ext uri="{FF2B5EF4-FFF2-40B4-BE49-F238E27FC236}">
              <a16:creationId xmlns:a16="http://schemas.microsoft.com/office/drawing/2014/main" id="{73DCDF4D-C0EA-72EE-ADFF-27F69AD48F82}"/>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697" name="Text Box 6">
          <a:extLst>
            <a:ext uri="{FF2B5EF4-FFF2-40B4-BE49-F238E27FC236}">
              <a16:creationId xmlns:a16="http://schemas.microsoft.com/office/drawing/2014/main" id="{4C500518-3224-B868-8C95-15369BFEDBE7}"/>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698" name="Text Box 2">
          <a:extLst>
            <a:ext uri="{FF2B5EF4-FFF2-40B4-BE49-F238E27FC236}">
              <a16:creationId xmlns:a16="http://schemas.microsoft.com/office/drawing/2014/main" id="{8C8DFC53-4BFF-9FC4-519A-3CD52C1842D9}"/>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699" name="Text Box 2">
          <a:extLst>
            <a:ext uri="{FF2B5EF4-FFF2-40B4-BE49-F238E27FC236}">
              <a16:creationId xmlns:a16="http://schemas.microsoft.com/office/drawing/2014/main" id="{570401FB-30D5-F8C7-3311-F4686DF29990}"/>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00" name="Text Box 2">
          <a:extLst>
            <a:ext uri="{FF2B5EF4-FFF2-40B4-BE49-F238E27FC236}">
              <a16:creationId xmlns:a16="http://schemas.microsoft.com/office/drawing/2014/main" id="{328786D6-0C02-6CB7-0951-7E23740AD4F2}"/>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01" name="Text Box 6">
          <a:extLst>
            <a:ext uri="{FF2B5EF4-FFF2-40B4-BE49-F238E27FC236}">
              <a16:creationId xmlns:a16="http://schemas.microsoft.com/office/drawing/2014/main" id="{F2691638-ABB1-674A-3C51-A48C7C1F6E95}"/>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02" name="Text Box 2">
          <a:extLst>
            <a:ext uri="{FF2B5EF4-FFF2-40B4-BE49-F238E27FC236}">
              <a16:creationId xmlns:a16="http://schemas.microsoft.com/office/drawing/2014/main" id="{26A60219-49FE-DB65-E00B-E1CEAD6890C1}"/>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703" name="Text Box 2">
          <a:extLst>
            <a:ext uri="{FF2B5EF4-FFF2-40B4-BE49-F238E27FC236}">
              <a16:creationId xmlns:a16="http://schemas.microsoft.com/office/drawing/2014/main" id="{B483DFFA-F490-43AB-C252-45B3A94DFD9E}"/>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04" name="Text Box 2">
          <a:extLst>
            <a:ext uri="{FF2B5EF4-FFF2-40B4-BE49-F238E27FC236}">
              <a16:creationId xmlns:a16="http://schemas.microsoft.com/office/drawing/2014/main" id="{C42EB458-CB3C-243A-E18D-086202A6B421}"/>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05" name="Text Box 6">
          <a:extLst>
            <a:ext uri="{FF2B5EF4-FFF2-40B4-BE49-F238E27FC236}">
              <a16:creationId xmlns:a16="http://schemas.microsoft.com/office/drawing/2014/main" id="{ECC55821-B021-152B-6E5C-6D41A33A1520}"/>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06" name="Text Box 2">
          <a:extLst>
            <a:ext uri="{FF2B5EF4-FFF2-40B4-BE49-F238E27FC236}">
              <a16:creationId xmlns:a16="http://schemas.microsoft.com/office/drawing/2014/main" id="{ACD3E570-0954-3346-0ACD-2EAF9EBCC86B}"/>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707" name="Text Box 2">
          <a:extLst>
            <a:ext uri="{FF2B5EF4-FFF2-40B4-BE49-F238E27FC236}">
              <a16:creationId xmlns:a16="http://schemas.microsoft.com/office/drawing/2014/main" id="{66ACDC3B-1906-0546-324A-DEAE9813DCB3}"/>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08" name="Text Box 2">
          <a:extLst>
            <a:ext uri="{FF2B5EF4-FFF2-40B4-BE49-F238E27FC236}">
              <a16:creationId xmlns:a16="http://schemas.microsoft.com/office/drawing/2014/main" id="{DA518953-68FC-6C1F-6C37-ABB68ABBF3DE}"/>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09" name="Text Box 6">
          <a:extLst>
            <a:ext uri="{FF2B5EF4-FFF2-40B4-BE49-F238E27FC236}">
              <a16:creationId xmlns:a16="http://schemas.microsoft.com/office/drawing/2014/main" id="{62560AB2-4BD4-9E1D-3DEC-28A3DDB0B6AD}"/>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10" name="Text Box 2">
          <a:extLst>
            <a:ext uri="{FF2B5EF4-FFF2-40B4-BE49-F238E27FC236}">
              <a16:creationId xmlns:a16="http://schemas.microsoft.com/office/drawing/2014/main" id="{B67B86F2-730B-8601-EBBB-5D40EABC2108}"/>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11" name="Text Box 2">
          <a:extLst>
            <a:ext uri="{FF2B5EF4-FFF2-40B4-BE49-F238E27FC236}">
              <a16:creationId xmlns:a16="http://schemas.microsoft.com/office/drawing/2014/main" id="{99D18668-D930-A709-FFD0-8AF0E8682837}"/>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12" name="Text Box 2">
          <a:extLst>
            <a:ext uri="{FF2B5EF4-FFF2-40B4-BE49-F238E27FC236}">
              <a16:creationId xmlns:a16="http://schemas.microsoft.com/office/drawing/2014/main" id="{464B6071-CDC7-DCBC-CD70-771D87015A9C}"/>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13" name="Text Box 6">
          <a:extLst>
            <a:ext uri="{FF2B5EF4-FFF2-40B4-BE49-F238E27FC236}">
              <a16:creationId xmlns:a16="http://schemas.microsoft.com/office/drawing/2014/main" id="{ADDD3306-01D1-1BAA-1BAB-243F71C20A0C}"/>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14" name="Text Box 2">
          <a:extLst>
            <a:ext uri="{FF2B5EF4-FFF2-40B4-BE49-F238E27FC236}">
              <a16:creationId xmlns:a16="http://schemas.microsoft.com/office/drawing/2014/main" id="{648F3198-6DD7-A223-3700-5B3A3328F059}"/>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715" name="Text Box 2">
          <a:extLst>
            <a:ext uri="{FF2B5EF4-FFF2-40B4-BE49-F238E27FC236}">
              <a16:creationId xmlns:a16="http://schemas.microsoft.com/office/drawing/2014/main" id="{34C20A55-E27C-5C35-FAF2-98CF5A42304A}"/>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16" name="Text Box 2">
          <a:extLst>
            <a:ext uri="{FF2B5EF4-FFF2-40B4-BE49-F238E27FC236}">
              <a16:creationId xmlns:a16="http://schemas.microsoft.com/office/drawing/2014/main" id="{D8B5ACAB-983A-1015-AB85-C51C04E0C5E2}"/>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17" name="Text Box 6">
          <a:extLst>
            <a:ext uri="{FF2B5EF4-FFF2-40B4-BE49-F238E27FC236}">
              <a16:creationId xmlns:a16="http://schemas.microsoft.com/office/drawing/2014/main" id="{D4A389D6-CB07-E0CA-CE48-33F9E59389BD}"/>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18" name="Text Box 2">
          <a:extLst>
            <a:ext uri="{FF2B5EF4-FFF2-40B4-BE49-F238E27FC236}">
              <a16:creationId xmlns:a16="http://schemas.microsoft.com/office/drawing/2014/main" id="{80E9818E-B4CE-99A9-EEDA-B11092080EBA}"/>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719" name="Text Box 2">
          <a:extLst>
            <a:ext uri="{FF2B5EF4-FFF2-40B4-BE49-F238E27FC236}">
              <a16:creationId xmlns:a16="http://schemas.microsoft.com/office/drawing/2014/main" id="{8AEBAEAA-FD85-E9DA-D447-7A3032A0D65D}"/>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20" name="Text Box 2">
          <a:extLst>
            <a:ext uri="{FF2B5EF4-FFF2-40B4-BE49-F238E27FC236}">
              <a16:creationId xmlns:a16="http://schemas.microsoft.com/office/drawing/2014/main" id="{F101B1E7-DEB5-45DF-DEBB-3AE63836A808}"/>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21" name="Text Box 6">
          <a:extLst>
            <a:ext uri="{FF2B5EF4-FFF2-40B4-BE49-F238E27FC236}">
              <a16:creationId xmlns:a16="http://schemas.microsoft.com/office/drawing/2014/main" id="{779E4CB2-E6A9-F9D3-A8D2-AA01FB109B48}"/>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22" name="Text Box 2">
          <a:extLst>
            <a:ext uri="{FF2B5EF4-FFF2-40B4-BE49-F238E27FC236}">
              <a16:creationId xmlns:a16="http://schemas.microsoft.com/office/drawing/2014/main" id="{C8530D73-0470-B663-C5BF-23C303ECA97F}"/>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723" name="Text Box 2">
          <a:extLst>
            <a:ext uri="{FF2B5EF4-FFF2-40B4-BE49-F238E27FC236}">
              <a16:creationId xmlns:a16="http://schemas.microsoft.com/office/drawing/2014/main" id="{7537EF50-CBD0-BCAB-A588-4673234F5F31}"/>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24" name="Text Box 2">
          <a:extLst>
            <a:ext uri="{FF2B5EF4-FFF2-40B4-BE49-F238E27FC236}">
              <a16:creationId xmlns:a16="http://schemas.microsoft.com/office/drawing/2014/main" id="{F6FEB186-87C1-4FA7-E033-C10564FBDEBF}"/>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25" name="Text Box 6">
          <a:extLst>
            <a:ext uri="{FF2B5EF4-FFF2-40B4-BE49-F238E27FC236}">
              <a16:creationId xmlns:a16="http://schemas.microsoft.com/office/drawing/2014/main" id="{3EB2A154-563E-88E5-67E3-F7B20E670C35}"/>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26" name="Text Box 2">
          <a:extLst>
            <a:ext uri="{FF2B5EF4-FFF2-40B4-BE49-F238E27FC236}">
              <a16:creationId xmlns:a16="http://schemas.microsoft.com/office/drawing/2014/main" id="{7C2A16EE-ECD5-7565-18B2-FB882D921EED}"/>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27" name="Text Box 2">
          <a:extLst>
            <a:ext uri="{FF2B5EF4-FFF2-40B4-BE49-F238E27FC236}">
              <a16:creationId xmlns:a16="http://schemas.microsoft.com/office/drawing/2014/main" id="{AFA82355-588B-C9CB-5867-AFC49807666C}"/>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28" name="Text Box 2">
          <a:extLst>
            <a:ext uri="{FF2B5EF4-FFF2-40B4-BE49-F238E27FC236}">
              <a16:creationId xmlns:a16="http://schemas.microsoft.com/office/drawing/2014/main" id="{B1673A42-8E35-8F49-453D-EC591332771B}"/>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29" name="Text Box 6">
          <a:extLst>
            <a:ext uri="{FF2B5EF4-FFF2-40B4-BE49-F238E27FC236}">
              <a16:creationId xmlns:a16="http://schemas.microsoft.com/office/drawing/2014/main" id="{FD120669-5723-C9D7-99CA-7F1EF5300E70}"/>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30" name="Text Box 2">
          <a:extLst>
            <a:ext uri="{FF2B5EF4-FFF2-40B4-BE49-F238E27FC236}">
              <a16:creationId xmlns:a16="http://schemas.microsoft.com/office/drawing/2014/main" id="{F36DBEB0-84B3-1516-6F3B-C34B4AACBBDD}"/>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731" name="Text Box 2">
          <a:extLst>
            <a:ext uri="{FF2B5EF4-FFF2-40B4-BE49-F238E27FC236}">
              <a16:creationId xmlns:a16="http://schemas.microsoft.com/office/drawing/2014/main" id="{BD7E7D9F-C812-E22D-CD95-E1B642D7D9AF}"/>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32" name="Text Box 2">
          <a:extLst>
            <a:ext uri="{FF2B5EF4-FFF2-40B4-BE49-F238E27FC236}">
              <a16:creationId xmlns:a16="http://schemas.microsoft.com/office/drawing/2014/main" id="{42A3DD27-4FC9-F758-B231-143E6231838B}"/>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33" name="Text Box 6">
          <a:extLst>
            <a:ext uri="{FF2B5EF4-FFF2-40B4-BE49-F238E27FC236}">
              <a16:creationId xmlns:a16="http://schemas.microsoft.com/office/drawing/2014/main" id="{426A99FA-C6C1-52BD-EB37-D4A0E0E0E0A1}"/>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34" name="Text Box 2">
          <a:extLst>
            <a:ext uri="{FF2B5EF4-FFF2-40B4-BE49-F238E27FC236}">
              <a16:creationId xmlns:a16="http://schemas.microsoft.com/office/drawing/2014/main" id="{62286D6A-75D2-A8D0-D17F-CD5907990216}"/>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735" name="Text Box 2">
          <a:extLst>
            <a:ext uri="{FF2B5EF4-FFF2-40B4-BE49-F238E27FC236}">
              <a16:creationId xmlns:a16="http://schemas.microsoft.com/office/drawing/2014/main" id="{9B7AE242-86D1-F3EC-A8D9-36F57AF00E64}"/>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36" name="Text Box 2">
          <a:extLst>
            <a:ext uri="{FF2B5EF4-FFF2-40B4-BE49-F238E27FC236}">
              <a16:creationId xmlns:a16="http://schemas.microsoft.com/office/drawing/2014/main" id="{F3AC2432-8B6D-C501-D46B-86B10613EE64}"/>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37" name="Text Box 6">
          <a:extLst>
            <a:ext uri="{FF2B5EF4-FFF2-40B4-BE49-F238E27FC236}">
              <a16:creationId xmlns:a16="http://schemas.microsoft.com/office/drawing/2014/main" id="{8BBE400F-2B94-D846-C93B-B393F12C4AE1}"/>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38" name="Text Box 2">
          <a:extLst>
            <a:ext uri="{FF2B5EF4-FFF2-40B4-BE49-F238E27FC236}">
              <a16:creationId xmlns:a16="http://schemas.microsoft.com/office/drawing/2014/main" id="{24CF0E0F-40E1-1A44-28A6-973F1A9F6453}"/>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739" name="Text Box 2">
          <a:extLst>
            <a:ext uri="{FF2B5EF4-FFF2-40B4-BE49-F238E27FC236}">
              <a16:creationId xmlns:a16="http://schemas.microsoft.com/office/drawing/2014/main" id="{2F080BCC-FBBE-91A9-E81F-76B2684A77F6}"/>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40" name="Text Box 2">
          <a:extLst>
            <a:ext uri="{FF2B5EF4-FFF2-40B4-BE49-F238E27FC236}">
              <a16:creationId xmlns:a16="http://schemas.microsoft.com/office/drawing/2014/main" id="{54A66242-0E93-29AE-3CC8-396BE1333CE1}"/>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41" name="Text Box 6">
          <a:extLst>
            <a:ext uri="{FF2B5EF4-FFF2-40B4-BE49-F238E27FC236}">
              <a16:creationId xmlns:a16="http://schemas.microsoft.com/office/drawing/2014/main" id="{33FE1F12-606D-79EC-022A-2366EEAB6373}"/>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42" name="Text Box 2">
          <a:extLst>
            <a:ext uri="{FF2B5EF4-FFF2-40B4-BE49-F238E27FC236}">
              <a16:creationId xmlns:a16="http://schemas.microsoft.com/office/drawing/2014/main" id="{AB172B15-6BBC-B513-AFBF-D7247146EED0}"/>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743" name="Text Box 2">
          <a:extLst>
            <a:ext uri="{FF2B5EF4-FFF2-40B4-BE49-F238E27FC236}">
              <a16:creationId xmlns:a16="http://schemas.microsoft.com/office/drawing/2014/main" id="{F7F55EF2-286B-CC11-8FCC-7FF18503CBD4}"/>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44" name="Text Box 2">
          <a:extLst>
            <a:ext uri="{FF2B5EF4-FFF2-40B4-BE49-F238E27FC236}">
              <a16:creationId xmlns:a16="http://schemas.microsoft.com/office/drawing/2014/main" id="{C12227C3-0FCD-3DBA-6014-E274875CF73C}"/>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45" name="Text Box 6">
          <a:extLst>
            <a:ext uri="{FF2B5EF4-FFF2-40B4-BE49-F238E27FC236}">
              <a16:creationId xmlns:a16="http://schemas.microsoft.com/office/drawing/2014/main" id="{1E81401D-9202-38D2-F50A-D51054626CCB}"/>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46" name="Text Box 2">
          <a:extLst>
            <a:ext uri="{FF2B5EF4-FFF2-40B4-BE49-F238E27FC236}">
              <a16:creationId xmlns:a16="http://schemas.microsoft.com/office/drawing/2014/main" id="{B3A2C7BE-FD26-6BC6-8CF1-7AE3443237D1}"/>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47" name="Text Box 2">
          <a:extLst>
            <a:ext uri="{FF2B5EF4-FFF2-40B4-BE49-F238E27FC236}">
              <a16:creationId xmlns:a16="http://schemas.microsoft.com/office/drawing/2014/main" id="{73F203DF-6D98-DD12-27E6-ADC110B2F52A}"/>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48" name="Text Box 2">
          <a:extLst>
            <a:ext uri="{FF2B5EF4-FFF2-40B4-BE49-F238E27FC236}">
              <a16:creationId xmlns:a16="http://schemas.microsoft.com/office/drawing/2014/main" id="{49F9B369-0BDA-A32A-1996-793F157AFBA0}"/>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49" name="Text Box 6">
          <a:extLst>
            <a:ext uri="{FF2B5EF4-FFF2-40B4-BE49-F238E27FC236}">
              <a16:creationId xmlns:a16="http://schemas.microsoft.com/office/drawing/2014/main" id="{7F268529-F513-FD41-668C-E8089CFD4CE9}"/>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50" name="Text Box 2">
          <a:extLst>
            <a:ext uri="{FF2B5EF4-FFF2-40B4-BE49-F238E27FC236}">
              <a16:creationId xmlns:a16="http://schemas.microsoft.com/office/drawing/2014/main" id="{2672661C-DF94-1923-1A2B-37DB88FCD08F}"/>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751" name="Text Box 2">
          <a:extLst>
            <a:ext uri="{FF2B5EF4-FFF2-40B4-BE49-F238E27FC236}">
              <a16:creationId xmlns:a16="http://schemas.microsoft.com/office/drawing/2014/main" id="{0B25C258-9D32-5146-32A3-1A661B1F58D7}"/>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52" name="Text Box 2">
          <a:extLst>
            <a:ext uri="{FF2B5EF4-FFF2-40B4-BE49-F238E27FC236}">
              <a16:creationId xmlns:a16="http://schemas.microsoft.com/office/drawing/2014/main" id="{7D211C93-0420-1B33-304E-C243C2DC6D48}"/>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53" name="Text Box 6">
          <a:extLst>
            <a:ext uri="{FF2B5EF4-FFF2-40B4-BE49-F238E27FC236}">
              <a16:creationId xmlns:a16="http://schemas.microsoft.com/office/drawing/2014/main" id="{96BF0F82-3923-AA88-8DD9-B8F9F39F492C}"/>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54" name="Text Box 2">
          <a:extLst>
            <a:ext uri="{FF2B5EF4-FFF2-40B4-BE49-F238E27FC236}">
              <a16:creationId xmlns:a16="http://schemas.microsoft.com/office/drawing/2014/main" id="{537E47FE-CDBB-712D-D1EB-901A175C19AE}"/>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755" name="Text Box 2">
          <a:extLst>
            <a:ext uri="{FF2B5EF4-FFF2-40B4-BE49-F238E27FC236}">
              <a16:creationId xmlns:a16="http://schemas.microsoft.com/office/drawing/2014/main" id="{65DDD25D-DC70-8DED-734C-007E6C4985F5}"/>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56" name="Text Box 2">
          <a:extLst>
            <a:ext uri="{FF2B5EF4-FFF2-40B4-BE49-F238E27FC236}">
              <a16:creationId xmlns:a16="http://schemas.microsoft.com/office/drawing/2014/main" id="{1378084D-FC14-970F-1B21-7A7B78DD186F}"/>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57" name="Text Box 6">
          <a:extLst>
            <a:ext uri="{FF2B5EF4-FFF2-40B4-BE49-F238E27FC236}">
              <a16:creationId xmlns:a16="http://schemas.microsoft.com/office/drawing/2014/main" id="{A248B6BA-62E5-A5EA-161D-6DC24A4AEEA1}"/>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58" name="Text Box 2">
          <a:extLst>
            <a:ext uri="{FF2B5EF4-FFF2-40B4-BE49-F238E27FC236}">
              <a16:creationId xmlns:a16="http://schemas.microsoft.com/office/drawing/2014/main" id="{3509544B-F522-10F1-B1E0-CC1C6DB2096A}"/>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759" name="Text Box 2">
          <a:extLst>
            <a:ext uri="{FF2B5EF4-FFF2-40B4-BE49-F238E27FC236}">
              <a16:creationId xmlns:a16="http://schemas.microsoft.com/office/drawing/2014/main" id="{A09DD6FD-3EA3-8989-396F-D4CB6563FB7B}"/>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60" name="Text Box 2">
          <a:extLst>
            <a:ext uri="{FF2B5EF4-FFF2-40B4-BE49-F238E27FC236}">
              <a16:creationId xmlns:a16="http://schemas.microsoft.com/office/drawing/2014/main" id="{479EF3CC-9D29-6B19-FECC-A58D9A222C49}"/>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61" name="Text Box 6">
          <a:extLst>
            <a:ext uri="{FF2B5EF4-FFF2-40B4-BE49-F238E27FC236}">
              <a16:creationId xmlns:a16="http://schemas.microsoft.com/office/drawing/2014/main" id="{FA77DC85-4B57-BF9F-8355-B6116FEAB48C}"/>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62" name="Text Box 2">
          <a:extLst>
            <a:ext uri="{FF2B5EF4-FFF2-40B4-BE49-F238E27FC236}">
              <a16:creationId xmlns:a16="http://schemas.microsoft.com/office/drawing/2014/main" id="{9DD60478-8E83-E71B-9337-634EF54235F4}"/>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763" name="Text Box 2">
          <a:extLst>
            <a:ext uri="{FF2B5EF4-FFF2-40B4-BE49-F238E27FC236}">
              <a16:creationId xmlns:a16="http://schemas.microsoft.com/office/drawing/2014/main" id="{9835A84B-0935-5A97-2774-EAD1BC003C34}"/>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64" name="Text Box 2">
          <a:extLst>
            <a:ext uri="{FF2B5EF4-FFF2-40B4-BE49-F238E27FC236}">
              <a16:creationId xmlns:a16="http://schemas.microsoft.com/office/drawing/2014/main" id="{2267298B-62AF-2C15-EF54-4F5292024321}"/>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65" name="Text Box 6">
          <a:extLst>
            <a:ext uri="{FF2B5EF4-FFF2-40B4-BE49-F238E27FC236}">
              <a16:creationId xmlns:a16="http://schemas.microsoft.com/office/drawing/2014/main" id="{73AAC01F-852C-A75B-7011-2A761A999A97}"/>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66" name="Text Box 2">
          <a:extLst>
            <a:ext uri="{FF2B5EF4-FFF2-40B4-BE49-F238E27FC236}">
              <a16:creationId xmlns:a16="http://schemas.microsoft.com/office/drawing/2014/main" id="{8DBD61C7-DB5A-5E59-BC2A-DDA41B6656EE}"/>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767" name="Text Box 2">
          <a:extLst>
            <a:ext uri="{FF2B5EF4-FFF2-40B4-BE49-F238E27FC236}">
              <a16:creationId xmlns:a16="http://schemas.microsoft.com/office/drawing/2014/main" id="{9A77D5BC-E43F-BE67-46A5-4895C3881EC6}"/>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68" name="Text Box 2">
          <a:extLst>
            <a:ext uri="{FF2B5EF4-FFF2-40B4-BE49-F238E27FC236}">
              <a16:creationId xmlns:a16="http://schemas.microsoft.com/office/drawing/2014/main" id="{2699466B-A7AE-7CEF-B955-E885F1EF9683}"/>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69" name="Text Box 6">
          <a:extLst>
            <a:ext uri="{FF2B5EF4-FFF2-40B4-BE49-F238E27FC236}">
              <a16:creationId xmlns:a16="http://schemas.microsoft.com/office/drawing/2014/main" id="{C2C9338E-F395-57C1-CAE7-C2822725F3EC}"/>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70" name="Text Box 2">
          <a:extLst>
            <a:ext uri="{FF2B5EF4-FFF2-40B4-BE49-F238E27FC236}">
              <a16:creationId xmlns:a16="http://schemas.microsoft.com/office/drawing/2014/main" id="{82394DC7-5DA9-D1B7-8667-E70BCC880189}"/>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71" name="Text Box 2">
          <a:extLst>
            <a:ext uri="{FF2B5EF4-FFF2-40B4-BE49-F238E27FC236}">
              <a16:creationId xmlns:a16="http://schemas.microsoft.com/office/drawing/2014/main" id="{84E709CF-B760-4FCF-F55F-BDC8C2FEB245}"/>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72" name="Text Box 2">
          <a:extLst>
            <a:ext uri="{FF2B5EF4-FFF2-40B4-BE49-F238E27FC236}">
              <a16:creationId xmlns:a16="http://schemas.microsoft.com/office/drawing/2014/main" id="{6AFCFF82-3297-7B5F-3158-5D15B1AE0FDC}"/>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73" name="Text Box 6">
          <a:extLst>
            <a:ext uri="{FF2B5EF4-FFF2-40B4-BE49-F238E27FC236}">
              <a16:creationId xmlns:a16="http://schemas.microsoft.com/office/drawing/2014/main" id="{01050ACF-421D-9467-CF57-2CA7BD84A680}"/>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74" name="Text Box 2">
          <a:extLst>
            <a:ext uri="{FF2B5EF4-FFF2-40B4-BE49-F238E27FC236}">
              <a16:creationId xmlns:a16="http://schemas.microsoft.com/office/drawing/2014/main" id="{58D678D2-5B7D-D66A-7FB0-C2C566961F85}"/>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775" name="Text Box 2">
          <a:extLst>
            <a:ext uri="{FF2B5EF4-FFF2-40B4-BE49-F238E27FC236}">
              <a16:creationId xmlns:a16="http://schemas.microsoft.com/office/drawing/2014/main" id="{407FE249-6CD3-7497-DDA5-FC592E4444B4}"/>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76" name="Text Box 2">
          <a:extLst>
            <a:ext uri="{FF2B5EF4-FFF2-40B4-BE49-F238E27FC236}">
              <a16:creationId xmlns:a16="http://schemas.microsoft.com/office/drawing/2014/main" id="{BFB0E226-8AE7-1D45-200C-51A873B85A5D}"/>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77" name="Text Box 6">
          <a:extLst>
            <a:ext uri="{FF2B5EF4-FFF2-40B4-BE49-F238E27FC236}">
              <a16:creationId xmlns:a16="http://schemas.microsoft.com/office/drawing/2014/main" id="{1689B538-CE15-6F36-4C38-0001316A9C00}"/>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78" name="Text Box 2">
          <a:extLst>
            <a:ext uri="{FF2B5EF4-FFF2-40B4-BE49-F238E27FC236}">
              <a16:creationId xmlns:a16="http://schemas.microsoft.com/office/drawing/2014/main" id="{6FF8536D-E794-D39D-2DCA-AAB9D4CE4382}"/>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779" name="Text Box 2">
          <a:extLst>
            <a:ext uri="{FF2B5EF4-FFF2-40B4-BE49-F238E27FC236}">
              <a16:creationId xmlns:a16="http://schemas.microsoft.com/office/drawing/2014/main" id="{3FFBE670-ED91-8305-756C-16A30DBC6EFC}"/>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80" name="Text Box 2">
          <a:extLst>
            <a:ext uri="{FF2B5EF4-FFF2-40B4-BE49-F238E27FC236}">
              <a16:creationId xmlns:a16="http://schemas.microsoft.com/office/drawing/2014/main" id="{28D956B2-E4D3-82CA-DE91-5CDFC13650B3}"/>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81" name="Text Box 2">
          <a:extLst>
            <a:ext uri="{FF2B5EF4-FFF2-40B4-BE49-F238E27FC236}">
              <a16:creationId xmlns:a16="http://schemas.microsoft.com/office/drawing/2014/main" id="{3D5BBE01-D96B-2530-80A7-EC8397ECD35C}"/>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82" name="Text Box 2">
          <a:extLst>
            <a:ext uri="{FF2B5EF4-FFF2-40B4-BE49-F238E27FC236}">
              <a16:creationId xmlns:a16="http://schemas.microsoft.com/office/drawing/2014/main" id="{4C28E707-3ED6-82A6-5679-BCB12FD4A997}"/>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83" name="Text Box 6">
          <a:extLst>
            <a:ext uri="{FF2B5EF4-FFF2-40B4-BE49-F238E27FC236}">
              <a16:creationId xmlns:a16="http://schemas.microsoft.com/office/drawing/2014/main" id="{486B07C4-4CF6-E167-422C-E38FA10DB779}"/>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84" name="Text Box 2">
          <a:extLst>
            <a:ext uri="{FF2B5EF4-FFF2-40B4-BE49-F238E27FC236}">
              <a16:creationId xmlns:a16="http://schemas.microsoft.com/office/drawing/2014/main" id="{829F0F25-30C6-B406-D559-26DD474483D8}"/>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785" name="Text Box 2">
          <a:extLst>
            <a:ext uri="{FF2B5EF4-FFF2-40B4-BE49-F238E27FC236}">
              <a16:creationId xmlns:a16="http://schemas.microsoft.com/office/drawing/2014/main" id="{7BD98BFA-50FA-FAF0-4261-894687B33C7D}"/>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86" name="Text Box 2">
          <a:extLst>
            <a:ext uri="{FF2B5EF4-FFF2-40B4-BE49-F238E27FC236}">
              <a16:creationId xmlns:a16="http://schemas.microsoft.com/office/drawing/2014/main" id="{F2A4F5DC-EDDA-9A9B-C8B8-9D5FCCB7CA2B}"/>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87" name="Text Box 2">
          <a:extLst>
            <a:ext uri="{FF2B5EF4-FFF2-40B4-BE49-F238E27FC236}">
              <a16:creationId xmlns:a16="http://schemas.microsoft.com/office/drawing/2014/main" id="{A4B29856-0E2C-1C2B-17FF-84483BC8CFCA}"/>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88" name="Text Box 6">
          <a:extLst>
            <a:ext uri="{FF2B5EF4-FFF2-40B4-BE49-F238E27FC236}">
              <a16:creationId xmlns:a16="http://schemas.microsoft.com/office/drawing/2014/main" id="{8DF14003-F44D-5F97-EF7E-F29E99D23C07}"/>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89" name="Text Box 2">
          <a:extLst>
            <a:ext uri="{FF2B5EF4-FFF2-40B4-BE49-F238E27FC236}">
              <a16:creationId xmlns:a16="http://schemas.microsoft.com/office/drawing/2014/main" id="{13A28B0C-0036-7CC4-C39A-395E88C1F724}"/>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90" name="Text Box 2">
          <a:extLst>
            <a:ext uri="{FF2B5EF4-FFF2-40B4-BE49-F238E27FC236}">
              <a16:creationId xmlns:a16="http://schemas.microsoft.com/office/drawing/2014/main" id="{42D9D0FF-3817-90FC-3491-2AF06F099FA1}"/>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91" name="Text Box 2">
          <a:extLst>
            <a:ext uri="{FF2B5EF4-FFF2-40B4-BE49-F238E27FC236}">
              <a16:creationId xmlns:a16="http://schemas.microsoft.com/office/drawing/2014/main" id="{5B7C19B7-9466-1093-C63C-49B335F6E0DE}"/>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92" name="Text Box 2">
          <a:extLst>
            <a:ext uri="{FF2B5EF4-FFF2-40B4-BE49-F238E27FC236}">
              <a16:creationId xmlns:a16="http://schemas.microsoft.com/office/drawing/2014/main" id="{33609F25-57EA-3420-6B76-3973CB80FAD6}"/>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93" name="Text Box 6">
          <a:extLst>
            <a:ext uri="{FF2B5EF4-FFF2-40B4-BE49-F238E27FC236}">
              <a16:creationId xmlns:a16="http://schemas.microsoft.com/office/drawing/2014/main" id="{9AE85592-9C4F-D81F-8202-E1C9A1115D36}"/>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94" name="Text Box 2">
          <a:extLst>
            <a:ext uri="{FF2B5EF4-FFF2-40B4-BE49-F238E27FC236}">
              <a16:creationId xmlns:a16="http://schemas.microsoft.com/office/drawing/2014/main" id="{746A95CC-6F9B-77D1-A328-E452491FB1ED}"/>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95" name="Text Box 2">
          <a:extLst>
            <a:ext uri="{FF2B5EF4-FFF2-40B4-BE49-F238E27FC236}">
              <a16:creationId xmlns:a16="http://schemas.microsoft.com/office/drawing/2014/main" id="{12EDCA38-A57A-16AC-9DA9-BF5FF150F39B}"/>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96" name="Text Box 2">
          <a:extLst>
            <a:ext uri="{FF2B5EF4-FFF2-40B4-BE49-F238E27FC236}">
              <a16:creationId xmlns:a16="http://schemas.microsoft.com/office/drawing/2014/main" id="{9E5BF938-5070-E624-9070-B1525FC1EB69}"/>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97" name="Text Box 2">
          <a:extLst>
            <a:ext uri="{FF2B5EF4-FFF2-40B4-BE49-F238E27FC236}">
              <a16:creationId xmlns:a16="http://schemas.microsoft.com/office/drawing/2014/main" id="{D4CA7FEF-E886-BFEA-ECEE-DC3593BF73F0}"/>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798" name="Text Box 2">
          <a:extLst>
            <a:ext uri="{FF2B5EF4-FFF2-40B4-BE49-F238E27FC236}">
              <a16:creationId xmlns:a16="http://schemas.microsoft.com/office/drawing/2014/main" id="{F75EA7BC-9F44-C7E6-B188-3775A2C8D308}"/>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35</xdr:col>
      <xdr:colOff>297180</xdr:colOff>
      <xdr:row>5</xdr:row>
      <xdr:rowOff>579120</xdr:rowOff>
    </xdr:from>
    <xdr:to>
      <xdr:col>36</xdr:col>
      <xdr:colOff>0</xdr:colOff>
      <xdr:row>7</xdr:row>
      <xdr:rowOff>0</xdr:rowOff>
    </xdr:to>
    <xdr:sp macro="" textlink="">
      <xdr:nvSpPr>
        <xdr:cNvPr id="2474799" name="Text Box 2">
          <a:extLst>
            <a:ext uri="{FF2B5EF4-FFF2-40B4-BE49-F238E27FC236}">
              <a16:creationId xmlns:a16="http://schemas.microsoft.com/office/drawing/2014/main" id="{6ECC481D-3928-5E28-66F0-69287BB22D7E}"/>
            </a:ext>
          </a:extLst>
        </xdr:cNvPr>
        <xdr:cNvSpPr txBox="1">
          <a:spLocks noChangeArrowheads="1"/>
        </xdr:cNvSpPr>
      </xdr:nvSpPr>
      <xdr:spPr bwMode="auto">
        <a:xfrm>
          <a:off x="8839200" y="1714500"/>
          <a:ext cx="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00" name="Text Box 6">
          <a:extLst>
            <a:ext uri="{FF2B5EF4-FFF2-40B4-BE49-F238E27FC236}">
              <a16:creationId xmlns:a16="http://schemas.microsoft.com/office/drawing/2014/main" id="{226B1836-C8C8-A344-7B9C-6109F3652428}"/>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01" name="Text Box 2">
          <a:extLst>
            <a:ext uri="{FF2B5EF4-FFF2-40B4-BE49-F238E27FC236}">
              <a16:creationId xmlns:a16="http://schemas.microsoft.com/office/drawing/2014/main" id="{2BA05CCD-C154-911D-FB01-D778025CF95A}"/>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802" name="Text Box 2">
          <a:extLst>
            <a:ext uri="{FF2B5EF4-FFF2-40B4-BE49-F238E27FC236}">
              <a16:creationId xmlns:a16="http://schemas.microsoft.com/office/drawing/2014/main" id="{74C72809-F965-E7CF-44A6-97ACC4CAF500}"/>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03" name="Text Box 2">
          <a:extLst>
            <a:ext uri="{FF2B5EF4-FFF2-40B4-BE49-F238E27FC236}">
              <a16:creationId xmlns:a16="http://schemas.microsoft.com/office/drawing/2014/main" id="{7118FBE8-4BC5-2BEA-660F-3A5E2CD8D488}"/>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04" name="Text Box 2">
          <a:extLst>
            <a:ext uri="{FF2B5EF4-FFF2-40B4-BE49-F238E27FC236}">
              <a16:creationId xmlns:a16="http://schemas.microsoft.com/office/drawing/2014/main" id="{0C1D04CC-FEF2-30CF-7C2C-90473EDEAE75}"/>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05" name="Text Box 1">
          <a:extLst>
            <a:ext uri="{FF2B5EF4-FFF2-40B4-BE49-F238E27FC236}">
              <a16:creationId xmlns:a16="http://schemas.microsoft.com/office/drawing/2014/main" id="{D3E41538-9D79-4388-1070-DD12A03B75D0}"/>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06" name="Text Box 3">
          <a:extLst>
            <a:ext uri="{FF2B5EF4-FFF2-40B4-BE49-F238E27FC236}">
              <a16:creationId xmlns:a16="http://schemas.microsoft.com/office/drawing/2014/main" id="{D63CC011-7AE3-42C0-CFFD-D63D0C386AD7}"/>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07" name="Text Box 4">
          <a:extLst>
            <a:ext uri="{FF2B5EF4-FFF2-40B4-BE49-F238E27FC236}">
              <a16:creationId xmlns:a16="http://schemas.microsoft.com/office/drawing/2014/main" id="{B250F43A-0A60-A760-812C-36ACDC9EB87A}"/>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08" name="Text Box 5">
          <a:extLst>
            <a:ext uri="{FF2B5EF4-FFF2-40B4-BE49-F238E27FC236}">
              <a16:creationId xmlns:a16="http://schemas.microsoft.com/office/drawing/2014/main" id="{C48A2EE2-E43A-4D67-EA4B-7CFBC572208B}"/>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09" name="Text Box 1">
          <a:extLst>
            <a:ext uri="{FF2B5EF4-FFF2-40B4-BE49-F238E27FC236}">
              <a16:creationId xmlns:a16="http://schemas.microsoft.com/office/drawing/2014/main" id="{94403433-6387-0C91-F71C-F00CA681F80B}"/>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10" name="Text Box 3">
          <a:extLst>
            <a:ext uri="{FF2B5EF4-FFF2-40B4-BE49-F238E27FC236}">
              <a16:creationId xmlns:a16="http://schemas.microsoft.com/office/drawing/2014/main" id="{9DFC1E4D-E4B2-E789-61B3-A855BA748B40}"/>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11" name="Text Box 4">
          <a:extLst>
            <a:ext uri="{FF2B5EF4-FFF2-40B4-BE49-F238E27FC236}">
              <a16:creationId xmlns:a16="http://schemas.microsoft.com/office/drawing/2014/main" id="{B67513AA-18F7-8DD7-5751-15063C1019FD}"/>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12" name="Text Box 5">
          <a:extLst>
            <a:ext uri="{FF2B5EF4-FFF2-40B4-BE49-F238E27FC236}">
              <a16:creationId xmlns:a16="http://schemas.microsoft.com/office/drawing/2014/main" id="{503C87B3-F619-F4C8-C6B3-94425ED77F93}"/>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8</xdr:row>
      <xdr:rowOff>0</xdr:rowOff>
    </xdr:to>
    <xdr:sp macro="" textlink="">
      <xdr:nvSpPr>
        <xdr:cNvPr id="2474813" name="Text Box 2">
          <a:extLst>
            <a:ext uri="{FF2B5EF4-FFF2-40B4-BE49-F238E27FC236}">
              <a16:creationId xmlns:a16="http://schemas.microsoft.com/office/drawing/2014/main" id="{8B13DADC-5CED-3837-DB10-F2BEBACF4BDC}"/>
            </a:ext>
          </a:extLst>
        </xdr:cNvPr>
        <xdr:cNvSpPr txBox="1">
          <a:spLocks noChangeArrowheads="1"/>
        </xdr:cNvSpPr>
      </xdr:nvSpPr>
      <xdr:spPr bwMode="auto">
        <a:xfrm>
          <a:off x="3223260" y="1714500"/>
          <a:ext cx="11430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8</xdr:row>
      <xdr:rowOff>0</xdr:rowOff>
    </xdr:to>
    <xdr:sp macro="" textlink="">
      <xdr:nvSpPr>
        <xdr:cNvPr id="2474814" name="Text Box 6">
          <a:extLst>
            <a:ext uri="{FF2B5EF4-FFF2-40B4-BE49-F238E27FC236}">
              <a16:creationId xmlns:a16="http://schemas.microsoft.com/office/drawing/2014/main" id="{9BC34330-07FE-92A0-9875-DDCDCF4CF491}"/>
            </a:ext>
          </a:extLst>
        </xdr:cNvPr>
        <xdr:cNvSpPr txBox="1">
          <a:spLocks noChangeArrowheads="1"/>
        </xdr:cNvSpPr>
      </xdr:nvSpPr>
      <xdr:spPr bwMode="auto">
        <a:xfrm>
          <a:off x="3223260" y="1714500"/>
          <a:ext cx="11430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8</xdr:row>
      <xdr:rowOff>0</xdr:rowOff>
    </xdr:to>
    <xdr:sp macro="" textlink="">
      <xdr:nvSpPr>
        <xdr:cNvPr id="2474815" name="Text Box 2">
          <a:extLst>
            <a:ext uri="{FF2B5EF4-FFF2-40B4-BE49-F238E27FC236}">
              <a16:creationId xmlns:a16="http://schemas.microsoft.com/office/drawing/2014/main" id="{B18EA5C7-863B-3DDC-E0F5-4CDEF22A32C4}"/>
            </a:ext>
          </a:extLst>
        </xdr:cNvPr>
        <xdr:cNvSpPr txBox="1">
          <a:spLocks noChangeArrowheads="1"/>
        </xdr:cNvSpPr>
      </xdr:nvSpPr>
      <xdr:spPr bwMode="auto">
        <a:xfrm>
          <a:off x="3223260" y="1714500"/>
          <a:ext cx="11430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8</xdr:row>
      <xdr:rowOff>0</xdr:rowOff>
    </xdr:to>
    <xdr:sp macro="" textlink="">
      <xdr:nvSpPr>
        <xdr:cNvPr id="2474816" name="Text Box 2">
          <a:extLst>
            <a:ext uri="{FF2B5EF4-FFF2-40B4-BE49-F238E27FC236}">
              <a16:creationId xmlns:a16="http://schemas.microsoft.com/office/drawing/2014/main" id="{E9B40A89-E1A5-0918-F320-94104EC4989B}"/>
            </a:ext>
          </a:extLst>
        </xdr:cNvPr>
        <xdr:cNvSpPr txBox="1">
          <a:spLocks noChangeArrowheads="1"/>
        </xdr:cNvSpPr>
      </xdr:nvSpPr>
      <xdr:spPr bwMode="auto">
        <a:xfrm>
          <a:off x="3223260" y="1714500"/>
          <a:ext cx="11430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817" name="Text Box 2">
          <a:extLst>
            <a:ext uri="{FF2B5EF4-FFF2-40B4-BE49-F238E27FC236}">
              <a16:creationId xmlns:a16="http://schemas.microsoft.com/office/drawing/2014/main" id="{8F9AEA02-D981-4BFD-2E9E-F4E7E10582DF}"/>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18" name="Text Box 6">
          <a:extLst>
            <a:ext uri="{FF2B5EF4-FFF2-40B4-BE49-F238E27FC236}">
              <a16:creationId xmlns:a16="http://schemas.microsoft.com/office/drawing/2014/main" id="{DD2D26C0-F67C-0663-C956-7C98CD477023}"/>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19" name="Text Box 2">
          <a:extLst>
            <a:ext uri="{FF2B5EF4-FFF2-40B4-BE49-F238E27FC236}">
              <a16:creationId xmlns:a16="http://schemas.microsoft.com/office/drawing/2014/main" id="{BF3281E4-EEBC-8FB6-6CCF-CB981CAB4442}"/>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20" name="Text Box 2">
          <a:extLst>
            <a:ext uri="{FF2B5EF4-FFF2-40B4-BE49-F238E27FC236}">
              <a16:creationId xmlns:a16="http://schemas.microsoft.com/office/drawing/2014/main" id="{40D6589A-61F6-81D7-18B8-2B91384AE566}"/>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821" name="Text Box 2">
          <a:extLst>
            <a:ext uri="{FF2B5EF4-FFF2-40B4-BE49-F238E27FC236}">
              <a16:creationId xmlns:a16="http://schemas.microsoft.com/office/drawing/2014/main" id="{06B712A8-8B12-7A3C-9593-A0034F523221}"/>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22" name="Text Box 6">
          <a:extLst>
            <a:ext uri="{FF2B5EF4-FFF2-40B4-BE49-F238E27FC236}">
              <a16:creationId xmlns:a16="http://schemas.microsoft.com/office/drawing/2014/main" id="{C3CEE0A2-F6DD-7C5A-AF51-C3C7548CB056}"/>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23" name="Text Box 2">
          <a:extLst>
            <a:ext uri="{FF2B5EF4-FFF2-40B4-BE49-F238E27FC236}">
              <a16:creationId xmlns:a16="http://schemas.microsoft.com/office/drawing/2014/main" id="{8AE05C71-7181-72DD-05D7-C14E873F7B49}"/>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24" name="Text Box 2">
          <a:extLst>
            <a:ext uri="{FF2B5EF4-FFF2-40B4-BE49-F238E27FC236}">
              <a16:creationId xmlns:a16="http://schemas.microsoft.com/office/drawing/2014/main" id="{28716AC2-9B08-5CD8-D6F2-0145BF42CE9A}"/>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825" name="Text Box 2">
          <a:extLst>
            <a:ext uri="{FF2B5EF4-FFF2-40B4-BE49-F238E27FC236}">
              <a16:creationId xmlns:a16="http://schemas.microsoft.com/office/drawing/2014/main" id="{2C7D2F5B-405A-7969-DC75-3568F46872D1}"/>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26" name="Text Box 6">
          <a:extLst>
            <a:ext uri="{FF2B5EF4-FFF2-40B4-BE49-F238E27FC236}">
              <a16:creationId xmlns:a16="http://schemas.microsoft.com/office/drawing/2014/main" id="{2FA2496D-3C28-DA4B-6E21-7B3ECEB8CC48}"/>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27" name="Text Box 2">
          <a:extLst>
            <a:ext uri="{FF2B5EF4-FFF2-40B4-BE49-F238E27FC236}">
              <a16:creationId xmlns:a16="http://schemas.microsoft.com/office/drawing/2014/main" id="{807051C0-2EE4-86A3-EE04-6D7566A567A6}"/>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28" name="Text Box 2">
          <a:extLst>
            <a:ext uri="{FF2B5EF4-FFF2-40B4-BE49-F238E27FC236}">
              <a16:creationId xmlns:a16="http://schemas.microsoft.com/office/drawing/2014/main" id="{2B0FF25D-CDB9-6ACD-45E9-06B9E1FB1CB9}"/>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829" name="Text Box 2">
          <a:extLst>
            <a:ext uri="{FF2B5EF4-FFF2-40B4-BE49-F238E27FC236}">
              <a16:creationId xmlns:a16="http://schemas.microsoft.com/office/drawing/2014/main" id="{EDB1897A-8224-D405-E4E7-6307EBDFB5C0}"/>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30" name="Text Box 6">
          <a:extLst>
            <a:ext uri="{FF2B5EF4-FFF2-40B4-BE49-F238E27FC236}">
              <a16:creationId xmlns:a16="http://schemas.microsoft.com/office/drawing/2014/main" id="{0F1CAE1F-C7FE-2108-9F39-53E8E11FEA49}"/>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31" name="Text Box 2">
          <a:extLst>
            <a:ext uri="{FF2B5EF4-FFF2-40B4-BE49-F238E27FC236}">
              <a16:creationId xmlns:a16="http://schemas.microsoft.com/office/drawing/2014/main" id="{BF50091E-402D-8148-9370-056C33139BA0}"/>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32" name="Text Box 2">
          <a:extLst>
            <a:ext uri="{FF2B5EF4-FFF2-40B4-BE49-F238E27FC236}">
              <a16:creationId xmlns:a16="http://schemas.microsoft.com/office/drawing/2014/main" id="{167D67B0-D203-4227-BCD7-54BED420D583}"/>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833" name="Text Box 2">
          <a:extLst>
            <a:ext uri="{FF2B5EF4-FFF2-40B4-BE49-F238E27FC236}">
              <a16:creationId xmlns:a16="http://schemas.microsoft.com/office/drawing/2014/main" id="{CA80623E-214E-D12F-0606-3A04D0B84DFC}"/>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8</xdr:row>
      <xdr:rowOff>0</xdr:rowOff>
    </xdr:to>
    <xdr:sp macro="" textlink="">
      <xdr:nvSpPr>
        <xdr:cNvPr id="2474834" name="Text Box 2">
          <a:extLst>
            <a:ext uri="{FF2B5EF4-FFF2-40B4-BE49-F238E27FC236}">
              <a16:creationId xmlns:a16="http://schemas.microsoft.com/office/drawing/2014/main" id="{D553C890-3088-000C-AFEF-DE037F8A777B}"/>
            </a:ext>
          </a:extLst>
        </xdr:cNvPr>
        <xdr:cNvSpPr txBox="1">
          <a:spLocks noChangeArrowheads="1"/>
        </xdr:cNvSpPr>
      </xdr:nvSpPr>
      <xdr:spPr bwMode="auto">
        <a:xfrm>
          <a:off x="3223260" y="1714500"/>
          <a:ext cx="11430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35" name="Text Box 6">
          <a:extLst>
            <a:ext uri="{FF2B5EF4-FFF2-40B4-BE49-F238E27FC236}">
              <a16:creationId xmlns:a16="http://schemas.microsoft.com/office/drawing/2014/main" id="{4F07024B-A367-D2CF-5593-9CDA662441E7}"/>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36" name="Text Box 2">
          <a:extLst>
            <a:ext uri="{FF2B5EF4-FFF2-40B4-BE49-F238E27FC236}">
              <a16:creationId xmlns:a16="http://schemas.microsoft.com/office/drawing/2014/main" id="{7E1BF0F5-6E5A-3904-8FA1-20C66931BDB4}"/>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837" name="Text Box 2">
          <a:extLst>
            <a:ext uri="{FF2B5EF4-FFF2-40B4-BE49-F238E27FC236}">
              <a16:creationId xmlns:a16="http://schemas.microsoft.com/office/drawing/2014/main" id="{4299044D-CF8C-4784-D8CA-6BF0498D74B8}"/>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38" name="Text Box 2">
          <a:extLst>
            <a:ext uri="{FF2B5EF4-FFF2-40B4-BE49-F238E27FC236}">
              <a16:creationId xmlns:a16="http://schemas.microsoft.com/office/drawing/2014/main" id="{42363B41-5902-2166-D91C-A201796EAAEC}"/>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39" name="Text Box 6">
          <a:extLst>
            <a:ext uri="{FF2B5EF4-FFF2-40B4-BE49-F238E27FC236}">
              <a16:creationId xmlns:a16="http://schemas.microsoft.com/office/drawing/2014/main" id="{6C33B70B-BFF1-8121-18F9-D42DF5527455}"/>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40" name="Text Box 2">
          <a:extLst>
            <a:ext uri="{FF2B5EF4-FFF2-40B4-BE49-F238E27FC236}">
              <a16:creationId xmlns:a16="http://schemas.microsoft.com/office/drawing/2014/main" id="{F83ACCEF-FE4E-3980-5F46-19633FE12D51}"/>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41" name="Text Box 2">
          <a:extLst>
            <a:ext uri="{FF2B5EF4-FFF2-40B4-BE49-F238E27FC236}">
              <a16:creationId xmlns:a16="http://schemas.microsoft.com/office/drawing/2014/main" id="{53805859-0DFF-DD8E-26AA-0A96A2E1585F}"/>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42" name="Text Box 2">
          <a:extLst>
            <a:ext uri="{FF2B5EF4-FFF2-40B4-BE49-F238E27FC236}">
              <a16:creationId xmlns:a16="http://schemas.microsoft.com/office/drawing/2014/main" id="{93EF1061-4565-A447-5C41-1E3A8DE09C04}"/>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43" name="Text Box 6">
          <a:extLst>
            <a:ext uri="{FF2B5EF4-FFF2-40B4-BE49-F238E27FC236}">
              <a16:creationId xmlns:a16="http://schemas.microsoft.com/office/drawing/2014/main" id="{09050B51-8655-3F8F-49E3-33A3A9A58BCA}"/>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44" name="Text Box 2">
          <a:extLst>
            <a:ext uri="{FF2B5EF4-FFF2-40B4-BE49-F238E27FC236}">
              <a16:creationId xmlns:a16="http://schemas.microsoft.com/office/drawing/2014/main" id="{C3EC9C5C-25B8-DC4C-D89F-7373E3D1C101}"/>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845" name="Text Box 2">
          <a:extLst>
            <a:ext uri="{FF2B5EF4-FFF2-40B4-BE49-F238E27FC236}">
              <a16:creationId xmlns:a16="http://schemas.microsoft.com/office/drawing/2014/main" id="{BCE187C8-AAE3-3E18-B18A-334E95AF245F}"/>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46" name="Text Box 2">
          <a:extLst>
            <a:ext uri="{FF2B5EF4-FFF2-40B4-BE49-F238E27FC236}">
              <a16:creationId xmlns:a16="http://schemas.microsoft.com/office/drawing/2014/main" id="{C45F3C27-4CB8-49E7-8848-10ECABDF97EC}"/>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47" name="Text Box 6">
          <a:extLst>
            <a:ext uri="{FF2B5EF4-FFF2-40B4-BE49-F238E27FC236}">
              <a16:creationId xmlns:a16="http://schemas.microsoft.com/office/drawing/2014/main" id="{CC718469-4EFB-1E21-B286-F8CC9E7D939F}"/>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48" name="Text Box 2">
          <a:extLst>
            <a:ext uri="{FF2B5EF4-FFF2-40B4-BE49-F238E27FC236}">
              <a16:creationId xmlns:a16="http://schemas.microsoft.com/office/drawing/2014/main" id="{2525B081-AA2F-8CC4-BDA7-BADEEBACB936}"/>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849" name="Text Box 2">
          <a:extLst>
            <a:ext uri="{FF2B5EF4-FFF2-40B4-BE49-F238E27FC236}">
              <a16:creationId xmlns:a16="http://schemas.microsoft.com/office/drawing/2014/main" id="{F119696D-9831-3663-E6E6-F67AEAF83F50}"/>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50" name="Text Box 2">
          <a:extLst>
            <a:ext uri="{FF2B5EF4-FFF2-40B4-BE49-F238E27FC236}">
              <a16:creationId xmlns:a16="http://schemas.microsoft.com/office/drawing/2014/main" id="{04646511-E795-AE44-AFC2-1AD8EE6E7E0B}"/>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51" name="Text Box 6">
          <a:extLst>
            <a:ext uri="{FF2B5EF4-FFF2-40B4-BE49-F238E27FC236}">
              <a16:creationId xmlns:a16="http://schemas.microsoft.com/office/drawing/2014/main" id="{1CA48409-BCB0-E955-0E27-F7E868CC6B17}"/>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52" name="Text Box 2">
          <a:extLst>
            <a:ext uri="{FF2B5EF4-FFF2-40B4-BE49-F238E27FC236}">
              <a16:creationId xmlns:a16="http://schemas.microsoft.com/office/drawing/2014/main" id="{EEBFCF5C-5EF8-8CD9-D9E5-EC0DF687C642}"/>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53" name="Text Box 2">
          <a:extLst>
            <a:ext uri="{FF2B5EF4-FFF2-40B4-BE49-F238E27FC236}">
              <a16:creationId xmlns:a16="http://schemas.microsoft.com/office/drawing/2014/main" id="{75C8DE57-9B1E-F0E4-E773-693177BEB26E}"/>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54" name="Text Box 2">
          <a:extLst>
            <a:ext uri="{FF2B5EF4-FFF2-40B4-BE49-F238E27FC236}">
              <a16:creationId xmlns:a16="http://schemas.microsoft.com/office/drawing/2014/main" id="{BF4D11D6-9269-935E-2F47-A8CCCCB93F78}"/>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55" name="Text Box 6">
          <a:extLst>
            <a:ext uri="{FF2B5EF4-FFF2-40B4-BE49-F238E27FC236}">
              <a16:creationId xmlns:a16="http://schemas.microsoft.com/office/drawing/2014/main" id="{997BCAB6-21D6-FCC8-B61C-6968449EEC1F}"/>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56" name="Text Box 2">
          <a:extLst>
            <a:ext uri="{FF2B5EF4-FFF2-40B4-BE49-F238E27FC236}">
              <a16:creationId xmlns:a16="http://schemas.microsoft.com/office/drawing/2014/main" id="{A61DBA9B-EC49-D870-0E67-D0E41E2F3B7A}"/>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857" name="Text Box 2">
          <a:extLst>
            <a:ext uri="{FF2B5EF4-FFF2-40B4-BE49-F238E27FC236}">
              <a16:creationId xmlns:a16="http://schemas.microsoft.com/office/drawing/2014/main" id="{AC42E118-F7C6-8339-EAE9-540D3570836C}"/>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58" name="Text Box 2">
          <a:extLst>
            <a:ext uri="{FF2B5EF4-FFF2-40B4-BE49-F238E27FC236}">
              <a16:creationId xmlns:a16="http://schemas.microsoft.com/office/drawing/2014/main" id="{638778B4-9C63-C7C7-4169-D012324E095D}"/>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59" name="Text Box 6">
          <a:extLst>
            <a:ext uri="{FF2B5EF4-FFF2-40B4-BE49-F238E27FC236}">
              <a16:creationId xmlns:a16="http://schemas.microsoft.com/office/drawing/2014/main" id="{5FE613B9-AF37-BE49-54E9-5582611C8C6A}"/>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60" name="Text Box 2">
          <a:extLst>
            <a:ext uri="{FF2B5EF4-FFF2-40B4-BE49-F238E27FC236}">
              <a16:creationId xmlns:a16="http://schemas.microsoft.com/office/drawing/2014/main" id="{DEDBDADB-2087-B704-B5ED-EB484401F413}"/>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861" name="Text Box 2">
          <a:extLst>
            <a:ext uri="{FF2B5EF4-FFF2-40B4-BE49-F238E27FC236}">
              <a16:creationId xmlns:a16="http://schemas.microsoft.com/office/drawing/2014/main" id="{3EE58EE5-B9DD-5CE2-4537-5C3BECB2CABC}"/>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62" name="Text Box 2">
          <a:extLst>
            <a:ext uri="{FF2B5EF4-FFF2-40B4-BE49-F238E27FC236}">
              <a16:creationId xmlns:a16="http://schemas.microsoft.com/office/drawing/2014/main" id="{064CBB43-3B29-2B67-F31B-C4ED9FA774EE}"/>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63" name="Text Box 6">
          <a:extLst>
            <a:ext uri="{FF2B5EF4-FFF2-40B4-BE49-F238E27FC236}">
              <a16:creationId xmlns:a16="http://schemas.microsoft.com/office/drawing/2014/main" id="{515A48DF-4126-E40C-8411-8CAEF0CABF76}"/>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64" name="Text Box 2">
          <a:extLst>
            <a:ext uri="{FF2B5EF4-FFF2-40B4-BE49-F238E27FC236}">
              <a16:creationId xmlns:a16="http://schemas.microsoft.com/office/drawing/2014/main" id="{8C3E91E7-8836-58D8-4074-CAFEBF889BED}"/>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865" name="Text Box 2">
          <a:extLst>
            <a:ext uri="{FF2B5EF4-FFF2-40B4-BE49-F238E27FC236}">
              <a16:creationId xmlns:a16="http://schemas.microsoft.com/office/drawing/2014/main" id="{B5A58BB7-66B9-B1F1-4F47-41DF562A3AEF}"/>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66" name="Text Box 2">
          <a:extLst>
            <a:ext uri="{FF2B5EF4-FFF2-40B4-BE49-F238E27FC236}">
              <a16:creationId xmlns:a16="http://schemas.microsoft.com/office/drawing/2014/main" id="{63E4ACFB-DACF-338A-C44A-FB2E503D0687}"/>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67" name="Text Box 6">
          <a:extLst>
            <a:ext uri="{FF2B5EF4-FFF2-40B4-BE49-F238E27FC236}">
              <a16:creationId xmlns:a16="http://schemas.microsoft.com/office/drawing/2014/main" id="{ACB0C0CC-9921-57CB-433F-57E9A815B47E}"/>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68" name="Text Box 2">
          <a:extLst>
            <a:ext uri="{FF2B5EF4-FFF2-40B4-BE49-F238E27FC236}">
              <a16:creationId xmlns:a16="http://schemas.microsoft.com/office/drawing/2014/main" id="{EFE46E2E-90D2-37C8-CE11-EE93C9D74F95}"/>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69" name="Text Box 2">
          <a:extLst>
            <a:ext uri="{FF2B5EF4-FFF2-40B4-BE49-F238E27FC236}">
              <a16:creationId xmlns:a16="http://schemas.microsoft.com/office/drawing/2014/main" id="{364CEC51-2956-A045-9CA2-F5EFCBCBE39A}"/>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70" name="Text Box 2">
          <a:extLst>
            <a:ext uri="{FF2B5EF4-FFF2-40B4-BE49-F238E27FC236}">
              <a16:creationId xmlns:a16="http://schemas.microsoft.com/office/drawing/2014/main" id="{D83B642C-2C46-AAC2-E43B-084B31BFF3DB}"/>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71" name="Text Box 6">
          <a:extLst>
            <a:ext uri="{FF2B5EF4-FFF2-40B4-BE49-F238E27FC236}">
              <a16:creationId xmlns:a16="http://schemas.microsoft.com/office/drawing/2014/main" id="{E905B6FC-3644-6D8A-D029-11730517130C}"/>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72" name="Text Box 2">
          <a:extLst>
            <a:ext uri="{FF2B5EF4-FFF2-40B4-BE49-F238E27FC236}">
              <a16:creationId xmlns:a16="http://schemas.microsoft.com/office/drawing/2014/main" id="{00059BDD-1833-C994-26D7-9BDAB2CC8983}"/>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873" name="Text Box 2">
          <a:extLst>
            <a:ext uri="{FF2B5EF4-FFF2-40B4-BE49-F238E27FC236}">
              <a16:creationId xmlns:a16="http://schemas.microsoft.com/office/drawing/2014/main" id="{1BA2DCBD-8601-9527-2AD8-1E5B192450E0}"/>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74" name="Text Box 2">
          <a:extLst>
            <a:ext uri="{FF2B5EF4-FFF2-40B4-BE49-F238E27FC236}">
              <a16:creationId xmlns:a16="http://schemas.microsoft.com/office/drawing/2014/main" id="{D10F1135-0FDF-E241-19F4-B3E18360A54E}"/>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75" name="Text Box 6">
          <a:extLst>
            <a:ext uri="{FF2B5EF4-FFF2-40B4-BE49-F238E27FC236}">
              <a16:creationId xmlns:a16="http://schemas.microsoft.com/office/drawing/2014/main" id="{4BC24B9C-EFB0-ABE8-8632-0433E793D491}"/>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76" name="Text Box 2">
          <a:extLst>
            <a:ext uri="{FF2B5EF4-FFF2-40B4-BE49-F238E27FC236}">
              <a16:creationId xmlns:a16="http://schemas.microsoft.com/office/drawing/2014/main" id="{3550B51D-388D-B370-9747-4A01D572DFDA}"/>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877" name="Text Box 2">
          <a:extLst>
            <a:ext uri="{FF2B5EF4-FFF2-40B4-BE49-F238E27FC236}">
              <a16:creationId xmlns:a16="http://schemas.microsoft.com/office/drawing/2014/main" id="{594C9839-9BB2-872B-4649-14E664C4FDA0}"/>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78" name="Text Box 2">
          <a:extLst>
            <a:ext uri="{FF2B5EF4-FFF2-40B4-BE49-F238E27FC236}">
              <a16:creationId xmlns:a16="http://schemas.microsoft.com/office/drawing/2014/main" id="{58486F41-ACA3-B208-1B29-D4A5F8A62800}"/>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79" name="Text Box 6">
          <a:extLst>
            <a:ext uri="{FF2B5EF4-FFF2-40B4-BE49-F238E27FC236}">
              <a16:creationId xmlns:a16="http://schemas.microsoft.com/office/drawing/2014/main" id="{599950E5-15ED-DC6E-52F5-84ED07AC1649}"/>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80" name="Text Box 2">
          <a:extLst>
            <a:ext uri="{FF2B5EF4-FFF2-40B4-BE49-F238E27FC236}">
              <a16:creationId xmlns:a16="http://schemas.microsoft.com/office/drawing/2014/main" id="{FA3897A4-870D-D8A6-2BB1-96372A5C138A}"/>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881" name="Text Box 2">
          <a:extLst>
            <a:ext uri="{FF2B5EF4-FFF2-40B4-BE49-F238E27FC236}">
              <a16:creationId xmlns:a16="http://schemas.microsoft.com/office/drawing/2014/main" id="{35727293-DB9C-457D-590C-6ACEFBF66544}"/>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82" name="Text Box 2">
          <a:extLst>
            <a:ext uri="{FF2B5EF4-FFF2-40B4-BE49-F238E27FC236}">
              <a16:creationId xmlns:a16="http://schemas.microsoft.com/office/drawing/2014/main" id="{FAE5E986-971D-B2A0-026E-99B70D3E9B65}"/>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83" name="Text Box 6">
          <a:extLst>
            <a:ext uri="{FF2B5EF4-FFF2-40B4-BE49-F238E27FC236}">
              <a16:creationId xmlns:a16="http://schemas.microsoft.com/office/drawing/2014/main" id="{94128F4A-2424-0490-5B7B-FB7BA631E85C}"/>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84" name="Text Box 2">
          <a:extLst>
            <a:ext uri="{FF2B5EF4-FFF2-40B4-BE49-F238E27FC236}">
              <a16:creationId xmlns:a16="http://schemas.microsoft.com/office/drawing/2014/main" id="{6F44FDDC-AF9F-EF30-3E47-95C89DF6D092}"/>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885" name="Text Box 2">
          <a:extLst>
            <a:ext uri="{FF2B5EF4-FFF2-40B4-BE49-F238E27FC236}">
              <a16:creationId xmlns:a16="http://schemas.microsoft.com/office/drawing/2014/main" id="{291C257E-E2BB-9092-7628-E36B52F31A46}"/>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86" name="Text Box 2">
          <a:extLst>
            <a:ext uri="{FF2B5EF4-FFF2-40B4-BE49-F238E27FC236}">
              <a16:creationId xmlns:a16="http://schemas.microsoft.com/office/drawing/2014/main" id="{DA3C8AFE-2CC8-3FF9-7ACD-E34FCA1BAD88}"/>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87" name="Text Box 6">
          <a:extLst>
            <a:ext uri="{FF2B5EF4-FFF2-40B4-BE49-F238E27FC236}">
              <a16:creationId xmlns:a16="http://schemas.microsoft.com/office/drawing/2014/main" id="{2EAF6223-9726-1AC8-131A-79D82954A4CF}"/>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88" name="Text Box 2">
          <a:extLst>
            <a:ext uri="{FF2B5EF4-FFF2-40B4-BE49-F238E27FC236}">
              <a16:creationId xmlns:a16="http://schemas.microsoft.com/office/drawing/2014/main" id="{91D05F1A-A5A8-2633-FE0E-771011C4C19D}"/>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89" name="Text Box 2">
          <a:extLst>
            <a:ext uri="{FF2B5EF4-FFF2-40B4-BE49-F238E27FC236}">
              <a16:creationId xmlns:a16="http://schemas.microsoft.com/office/drawing/2014/main" id="{F181BADF-2FA3-556E-362C-513A917626D2}"/>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90" name="Text Box 2">
          <a:extLst>
            <a:ext uri="{FF2B5EF4-FFF2-40B4-BE49-F238E27FC236}">
              <a16:creationId xmlns:a16="http://schemas.microsoft.com/office/drawing/2014/main" id="{91C985DE-4C0A-FF19-8140-8E1D5F9285D5}"/>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91" name="Text Box 6">
          <a:extLst>
            <a:ext uri="{FF2B5EF4-FFF2-40B4-BE49-F238E27FC236}">
              <a16:creationId xmlns:a16="http://schemas.microsoft.com/office/drawing/2014/main" id="{43ABE19A-7604-D5C5-5C70-80BADCDF9A1C}"/>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92" name="Text Box 2">
          <a:extLst>
            <a:ext uri="{FF2B5EF4-FFF2-40B4-BE49-F238E27FC236}">
              <a16:creationId xmlns:a16="http://schemas.microsoft.com/office/drawing/2014/main" id="{343D27C0-7C68-2770-CC24-562BD50F954E}"/>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893" name="Text Box 2">
          <a:extLst>
            <a:ext uri="{FF2B5EF4-FFF2-40B4-BE49-F238E27FC236}">
              <a16:creationId xmlns:a16="http://schemas.microsoft.com/office/drawing/2014/main" id="{1AB91B49-D455-97BE-78CA-B4478D1138EA}"/>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94" name="Text Box 2">
          <a:extLst>
            <a:ext uri="{FF2B5EF4-FFF2-40B4-BE49-F238E27FC236}">
              <a16:creationId xmlns:a16="http://schemas.microsoft.com/office/drawing/2014/main" id="{0D7BDBE1-B2C8-30B7-0FA1-1678879732FE}"/>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95" name="Text Box 6">
          <a:extLst>
            <a:ext uri="{FF2B5EF4-FFF2-40B4-BE49-F238E27FC236}">
              <a16:creationId xmlns:a16="http://schemas.microsoft.com/office/drawing/2014/main" id="{FCB27197-6982-928E-A32A-19547D8A6B51}"/>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96" name="Text Box 2">
          <a:extLst>
            <a:ext uri="{FF2B5EF4-FFF2-40B4-BE49-F238E27FC236}">
              <a16:creationId xmlns:a16="http://schemas.microsoft.com/office/drawing/2014/main" id="{74103FEC-B371-F571-DAE7-BD096AB3C184}"/>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897" name="Text Box 2">
          <a:extLst>
            <a:ext uri="{FF2B5EF4-FFF2-40B4-BE49-F238E27FC236}">
              <a16:creationId xmlns:a16="http://schemas.microsoft.com/office/drawing/2014/main" id="{45CF6B95-0E42-2B33-F756-BA3F5911D394}"/>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98" name="Text Box 2">
          <a:extLst>
            <a:ext uri="{FF2B5EF4-FFF2-40B4-BE49-F238E27FC236}">
              <a16:creationId xmlns:a16="http://schemas.microsoft.com/office/drawing/2014/main" id="{3779942D-F522-A475-8513-FC3C7ACB9465}"/>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899" name="Text Box 6">
          <a:extLst>
            <a:ext uri="{FF2B5EF4-FFF2-40B4-BE49-F238E27FC236}">
              <a16:creationId xmlns:a16="http://schemas.microsoft.com/office/drawing/2014/main" id="{5CC90C6A-76A1-C68E-A3D8-7994BEE0F7AC}"/>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900" name="Text Box 2">
          <a:extLst>
            <a:ext uri="{FF2B5EF4-FFF2-40B4-BE49-F238E27FC236}">
              <a16:creationId xmlns:a16="http://schemas.microsoft.com/office/drawing/2014/main" id="{8B0D1153-3173-1FE1-B120-157B750E5E12}"/>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901" name="Text Box 2">
          <a:extLst>
            <a:ext uri="{FF2B5EF4-FFF2-40B4-BE49-F238E27FC236}">
              <a16:creationId xmlns:a16="http://schemas.microsoft.com/office/drawing/2014/main" id="{670599E6-5AF3-B89D-13CA-68C9C2FDB873}"/>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902" name="Text Box 2">
          <a:extLst>
            <a:ext uri="{FF2B5EF4-FFF2-40B4-BE49-F238E27FC236}">
              <a16:creationId xmlns:a16="http://schemas.microsoft.com/office/drawing/2014/main" id="{B156278C-547A-4E7D-6BD9-6FE10E58E4A7}"/>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903" name="Text Box 6">
          <a:extLst>
            <a:ext uri="{FF2B5EF4-FFF2-40B4-BE49-F238E27FC236}">
              <a16:creationId xmlns:a16="http://schemas.microsoft.com/office/drawing/2014/main" id="{5BC70EE5-969A-DDA5-AB48-96AB1135B742}"/>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904" name="Text Box 2">
          <a:extLst>
            <a:ext uri="{FF2B5EF4-FFF2-40B4-BE49-F238E27FC236}">
              <a16:creationId xmlns:a16="http://schemas.microsoft.com/office/drawing/2014/main" id="{BF4833C5-B77C-76CE-F6A3-37BE4EBDEEE2}"/>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905" name="Text Box 2">
          <a:extLst>
            <a:ext uri="{FF2B5EF4-FFF2-40B4-BE49-F238E27FC236}">
              <a16:creationId xmlns:a16="http://schemas.microsoft.com/office/drawing/2014/main" id="{51E864C5-7863-BB1A-F67A-5C721B4137C5}"/>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906" name="Text Box 2">
          <a:extLst>
            <a:ext uri="{FF2B5EF4-FFF2-40B4-BE49-F238E27FC236}">
              <a16:creationId xmlns:a16="http://schemas.microsoft.com/office/drawing/2014/main" id="{7E0A2FE0-A61C-DD40-42D6-3E68A53CAB74}"/>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907" name="Text Box 6">
          <a:extLst>
            <a:ext uri="{FF2B5EF4-FFF2-40B4-BE49-F238E27FC236}">
              <a16:creationId xmlns:a16="http://schemas.microsoft.com/office/drawing/2014/main" id="{0D4A5BA3-1E5B-B19C-18C0-215A69C2C7E3}"/>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908" name="Text Box 2">
          <a:extLst>
            <a:ext uri="{FF2B5EF4-FFF2-40B4-BE49-F238E27FC236}">
              <a16:creationId xmlns:a16="http://schemas.microsoft.com/office/drawing/2014/main" id="{2CC181F4-DF77-6FB2-3B24-9A3F3135CB1A}"/>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909" name="Text Box 2">
          <a:extLst>
            <a:ext uri="{FF2B5EF4-FFF2-40B4-BE49-F238E27FC236}">
              <a16:creationId xmlns:a16="http://schemas.microsoft.com/office/drawing/2014/main" id="{9C341584-EC0B-8A60-E42F-A66BDD62D560}"/>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910" name="Text Box 2">
          <a:extLst>
            <a:ext uri="{FF2B5EF4-FFF2-40B4-BE49-F238E27FC236}">
              <a16:creationId xmlns:a16="http://schemas.microsoft.com/office/drawing/2014/main" id="{46FB8F8A-DE15-27E8-9BFE-B6369FB1C41E}"/>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911" name="Text Box 6">
          <a:extLst>
            <a:ext uri="{FF2B5EF4-FFF2-40B4-BE49-F238E27FC236}">
              <a16:creationId xmlns:a16="http://schemas.microsoft.com/office/drawing/2014/main" id="{7EDB0D9B-5D07-7163-B82A-A7A39B554581}"/>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912" name="Text Box 2">
          <a:extLst>
            <a:ext uri="{FF2B5EF4-FFF2-40B4-BE49-F238E27FC236}">
              <a16:creationId xmlns:a16="http://schemas.microsoft.com/office/drawing/2014/main" id="{3C9856F1-37AA-F5C9-9737-6E73D4758EBB}"/>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913" name="Text Box 2">
          <a:extLst>
            <a:ext uri="{FF2B5EF4-FFF2-40B4-BE49-F238E27FC236}">
              <a16:creationId xmlns:a16="http://schemas.microsoft.com/office/drawing/2014/main" id="{CF425ACD-D340-7D4E-113B-6E50FE8B2276}"/>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914" name="Text Box 2">
          <a:extLst>
            <a:ext uri="{FF2B5EF4-FFF2-40B4-BE49-F238E27FC236}">
              <a16:creationId xmlns:a16="http://schemas.microsoft.com/office/drawing/2014/main" id="{75C65342-DB08-AADD-4EFC-29192271D030}"/>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915" name="Text Box 6">
          <a:extLst>
            <a:ext uri="{FF2B5EF4-FFF2-40B4-BE49-F238E27FC236}">
              <a16:creationId xmlns:a16="http://schemas.microsoft.com/office/drawing/2014/main" id="{86D8117A-0167-0EE0-DEC1-B2E33D326324}"/>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916" name="Text Box 2">
          <a:extLst>
            <a:ext uri="{FF2B5EF4-FFF2-40B4-BE49-F238E27FC236}">
              <a16:creationId xmlns:a16="http://schemas.microsoft.com/office/drawing/2014/main" id="{238E815B-93B2-71A8-B309-597FDE6F0B38}"/>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917" name="Text Box 2">
          <a:extLst>
            <a:ext uri="{FF2B5EF4-FFF2-40B4-BE49-F238E27FC236}">
              <a16:creationId xmlns:a16="http://schemas.microsoft.com/office/drawing/2014/main" id="{3260879B-6B7B-66DD-CC8E-B69B12F963D7}"/>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918" name="Text Box 2">
          <a:extLst>
            <a:ext uri="{FF2B5EF4-FFF2-40B4-BE49-F238E27FC236}">
              <a16:creationId xmlns:a16="http://schemas.microsoft.com/office/drawing/2014/main" id="{91D94631-6822-850F-EBE6-6232C3998932}"/>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8</xdr:row>
      <xdr:rowOff>0</xdr:rowOff>
    </xdr:to>
    <xdr:sp macro="" textlink="">
      <xdr:nvSpPr>
        <xdr:cNvPr id="2474919" name="Text Box 2">
          <a:extLst>
            <a:ext uri="{FF2B5EF4-FFF2-40B4-BE49-F238E27FC236}">
              <a16:creationId xmlns:a16="http://schemas.microsoft.com/office/drawing/2014/main" id="{A953D1B6-D98F-FDA0-ED42-E59163D42CA0}"/>
            </a:ext>
          </a:extLst>
        </xdr:cNvPr>
        <xdr:cNvSpPr txBox="1">
          <a:spLocks noChangeArrowheads="1"/>
        </xdr:cNvSpPr>
      </xdr:nvSpPr>
      <xdr:spPr bwMode="auto">
        <a:xfrm>
          <a:off x="3223260" y="1714500"/>
          <a:ext cx="11430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8</xdr:row>
      <xdr:rowOff>0</xdr:rowOff>
    </xdr:to>
    <xdr:sp macro="" textlink="">
      <xdr:nvSpPr>
        <xdr:cNvPr id="2474920" name="Text Box 6">
          <a:extLst>
            <a:ext uri="{FF2B5EF4-FFF2-40B4-BE49-F238E27FC236}">
              <a16:creationId xmlns:a16="http://schemas.microsoft.com/office/drawing/2014/main" id="{CEDC66E2-964C-DF15-8065-FEF5E92A0C08}"/>
            </a:ext>
          </a:extLst>
        </xdr:cNvPr>
        <xdr:cNvSpPr txBox="1">
          <a:spLocks noChangeArrowheads="1"/>
        </xdr:cNvSpPr>
      </xdr:nvSpPr>
      <xdr:spPr bwMode="auto">
        <a:xfrm>
          <a:off x="3223260" y="1714500"/>
          <a:ext cx="11430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8</xdr:row>
      <xdr:rowOff>0</xdr:rowOff>
    </xdr:to>
    <xdr:sp macro="" textlink="">
      <xdr:nvSpPr>
        <xdr:cNvPr id="2474921" name="Text Box 2">
          <a:extLst>
            <a:ext uri="{FF2B5EF4-FFF2-40B4-BE49-F238E27FC236}">
              <a16:creationId xmlns:a16="http://schemas.microsoft.com/office/drawing/2014/main" id="{E8C24E7A-C3F2-B73C-22E1-4D9C54CD95E8}"/>
            </a:ext>
          </a:extLst>
        </xdr:cNvPr>
        <xdr:cNvSpPr txBox="1">
          <a:spLocks noChangeArrowheads="1"/>
        </xdr:cNvSpPr>
      </xdr:nvSpPr>
      <xdr:spPr bwMode="auto">
        <a:xfrm>
          <a:off x="3223260" y="1714500"/>
          <a:ext cx="11430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8</xdr:row>
      <xdr:rowOff>0</xdr:rowOff>
    </xdr:to>
    <xdr:sp macro="" textlink="">
      <xdr:nvSpPr>
        <xdr:cNvPr id="2474922" name="Text Box 2">
          <a:extLst>
            <a:ext uri="{FF2B5EF4-FFF2-40B4-BE49-F238E27FC236}">
              <a16:creationId xmlns:a16="http://schemas.microsoft.com/office/drawing/2014/main" id="{EE274325-CA1B-22D0-E66A-7DB8D4887A62}"/>
            </a:ext>
          </a:extLst>
        </xdr:cNvPr>
        <xdr:cNvSpPr txBox="1">
          <a:spLocks noChangeArrowheads="1"/>
        </xdr:cNvSpPr>
      </xdr:nvSpPr>
      <xdr:spPr bwMode="auto">
        <a:xfrm>
          <a:off x="3223260" y="1714500"/>
          <a:ext cx="3048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8</xdr:row>
      <xdr:rowOff>0</xdr:rowOff>
    </xdr:to>
    <xdr:sp macro="" textlink="">
      <xdr:nvSpPr>
        <xdr:cNvPr id="2474923" name="Text Box 2">
          <a:extLst>
            <a:ext uri="{FF2B5EF4-FFF2-40B4-BE49-F238E27FC236}">
              <a16:creationId xmlns:a16="http://schemas.microsoft.com/office/drawing/2014/main" id="{0A323898-510D-7843-B65E-54806DD30513}"/>
            </a:ext>
          </a:extLst>
        </xdr:cNvPr>
        <xdr:cNvSpPr txBox="1">
          <a:spLocks noChangeArrowheads="1"/>
        </xdr:cNvSpPr>
      </xdr:nvSpPr>
      <xdr:spPr bwMode="auto">
        <a:xfrm>
          <a:off x="3223260" y="1714500"/>
          <a:ext cx="11430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8</xdr:row>
      <xdr:rowOff>0</xdr:rowOff>
    </xdr:to>
    <xdr:sp macro="" textlink="">
      <xdr:nvSpPr>
        <xdr:cNvPr id="2474924" name="Text Box 2">
          <a:extLst>
            <a:ext uri="{FF2B5EF4-FFF2-40B4-BE49-F238E27FC236}">
              <a16:creationId xmlns:a16="http://schemas.microsoft.com/office/drawing/2014/main" id="{525EAC1D-8F13-20D7-81E4-6EA28D701677}"/>
            </a:ext>
          </a:extLst>
        </xdr:cNvPr>
        <xdr:cNvSpPr txBox="1">
          <a:spLocks noChangeArrowheads="1"/>
        </xdr:cNvSpPr>
      </xdr:nvSpPr>
      <xdr:spPr bwMode="auto">
        <a:xfrm>
          <a:off x="3223260" y="1714500"/>
          <a:ext cx="11430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8</xdr:row>
      <xdr:rowOff>0</xdr:rowOff>
    </xdr:to>
    <xdr:sp macro="" textlink="">
      <xdr:nvSpPr>
        <xdr:cNvPr id="2474925" name="Text Box 2">
          <a:extLst>
            <a:ext uri="{FF2B5EF4-FFF2-40B4-BE49-F238E27FC236}">
              <a16:creationId xmlns:a16="http://schemas.microsoft.com/office/drawing/2014/main" id="{07BB4B44-9D3C-8E59-EC22-FAA937BE66CB}"/>
            </a:ext>
          </a:extLst>
        </xdr:cNvPr>
        <xdr:cNvSpPr txBox="1">
          <a:spLocks noChangeArrowheads="1"/>
        </xdr:cNvSpPr>
      </xdr:nvSpPr>
      <xdr:spPr bwMode="auto">
        <a:xfrm>
          <a:off x="3223260" y="1714500"/>
          <a:ext cx="11430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8</xdr:row>
      <xdr:rowOff>0</xdr:rowOff>
    </xdr:to>
    <xdr:sp macro="" textlink="">
      <xdr:nvSpPr>
        <xdr:cNvPr id="2474926" name="Text Box 6">
          <a:extLst>
            <a:ext uri="{FF2B5EF4-FFF2-40B4-BE49-F238E27FC236}">
              <a16:creationId xmlns:a16="http://schemas.microsoft.com/office/drawing/2014/main" id="{55462AA2-BF60-5A62-5331-CF18830AEE12}"/>
            </a:ext>
          </a:extLst>
        </xdr:cNvPr>
        <xdr:cNvSpPr txBox="1">
          <a:spLocks noChangeArrowheads="1"/>
        </xdr:cNvSpPr>
      </xdr:nvSpPr>
      <xdr:spPr bwMode="auto">
        <a:xfrm>
          <a:off x="3223260" y="1714500"/>
          <a:ext cx="11430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8</xdr:row>
      <xdr:rowOff>0</xdr:rowOff>
    </xdr:to>
    <xdr:sp macro="" textlink="">
      <xdr:nvSpPr>
        <xdr:cNvPr id="2474927" name="Text Box 2">
          <a:extLst>
            <a:ext uri="{FF2B5EF4-FFF2-40B4-BE49-F238E27FC236}">
              <a16:creationId xmlns:a16="http://schemas.microsoft.com/office/drawing/2014/main" id="{7A728FFA-0EF6-9AEE-8E92-ED2FBD7A60D8}"/>
            </a:ext>
          </a:extLst>
        </xdr:cNvPr>
        <xdr:cNvSpPr txBox="1">
          <a:spLocks noChangeArrowheads="1"/>
        </xdr:cNvSpPr>
      </xdr:nvSpPr>
      <xdr:spPr bwMode="auto">
        <a:xfrm>
          <a:off x="3223260" y="1714500"/>
          <a:ext cx="11430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8</xdr:row>
      <xdr:rowOff>0</xdr:rowOff>
    </xdr:to>
    <xdr:sp macro="" textlink="">
      <xdr:nvSpPr>
        <xdr:cNvPr id="2474928" name="Text Box 2">
          <a:extLst>
            <a:ext uri="{FF2B5EF4-FFF2-40B4-BE49-F238E27FC236}">
              <a16:creationId xmlns:a16="http://schemas.microsoft.com/office/drawing/2014/main" id="{BF27A50A-BF85-AC14-AD70-BDE7518438BB}"/>
            </a:ext>
          </a:extLst>
        </xdr:cNvPr>
        <xdr:cNvSpPr txBox="1">
          <a:spLocks noChangeArrowheads="1"/>
        </xdr:cNvSpPr>
      </xdr:nvSpPr>
      <xdr:spPr bwMode="auto">
        <a:xfrm>
          <a:off x="3223260" y="1714500"/>
          <a:ext cx="3048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32</xdr:col>
      <xdr:colOff>121920</xdr:colOff>
      <xdr:row>7</xdr:row>
      <xdr:rowOff>7620</xdr:rowOff>
    </xdr:from>
    <xdr:to>
      <xdr:col>33</xdr:col>
      <xdr:colOff>0</xdr:colOff>
      <xdr:row>9</xdr:row>
      <xdr:rowOff>0</xdr:rowOff>
    </xdr:to>
    <xdr:sp macro="" textlink="">
      <xdr:nvSpPr>
        <xdr:cNvPr id="2474929" name="Text Box 2">
          <a:extLst>
            <a:ext uri="{FF2B5EF4-FFF2-40B4-BE49-F238E27FC236}">
              <a16:creationId xmlns:a16="http://schemas.microsoft.com/office/drawing/2014/main" id="{832A45DF-08FE-AC15-16B6-7E9E20217A8F}"/>
            </a:ext>
          </a:extLst>
        </xdr:cNvPr>
        <xdr:cNvSpPr txBox="1">
          <a:spLocks noChangeArrowheads="1"/>
        </xdr:cNvSpPr>
      </xdr:nvSpPr>
      <xdr:spPr bwMode="auto">
        <a:xfrm>
          <a:off x="7970520" y="1912620"/>
          <a:ext cx="137160" cy="4267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930" name="Text Box 6">
          <a:extLst>
            <a:ext uri="{FF2B5EF4-FFF2-40B4-BE49-F238E27FC236}">
              <a16:creationId xmlns:a16="http://schemas.microsoft.com/office/drawing/2014/main" id="{1739C923-8B99-9AB8-57C6-AEDDF2806440}"/>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931" name="Text Box 2">
          <a:extLst>
            <a:ext uri="{FF2B5EF4-FFF2-40B4-BE49-F238E27FC236}">
              <a16:creationId xmlns:a16="http://schemas.microsoft.com/office/drawing/2014/main" id="{AF63C32B-8F82-614D-C6F1-D2F4BD9DCDED}"/>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932" name="Text Box 2">
          <a:extLst>
            <a:ext uri="{FF2B5EF4-FFF2-40B4-BE49-F238E27FC236}">
              <a16:creationId xmlns:a16="http://schemas.microsoft.com/office/drawing/2014/main" id="{76B5386D-8DFF-782C-A232-BD0DFAC3A40F}"/>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933" name="Text Box 2">
          <a:extLst>
            <a:ext uri="{FF2B5EF4-FFF2-40B4-BE49-F238E27FC236}">
              <a16:creationId xmlns:a16="http://schemas.microsoft.com/office/drawing/2014/main" id="{2D5ADA6D-1905-B336-2BFF-853CC6107E2D}"/>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934" name="Text Box 2">
          <a:extLst>
            <a:ext uri="{FF2B5EF4-FFF2-40B4-BE49-F238E27FC236}">
              <a16:creationId xmlns:a16="http://schemas.microsoft.com/office/drawing/2014/main" id="{EFDE4551-2FCC-D4CA-FB1E-24ED69CADD2E}"/>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935" name="Text Box 2">
          <a:extLst>
            <a:ext uri="{FF2B5EF4-FFF2-40B4-BE49-F238E27FC236}">
              <a16:creationId xmlns:a16="http://schemas.microsoft.com/office/drawing/2014/main" id="{25B0DCEF-4BDB-C19B-F5EA-D32191C90871}"/>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936" name="Text Box 6">
          <a:extLst>
            <a:ext uri="{FF2B5EF4-FFF2-40B4-BE49-F238E27FC236}">
              <a16:creationId xmlns:a16="http://schemas.microsoft.com/office/drawing/2014/main" id="{FF9D4C1D-C643-26CA-EF6B-67A36961D191}"/>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937" name="Text Box 2">
          <a:extLst>
            <a:ext uri="{FF2B5EF4-FFF2-40B4-BE49-F238E27FC236}">
              <a16:creationId xmlns:a16="http://schemas.microsoft.com/office/drawing/2014/main" id="{AAA22C7C-4612-8872-657B-A5F4CC8FEF08}"/>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938" name="Text Box 2">
          <a:extLst>
            <a:ext uri="{FF2B5EF4-FFF2-40B4-BE49-F238E27FC236}">
              <a16:creationId xmlns:a16="http://schemas.microsoft.com/office/drawing/2014/main" id="{4532C5F3-0AC3-E9F7-6D2F-BF9111B2F4EF}"/>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939" name="Text Box 2">
          <a:extLst>
            <a:ext uri="{FF2B5EF4-FFF2-40B4-BE49-F238E27FC236}">
              <a16:creationId xmlns:a16="http://schemas.microsoft.com/office/drawing/2014/main" id="{A7BE1A29-6BEC-F392-6C37-C1EF14062190}"/>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940" name="Text Box 2">
          <a:extLst>
            <a:ext uri="{FF2B5EF4-FFF2-40B4-BE49-F238E27FC236}">
              <a16:creationId xmlns:a16="http://schemas.microsoft.com/office/drawing/2014/main" id="{E2426286-CB73-9AA5-11C7-B9B80DEE80C7}"/>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941" name="Text Box 6">
          <a:extLst>
            <a:ext uri="{FF2B5EF4-FFF2-40B4-BE49-F238E27FC236}">
              <a16:creationId xmlns:a16="http://schemas.microsoft.com/office/drawing/2014/main" id="{559781F7-A35A-131F-D633-8399D817253B}"/>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942" name="Text Box 2">
          <a:extLst>
            <a:ext uri="{FF2B5EF4-FFF2-40B4-BE49-F238E27FC236}">
              <a16:creationId xmlns:a16="http://schemas.microsoft.com/office/drawing/2014/main" id="{37A9B18F-3054-5894-C4C4-537D9976D076}"/>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943" name="Text Box 2">
          <a:extLst>
            <a:ext uri="{FF2B5EF4-FFF2-40B4-BE49-F238E27FC236}">
              <a16:creationId xmlns:a16="http://schemas.microsoft.com/office/drawing/2014/main" id="{68A0F938-1212-442D-A573-AA2029531BD2}"/>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944" name="Text Box 2">
          <a:extLst>
            <a:ext uri="{FF2B5EF4-FFF2-40B4-BE49-F238E27FC236}">
              <a16:creationId xmlns:a16="http://schemas.microsoft.com/office/drawing/2014/main" id="{AA4E5608-06FD-8F18-6BA0-26611EE27A1C}"/>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945" name="Text Box 2">
          <a:extLst>
            <a:ext uri="{FF2B5EF4-FFF2-40B4-BE49-F238E27FC236}">
              <a16:creationId xmlns:a16="http://schemas.microsoft.com/office/drawing/2014/main" id="{CBA90899-436A-4C4D-90E2-BB054C871AB5}"/>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946" name="Text Box 6">
          <a:extLst>
            <a:ext uri="{FF2B5EF4-FFF2-40B4-BE49-F238E27FC236}">
              <a16:creationId xmlns:a16="http://schemas.microsoft.com/office/drawing/2014/main" id="{2152E534-C01C-6AF0-7C90-C28F1790CABE}"/>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947" name="Text Box 2">
          <a:extLst>
            <a:ext uri="{FF2B5EF4-FFF2-40B4-BE49-F238E27FC236}">
              <a16:creationId xmlns:a16="http://schemas.microsoft.com/office/drawing/2014/main" id="{42798585-F93E-63BD-F9A0-CA4D0DD0B83C}"/>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948" name="Text Box 2">
          <a:extLst>
            <a:ext uri="{FF2B5EF4-FFF2-40B4-BE49-F238E27FC236}">
              <a16:creationId xmlns:a16="http://schemas.microsoft.com/office/drawing/2014/main" id="{395B6D2D-05FA-25D7-B65A-2E9194720A32}"/>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949" name="Text Box 2">
          <a:extLst>
            <a:ext uri="{FF2B5EF4-FFF2-40B4-BE49-F238E27FC236}">
              <a16:creationId xmlns:a16="http://schemas.microsoft.com/office/drawing/2014/main" id="{B16941F1-B3A4-7B08-B447-B3333164CD32}"/>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950" name="Text Box 2">
          <a:extLst>
            <a:ext uri="{FF2B5EF4-FFF2-40B4-BE49-F238E27FC236}">
              <a16:creationId xmlns:a16="http://schemas.microsoft.com/office/drawing/2014/main" id="{7A39CB35-8F14-239B-9DA5-D8780D105E90}"/>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951" name="Text Box 2">
          <a:extLst>
            <a:ext uri="{FF2B5EF4-FFF2-40B4-BE49-F238E27FC236}">
              <a16:creationId xmlns:a16="http://schemas.microsoft.com/office/drawing/2014/main" id="{3B3F35BC-481F-BA9A-50FA-48D8BE558EB6}"/>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4952" name="Text Box 6">
          <a:extLst>
            <a:ext uri="{FF2B5EF4-FFF2-40B4-BE49-F238E27FC236}">
              <a16:creationId xmlns:a16="http://schemas.microsoft.com/office/drawing/2014/main" id="{10063042-11B8-7A1B-D801-F52C4763E85E}"/>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953" name="Text Box 2">
          <a:extLst>
            <a:ext uri="{FF2B5EF4-FFF2-40B4-BE49-F238E27FC236}">
              <a16:creationId xmlns:a16="http://schemas.microsoft.com/office/drawing/2014/main" id="{C2FCCD72-B3B0-D9B1-9EB3-D87306D2BCDF}"/>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20955</xdr:rowOff>
    </xdr:to>
    <xdr:sp macro="" textlink="">
      <xdr:nvSpPr>
        <xdr:cNvPr id="2474954" name="Text Box 2">
          <a:extLst>
            <a:ext uri="{FF2B5EF4-FFF2-40B4-BE49-F238E27FC236}">
              <a16:creationId xmlns:a16="http://schemas.microsoft.com/office/drawing/2014/main" id="{5ED3763F-1F3B-27F0-E9F1-64247BF5B81A}"/>
            </a:ext>
          </a:extLst>
        </xdr:cNvPr>
        <xdr:cNvSpPr txBox="1">
          <a:spLocks noChangeArrowheads="1"/>
        </xdr:cNvSpPr>
      </xdr:nvSpPr>
      <xdr:spPr bwMode="auto">
        <a:xfrm>
          <a:off x="3223260" y="1714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20955</xdr:rowOff>
    </xdr:to>
    <xdr:sp macro="" textlink="">
      <xdr:nvSpPr>
        <xdr:cNvPr id="2474955" name="Text Box 2">
          <a:extLst>
            <a:ext uri="{FF2B5EF4-FFF2-40B4-BE49-F238E27FC236}">
              <a16:creationId xmlns:a16="http://schemas.microsoft.com/office/drawing/2014/main" id="{8A07CE41-AD74-2ED7-4C9E-39B0722A2166}"/>
            </a:ext>
          </a:extLst>
        </xdr:cNvPr>
        <xdr:cNvSpPr txBox="1">
          <a:spLocks noChangeArrowheads="1"/>
        </xdr:cNvSpPr>
      </xdr:nvSpPr>
      <xdr:spPr bwMode="auto">
        <a:xfrm>
          <a:off x="3223260" y="1714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20955</xdr:rowOff>
    </xdr:to>
    <xdr:sp macro="" textlink="">
      <xdr:nvSpPr>
        <xdr:cNvPr id="2474956" name="Text Box 2">
          <a:extLst>
            <a:ext uri="{FF2B5EF4-FFF2-40B4-BE49-F238E27FC236}">
              <a16:creationId xmlns:a16="http://schemas.microsoft.com/office/drawing/2014/main" id="{101D55DC-EFFC-1C15-DBA2-88B5FFB7561C}"/>
            </a:ext>
          </a:extLst>
        </xdr:cNvPr>
        <xdr:cNvSpPr txBox="1">
          <a:spLocks noChangeArrowheads="1"/>
        </xdr:cNvSpPr>
      </xdr:nvSpPr>
      <xdr:spPr bwMode="auto">
        <a:xfrm>
          <a:off x="3223260" y="1714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20955</xdr:rowOff>
    </xdr:to>
    <xdr:sp macro="" textlink="">
      <xdr:nvSpPr>
        <xdr:cNvPr id="2474957" name="Text Box 2">
          <a:extLst>
            <a:ext uri="{FF2B5EF4-FFF2-40B4-BE49-F238E27FC236}">
              <a16:creationId xmlns:a16="http://schemas.microsoft.com/office/drawing/2014/main" id="{1EB8DDC0-D0CC-B513-AAED-7BC999441774}"/>
            </a:ext>
          </a:extLst>
        </xdr:cNvPr>
        <xdr:cNvSpPr txBox="1">
          <a:spLocks noChangeArrowheads="1"/>
        </xdr:cNvSpPr>
      </xdr:nvSpPr>
      <xdr:spPr bwMode="auto">
        <a:xfrm>
          <a:off x="3223260" y="171450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958" name="Text Box 2">
          <a:extLst>
            <a:ext uri="{FF2B5EF4-FFF2-40B4-BE49-F238E27FC236}">
              <a16:creationId xmlns:a16="http://schemas.microsoft.com/office/drawing/2014/main" id="{3E65EF71-9C12-366A-1750-E94F0DA0913F}"/>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959" name="Text Box 2">
          <a:extLst>
            <a:ext uri="{FF2B5EF4-FFF2-40B4-BE49-F238E27FC236}">
              <a16:creationId xmlns:a16="http://schemas.microsoft.com/office/drawing/2014/main" id="{7481D5BC-438D-E8D4-46BF-42BFE5A2DE3F}"/>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960" name="Text Box 2">
          <a:extLst>
            <a:ext uri="{FF2B5EF4-FFF2-40B4-BE49-F238E27FC236}">
              <a16:creationId xmlns:a16="http://schemas.microsoft.com/office/drawing/2014/main" id="{0B5CB4AC-93D6-D2B7-4E66-9DAE578423D9}"/>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961" name="Text Box 2">
          <a:extLst>
            <a:ext uri="{FF2B5EF4-FFF2-40B4-BE49-F238E27FC236}">
              <a16:creationId xmlns:a16="http://schemas.microsoft.com/office/drawing/2014/main" id="{D5066EDA-9E70-3217-0A69-384E815CE34F}"/>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962" name="Text Box 2">
          <a:extLst>
            <a:ext uri="{FF2B5EF4-FFF2-40B4-BE49-F238E27FC236}">
              <a16:creationId xmlns:a16="http://schemas.microsoft.com/office/drawing/2014/main" id="{336B4026-FA1E-8212-1D0D-8DB4F8C155BC}"/>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963" name="Text Box 2">
          <a:extLst>
            <a:ext uri="{FF2B5EF4-FFF2-40B4-BE49-F238E27FC236}">
              <a16:creationId xmlns:a16="http://schemas.microsoft.com/office/drawing/2014/main" id="{693A7916-F10C-EB15-6BAD-297CE9C2F169}"/>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964" name="Text Box 2">
          <a:extLst>
            <a:ext uri="{FF2B5EF4-FFF2-40B4-BE49-F238E27FC236}">
              <a16:creationId xmlns:a16="http://schemas.microsoft.com/office/drawing/2014/main" id="{88AFAEA4-5473-C5CE-FF96-F9BAF9A65B07}"/>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965" name="Text Box 2">
          <a:extLst>
            <a:ext uri="{FF2B5EF4-FFF2-40B4-BE49-F238E27FC236}">
              <a16:creationId xmlns:a16="http://schemas.microsoft.com/office/drawing/2014/main" id="{B870427A-601C-C64A-6ED4-C2EE831A714A}"/>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114300</xdr:rowOff>
    </xdr:to>
    <xdr:sp macro="" textlink="">
      <xdr:nvSpPr>
        <xdr:cNvPr id="2474966" name="Text Box 2">
          <a:extLst>
            <a:ext uri="{FF2B5EF4-FFF2-40B4-BE49-F238E27FC236}">
              <a16:creationId xmlns:a16="http://schemas.microsoft.com/office/drawing/2014/main" id="{DC78584A-E46F-A75F-1872-30A78BDC6BC7}"/>
            </a:ext>
          </a:extLst>
        </xdr:cNvPr>
        <xdr:cNvSpPr txBox="1">
          <a:spLocks noChangeArrowheads="1"/>
        </xdr:cNvSpPr>
      </xdr:nvSpPr>
      <xdr:spPr bwMode="auto">
        <a:xfrm>
          <a:off x="3223260" y="171450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114300</xdr:rowOff>
    </xdr:to>
    <xdr:sp macro="" textlink="">
      <xdr:nvSpPr>
        <xdr:cNvPr id="2474967" name="Text Box 2">
          <a:extLst>
            <a:ext uri="{FF2B5EF4-FFF2-40B4-BE49-F238E27FC236}">
              <a16:creationId xmlns:a16="http://schemas.microsoft.com/office/drawing/2014/main" id="{88E4C1D8-0519-F5E6-5E93-FADCCA4CF023}"/>
            </a:ext>
          </a:extLst>
        </xdr:cNvPr>
        <xdr:cNvSpPr txBox="1">
          <a:spLocks noChangeArrowheads="1"/>
        </xdr:cNvSpPr>
      </xdr:nvSpPr>
      <xdr:spPr bwMode="auto">
        <a:xfrm>
          <a:off x="3223260" y="171450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114300</xdr:rowOff>
    </xdr:to>
    <xdr:sp macro="" textlink="">
      <xdr:nvSpPr>
        <xdr:cNvPr id="2474968" name="Text Box 2">
          <a:extLst>
            <a:ext uri="{FF2B5EF4-FFF2-40B4-BE49-F238E27FC236}">
              <a16:creationId xmlns:a16="http://schemas.microsoft.com/office/drawing/2014/main" id="{CA9A47BE-3D53-1CBB-7308-3D0536EF0D66}"/>
            </a:ext>
          </a:extLst>
        </xdr:cNvPr>
        <xdr:cNvSpPr txBox="1">
          <a:spLocks noChangeArrowheads="1"/>
        </xdr:cNvSpPr>
      </xdr:nvSpPr>
      <xdr:spPr bwMode="auto">
        <a:xfrm>
          <a:off x="3223260" y="171450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114300</xdr:rowOff>
    </xdr:to>
    <xdr:sp macro="" textlink="">
      <xdr:nvSpPr>
        <xdr:cNvPr id="2474969" name="Text Box 2">
          <a:extLst>
            <a:ext uri="{FF2B5EF4-FFF2-40B4-BE49-F238E27FC236}">
              <a16:creationId xmlns:a16="http://schemas.microsoft.com/office/drawing/2014/main" id="{B4BE373E-BD7C-2EF4-B3CF-BDFC15E5C08E}"/>
            </a:ext>
          </a:extLst>
        </xdr:cNvPr>
        <xdr:cNvSpPr txBox="1">
          <a:spLocks noChangeArrowheads="1"/>
        </xdr:cNvSpPr>
      </xdr:nvSpPr>
      <xdr:spPr bwMode="auto">
        <a:xfrm>
          <a:off x="3223260" y="171450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970" name="Text Box 2">
          <a:extLst>
            <a:ext uri="{FF2B5EF4-FFF2-40B4-BE49-F238E27FC236}">
              <a16:creationId xmlns:a16="http://schemas.microsoft.com/office/drawing/2014/main" id="{4932B737-FA97-9472-4FAD-668F76004691}"/>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971" name="Text Box 2">
          <a:extLst>
            <a:ext uri="{FF2B5EF4-FFF2-40B4-BE49-F238E27FC236}">
              <a16:creationId xmlns:a16="http://schemas.microsoft.com/office/drawing/2014/main" id="{C5470855-070C-5FE1-E236-B9720FD05618}"/>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972" name="Text Box 2">
          <a:extLst>
            <a:ext uri="{FF2B5EF4-FFF2-40B4-BE49-F238E27FC236}">
              <a16:creationId xmlns:a16="http://schemas.microsoft.com/office/drawing/2014/main" id="{3A8973DD-8506-5A9B-D348-B2DE2D66252C}"/>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973" name="Text Box 2">
          <a:extLst>
            <a:ext uri="{FF2B5EF4-FFF2-40B4-BE49-F238E27FC236}">
              <a16:creationId xmlns:a16="http://schemas.microsoft.com/office/drawing/2014/main" id="{82090EB7-01E2-F339-2715-9A4374945C51}"/>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974" name="Text Box 2">
          <a:extLst>
            <a:ext uri="{FF2B5EF4-FFF2-40B4-BE49-F238E27FC236}">
              <a16:creationId xmlns:a16="http://schemas.microsoft.com/office/drawing/2014/main" id="{57A51F10-52DC-FCD9-E1E1-2EF2A3E9B167}"/>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975" name="Text Box 2">
          <a:extLst>
            <a:ext uri="{FF2B5EF4-FFF2-40B4-BE49-F238E27FC236}">
              <a16:creationId xmlns:a16="http://schemas.microsoft.com/office/drawing/2014/main" id="{9E434586-CF00-8811-AA52-5605D9D6D7A8}"/>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976" name="Text Box 2">
          <a:extLst>
            <a:ext uri="{FF2B5EF4-FFF2-40B4-BE49-F238E27FC236}">
              <a16:creationId xmlns:a16="http://schemas.microsoft.com/office/drawing/2014/main" id="{B2554996-750A-C44F-739A-5DE731D5D1E2}"/>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977" name="Text Box 2">
          <a:extLst>
            <a:ext uri="{FF2B5EF4-FFF2-40B4-BE49-F238E27FC236}">
              <a16:creationId xmlns:a16="http://schemas.microsoft.com/office/drawing/2014/main" id="{89082A87-CE7E-D573-7B27-58CCEF829A8A}"/>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114300</xdr:rowOff>
    </xdr:to>
    <xdr:sp macro="" textlink="">
      <xdr:nvSpPr>
        <xdr:cNvPr id="2474978" name="Text Box 2">
          <a:extLst>
            <a:ext uri="{FF2B5EF4-FFF2-40B4-BE49-F238E27FC236}">
              <a16:creationId xmlns:a16="http://schemas.microsoft.com/office/drawing/2014/main" id="{689A1E0D-5732-9353-3C10-FDDB08462EBF}"/>
            </a:ext>
          </a:extLst>
        </xdr:cNvPr>
        <xdr:cNvSpPr txBox="1">
          <a:spLocks noChangeArrowheads="1"/>
        </xdr:cNvSpPr>
      </xdr:nvSpPr>
      <xdr:spPr bwMode="auto">
        <a:xfrm>
          <a:off x="3223260" y="171450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114300</xdr:rowOff>
    </xdr:to>
    <xdr:sp macro="" textlink="">
      <xdr:nvSpPr>
        <xdr:cNvPr id="2474979" name="Text Box 2">
          <a:extLst>
            <a:ext uri="{FF2B5EF4-FFF2-40B4-BE49-F238E27FC236}">
              <a16:creationId xmlns:a16="http://schemas.microsoft.com/office/drawing/2014/main" id="{E25FD3DE-776D-15EE-9B80-AD784B776A4F}"/>
            </a:ext>
          </a:extLst>
        </xdr:cNvPr>
        <xdr:cNvSpPr txBox="1">
          <a:spLocks noChangeArrowheads="1"/>
        </xdr:cNvSpPr>
      </xdr:nvSpPr>
      <xdr:spPr bwMode="auto">
        <a:xfrm>
          <a:off x="3223260" y="171450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114300</xdr:rowOff>
    </xdr:to>
    <xdr:sp macro="" textlink="">
      <xdr:nvSpPr>
        <xdr:cNvPr id="2474980" name="Text Box 2">
          <a:extLst>
            <a:ext uri="{FF2B5EF4-FFF2-40B4-BE49-F238E27FC236}">
              <a16:creationId xmlns:a16="http://schemas.microsoft.com/office/drawing/2014/main" id="{9ED0904D-395C-C4D7-7FF2-88BE4993ADB3}"/>
            </a:ext>
          </a:extLst>
        </xdr:cNvPr>
        <xdr:cNvSpPr txBox="1">
          <a:spLocks noChangeArrowheads="1"/>
        </xdr:cNvSpPr>
      </xdr:nvSpPr>
      <xdr:spPr bwMode="auto">
        <a:xfrm>
          <a:off x="3223260" y="171450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114300</xdr:rowOff>
    </xdr:to>
    <xdr:sp macro="" textlink="">
      <xdr:nvSpPr>
        <xdr:cNvPr id="2474981" name="Text Box 2">
          <a:extLst>
            <a:ext uri="{FF2B5EF4-FFF2-40B4-BE49-F238E27FC236}">
              <a16:creationId xmlns:a16="http://schemas.microsoft.com/office/drawing/2014/main" id="{46D6D096-A5A7-2A99-D186-49A3D9B1C08E}"/>
            </a:ext>
          </a:extLst>
        </xdr:cNvPr>
        <xdr:cNvSpPr txBox="1">
          <a:spLocks noChangeArrowheads="1"/>
        </xdr:cNvSpPr>
      </xdr:nvSpPr>
      <xdr:spPr bwMode="auto">
        <a:xfrm>
          <a:off x="3223260" y="171450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982" name="Text Box 2">
          <a:extLst>
            <a:ext uri="{FF2B5EF4-FFF2-40B4-BE49-F238E27FC236}">
              <a16:creationId xmlns:a16="http://schemas.microsoft.com/office/drawing/2014/main" id="{1382145A-0F9B-FBE2-614B-4CD2A866E79F}"/>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983" name="Text Box 2">
          <a:extLst>
            <a:ext uri="{FF2B5EF4-FFF2-40B4-BE49-F238E27FC236}">
              <a16:creationId xmlns:a16="http://schemas.microsoft.com/office/drawing/2014/main" id="{C88499FF-DBD0-4091-E0E7-FC9DB29E0F7F}"/>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984" name="Text Box 2">
          <a:extLst>
            <a:ext uri="{FF2B5EF4-FFF2-40B4-BE49-F238E27FC236}">
              <a16:creationId xmlns:a16="http://schemas.microsoft.com/office/drawing/2014/main" id="{1B67BBEC-8935-230F-E252-FAA80447FA54}"/>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985" name="Text Box 2">
          <a:extLst>
            <a:ext uri="{FF2B5EF4-FFF2-40B4-BE49-F238E27FC236}">
              <a16:creationId xmlns:a16="http://schemas.microsoft.com/office/drawing/2014/main" id="{D9E62439-E828-2D3D-9BEC-02109645A5F5}"/>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986" name="Text Box 2">
          <a:extLst>
            <a:ext uri="{FF2B5EF4-FFF2-40B4-BE49-F238E27FC236}">
              <a16:creationId xmlns:a16="http://schemas.microsoft.com/office/drawing/2014/main" id="{0733DB02-4447-67EA-04A0-2E47D39E667D}"/>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987" name="Text Box 2">
          <a:extLst>
            <a:ext uri="{FF2B5EF4-FFF2-40B4-BE49-F238E27FC236}">
              <a16:creationId xmlns:a16="http://schemas.microsoft.com/office/drawing/2014/main" id="{80FAEAE0-830F-BAB7-334C-3A27CD63999B}"/>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988" name="Text Box 2">
          <a:extLst>
            <a:ext uri="{FF2B5EF4-FFF2-40B4-BE49-F238E27FC236}">
              <a16:creationId xmlns:a16="http://schemas.microsoft.com/office/drawing/2014/main" id="{473DC777-D140-8FC4-FBEC-9652DC6148F4}"/>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989" name="Text Box 2">
          <a:extLst>
            <a:ext uri="{FF2B5EF4-FFF2-40B4-BE49-F238E27FC236}">
              <a16:creationId xmlns:a16="http://schemas.microsoft.com/office/drawing/2014/main" id="{08DFB6A3-81AC-1E59-0FC4-54CC6416E3FB}"/>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114300</xdr:rowOff>
    </xdr:to>
    <xdr:sp macro="" textlink="">
      <xdr:nvSpPr>
        <xdr:cNvPr id="2474990" name="Text Box 2">
          <a:extLst>
            <a:ext uri="{FF2B5EF4-FFF2-40B4-BE49-F238E27FC236}">
              <a16:creationId xmlns:a16="http://schemas.microsoft.com/office/drawing/2014/main" id="{6E5F77C6-9DE8-A0F3-7E65-FB18241D11FB}"/>
            </a:ext>
          </a:extLst>
        </xdr:cNvPr>
        <xdr:cNvSpPr txBox="1">
          <a:spLocks noChangeArrowheads="1"/>
        </xdr:cNvSpPr>
      </xdr:nvSpPr>
      <xdr:spPr bwMode="auto">
        <a:xfrm>
          <a:off x="3223260" y="171450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114300</xdr:rowOff>
    </xdr:to>
    <xdr:sp macro="" textlink="">
      <xdr:nvSpPr>
        <xdr:cNvPr id="2474991" name="Text Box 2">
          <a:extLst>
            <a:ext uri="{FF2B5EF4-FFF2-40B4-BE49-F238E27FC236}">
              <a16:creationId xmlns:a16="http://schemas.microsoft.com/office/drawing/2014/main" id="{185F13E4-2B02-78D0-367A-B44C6A86A776}"/>
            </a:ext>
          </a:extLst>
        </xdr:cNvPr>
        <xdr:cNvSpPr txBox="1">
          <a:spLocks noChangeArrowheads="1"/>
        </xdr:cNvSpPr>
      </xdr:nvSpPr>
      <xdr:spPr bwMode="auto">
        <a:xfrm>
          <a:off x="3223260" y="171450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114300</xdr:rowOff>
    </xdr:to>
    <xdr:sp macro="" textlink="">
      <xdr:nvSpPr>
        <xdr:cNvPr id="2474992" name="Text Box 2">
          <a:extLst>
            <a:ext uri="{FF2B5EF4-FFF2-40B4-BE49-F238E27FC236}">
              <a16:creationId xmlns:a16="http://schemas.microsoft.com/office/drawing/2014/main" id="{3C0F2387-8EEB-A753-5527-52556869AC7E}"/>
            </a:ext>
          </a:extLst>
        </xdr:cNvPr>
        <xdr:cNvSpPr txBox="1">
          <a:spLocks noChangeArrowheads="1"/>
        </xdr:cNvSpPr>
      </xdr:nvSpPr>
      <xdr:spPr bwMode="auto">
        <a:xfrm>
          <a:off x="3223260" y="171450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114300</xdr:rowOff>
    </xdr:to>
    <xdr:sp macro="" textlink="">
      <xdr:nvSpPr>
        <xdr:cNvPr id="2474993" name="Text Box 2">
          <a:extLst>
            <a:ext uri="{FF2B5EF4-FFF2-40B4-BE49-F238E27FC236}">
              <a16:creationId xmlns:a16="http://schemas.microsoft.com/office/drawing/2014/main" id="{8F505ACE-995A-2F9B-4720-AC621C3343DB}"/>
            </a:ext>
          </a:extLst>
        </xdr:cNvPr>
        <xdr:cNvSpPr txBox="1">
          <a:spLocks noChangeArrowheads="1"/>
        </xdr:cNvSpPr>
      </xdr:nvSpPr>
      <xdr:spPr bwMode="auto">
        <a:xfrm>
          <a:off x="3223260" y="171450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994" name="Text Box 2">
          <a:extLst>
            <a:ext uri="{FF2B5EF4-FFF2-40B4-BE49-F238E27FC236}">
              <a16:creationId xmlns:a16="http://schemas.microsoft.com/office/drawing/2014/main" id="{39A022C6-8003-0054-1CFB-A0D1E382F62C}"/>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995" name="Text Box 2">
          <a:extLst>
            <a:ext uri="{FF2B5EF4-FFF2-40B4-BE49-F238E27FC236}">
              <a16:creationId xmlns:a16="http://schemas.microsoft.com/office/drawing/2014/main" id="{C105C182-CA49-33E2-AE6E-D82C4D96AF97}"/>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996" name="Text Box 2">
          <a:extLst>
            <a:ext uri="{FF2B5EF4-FFF2-40B4-BE49-F238E27FC236}">
              <a16:creationId xmlns:a16="http://schemas.microsoft.com/office/drawing/2014/main" id="{F89312CB-1237-EFEF-4CB2-943ACC4441B8}"/>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997" name="Text Box 2">
          <a:extLst>
            <a:ext uri="{FF2B5EF4-FFF2-40B4-BE49-F238E27FC236}">
              <a16:creationId xmlns:a16="http://schemas.microsoft.com/office/drawing/2014/main" id="{E28F50EE-FA10-98E3-B5B1-F6D2B0B92D17}"/>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998" name="Text Box 2">
          <a:extLst>
            <a:ext uri="{FF2B5EF4-FFF2-40B4-BE49-F238E27FC236}">
              <a16:creationId xmlns:a16="http://schemas.microsoft.com/office/drawing/2014/main" id="{40608BFE-2BB5-E377-900C-A6637787A835}"/>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4999" name="Text Box 2">
          <a:extLst>
            <a:ext uri="{FF2B5EF4-FFF2-40B4-BE49-F238E27FC236}">
              <a16:creationId xmlns:a16="http://schemas.microsoft.com/office/drawing/2014/main" id="{55774A43-6D39-4F89-91E3-2D14F400C033}"/>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000" name="Text Box 2">
          <a:extLst>
            <a:ext uri="{FF2B5EF4-FFF2-40B4-BE49-F238E27FC236}">
              <a16:creationId xmlns:a16="http://schemas.microsoft.com/office/drawing/2014/main" id="{D78D9DDB-8A80-0F63-850C-0ACDF485D75F}"/>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001" name="Text Box 2">
          <a:extLst>
            <a:ext uri="{FF2B5EF4-FFF2-40B4-BE49-F238E27FC236}">
              <a16:creationId xmlns:a16="http://schemas.microsoft.com/office/drawing/2014/main" id="{5E9898D9-0FC4-796B-D72F-B46ACE12AA42}"/>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002" name="Text Box 2">
          <a:extLst>
            <a:ext uri="{FF2B5EF4-FFF2-40B4-BE49-F238E27FC236}">
              <a16:creationId xmlns:a16="http://schemas.microsoft.com/office/drawing/2014/main" id="{0B530613-835B-119E-DC72-A0B8BACF74A9}"/>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003" name="Text Box 2">
          <a:extLst>
            <a:ext uri="{FF2B5EF4-FFF2-40B4-BE49-F238E27FC236}">
              <a16:creationId xmlns:a16="http://schemas.microsoft.com/office/drawing/2014/main" id="{FC289DA6-05B2-8BC2-B3FA-2AF0A85EF2F1}"/>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114300</xdr:rowOff>
    </xdr:to>
    <xdr:sp macro="" textlink="">
      <xdr:nvSpPr>
        <xdr:cNvPr id="2475004" name="Text Box 2">
          <a:extLst>
            <a:ext uri="{FF2B5EF4-FFF2-40B4-BE49-F238E27FC236}">
              <a16:creationId xmlns:a16="http://schemas.microsoft.com/office/drawing/2014/main" id="{924BEDBC-B101-AB4B-49D3-DC2F44EC4B34}"/>
            </a:ext>
          </a:extLst>
        </xdr:cNvPr>
        <xdr:cNvSpPr txBox="1">
          <a:spLocks noChangeArrowheads="1"/>
        </xdr:cNvSpPr>
      </xdr:nvSpPr>
      <xdr:spPr bwMode="auto">
        <a:xfrm>
          <a:off x="3223260" y="171450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114300</xdr:rowOff>
    </xdr:to>
    <xdr:sp macro="" textlink="">
      <xdr:nvSpPr>
        <xdr:cNvPr id="2475005" name="Text Box 2">
          <a:extLst>
            <a:ext uri="{FF2B5EF4-FFF2-40B4-BE49-F238E27FC236}">
              <a16:creationId xmlns:a16="http://schemas.microsoft.com/office/drawing/2014/main" id="{3FD98AAA-EFD6-04F2-F086-D9AB40CE28C0}"/>
            </a:ext>
          </a:extLst>
        </xdr:cNvPr>
        <xdr:cNvSpPr txBox="1">
          <a:spLocks noChangeArrowheads="1"/>
        </xdr:cNvSpPr>
      </xdr:nvSpPr>
      <xdr:spPr bwMode="auto">
        <a:xfrm>
          <a:off x="3223260" y="171450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114300</xdr:rowOff>
    </xdr:to>
    <xdr:sp macro="" textlink="">
      <xdr:nvSpPr>
        <xdr:cNvPr id="2475006" name="Text Box 2">
          <a:extLst>
            <a:ext uri="{FF2B5EF4-FFF2-40B4-BE49-F238E27FC236}">
              <a16:creationId xmlns:a16="http://schemas.microsoft.com/office/drawing/2014/main" id="{A6C2638C-5A76-7687-C7A1-1FD692EB0E0F}"/>
            </a:ext>
          </a:extLst>
        </xdr:cNvPr>
        <xdr:cNvSpPr txBox="1">
          <a:spLocks noChangeArrowheads="1"/>
        </xdr:cNvSpPr>
      </xdr:nvSpPr>
      <xdr:spPr bwMode="auto">
        <a:xfrm>
          <a:off x="3223260" y="171450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114300</xdr:rowOff>
    </xdr:to>
    <xdr:sp macro="" textlink="">
      <xdr:nvSpPr>
        <xdr:cNvPr id="2475007" name="Text Box 2">
          <a:extLst>
            <a:ext uri="{FF2B5EF4-FFF2-40B4-BE49-F238E27FC236}">
              <a16:creationId xmlns:a16="http://schemas.microsoft.com/office/drawing/2014/main" id="{4C7A05F8-8528-2F09-4332-E72A53108CD2}"/>
            </a:ext>
          </a:extLst>
        </xdr:cNvPr>
        <xdr:cNvSpPr txBox="1">
          <a:spLocks noChangeArrowheads="1"/>
        </xdr:cNvSpPr>
      </xdr:nvSpPr>
      <xdr:spPr bwMode="auto">
        <a:xfrm>
          <a:off x="3223260" y="171450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008" name="Text Box 2">
          <a:extLst>
            <a:ext uri="{FF2B5EF4-FFF2-40B4-BE49-F238E27FC236}">
              <a16:creationId xmlns:a16="http://schemas.microsoft.com/office/drawing/2014/main" id="{330E9AA9-9248-1951-1A30-6A0B22A24D14}"/>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009" name="Text Box 2">
          <a:extLst>
            <a:ext uri="{FF2B5EF4-FFF2-40B4-BE49-F238E27FC236}">
              <a16:creationId xmlns:a16="http://schemas.microsoft.com/office/drawing/2014/main" id="{52E3A93A-CA63-68B6-998F-017ED0BD65A9}"/>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010" name="Text Box 2">
          <a:extLst>
            <a:ext uri="{FF2B5EF4-FFF2-40B4-BE49-F238E27FC236}">
              <a16:creationId xmlns:a16="http://schemas.microsoft.com/office/drawing/2014/main" id="{721E5634-6EB4-86EE-B745-6FC2366FE35B}"/>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011" name="Text Box 2">
          <a:extLst>
            <a:ext uri="{FF2B5EF4-FFF2-40B4-BE49-F238E27FC236}">
              <a16:creationId xmlns:a16="http://schemas.microsoft.com/office/drawing/2014/main" id="{4A2BFA12-210C-6C25-9444-300AFD559895}"/>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012" name="Text Box 2">
          <a:extLst>
            <a:ext uri="{FF2B5EF4-FFF2-40B4-BE49-F238E27FC236}">
              <a16:creationId xmlns:a16="http://schemas.microsoft.com/office/drawing/2014/main" id="{99D10EEE-19A0-E78C-A616-02A984CEAE22}"/>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013" name="Text Box 2">
          <a:extLst>
            <a:ext uri="{FF2B5EF4-FFF2-40B4-BE49-F238E27FC236}">
              <a16:creationId xmlns:a16="http://schemas.microsoft.com/office/drawing/2014/main" id="{4CDEB387-96FE-0176-E1F0-C2DE12986C56}"/>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014" name="Text Box 2">
          <a:extLst>
            <a:ext uri="{FF2B5EF4-FFF2-40B4-BE49-F238E27FC236}">
              <a16:creationId xmlns:a16="http://schemas.microsoft.com/office/drawing/2014/main" id="{5CD1B3F5-41C3-7FA0-51CD-E902F36083BC}"/>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015" name="Text Box 2">
          <a:extLst>
            <a:ext uri="{FF2B5EF4-FFF2-40B4-BE49-F238E27FC236}">
              <a16:creationId xmlns:a16="http://schemas.microsoft.com/office/drawing/2014/main" id="{3E29B099-63E4-8305-2896-68CB79C777C2}"/>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114300</xdr:rowOff>
    </xdr:to>
    <xdr:sp macro="" textlink="">
      <xdr:nvSpPr>
        <xdr:cNvPr id="2475016" name="Text Box 2">
          <a:extLst>
            <a:ext uri="{FF2B5EF4-FFF2-40B4-BE49-F238E27FC236}">
              <a16:creationId xmlns:a16="http://schemas.microsoft.com/office/drawing/2014/main" id="{1102CABE-5CE7-43F4-882B-2696F3F99938}"/>
            </a:ext>
          </a:extLst>
        </xdr:cNvPr>
        <xdr:cNvSpPr txBox="1">
          <a:spLocks noChangeArrowheads="1"/>
        </xdr:cNvSpPr>
      </xdr:nvSpPr>
      <xdr:spPr bwMode="auto">
        <a:xfrm>
          <a:off x="3223260" y="171450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114300</xdr:rowOff>
    </xdr:to>
    <xdr:sp macro="" textlink="">
      <xdr:nvSpPr>
        <xdr:cNvPr id="2475017" name="Text Box 2">
          <a:extLst>
            <a:ext uri="{FF2B5EF4-FFF2-40B4-BE49-F238E27FC236}">
              <a16:creationId xmlns:a16="http://schemas.microsoft.com/office/drawing/2014/main" id="{7FC540EE-A8EE-C3CA-A5DA-B6ED1F680D52}"/>
            </a:ext>
          </a:extLst>
        </xdr:cNvPr>
        <xdr:cNvSpPr txBox="1">
          <a:spLocks noChangeArrowheads="1"/>
        </xdr:cNvSpPr>
      </xdr:nvSpPr>
      <xdr:spPr bwMode="auto">
        <a:xfrm>
          <a:off x="3223260" y="171450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18" name="Text Box 1">
          <a:extLst>
            <a:ext uri="{FF2B5EF4-FFF2-40B4-BE49-F238E27FC236}">
              <a16:creationId xmlns:a16="http://schemas.microsoft.com/office/drawing/2014/main" id="{5F338E11-D2C0-20DA-6F2B-8EA1C28369F7}"/>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19" name="Text Box 2">
          <a:extLst>
            <a:ext uri="{FF2B5EF4-FFF2-40B4-BE49-F238E27FC236}">
              <a16:creationId xmlns:a16="http://schemas.microsoft.com/office/drawing/2014/main" id="{C463CA9B-9AB0-E7CD-11E8-C764F612E853}"/>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20" name="Text Box 3">
          <a:extLst>
            <a:ext uri="{FF2B5EF4-FFF2-40B4-BE49-F238E27FC236}">
              <a16:creationId xmlns:a16="http://schemas.microsoft.com/office/drawing/2014/main" id="{05C8C636-DBC5-AAFD-9B9C-4990C3F6AD55}"/>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21" name="Text Box 4">
          <a:extLst>
            <a:ext uri="{FF2B5EF4-FFF2-40B4-BE49-F238E27FC236}">
              <a16:creationId xmlns:a16="http://schemas.microsoft.com/office/drawing/2014/main" id="{BA879FF8-6B03-704A-BB24-CF04740FDB84}"/>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22" name="Text Box 5">
          <a:extLst>
            <a:ext uri="{FF2B5EF4-FFF2-40B4-BE49-F238E27FC236}">
              <a16:creationId xmlns:a16="http://schemas.microsoft.com/office/drawing/2014/main" id="{2F242A80-42A8-9A1E-CD71-43E4D521120F}"/>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23" name="Text Box 1">
          <a:extLst>
            <a:ext uri="{FF2B5EF4-FFF2-40B4-BE49-F238E27FC236}">
              <a16:creationId xmlns:a16="http://schemas.microsoft.com/office/drawing/2014/main" id="{861D45B9-E053-D5D3-5D89-313A7767D2D0}"/>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24" name="Text Box 2">
          <a:extLst>
            <a:ext uri="{FF2B5EF4-FFF2-40B4-BE49-F238E27FC236}">
              <a16:creationId xmlns:a16="http://schemas.microsoft.com/office/drawing/2014/main" id="{15A7AA84-605D-9700-21BB-4BFB5F2109EF}"/>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25" name="Text Box 3">
          <a:extLst>
            <a:ext uri="{FF2B5EF4-FFF2-40B4-BE49-F238E27FC236}">
              <a16:creationId xmlns:a16="http://schemas.microsoft.com/office/drawing/2014/main" id="{E5D640DE-9D3D-0EC8-A1AC-42102BE0A921}"/>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26" name="Text Box 4">
          <a:extLst>
            <a:ext uri="{FF2B5EF4-FFF2-40B4-BE49-F238E27FC236}">
              <a16:creationId xmlns:a16="http://schemas.microsoft.com/office/drawing/2014/main" id="{D0B290B5-8D5C-761C-B330-25467CC78F3C}"/>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27" name="Text Box 5">
          <a:extLst>
            <a:ext uri="{FF2B5EF4-FFF2-40B4-BE49-F238E27FC236}">
              <a16:creationId xmlns:a16="http://schemas.microsoft.com/office/drawing/2014/main" id="{57C729E6-2EDE-078D-E116-047F99A64B0E}"/>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28" name="Text Box 6">
          <a:extLst>
            <a:ext uri="{FF2B5EF4-FFF2-40B4-BE49-F238E27FC236}">
              <a16:creationId xmlns:a16="http://schemas.microsoft.com/office/drawing/2014/main" id="{202D473C-393C-A168-171A-C1ACC814E137}"/>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29" name="Text Box 7">
          <a:extLst>
            <a:ext uri="{FF2B5EF4-FFF2-40B4-BE49-F238E27FC236}">
              <a16:creationId xmlns:a16="http://schemas.microsoft.com/office/drawing/2014/main" id="{C4A46F07-BAC5-A320-8069-4E6931516E43}"/>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30" name="Text Box 8">
          <a:extLst>
            <a:ext uri="{FF2B5EF4-FFF2-40B4-BE49-F238E27FC236}">
              <a16:creationId xmlns:a16="http://schemas.microsoft.com/office/drawing/2014/main" id="{79D9090F-D7CA-D43A-A530-23AFD74BB1AC}"/>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31" name="Text Box 7">
          <a:extLst>
            <a:ext uri="{FF2B5EF4-FFF2-40B4-BE49-F238E27FC236}">
              <a16:creationId xmlns:a16="http://schemas.microsoft.com/office/drawing/2014/main" id="{7ECF7B78-C8ED-44DD-1ECC-C6B8EE27E646}"/>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32" name="Text Box 8">
          <a:extLst>
            <a:ext uri="{FF2B5EF4-FFF2-40B4-BE49-F238E27FC236}">
              <a16:creationId xmlns:a16="http://schemas.microsoft.com/office/drawing/2014/main" id="{6B392A32-D6F7-FB8B-254C-08B9DAE56ACE}"/>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33" name="Text Box 7">
          <a:extLst>
            <a:ext uri="{FF2B5EF4-FFF2-40B4-BE49-F238E27FC236}">
              <a16:creationId xmlns:a16="http://schemas.microsoft.com/office/drawing/2014/main" id="{4C587CF0-D7DF-D6E2-BEDE-61045A85405E}"/>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34" name="Text Box 2">
          <a:extLst>
            <a:ext uri="{FF2B5EF4-FFF2-40B4-BE49-F238E27FC236}">
              <a16:creationId xmlns:a16="http://schemas.microsoft.com/office/drawing/2014/main" id="{4D0D3EC6-0F80-1DBF-DE85-000E0539402A}"/>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35" name="Text Box 2">
          <a:extLst>
            <a:ext uri="{FF2B5EF4-FFF2-40B4-BE49-F238E27FC236}">
              <a16:creationId xmlns:a16="http://schemas.microsoft.com/office/drawing/2014/main" id="{7CAD8005-4B20-EE03-D890-68DD38D447E3}"/>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36" name="Text Box 2">
          <a:extLst>
            <a:ext uri="{FF2B5EF4-FFF2-40B4-BE49-F238E27FC236}">
              <a16:creationId xmlns:a16="http://schemas.microsoft.com/office/drawing/2014/main" id="{252FCCD1-17FA-F802-AF05-E4A28E0A5E68}"/>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37" name="Text Box 2">
          <a:extLst>
            <a:ext uri="{FF2B5EF4-FFF2-40B4-BE49-F238E27FC236}">
              <a16:creationId xmlns:a16="http://schemas.microsoft.com/office/drawing/2014/main" id="{0862101C-CAE7-5E99-1900-35139C36D025}"/>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038" name="Text Box 2">
          <a:extLst>
            <a:ext uri="{FF2B5EF4-FFF2-40B4-BE49-F238E27FC236}">
              <a16:creationId xmlns:a16="http://schemas.microsoft.com/office/drawing/2014/main" id="{4F7A121A-72F4-5B3F-555B-33D6C68DB5C3}"/>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39" name="Text Box 6">
          <a:extLst>
            <a:ext uri="{FF2B5EF4-FFF2-40B4-BE49-F238E27FC236}">
              <a16:creationId xmlns:a16="http://schemas.microsoft.com/office/drawing/2014/main" id="{67850469-3E64-8C74-C045-1313D3204E44}"/>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40" name="Text Box 2">
          <a:extLst>
            <a:ext uri="{FF2B5EF4-FFF2-40B4-BE49-F238E27FC236}">
              <a16:creationId xmlns:a16="http://schemas.microsoft.com/office/drawing/2014/main" id="{C6B7FDAA-720F-CCDA-9BE7-6A0E42265048}"/>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41" name="Text Box 2">
          <a:extLst>
            <a:ext uri="{FF2B5EF4-FFF2-40B4-BE49-F238E27FC236}">
              <a16:creationId xmlns:a16="http://schemas.microsoft.com/office/drawing/2014/main" id="{A9D01D3F-8D46-DDC4-9BE9-85CDBA576050}"/>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042" name="Text Box 2">
          <a:extLst>
            <a:ext uri="{FF2B5EF4-FFF2-40B4-BE49-F238E27FC236}">
              <a16:creationId xmlns:a16="http://schemas.microsoft.com/office/drawing/2014/main" id="{918B61E0-3918-61AF-0568-E38DCCB6C5A2}"/>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43" name="Text Box 6">
          <a:extLst>
            <a:ext uri="{FF2B5EF4-FFF2-40B4-BE49-F238E27FC236}">
              <a16:creationId xmlns:a16="http://schemas.microsoft.com/office/drawing/2014/main" id="{7F87DBDA-6606-D6F7-4E30-CE48F6D6268C}"/>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44" name="Text Box 2">
          <a:extLst>
            <a:ext uri="{FF2B5EF4-FFF2-40B4-BE49-F238E27FC236}">
              <a16:creationId xmlns:a16="http://schemas.microsoft.com/office/drawing/2014/main" id="{36ACAD8A-782F-3449-1565-F7382328756F}"/>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45" name="Text Box 2">
          <a:extLst>
            <a:ext uri="{FF2B5EF4-FFF2-40B4-BE49-F238E27FC236}">
              <a16:creationId xmlns:a16="http://schemas.microsoft.com/office/drawing/2014/main" id="{1EFF1EC3-6327-D628-8DA0-2649582BCFE8}"/>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046" name="Text Box 2">
          <a:extLst>
            <a:ext uri="{FF2B5EF4-FFF2-40B4-BE49-F238E27FC236}">
              <a16:creationId xmlns:a16="http://schemas.microsoft.com/office/drawing/2014/main" id="{F5D972F6-B824-2581-8C98-A03A1A7C5DE6}"/>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47" name="Text Box 6">
          <a:extLst>
            <a:ext uri="{FF2B5EF4-FFF2-40B4-BE49-F238E27FC236}">
              <a16:creationId xmlns:a16="http://schemas.microsoft.com/office/drawing/2014/main" id="{E3C08FA3-5BC2-D66F-BAC8-990E6BDAF277}"/>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48" name="Text Box 2">
          <a:extLst>
            <a:ext uri="{FF2B5EF4-FFF2-40B4-BE49-F238E27FC236}">
              <a16:creationId xmlns:a16="http://schemas.microsoft.com/office/drawing/2014/main" id="{787F45E4-1B40-9FEA-1205-FB463764EB25}"/>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49" name="Text Box 2">
          <a:extLst>
            <a:ext uri="{FF2B5EF4-FFF2-40B4-BE49-F238E27FC236}">
              <a16:creationId xmlns:a16="http://schemas.microsoft.com/office/drawing/2014/main" id="{9E55B1B0-8446-F08D-A13D-2A6E7E517830}"/>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050" name="Text Box 2">
          <a:extLst>
            <a:ext uri="{FF2B5EF4-FFF2-40B4-BE49-F238E27FC236}">
              <a16:creationId xmlns:a16="http://schemas.microsoft.com/office/drawing/2014/main" id="{92AE5B6C-ED6C-96F9-F77B-9F82A89DA98F}"/>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51" name="Text Box 6">
          <a:extLst>
            <a:ext uri="{FF2B5EF4-FFF2-40B4-BE49-F238E27FC236}">
              <a16:creationId xmlns:a16="http://schemas.microsoft.com/office/drawing/2014/main" id="{3FC0CE84-48C8-7C2C-407C-E67E81514B40}"/>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52" name="Text Box 2">
          <a:extLst>
            <a:ext uri="{FF2B5EF4-FFF2-40B4-BE49-F238E27FC236}">
              <a16:creationId xmlns:a16="http://schemas.microsoft.com/office/drawing/2014/main" id="{C5E7ED82-2263-0825-EB37-5BB3E7D78F47}"/>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53" name="Text Box 2">
          <a:extLst>
            <a:ext uri="{FF2B5EF4-FFF2-40B4-BE49-F238E27FC236}">
              <a16:creationId xmlns:a16="http://schemas.microsoft.com/office/drawing/2014/main" id="{305022F7-D645-F0FD-A0F1-EB00E298400D}"/>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054" name="Text Box 2">
          <a:extLst>
            <a:ext uri="{FF2B5EF4-FFF2-40B4-BE49-F238E27FC236}">
              <a16:creationId xmlns:a16="http://schemas.microsoft.com/office/drawing/2014/main" id="{2E23DB83-9B4C-B5E9-783A-CB6735F86308}"/>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55" name="Text Box 6">
          <a:extLst>
            <a:ext uri="{FF2B5EF4-FFF2-40B4-BE49-F238E27FC236}">
              <a16:creationId xmlns:a16="http://schemas.microsoft.com/office/drawing/2014/main" id="{EA0C2A8D-5F8B-2CD7-B757-DAAF11FFF09D}"/>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56" name="Text Box 2">
          <a:extLst>
            <a:ext uri="{FF2B5EF4-FFF2-40B4-BE49-F238E27FC236}">
              <a16:creationId xmlns:a16="http://schemas.microsoft.com/office/drawing/2014/main" id="{2A01BF55-221F-EC94-7C62-21FE7FF3E60D}"/>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057" name="Text Box 2">
          <a:extLst>
            <a:ext uri="{FF2B5EF4-FFF2-40B4-BE49-F238E27FC236}">
              <a16:creationId xmlns:a16="http://schemas.microsoft.com/office/drawing/2014/main" id="{E42D755D-C40E-11CA-79EE-4B2A063FF36F}"/>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58" name="Text Box 2">
          <a:extLst>
            <a:ext uri="{FF2B5EF4-FFF2-40B4-BE49-F238E27FC236}">
              <a16:creationId xmlns:a16="http://schemas.microsoft.com/office/drawing/2014/main" id="{326001EC-8B32-43B0-DCDD-F59B2E305C7D}"/>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59" name="Text Box 6">
          <a:extLst>
            <a:ext uri="{FF2B5EF4-FFF2-40B4-BE49-F238E27FC236}">
              <a16:creationId xmlns:a16="http://schemas.microsoft.com/office/drawing/2014/main" id="{B5D2574F-5D21-ABF2-9112-1AA972BCE1BB}"/>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60" name="Text Box 2">
          <a:extLst>
            <a:ext uri="{FF2B5EF4-FFF2-40B4-BE49-F238E27FC236}">
              <a16:creationId xmlns:a16="http://schemas.microsoft.com/office/drawing/2014/main" id="{7F6C77B9-B68B-E8EF-7121-EC2FF075E2DF}"/>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61" name="Text Box 2">
          <a:extLst>
            <a:ext uri="{FF2B5EF4-FFF2-40B4-BE49-F238E27FC236}">
              <a16:creationId xmlns:a16="http://schemas.microsoft.com/office/drawing/2014/main" id="{0FCB3469-66DE-6307-57B5-9BDB2B0A0DF9}"/>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62" name="Text Box 2">
          <a:extLst>
            <a:ext uri="{FF2B5EF4-FFF2-40B4-BE49-F238E27FC236}">
              <a16:creationId xmlns:a16="http://schemas.microsoft.com/office/drawing/2014/main" id="{99F283A0-2480-6BF8-4CC9-8B67A40FBAD2}"/>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63" name="Text Box 6">
          <a:extLst>
            <a:ext uri="{FF2B5EF4-FFF2-40B4-BE49-F238E27FC236}">
              <a16:creationId xmlns:a16="http://schemas.microsoft.com/office/drawing/2014/main" id="{7A052486-C107-6E27-6E6A-CD79785EFC52}"/>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64" name="Text Box 2">
          <a:extLst>
            <a:ext uri="{FF2B5EF4-FFF2-40B4-BE49-F238E27FC236}">
              <a16:creationId xmlns:a16="http://schemas.microsoft.com/office/drawing/2014/main" id="{103B73D3-4C76-5717-FC03-729D1769E770}"/>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065" name="Text Box 2">
          <a:extLst>
            <a:ext uri="{FF2B5EF4-FFF2-40B4-BE49-F238E27FC236}">
              <a16:creationId xmlns:a16="http://schemas.microsoft.com/office/drawing/2014/main" id="{9E8245FB-1409-7B83-1671-32A4233DB1F7}"/>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66" name="Text Box 2">
          <a:extLst>
            <a:ext uri="{FF2B5EF4-FFF2-40B4-BE49-F238E27FC236}">
              <a16:creationId xmlns:a16="http://schemas.microsoft.com/office/drawing/2014/main" id="{86CA9F29-FD1A-BEE6-3D96-AE67996AE856}"/>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67" name="Text Box 6">
          <a:extLst>
            <a:ext uri="{FF2B5EF4-FFF2-40B4-BE49-F238E27FC236}">
              <a16:creationId xmlns:a16="http://schemas.microsoft.com/office/drawing/2014/main" id="{4D83BE61-1083-CDFB-5D36-2AF4640AE455}"/>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68" name="Text Box 2">
          <a:extLst>
            <a:ext uri="{FF2B5EF4-FFF2-40B4-BE49-F238E27FC236}">
              <a16:creationId xmlns:a16="http://schemas.microsoft.com/office/drawing/2014/main" id="{3B1E68AE-94A5-5860-C4EB-1E63F54F3AAA}"/>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069" name="Text Box 2">
          <a:extLst>
            <a:ext uri="{FF2B5EF4-FFF2-40B4-BE49-F238E27FC236}">
              <a16:creationId xmlns:a16="http://schemas.microsoft.com/office/drawing/2014/main" id="{6E0EE2F0-72FD-2A9C-E937-B0EE9154EAEF}"/>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70" name="Text Box 2">
          <a:extLst>
            <a:ext uri="{FF2B5EF4-FFF2-40B4-BE49-F238E27FC236}">
              <a16:creationId xmlns:a16="http://schemas.microsoft.com/office/drawing/2014/main" id="{505D5D08-45BF-2C3C-7D43-1470A192B379}"/>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71" name="Text Box 6">
          <a:extLst>
            <a:ext uri="{FF2B5EF4-FFF2-40B4-BE49-F238E27FC236}">
              <a16:creationId xmlns:a16="http://schemas.microsoft.com/office/drawing/2014/main" id="{9531EE5E-733D-239C-8F2B-CE28B59A72EF}"/>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72" name="Text Box 2">
          <a:extLst>
            <a:ext uri="{FF2B5EF4-FFF2-40B4-BE49-F238E27FC236}">
              <a16:creationId xmlns:a16="http://schemas.microsoft.com/office/drawing/2014/main" id="{9F248677-1544-F25D-7D8F-3877F832F178}"/>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73" name="Text Box 2">
          <a:extLst>
            <a:ext uri="{FF2B5EF4-FFF2-40B4-BE49-F238E27FC236}">
              <a16:creationId xmlns:a16="http://schemas.microsoft.com/office/drawing/2014/main" id="{0E50BA8D-C230-898E-A3F7-2D7441852422}"/>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74" name="Text Box 2">
          <a:extLst>
            <a:ext uri="{FF2B5EF4-FFF2-40B4-BE49-F238E27FC236}">
              <a16:creationId xmlns:a16="http://schemas.microsoft.com/office/drawing/2014/main" id="{0CC6BFB7-4C79-1640-89E5-2318A5FDA58F}"/>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75" name="Text Box 6">
          <a:extLst>
            <a:ext uri="{FF2B5EF4-FFF2-40B4-BE49-F238E27FC236}">
              <a16:creationId xmlns:a16="http://schemas.microsoft.com/office/drawing/2014/main" id="{4087632B-0F5D-15D7-3E0C-BDF7672C243F}"/>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76" name="Text Box 2">
          <a:extLst>
            <a:ext uri="{FF2B5EF4-FFF2-40B4-BE49-F238E27FC236}">
              <a16:creationId xmlns:a16="http://schemas.microsoft.com/office/drawing/2014/main" id="{D91E0B2D-FBEA-970C-2AB3-5D90F8EFCA86}"/>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077" name="Text Box 2">
          <a:extLst>
            <a:ext uri="{FF2B5EF4-FFF2-40B4-BE49-F238E27FC236}">
              <a16:creationId xmlns:a16="http://schemas.microsoft.com/office/drawing/2014/main" id="{AD4D4A31-93AE-5E45-9135-105DC68BC582}"/>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78" name="Text Box 2">
          <a:extLst>
            <a:ext uri="{FF2B5EF4-FFF2-40B4-BE49-F238E27FC236}">
              <a16:creationId xmlns:a16="http://schemas.microsoft.com/office/drawing/2014/main" id="{717370AF-432A-AB03-FD91-CF6F6A36A884}"/>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79" name="Text Box 6">
          <a:extLst>
            <a:ext uri="{FF2B5EF4-FFF2-40B4-BE49-F238E27FC236}">
              <a16:creationId xmlns:a16="http://schemas.microsoft.com/office/drawing/2014/main" id="{51E46633-06E0-45D7-2938-ED86AD2856AF}"/>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80" name="Text Box 2">
          <a:extLst>
            <a:ext uri="{FF2B5EF4-FFF2-40B4-BE49-F238E27FC236}">
              <a16:creationId xmlns:a16="http://schemas.microsoft.com/office/drawing/2014/main" id="{B74FD466-E952-D46B-E820-821726217B9F}"/>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081" name="Text Box 2">
          <a:extLst>
            <a:ext uri="{FF2B5EF4-FFF2-40B4-BE49-F238E27FC236}">
              <a16:creationId xmlns:a16="http://schemas.microsoft.com/office/drawing/2014/main" id="{E4B68C14-B195-360C-9B99-A80686C10DB9}"/>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82" name="Text Box 2">
          <a:extLst>
            <a:ext uri="{FF2B5EF4-FFF2-40B4-BE49-F238E27FC236}">
              <a16:creationId xmlns:a16="http://schemas.microsoft.com/office/drawing/2014/main" id="{E2119D99-4267-1A35-8829-F05BD155AB80}"/>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83" name="Text Box 6">
          <a:extLst>
            <a:ext uri="{FF2B5EF4-FFF2-40B4-BE49-F238E27FC236}">
              <a16:creationId xmlns:a16="http://schemas.microsoft.com/office/drawing/2014/main" id="{1AF27198-A8D8-648F-ACFA-FCA96A820425}"/>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84" name="Text Box 2">
          <a:extLst>
            <a:ext uri="{FF2B5EF4-FFF2-40B4-BE49-F238E27FC236}">
              <a16:creationId xmlns:a16="http://schemas.microsoft.com/office/drawing/2014/main" id="{71C16597-A749-0F4B-FD2F-3424FD98E69B}"/>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085" name="Text Box 2">
          <a:extLst>
            <a:ext uri="{FF2B5EF4-FFF2-40B4-BE49-F238E27FC236}">
              <a16:creationId xmlns:a16="http://schemas.microsoft.com/office/drawing/2014/main" id="{301DC8F3-596D-0699-3500-6259F3916421}"/>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86" name="Text Box 2">
          <a:extLst>
            <a:ext uri="{FF2B5EF4-FFF2-40B4-BE49-F238E27FC236}">
              <a16:creationId xmlns:a16="http://schemas.microsoft.com/office/drawing/2014/main" id="{1E50DB13-4B33-C6E6-437F-72609E40AFBE}"/>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87" name="Text Box 6">
          <a:extLst>
            <a:ext uri="{FF2B5EF4-FFF2-40B4-BE49-F238E27FC236}">
              <a16:creationId xmlns:a16="http://schemas.microsoft.com/office/drawing/2014/main" id="{B08C6E7D-BBFE-8224-C0CB-34A83932E423}"/>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88" name="Text Box 2">
          <a:extLst>
            <a:ext uri="{FF2B5EF4-FFF2-40B4-BE49-F238E27FC236}">
              <a16:creationId xmlns:a16="http://schemas.microsoft.com/office/drawing/2014/main" id="{23D14D2E-350E-DD78-6911-6DDDD6280654}"/>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89" name="Text Box 2">
          <a:extLst>
            <a:ext uri="{FF2B5EF4-FFF2-40B4-BE49-F238E27FC236}">
              <a16:creationId xmlns:a16="http://schemas.microsoft.com/office/drawing/2014/main" id="{2A85BF62-EBD8-1919-387C-339F86F2A3CA}"/>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90" name="Text Box 2">
          <a:extLst>
            <a:ext uri="{FF2B5EF4-FFF2-40B4-BE49-F238E27FC236}">
              <a16:creationId xmlns:a16="http://schemas.microsoft.com/office/drawing/2014/main" id="{74EF331A-1609-B5A2-7960-A91B968B8599}"/>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91" name="Text Box 6">
          <a:extLst>
            <a:ext uri="{FF2B5EF4-FFF2-40B4-BE49-F238E27FC236}">
              <a16:creationId xmlns:a16="http://schemas.microsoft.com/office/drawing/2014/main" id="{B5D06A21-BCA2-C864-B493-18E8F7B2ACAC}"/>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92" name="Text Box 2">
          <a:extLst>
            <a:ext uri="{FF2B5EF4-FFF2-40B4-BE49-F238E27FC236}">
              <a16:creationId xmlns:a16="http://schemas.microsoft.com/office/drawing/2014/main" id="{D77726BC-3685-B7F0-6CFC-D62CBE8D0709}"/>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093" name="Text Box 2">
          <a:extLst>
            <a:ext uri="{FF2B5EF4-FFF2-40B4-BE49-F238E27FC236}">
              <a16:creationId xmlns:a16="http://schemas.microsoft.com/office/drawing/2014/main" id="{9A418A05-79D7-329F-0709-EA0F9C90A5E5}"/>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94" name="Text Box 2">
          <a:extLst>
            <a:ext uri="{FF2B5EF4-FFF2-40B4-BE49-F238E27FC236}">
              <a16:creationId xmlns:a16="http://schemas.microsoft.com/office/drawing/2014/main" id="{7F01586F-0E3E-3598-3295-121B0A375C03}"/>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95" name="Text Box 6">
          <a:extLst>
            <a:ext uri="{FF2B5EF4-FFF2-40B4-BE49-F238E27FC236}">
              <a16:creationId xmlns:a16="http://schemas.microsoft.com/office/drawing/2014/main" id="{C53F281C-5C47-2D48-2D0E-F4FEB360D990}"/>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96" name="Text Box 2">
          <a:extLst>
            <a:ext uri="{FF2B5EF4-FFF2-40B4-BE49-F238E27FC236}">
              <a16:creationId xmlns:a16="http://schemas.microsoft.com/office/drawing/2014/main" id="{1B2B448B-3570-9396-17FC-51D39D98302D}"/>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097" name="Text Box 2">
          <a:extLst>
            <a:ext uri="{FF2B5EF4-FFF2-40B4-BE49-F238E27FC236}">
              <a16:creationId xmlns:a16="http://schemas.microsoft.com/office/drawing/2014/main" id="{DA6683AA-ABEB-6716-9109-9C297CA31FFF}"/>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98" name="Text Box 2">
          <a:extLst>
            <a:ext uri="{FF2B5EF4-FFF2-40B4-BE49-F238E27FC236}">
              <a16:creationId xmlns:a16="http://schemas.microsoft.com/office/drawing/2014/main" id="{80F604D4-0D26-8AB9-9837-C49F13FE7170}"/>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099" name="Text Box 6">
          <a:extLst>
            <a:ext uri="{FF2B5EF4-FFF2-40B4-BE49-F238E27FC236}">
              <a16:creationId xmlns:a16="http://schemas.microsoft.com/office/drawing/2014/main" id="{FADF0C8B-BFBB-EA98-AD80-085022CAF0D0}"/>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00" name="Text Box 2">
          <a:extLst>
            <a:ext uri="{FF2B5EF4-FFF2-40B4-BE49-F238E27FC236}">
              <a16:creationId xmlns:a16="http://schemas.microsoft.com/office/drawing/2014/main" id="{0679936B-6FF1-9599-BD26-3E3143E91C12}"/>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101" name="Text Box 2">
          <a:extLst>
            <a:ext uri="{FF2B5EF4-FFF2-40B4-BE49-F238E27FC236}">
              <a16:creationId xmlns:a16="http://schemas.microsoft.com/office/drawing/2014/main" id="{29361889-07C0-F8D6-21E1-AA8C5A88B564}"/>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02" name="Text Box 2">
          <a:extLst>
            <a:ext uri="{FF2B5EF4-FFF2-40B4-BE49-F238E27FC236}">
              <a16:creationId xmlns:a16="http://schemas.microsoft.com/office/drawing/2014/main" id="{F955F651-5DE8-392F-A0AA-22C7202AD551}"/>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03" name="Text Box 6">
          <a:extLst>
            <a:ext uri="{FF2B5EF4-FFF2-40B4-BE49-F238E27FC236}">
              <a16:creationId xmlns:a16="http://schemas.microsoft.com/office/drawing/2014/main" id="{3C3B38D6-A817-B8B9-B788-D365F4E171EE}"/>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04" name="Text Box 2">
          <a:extLst>
            <a:ext uri="{FF2B5EF4-FFF2-40B4-BE49-F238E27FC236}">
              <a16:creationId xmlns:a16="http://schemas.microsoft.com/office/drawing/2014/main" id="{9BC1C258-AC46-4D4A-72E0-C9B4793BAA8A}"/>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105" name="Text Box 2">
          <a:extLst>
            <a:ext uri="{FF2B5EF4-FFF2-40B4-BE49-F238E27FC236}">
              <a16:creationId xmlns:a16="http://schemas.microsoft.com/office/drawing/2014/main" id="{2F51DDBB-D5B9-6DBC-A100-5750BE1A8EE1}"/>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06" name="Text Box 2">
          <a:extLst>
            <a:ext uri="{FF2B5EF4-FFF2-40B4-BE49-F238E27FC236}">
              <a16:creationId xmlns:a16="http://schemas.microsoft.com/office/drawing/2014/main" id="{26ECD1E0-1E28-B79D-8922-FCD68974B14E}"/>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07" name="Text Box 6">
          <a:extLst>
            <a:ext uri="{FF2B5EF4-FFF2-40B4-BE49-F238E27FC236}">
              <a16:creationId xmlns:a16="http://schemas.microsoft.com/office/drawing/2014/main" id="{F317F07B-C265-F6E6-2284-FF6E28DDB603}"/>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08" name="Text Box 2">
          <a:extLst>
            <a:ext uri="{FF2B5EF4-FFF2-40B4-BE49-F238E27FC236}">
              <a16:creationId xmlns:a16="http://schemas.microsoft.com/office/drawing/2014/main" id="{E57F50D4-80C3-C47C-36EB-F994F662642D}"/>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09" name="Text Box 2">
          <a:extLst>
            <a:ext uri="{FF2B5EF4-FFF2-40B4-BE49-F238E27FC236}">
              <a16:creationId xmlns:a16="http://schemas.microsoft.com/office/drawing/2014/main" id="{577287B6-00D8-8F68-CD22-A25BB10900E2}"/>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10" name="Text Box 2">
          <a:extLst>
            <a:ext uri="{FF2B5EF4-FFF2-40B4-BE49-F238E27FC236}">
              <a16:creationId xmlns:a16="http://schemas.microsoft.com/office/drawing/2014/main" id="{D6C10538-A4C0-F6DA-DCF4-B27333549814}"/>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11" name="Text Box 6">
          <a:extLst>
            <a:ext uri="{FF2B5EF4-FFF2-40B4-BE49-F238E27FC236}">
              <a16:creationId xmlns:a16="http://schemas.microsoft.com/office/drawing/2014/main" id="{E0B450FE-7C53-D385-A9CC-350BC8710082}"/>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12" name="Text Box 2">
          <a:extLst>
            <a:ext uri="{FF2B5EF4-FFF2-40B4-BE49-F238E27FC236}">
              <a16:creationId xmlns:a16="http://schemas.microsoft.com/office/drawing/2014/main" id="{99C62268-4278-9578-9DA7-ACBCF029476B}"/>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113" name="Text Box 2">
          <a:extLst>
            <a:ext uri="{FF2B5EF4-FFF2-40B4-BE49-F238E27FC236}">
              <a16:creationId xmlns:a16="http://schemas.microsoft.com/office/drawing/2014/main" id="{C036F091-8A39-65FF-DDB7-FFEE68FEC8EB}"/>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14" name="Text Box 2">
          <a:extLst>
            <a:ext uri="{FF2B5EF4-FFF2-40B4-BE49-F238E27FC236}">
              <a16:creationId xmlns:a16="http://schemas.microsoft.com/office/drawing/2014/main" id="{71D583A1-522E-7D52-A776-9778071D1810}"/>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15" name="Text Box 6">
          <a:extLst>
            <a:ext uri="{FF2B5EF4-FFF2-40B4-BE49-F238E27FC236}">
              <a16:creationId xmlns:a16="http://schemas.microsoft.com/office/drawing/2014/main" id="{9CCE5FD8-D1CF-5DC6-D394-11B0370AFE36}"/>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16" name="Text Box 2">
          <a:extLst>
            <a:ext uri="{FF2B5EF4-FFF2-40B4-BE49-F238E27FC236}">
              <a16:creationId xmlns:a16="http://schemas.microsoft.com/office/drawing/2014/main" id="{AF58A295-2876-2DDE-12EE-94C338D41972}"/>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117" name="Text Box 2">
          <a:extLst>
            <a:ext uri="{FF2B5EF4-FFF2-40B4-BE49-F238E27FC236}">
              <a16:creationId xmlns:a16="http://schemas.microsoft.com/office/drawing/2014/main" id="{3F14669C-FA25-F722-A82A-F66E7D229EC6}"/>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18" name="Text Box 2">
          <a:extLst>
            <a:ext uri="{FF2B5EF4-FFF2-40B4-BE49-F238E27FC236}">
              <a16:creationId xmlns:a16="http://schemas.microsoft.com/office/drawing/2014/main" id="{1FE0D0CF-E9BE-C579-CE75-BA27226B65FC}"/>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19" name="Text Box 6">
          <a:extLst>
            <a:ext uri="{FF2B5EF4-FFF2-40B4-BE49-F238E27FC236}">
              <a16:creationId xmlns:a16="http://schemas.microsoft.com/office/drawing/2014/main" id="{13F64CE2-9194-A79C-F98E-C91FA3F5EAE2}"/>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20" name="Text Box 2">
          <a:extLst>
            <a:ext uri="{FF2B5EF4-FFF2-40B4-BE49-F238E27FC236}">
              <a16:creationId xmlns:a16="http://schemas.microsoft.com/office/drawing/2014/main" id="{AA82C153-67A6-548C-3DB8-97B390E8F898}"/>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121" name="Text Box 2">
          <a:extLst>
            <a:ext uri="{FF2B5EF4-FFF2-40B4-BE49-F238E27FC236}">
              <a16:creationId xmlns:a16="http://schemas.microsoft.com/office/drawing/2014/main" id="{3D65AE62-D5F2-5F96-6080-9BB623808274}"/>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22" name="Text Box 2">
          <a:extLst>
            <a:ext uri="{FF2B5EF4-FFF2-40B4-BE49-F238E27FC236}">
              <a16:creationId xmlns:a16="http://schemas.microsoft.com/office/drawing/2014/main" id="{04BE28C3-649B-E282-5CFB-7A03CED94682}"/>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23" name="Text Box 6">
          <a:extLst>
            <a:ext uri="{FF2B5EF4-FFF2-40B4-BE49-F238E27FC236}">
              <a16:creationId xmlns:a16="http://schemas.microsoft.com/office/drawing/2014/main" id="{64FB4322-8396-B3C1-C3D1-EB1664FF16EE}"/>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24" name="Text Box 2">
          <a:extLst>
            <a:ext uri="{FF2B5EF4-FFF2-40B4-BE49-F238E27FC236}">
              <a16:creationId xmlns:a16="http://schemas.microsoft.com/office/drawing/2014/main" id="{E84E34F7-0752-D4E5-F045-9D767FDBB770}"/>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125" name="Text Box 2">
          <a:extLst>
            <a:ext uri="{FF2B5EF4-FFF2-40B4-BE49-F238E27FC236}">
              <a16:creationId xmlns:a16="http://schemas.microsoft.com/office/drawing/2014/main" id="{BEC1912B-273A-8AA1-A4FB-55DA4FF01F84}"/>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26" name="Text Box 2">
          <a:extLst>
            <a:ext uri="{FF2B5EF4-FFF2-40B4-BE49-F238E27FC236}">
              <a16:creationId xmlns:a16="http://schemas.microsoft.com/office/drawing/2014/main" id="{FD1CCE2F-EE75-6233-2AE7-69016B99A6E5}"/>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27" name="Text Box 6">
          <a:extLst>
            <a:ext uri="{FF2B5EF4-FFF2-40B4-BE49-F238E27FC236}">
              <a16:creationId xmlns:a16="http://schemas.microsoft.com/office/drawing/2014/main" id="{01960129-903F-239C-95CD-CF7D1EEA2FE1}"/>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28" name="Text Box 2">
          <a:extLst>
            <a:ext uri="{FF2B5EF4-FFF2-40B4-BE49-F238E27FC236}">
              <a16:creationId xmlns:a16="http://schemas.microsoft.com/office/drawing/2014/main" id="{B03DC1B2-03E5-5800-6527-CFD2EDDBCE0E}"/>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129" name="Text Box 2">
          <a:extLst>
            <a:ext uri="{FF2B5EF4-FFF2-40B4-BE49-F238E27FC236}">
              <a16:creationId xmlns:a16="http://schemas.microsoft.com/office/drawing/2014/main" id="{712DEDD6-2071-474A-1459-2233FC842E3D}"/>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30" name="Text Box 2">
          <a:extLst>
            <a:ext uri="{FF2B5EF4-FFF2-40B4-BE49-F238E27FC236}">
              <a16:creationId xmlns:a16="http://schemas.microsoft.com/office/drawing/2014/main" id="{27B71686-7779-91EE-BF16-245495A98AAE}"/>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31" name="Text Box 6">
          <a:extLst>
            <a:ext uri="{FF2B5EF4-FFF2-40B4-BE49-F238E27FC236}">
              <a16:creationId xmlns:a16="http://schemas.microsoft.com/office/drawing/2014/main" id="{9DD4C15D-E33A-A42B-6CDA-AEA9944425F2}"/>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32" name="Text Box 2">
          <a:extLst>
            <a:ext uri="{FF2B5EF4-FFF2-40B4-BE49-F238E27FC236}">
              <a16:creationId xmlns:a16="http://schemas.microsoft.com/office/drawing/2014/main" id="{A6F43992-4F31-5D9F-6CD3-E8BF70577F26}"/>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33" name="Text Box 2">
          <a:extLst>
            <a:ext uri="{FF2B5EF4-FFF2-40B4-BE49-F238E27FC236}">
              <a16:creationId xmlns:a16="http://schemas.microsoft.com/office/drawing/2014/main" id="{5618FDCA-8E73-18A2-3D1C-2F01707EC14A}"/>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34" name="Text Box 2">
          <a:extLst>
            <a:ext uri="{FF2B5EF4-FFF2-40B4-BE49-F238E27FC236}">
              <a16:creationId xmlns:a16="http://schemas.microsoft.com/office/drawing/2014/main" id="{62101F78-4A16-BCFE-F3B3-9C5E342BBC99}"/>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35" name="Text Box 6">
          <a:extLst>
            <a:ext uri="{FF2B5EF4-FFF2-40B4-BE49-F238E27FC236}">
              <a16:creationId xmlns:a16="http://schemas.microsoft.com/office/drawing/2014/main" id="{B6986409-9472-0F09-9194-1872F65E8453}"/>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36" name="Text Box 2">
          <a:extLst>
            <a:ext uri="{FF2B5EF4-FFF2-40B4-BE49-F238E27FC236}">
              <a16:creationId xmlns:a16="http://schemas.microsoft.com/office/drawing/2014/main" id="{950F1BCE-1EE1-17E4-AE2B-C737F9BDD05D}"/>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137" name="Text Box 2">
          <a:extLst>
            <a:ext uri="{FF2B5EF4-FFF2-40B4-BE49-F238E27FC236}">
              <a16:creationId xmlns:a16="http://schemas.microsoft.com/office/drawing/2014/main" id="{85C8C3E0-2A7E-4542-7F3D-E982FD034225}"/>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38" name="Text Box 2">
          <a:extLst>
            <a:ext uri="{FF2B5EF4-FFF2-40B4-BE49-F238E27FC236}">
              <a16:creationId xmlns:a16="http://schemas.microsoft.com/office/drawing/2014/main" id="{906B260E-7763-8F10-A830-58B772233CF3}"/>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39" name="Text Box 6">
          <a:extLst>
            <a:ext uri="{FF2B5EF4-FFF2-40B4-BE49-F238E27FC236}">
              <a16:creationId xmlns:a16="http://schemas.microsoft.com/office/drawing/2014/main" id="{FA2ED741-6E54-A5EA-A017-EE46CD0D268A}"/>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40" name="Text Box 2">
          <a:extLst>
            <a:ext uri="{FF2B5EF4-FFF2-40B4-BE49-F238E27FC236}">
              <a16:creationId xmlns:a16="http://schemas.microsoft.com/office/drawing/2014/main" id="{70CD54A9-8CF5-F289-F1EA-1D36755C6245}"/>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141" name="Text Box 2">
          <a:extLst>
            <a:ext uri="{FF2B5EF4-FFF2-40B4-BE49-F238E27FC236}">
              <a16:creationId xmlns:a16="http://schemas.microsoft.com/office/drawing/2014/main" id="{45CAADA2-CFFC-1A93-51A6-27B6B9AD0B85}"/>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42" name="Text Box 2">
          <a:extLst>
            <a:ext uri="{FF2B5EF4-FFF2-40B4-BE49-F238E27FC236}">
              <a16:creationId xmlns:a16="http://schemas.microsoft.com/office/drawing/2014/main" id="{37882BCF-26FA-A93E-17D2-A1E83F5ECBFD}"/>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43" name="Text Box 2">
          <a:extLst>
            <a:ext uri="{FF2B5EF4-FFF2-40B4-BE49-F238E27FC236}">
              <a16:creationId xmlns:a16="http://schemas.microsoft.com/office/drawing/2014/main" id="{E8C0D163-2C39-A292-F49C-988969876DA2}"/>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44" name="Text Box 2">
          <a:extLst>
            <a:ext uri="{FF2B5EF4-FFF2-40B4-BE49-F238E27FC236}">
              <a16:creationId xmlns:a16="http://schemas.microsoft.com/office/drawing/2014/main" id="{06F41AC3-CADF-44D3-9CED-8A965B0BB5D8}"/>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45" name="Text Box 6">
          <a:extLst>
            <a:ext uri="{FF2B5EF4-FFF2-40B4-BE49-F238E27FC236}">
              <a16:creationId xmlns:a16="http://schemas.microsoft.com/office/drawing/2014/main" id="{2B2051F8-B40F-3300-2D6F-2A6C39612B53}"/>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46" name="Text Box 2">
          <a:extLst>
            <a:ext uri="{FF2B5EF4-FFF2-40B4-BE49-F238E27FC236}">
              <a16:creationId xmlns:a16="http://schemas.microsoft.com/office/drawing/2014/main" id="{5366BA33-E906-1852-DF85-9EF0BF9E6430}"/>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147" name="Text Box 2">
          <a:extLst>
            <a:ext uri="{FF2B5EF4-FFF2-40B4-BE49-F238E27FC236}">
              <a16:creationId xmlns:a16="http://schemas.microsoft.com/office/drawing/2014/main" id="{B2D1CD42-57A2-370A-E811-E9BE66A8FFD4}"/>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48" name="Text Box 2">
          <a:extLst>
            <a:ext uri="{FF2B5EF4-FFF2-40B4-BE49-F238E27FC236}">
              <a16:creationId xmlns:a16="http://schemas.microsoft.com/office/drawing/2014/main" id="{2E75A999-92C2-6989-BBDB-5E98CE534A7B}"/>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49" name="Text Box 2">
          <a:extLst>
            <a:ext uri="{FF2B5EF4-FFF2-40B4-BE49-F238E27FC236}">
              <a16:creationId xmlns:a16="http://schemas.microsoft.com/office/drawing/2014/main" id="{EA8ED08B-D888-8E1B-5AD6-B10C647BF24E}"/>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50" name="Text Box 6">
          <a:extLst>
            <a:ext uri="{FF2B5EF4-FFF2-40B4-BE49-F238E27FC236}">
              <a16:creationId xmlns:a16="http://schemas.microsoft.com/office/drawing/2014/main" id="{C106066F-0584-C1A7-BD89-75B26552A228}"/>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51" name="Text Box 2">
          <a:extLst>
            <a:ext uri="{FF2B5EF4-FFF2-40B4-BE49-F238E27FC236}">
              <a16:creationId xmlns:a16="http://schemas.microsoft.com/office/drawing/2014/main" id="{E288B72D-E1A5-BF4F-05DE-004B5173157E}"/>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52" name="Text Box 2">
          <a:extLst>
            <a:ext uri="{FF2B5EF4-FFF2-40B4-BE49-F238E27FC236}">
              <a16:creationId xmlns:a16="http://schemas.microsoft.com/office/drawing/2014/main" id="{67AD88D1-2F64-9983-56E2-71A0B79DF8D9}"/>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53" name="Text Box 2">
          <a:extLst>
            <a:ext uri="{FF2B5EF4-FFF2-40B4-BE49-F238E27FC236}">
              <a16:creationId xmlns:a16="http://schemas.microsoft.com/office/drawing/2014/main" id="{35AEBA86-9B7D-863F-A8A0-D45F15F0DE86}"/>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54" name="Text Box 2">
          <a:extLst>
            <a:ext uri="{FF2B5EF4-FFF2-40B4-BE49-F238E27FC236}">
              <a16:creationId xmlns:a16="http://schemas.microsoft.com/office/drawing/2014/main" id="{A1DD1822-E180-CFC6-48DA-619C36AEAA23}"/>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55" name="Text Box 6">
          <a:extLst>
            <a:ext uri="{FF2B5EF4-FFF2-40B4-BE49-F238E27FC236}">
              <a16:creationId xmlns:a16="http://schemas.microsoft.com/office/drawing/2014/main" id="{952B01F4-95B8-E5FA-23F5-88EF743934A6}"/>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56" name="Text Box 2">
          <a:extLst>
            <a:ext uri="{FF2B5EF4-FFF2-40B4-BE49-F238E27FC236}">
              <a16:creationId xmlns:a16="http://schemas.microsoft.com/office/drawing/2014/main" id="{63A0785C-D1A3-A716-E4E4-6BBA6DC15195}"/>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57" name="Text Box 2">
          <a:extLst>
            <a:ext uri="{FF2B5EF4-FFF2-40B4-BE49-F238E27FC236}">
              <a16:creationId xmlns:a16="http://schemas.microsoft.com/office/drawing/2014/main" id="{075D284D-52F9-2FB4-2EF4-E2D97F5AC473}"/>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58" name="Text Box 2">
          <a:extLst>
            <a:ext uri="{FF2B5EF4-FFF2-40B4-BE49-F238E27FC236}">
              <a16:creationId xmlns:a16="http://schemas.microsoft.com/office/drawing/2014/main" id="{A5491E25-CDD6-4D63-5053-946A27BE2AC9}"/>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59" name="Text Box 2">
          <a:extLst>
            <a:ext uri="{FF2B5EF4-FFF2-40B4-BE49-F238E27FC236}">
              <a16:creationId xmlns:a16="http://schemas.microsoft.com/office/drawing/2014/main" id="{63BDFC92-5D0B-4A6F-F795-A318D309442F}"/>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60" name="Text Box 2">
          <a:extLst>
            <a:ext uri="{FF2B5EF4-FFF2-40B4-BE49-F238E27FC236}">
              <a16:creationId xmlns:a16="http://schemas.microsoft.com/office/drawing/2014/main" id="{B8534D83-34C1-B1E2-2AB7-94ACE548E4ED}"/>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61" name="Text Box 6">
          <a:extLst>
            <a:ext uri="{FF2B5EF4-FFF2-40B4-BE49-F238E27FC236}">
              <a16:creationId xmlns:a16="http://schemas.microsoft.com/office/drawing/2014/main" id="{C0096955-709D-7747-2929-8E3039D243D4}"/>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62" name="Text Box 2">
          <a:extLst>
            <a:ext uri="{FF2B5EF4-FFF2-40B4-BE49-F238E27FC236}">
              <a16:creationId xmlns:a16="http://schemas.microsoft.com/office/drawing/2014/main" id="{F9C864FA-5425-61B6-F620-DD2BCF75F7B7}"/>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163" name="Text Box 2">
          <a:extLst>
            <a:ext uri="{FF2B5EF4-FFF2-40B4-BE49-F238E27FC236}">
              <a16:creationId xmlns:a16="http://schemas.microsoft.com/office/drawing/2014/main" id="{230D65F7-82FE-DEAC-5233-BE940992100F}"/>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64" name="Text Box 2">
          <a:extLst>
            <a:ext uri="{FF2B5EF4-FFF2-40B4-BE49-F238E27FC236}">
              <a16:creationId xmlns:a16="http://schemas.microsoft.com/office/drawing/2014/main" id="{7B4536DA-70A1-CCE8-1348-6C9AF6422B95}"/>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65" name="Text Box 2">
          <a:extLst>
            <a:ext uri="{FF2B5EF4-FFF2-40B4-BE49-F238E27FC236}">
              <a16:creationId xmlns:a16="http://schemas.microsoft.com/office/drawing/2014/main" id="{E54554C7-7787-0539-FDCD-02F301CAFACE}"/>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66" name="Text Box 1">
          <a:extLst>
            <a:ext uri="{FF2B5EF4-FFF2-40B4-BE49-F238E27FC236}">
              <a16:creationId xmlns:a16="http://schemas.microsoft.com/office/drawing/2014/main" id="{F5601344-23BD-B2D5-2B3D-23DC59CE8A5D}"/>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67" name="Text Box 3">
          <a:extLst>
            <a:ext uri="{FF2B5EF4-FFF2-40B4-BE49-F238E27FC236}">
              <a16:creationId xmlns:a16="http://schemas.microsoft.com/office/drawing/2014/main" id="{40F31324-C3FB-A603-06D7-0237F66A1A1A}"/>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68" name="Text Box 4">
          <a:extLst>
            <a:ext uri="{FF2B5EF4-FFF2-40B4-BE49-F238E27FC236}">
              <a16:creationId xmlns:a16="http://schemas.microsoft.com/office/drawing/2014/main" id="{C21CB50C-E219-A25C-7B9C-DDDA274132C3}"/>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69" name="Text Box 5">
          <a:extLst>
            <a:ext uri="{FF2B5EF4-FFF2-40B4-BE49-F238E27FC236}">
              <a16:creationId xmlns:a16="http://schemas.microsoft.com/office/drawing/2014/main" id="{A6A7D0A1-6822-7D99-0237-59327389D682}"/>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70" name="Text Box 1">
          <a:extLst>
            <a:ext uri="{FF2B5EF4-FFF2-40B4-BE49-F238E27FC236}">
              <a16:creationId xmlns:a16="http://schemas.microsoft.com/office/drawing/2014/main" id="{61849925-B018-5B3B-EAC8-418E9ACE1C23}"/>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71" name="Text Box 3">
          <a:extLst>
            <a:ext uri="{FF2B5EF4-FFF2-40B4-BE49-F238E27FC236}">
              <a16:creationId xmlns:a16="http://schemas.microsoft.com/office/drawing/2014/main" id="{22F45064-9C36-5075-64CD-554C6BE1BF6D}"/>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72" name="Text Box 4">
          <a:extLst>
            <a:ext uri="{FF2B5EF4-FFF2-40B4-BE49-F238E27FC236}">
              <a16:creationId xmlns:a16="http://schemas.microsoft.com/office/drawing/2014/main" id="{6CB048CA-CA81-D5CF-4B21-605F858E1679}"/>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73" name="Text Box 5">
          <a:extLst>
            <a:ext uri="{FF2B5EF4-FFF2-40B4-BE49-F238E27FC236}">
              <a16:creationId xmlns:a16="http://schemas.microsoft.com/office/drawing/2014/main" id="{8987F187-C1E1-46BE-3396-42D98D3114BA}"/>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8</xdr:row>
      <xdr:rowOff>0</xdr:rowOff>
    </xdr:to>
    <xdr:sp macro="" textlink="">
      <xdr:nvSpPr>
        <xdr:cNvPr id="2475174" name="Text Box 2">
          <a:extLst>
            <a:ext uri="{FF2B5EF4-FFF2-40B4-BE49-F238E27FC236}">
              <a16:creationId xmlns:a16="http://schemas.microsoft.com/office/drawing/2014/main" id="{F7A17102-7324-A85A-A36A-EC90BDDF3EC5}"/>
            </a:ext>
          </a:extLst>
        </xdr:cNvPr>
        <xdr:cNvSpPr txBox="1">
          <a:spLocks noChangeArrowheads="1"/>
        </xdr:cNvSpPr>
      </xdr:nvSpPr>
      <xdr:spPr bwMode="auto">
        <a:xfrm>
          <a:off x="3223260" y="1714500"/>
          <a:ext cx="11430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8</xdr:row>
      <xdr:rowOff>0</xdr:rowOff>
    </xdr:to>
    <xdr:sp macro="" textlink="">
      <xdr:nvSpPr>
        <xdr:cNvPr id="2475175" name="Text Box 6">
          <a:extLst>
            <a:ext uri="{FF2B5EF4-FFF2-40B4-BE49-F238E27FC236}">
              <a16:creationId xmlns:a16="http://schemas.microsoft.com/office/drawing/2014/main" id="{1520893E-AE08-0E85-5270-7D4CCFC09DED}"/>
            </a:ext>
          </a:extLst>
        </xdr:cNvPr>
        <xdr:cNvSpPr txBox="1">
          <a:spLocks noChangeArrowheads="1"/>
        </xdr:cNvSpPr>
      </xdr:nvSpPr>
      <xdr:spPr bwMode="auto">
        <a:xfrm>
          <a:off x="3223260" y="1714500"/>
          <a:ext cx="11430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8</xdr:row>
      <xdr:rowOff>0</xdr:rowOff>
    </xdr:to>
    <xdr:sp macro="" textlink="">
      <xdr:nvSpPr>
        <xdr:cNvPr id="2475176" name="Text Box 2">
          <a:extLst>
            <a:ext uri="{FF2B5EF4-FFF2-40B4-BE49-F238E27FC236}">
              <a16:creationId xmlns:a16="http://schemas.microsoft.com/office/drawing/2014/main" id="{AB1E8DAC-4DE8-072E-7CC6-250220D66249}"/>
            </a:ext>
          </a:extLst>
        </xdr:cNvPr>
        <xdr:cNvSpPr txBox="1">
          <a:spLocks noChangeArrowheads="1"/>
        </xdr:cNvSpPr>
      </xdr:nvSpPr>
      <xdr:spPr bwMode="auto">
        <a:xfrm>
          <a:off x="3223260" y="1714500"/>
          <a:ext cx="11430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8</xdr:row>
      <xdr:rowOff>0</xdr:rowOff>
    </xdr:to>
    <xdr:sp macro="" textlink="">
      <xdr:nvSpPr>
        <xdr:cNvPr id="2475177" name="Text Box 2">
          <a:extLst>
            <a:ext uri="{FF2B5EF4-FFF2-40B4-BE49-F238E27FC236}">
              <a16:creationId xmlns:a16="http://schemas.microsoft.com/office/drawing/2014/main" id="{34B043FD-D623-CF9C-E0E2-2D82AA872529}"/>
            </a:ext>
          </a:extLst>
        </xdr:cNvPr>
        <xdr:cNvSpPr txBox="1">
          <a:spLocks noChangeArrowheads="1"/>
        </xdr:cNvSpPr>
      </xdr:nvSpPr>
      <xdr:spPr bwMode="auto">
        <a:xfrm>
          <a:off x="3223260" y="1714500"/>
          <a:ext cx="11430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178" name="Text Box 2">
          <a:extLst>
            <a:ext uri="{FF2B5EF4-FFF2-40B4-BE49-F238E27FC236}">
              <a16:creationId xmlns:a16="http://schemas.microsoft.com/office/drawing/2014/main" id="{1A1AB58E-37A9-E3D7-0BB6-14772BF3751D}"/>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79" name="Text Box 6">
          <a:extLst>
            <a:ext uri="{FF2B5EF4-FFF2-40B4-BE49-F238E27FC236}">
              <a16:creationId xmlns:a16="http://schemas.microsoft.com/office/drawing/2014/main" id="{E41DC7B4-E580-4457-FB0F-E9D0DE2E5D05}"/>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80" name="Text Box 2">
          <a:extLst>
            <a:ext uri="{FF2B5EF4-FFF2-40B4-BE49-F238E27FC236}">
              <a16:creationId xmlns:a16="http://schemas.microsoft.com/office/drawing/2014/main" id="{30C5439B-6802-9FA8-CEE9-7D19158B6F6E}"/>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81" name="Text Box 2">
          <a:extLst>
            <a:ext uri="{FF2B5EF4-FFF2-40B4-BE49-F238E27FC236}">
              <a16:creationId xmlns:a16="http://schemas.microsoft.com/office/drawing/2014/main" id="{B5098F2A-3A41-BE88-BB87-2CE1EF655A74}"/>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182" name="Text Box 2">
          <a:extLst>
            <a:ext uri="{FF2B5EF4-FFF2-40B4-BE49-F238E27FC236}">
              <a16:creationId xmlns:a16="http://schemas.microsoft.com/office/drawing/2014/main" id="{68DDAC35-8BD2-1E7E-F05D-0E381E04702B}"/>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83" name="Text Box 6">
          <a:extLst>
            <a:ext uri="{FF2B5EF4-FFF2-40B4-BE49-F238E27FC236}">
              <a16:creationId xmlns:a16="http://schemas.microsoft.com/office/drawing/2014/main" id="{77588F6F-75F5-AB7E-A302-91949C635360}"/>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84" name="Text Box 2">
          <a:extLst>
            <a:ext uri="{FF2B5EF4-FFF2-40B4-BE49-F238E27FC236}">
              <a16:creationId xmlns:a16="http://schemas.microsoft.com/office/drawing/2014/main" id="{8E9394D2-73AB-364C-DEB1-36E083E1DC67}"/>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85" name="Text Box 2">
          <a:extLst>
            <a:ext uri="{FF2B5EF4-FFF2-40B4-BE49-F238E27FC236}">
              <a16:creationId xmlns:a16="http://schemas.microsoft.com/office/drawing/2014/main" id="{273BF33D-5CE1-6CCD-1F27-3F43C785C5A6}"/>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186" name="Text Box 2">
          <a:extLst>
            <a:ext uri="{FF2B5EF4-FFF2-40B4-BE49-F238E27FC236}">
              <a16:creationId xmlns:a16="http://schemas.microsoft.com/office/drawing/2014/main" id="{F98EA46D-FA2D-0C08-91AE-489F80998B74}"/>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87" name="Text Box 6">
          <a:extLst>
            <a:ext uri="{FF2B5EF4-FFF2-40B4-BE49-F238E27FC236}">
              <a16:creationId xmlns:a16="http://schemas.microsoft.com/office/drawing/2014/main" id="{F3367B82-FD9D-8648-F185-65A25F8DBFA0}"/>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88" name="Text Box 2">
          <a:extLst>
            <a:ext uri="{FF2B5EF4-FFF2-40B4-BE49-F238E27FC236}">
              <a16:creationId xmlns:a16="http://schemas.microsoft.com/office/drawing/2014/main" id="{F9FD7D36-D39C-2626-CF22-1F90723D2594}"/>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89" name="Text Box 2">
          <a:extLst>
            <a:ext uri="{FF2B5EF4-FFF2-40B4-BE49-F238E27FC236}">
              <a16:creationId xmlns:a16="http://schemas.microsoft.com/office/drawing/2014/main" id="{0026602B-7EF5-AF93-D354-3E75659751AE}"/>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190" name="Text Box 2">
          <a:extLst>
            <a:ext uri="{FF2B5EF4-FFF2-40B4-BE49-F238E27FC236}">
              <a16:creationId xmlns:a16="http://schemas.microsoft.com/office/drawing/2014/main" id="{32991DC2-98DB-CC14-C84E-FA5D48A7CDCD}"/>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91" name="Text Box 6">
          <a:extLst>
            <a:ext uri="{FF2B5EF4-FFF2-40B4-BE49-F238E27FC236}">
              <a16:creationId xmlns:a16="http://schemas.microsoft.com/office/drawing/2014/main" id="{1CDCA025-37B1-5036-549E-11AF878DC8FE}"/>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92" name="Text Box 2">
          <a:extLst>
            <a:ext uri="{FF2B5EF4-FFF2-40B4-BE49-F238E27FC236}">
              <a16:creationId xmlns:a16="http://schemas.microsoft.com/office/drawing/2014/main" id="{3E9FC4BF-E08E-A7D2-764F-2EF0D3CD1027}"/>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93" name="Text Box 2">
          <a:extLst>
            <a:ext uri="{FF2B5EF4-FFF2-40B4-BE49-F238E27FC236}">
              <a16:creationId xmlns:a16="http://schemas.microsoft.com/office/drawing/2014/main" id="{9ABF43D7-F2D2-4093-DCEE-7E31E35930A5}"/>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194" name="Text Box 2">
          <a:extLst>
            <a:ext uri="{FF2B5EF4-FFF2-40B4-BE49-F238E27FC236}">
              <a16:creationId xmlns:a16="http://schemas.microsoft.com/office/drawing/2014/main" id="{629C7F68-213D-FA36-FD28-48B41E29DB72}"/>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8</xdr:row>
      <xdr:rowOff>0</xdr:rowOff>
    </xdr:to>
    <xdr:sp macro="" textlink="">
      <xdr:nvSpPr>
        <xdr:cNvPr id="2475195" name="Text Box 2">
          <a:extLst>
            <a:ext uri="{FF2B5EF4-FFF2-40B4-BE49-F238E27FC236}">
              <a16:creationId xmlns:a16="http://schemas.microsoft.com/office/drawing/2014/main" id="{59D4B466-6055-4379-7981-95643CB844BF}"/>
            </a:ext>
          </a:extLst>
        </xdr:cNvPr>
        <xdr:cNvSpPr txBox="1">
          <a:spLocks noChangeArrowheads="1"/>
        </xdr:cNvSpPr>
      </xdr:nvSpPr>
      <xdr:spPr bwMode="auto">
        <a:xfrm>
          <a:off x="3223260" y="1714500"/>
          <a:ext cx="11430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96" name="Text Box 6">
          <a:extLst>
            <a:ext uri="{FF2B5EF4-FFF2-40B4-BE49-F238E27FC236}">
              <a16:creationId xmlns:a16="http://schemas.microsoft.com/office/drawing/2014/main" id="{23573448-A54D-809B-6BE4-47C2628279B4}"/>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97" name="Text Box 2">
          <a:extLst>
            <a:ext uri="{FF2B5EF4-FFF2-40B4-BE49-F238E27FC236}">
              <a16:creationId xmlns:a16="http://schemas.microsoft.com/office/drawing/2014/main" id="{F25D6170-48E9-4B4A-4B2E-0738573AB3A8}"/>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198" name="Text Box 2">
          <a:extLst>
            <a:ext uri="{FF2B5EF4-FFF2-40B4-BE49-F238E27FC236}">
              <a16:creationId xmlns:a16="http://schemas.microsoft.com/office/drawing/2014/main" id="{35CAAD97-2E23-7F1B-30EF-D74968B00116}"/>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199" name="Text Box 2">
          <a:extLst>
            <a:ext uri="{FF2B5EF4-FFF2-40B4-BE49-F238E27FC236}">
              <a16:creationId xmlns:a16="http://schemas.microsoft.com/office/drawing/2014/main" id="{AF9D4765-4969-A791-7343-91C27F763E71}"/>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00" name="Text Box 6">
          <a:extLst>
            <a:ext uri="{FF2B5EF4-FFF2-40B4-BE49-F238E27FC236}">
              <a16:creationId xmlns:a16="http://schemas.microsoft.com/office/drawing/2014/main" id="{0F23AF50-5FE6-CA1E-8627-DEE9EE84E3A1}"/>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01" name="Text Box 2">
          <a:extLst>
            <a:ext uri="{FF2B5EF4-FFF2-40B4-BE49-F238E27FC236}">
              <a16:creationId xmlns:a16="http://schemas.microsoft.com/office/drawing/2014/main" id="{0CD027AF-6DB0-4E17-4432-03C6765B453E}"/>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02" name="Text Box 2">
          <a:extLst>
            <a:ext uri="{FF2B5EF4-FFF2-40B4-BE49-F238E27FC236}">
              <a16:creationId xmlns:a16="http://schemas.microsoft.com/office/drawing/2014/main" id="{A3936E6F-7592-BDF6-AD4E-F79CB1830A6D}"/>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03" name="Text Box 2">
          <a:extLst>
            <a:ext uri="{FF2B5EF4-FFF2-40B4-BE49-F238E27FC236}">
              <a16:creationId xmlns:a16="http://schemas.microsoft.com/office/drawing/2014/main" id="{2576CCE1-22C5-47F7-B2F7-B46A5042B725}"/>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04" name="Text Box 6">
          <a:extLst>
            <a:ext uri="{FF2B5EF4-FFF2-40B4-BE49-F238E27FC236}">
              <a16:creationId xmlns:a16="http://schemas.microsoft.com/office/drawing/2014/main" id="{B9DDA2CA-B73E-13DF-2278-9C8895F2FC17}"/>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05" name="Text Box 2">
          <a:extLst>
            <a:ext uri="{FF2B5EF4-FFF2-40B4-BE49-F238E27FC236}">
              <a16:creationId xmlns:a16="http://schemas.microsoft.com/office/drawing/2014/main" id="{797DDF0B-C36B-1625-C179-659055AC8129}"/>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206" name="Text Box 2">
          <a:extLst>
            <a:ext uri="{FF2B5EF4-FFF2-40B4-BE49-F238E27FC236}">
              <a16:creationId xmlns:a16="http://schemas.microsoft.com/office/drawing/2014/main" id="{09B82F87-0DC2-29D4-3283-243790FC4D9D}"/>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07" name="Text Box 2">
          <a:extLst>
            <a:ext uri="{FF2B5EF4-FFF2-40B4-BE49-F238E27FC236}">
              <a16:creationId xmlns:a16="http://schemas.microsoft.com/office/drawing/2014/main" id="{5697C40A-C2A1-308F-BBE3-88B28DD76E62}"/>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08" name="Text Box 6">
          <a:extLst>
            <a:ext uri="{FF2B5EF4-FFF2-40B4-BE49-F238E27FC236}">
              <a16:creationId xmlns:a16="http://schemas.microsoft.com/office/drawing/2014/main" id="{523DDBB6-1245-4776-686B-DF9CAE9B79BE}"/>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09" name="Text Box 2">
          <a:extLst>
            <a:ext uri="{FF2B5EF4-FFF2-40B4-BE49-F238E27FC236}">
              <a16:creationId xmlns:a16="http://schemas.microsoft.com/office/drawing/2014/main" id="{30AC2821-7BD5-C945-D6FF-2545CFC92A9C}"/>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210" name="Text Box 2">
          <a:extLst>
            <a:ext uri="{FF2B5EF4-FFF2-40B4-BE49-F238E27FC236}">
              <a16:creationId xmlns:a16="http://schemas.microsoft.com/office/drawing/2014/main" id="{271B5E15-004C-97DC-F653-FB30C3309293}"/>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11" name="Text Box 2">
          <a:extLst>
            <a:ext uri="{FF2B5EF4-FFF2-40B4-BE49-F238E27FC236}">
              <a16:creationId xmlns:a16="http://schemas.microsoft.com/office/drawing/2014/main" id="{087501D2-6B32-BD5B-9901-D642A1D38856}"/>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12" name="Text Box 6">
          <a:extLst>
            <a:ext uri="{FF2B5EF4-FFF2-40B4-BE49-F238E27FC236}">
              <a16:creationId xmlns:a16="http://schemas.microsoft.com/office/drawing/2014/main" id="{CE8D7856-D8B0-76CD-900D-CE6F89E71C3D}"/>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13" name="Text Box 2">
          <a:extLst>
            <a:ext uri="{FF2B5EF4-FFF2-40B4-BE49-F238E27FC236}">
              <a16:creationId xmlns:a16="http://schemas.microsoft.com/office/drawing/2014/main" id="{D9DAE9C4-ECE4-0BD5-098D-99AB7474B251}"/>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14" name="Text Box 2">
          <a:extLst>
            <a:ext uri="{FF2B5EF4-FFF2-40B4-BE49-F238E27FC236}">
              <a16:creationId xmlns:a16="http://schemas.microsoft.com/office/drawing/2014/main" id="{C74E8F19-955D-A9DE-E5FD-5BF26CD94B74}"/>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15" name="Text Box 2">
          <a:extLst>
            <a:ext uri="{FF2B5EF4-FFF2-40B4-BE49-F238E27FC236}">
              <a16:creationId xmlns:a16="http://schemas.microsoft.com/office/drawing/2014/main" id="{327836B2-2159-9262-F492-DBBF5C62AE83}"/>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16" name="Text Box 6">
          <a:extLst>
            <a:ext uri="{FF2B5EF4-FFF2-40B4-BE49-F238E27FC236}">
              <a16:creationId xmlns:a16="http://schemas.microsoft.com/office/drawing/2014/main" id="{CEBC236E-2328-0836-9C5E-C0C7222C04E0}"/>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17" name="Text Box 2">
          <a:extLst>
            <a:ext uri="{FF2B5EF4-FFF2-40B4-BE49-F238E27FC236}">
              <a16:creationId xmlns:a16="http://schemas.microsoft.com/office/drawing/2014/main" id="{C804EB17-A0AF-620A-ECE7-EF55C20D794B}"/>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218" name="Text Box 2">
          <a:extLst>
            <a:ext uri="{FF2B5EF4-FFF2-40B4-BE49-F238E27FC236}">
              <a16:creationId xmlns:a16="http://schemas.microsoft.com/office/drawing/2014/main" id="{8D0BB4AE-7E10-807F-7502-98DAE126017B}"/>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19" name="Text Box 2">
          <a:extLst>
            <a:ext uri="{FF2B5EF4-FFF2-40B4-BE49-F238E27FC236}">
              <a16:creationId xmlns:a16="http://schemas.microsoft.com/office/drawing/2014/main" id="{375E87C9-B09B-7BA0-580A-D594574FD1D4}"/>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20" name="Text Box 6">
          <a:extLst>
            <a:ext uri="{FF2B5EF4-FFF2-40B4-BE49-F238E27FC236}">
              <a16:creationId xmlns:a16="http://schemas.microsoft.com/office/drawing/2014/main" id="{2A43F4B7-DFEA-6616-8F19-8A7B42B89C48}"/>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21" name="Text Box 2">
          <a:extLst>
            <a:ext uri="{FF2B5EF4-FFF2-40B4-BE49-F238E27FC236}">
              <a16:creationId xmlns:a16="http://schemas.microsoft.com/office/drawing/2014/main" id="{D20DA3A6-08D6-6BCC-AC96-AA4B1E701366}"/>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222" name="Text Box 2">
          <a:extLst>
            <a:ext uri="{FF2B5EF4-FFF2-40B4-BE49-F238E27FC236}">
              <a16:creationId xmlns:a16="http://schemas.microsoft.com/office/drawing/2014/main" id="{8A7361BE-706C-0D02-F930-5AA6DAF75243}"/>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23" name="Text Box 2">
          <a:extLst>
            <a:ext uri="{FF2B5EF4-FFF2-40B4-BE49-F238E27FC236}">
              <a16:creationId xmlns:a16="http://schemas.microsoft.com/office/drawing/2014/main" id="{88D43A9B-FB66-2C51-DF10-4AE8AFF332EE}"/>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24" name="Text Box 6">
          <a:extLst>
            <a:ext uri="{FF2B5EF4-FFF2-40B4-BE49-F238E27FC236}">
              <a16:creationId xmlns:a16="http://schemas.microsoft.com/office/drawing/2014/main" id="{4A91359C-1CFC-8514-D254-E808C614A89F}"/>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25" name="Text Box 2">
          <a:extLst>
            <a:ext uri="{FF2B5EF4-FFF2-40B4-BE49-F238E27FC236}">
              <a16:creationId xmlns:a16="http://schemas.microsoft.com/office/drawing/2014/main" id="{59619D39-1BDB-F6CF-97BB-B2B1FD4E3CA8}"/>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226" name="Text Box 2">
          <a:extLst>
            <a:ext uri="{FF2B5EF4-FFF2-40B4-BE49-F238E27FC236}">
              <a16:creationId xmlns:a16="http://schemas.microsoft.com/office/drawing/2014/main" id="{0C3ED2E4-C783-3D61-A331-D14756947B2E}"/>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27" name="Text Box 2">
          <a:extLst>
            <a:ext uri="{FF2B5EF4-FFF2-40B4-BE49-F238E27FC236}">
              <a16:creationId xmlns:a16="http://schemas.microsoft.com/office/drawing/2014/main" id="{C160BC00-0F76-613A-7FF1-B7FD962AC50B}"/>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28" name="Text Box 6">
          <a:extLst>
            <a:ext uri="{FF2B5EF4-FFF2-40B4-BE49-F238E27FC236}">
              <a16:creationId xmlns:a16="http://schemas.microsoft.com/office/drawing/2014/main" id="{34A5A374-096D-AD03-B228-BDA0A09219DE}"/>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29" name="Text Box 2">
          <a:extLst>
            <a:ext uri="{FF2B5EF4-FFF2-40B4-BE49-F238E27FC236}">
              <a16:creationId xmlns:a16="http://schemas.microsoft.com/office/drawing/2014/main" id="{1D79F4E9-DBA6-CFD7-D1A9-49C6EE5BED73}"/>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30" name="Text Box 2">
          <a:extLst>
            <a:ext uri="{FF2B5EF4-FFF2-40B4-BE49-F238E27FC236}">
              <a16:creationId xmlns:a16="http://schemas.microsoft.com/office/drawing/2014/main" id="{6008562E-7188-871D-DACF-E4E83EF6FAB9}"/>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31" name="Text Box 2">
          <a:extLst>
            <a:ext uri="{FF2B5EF4-FFF2-40B4-BE49-F238E27FC236}">
              <a16:creationId xmlns:a16="http://schemas.microsoft.com/office/drawing/2014/main" id="{6C336057-3E4F-8E6E-9A20-576018F36856}"/>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32" name="Text Box 6">
          <a:extLst>
            <a:ext uri="{FF2B5EF4-FFF2-40B4-BE49-F238E27FC236}">
              <a16:creationId xmlns:a16="http://schemas.microsoft.com/office/drawing/2014/main" id="{2ED10407-3657-44EA-7EBF-5A050E102447}"/>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33" name="Text Box 2">
          <a:extLst>
            <a:ext uri="{FF2B5EF4-FFF2-40B4-BE49-F238E27FC236}">
              <a16:creationId xmlns:a16="http://schemas.microsoft.com/office/drawing/2014/main" id="{B742A840-F95A-A537-D5BC-3B13C05BE93B}"/>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234" name="Text Box 2">
          <a:extLst>
            <a:ext uri="{FF2B5EF4-FFF2-40B4-BE49-F238E27FC236}">
              <a16:creationId xmlns:a16="http://schemas.microsoft.com/office/drawing/2014/main" id="{34DCB14E-6384-C05D-E28D-3119D9DBAA76}"/>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35" name="Text Box 2">
          <a:extLst>
            <a:ext uri="{FF2B5EF4-FFF2-40B4-BE49-F238E27FC236}">
              <a16:creationId xmlns:a16="http://schemas.microsoft.com/office/drawing/2014/main" id="{4F7324AA-2992-A1B9-E43A-3EAED5C057CD}"/>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36" name="Text Box 6">
          <a:extLst>
            <a:ext uri="{FF2B5EF4-FFF2-40B4-BE49-F238E27FC236}">
              <a16:creationId xmlns:a16="http://schemas.microsoft.com/office/drawing/2014/main" id="{0BA3164C-839A-7D42-AD7F-3190035D486D}"/>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37" name="Text Box 2">
          <a:extLst>
            <a:ext uri="{FF2B5EF4-FFF2-40B4-BE49-F238E27FC236}">
              <a16:creationId xmlns:a16="http://schemas.microsoft.com/office/drawing/2014/main" id="{C1552B51-BC9A-00E7-D9ED-EB4CF3E2196C}"/>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238" name="Text Box 2">
          <a:extLst>
            <a:ext uri="{FF2B5EF4-FFF2-40B4-BE49-F238E27FC236}">
              <a16:creationId xmlns:a16="http://schemas.microsoft.com/office/drawing/2014/main" id="{0E3881D4-440D-C884-56E9-72B55D9F2ECC}"/>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39" name="Text Box 2">
          <a:extLst>
            <a:ext uri="{FF2B5EF4-FFF2-40B4-BE49-F238E27FC236}">
              <a16:creationId xmlns:a16="http://schemas.microsoft.com/office/drawing/2014/main" id="{E4CC33BB-D016-6E75-CE66-FCBACC6B02A2}"/>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40" name="Text Box 6">
          <a:extLst>
            <a:ext uri="{FF2B5EF4-FFF2-40B4-BE49-F238E27FC236}">
              <a16:creationId xmlns:a16="http://schemas.microsoft.com/office/drawing/2014/main" id="{63A8C774-34C0-30F0-844D-2DFB3B42CA82}"/>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41" name="Text Box 2">
          <a:extLst>
            <a:ext uri="{FF2B5EF4-FFF2-40B4-BE49-F238E27FC236}">
              <a16:creationId xmlns:a16="http://schemas.microsoft.com/office/drawing/2014/main" id="{43D19639-5C2A-355C-EFEC-A5462360E70D}"/>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242" name="Text Box 2">
          <a:extLst>
            <a:ext uri="{FF2B5EF4-FFF2-40B4-BE49-F238E27FC236}">
              <a16:creationId xmlns:a16="http://schemas.microsoft.com/office/drawing/2014/main" id="{58A7970E-4E92-FD27-DB8D-057090E48D8B}"/>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43" name="Text Box 2">
          <a:extLst>
            <a:ext uri="{FF2B5EF4-FFF2-40B4-BE49-F238E27FC236}">
              <a16:creationId xmlns:a16="http://schemas.microsoft.com/office/drawing/2014/main" id="{5D7E43F0-69A8-95BF-7824-CCB2DB937337}"/>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44" name="Text Box 6">
          <a:extLst>
            <a:ext uri="{FF2B5EF4-FFF2-40B4-BE49-F238E27FC236}">
              <a16:creationId xmlns:a16="http://schemas.microsoft.com/office/drawing/2014/main" id="{2F5422F2-2619-2931-5FCA-C8E062CFC03B}"/>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45" name="Text Box 2">
          <a:extLst>
            <a:ext uri="{FF2B5EF4-FFF2-40B4-BE49-F238E27FC236}">
              <a16:creationId xmlns:a16="http://schemas.microsoft.com/office/drawing/2014/main" id="{F31700B7-65FA-7097-5F6B-394843F5E743}"/>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246" name="Text Box 2">
          <a:extLst>
            <a:ext uri="{FF2B5EF4-FFF2-40B4-BE49-F238E27FC236}">
              <a16:creationId xmlns:a16="http://schemas.microsoft.com/office/drawing/2014/main" id="{3E8F14A3-91B4-0331-89E5-B63650562C25}"/>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47" name="Text Box 2">
          <a:extLst>
            <a:ext uri="{FF2B5EF4-FFF2-40B4-BE49-F238E27FC236}">
              <a16:creationId xmlns:a16="http://schemas.microsoft.com/office/drawing/2014/main" id="{DBA4A087-810D-F23E-9BAD-11598DFD4B24}"/>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48" name="Text Box 6">
          <a:extLst>
            <a:ext uri="{FF2B5EF4-FFF2-40B4-BE49-F238E27FC236}">
              <a16:creationId xmlns:a16="http://schemas.microsoft.com/office/drawing/2014/main" id="{F6623691-65AB-2C7D-0BE1-158143D4125D}"/>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49" name="Text Box 2">
          <a:extLst>
            <a:ext uri="{FF2B5EF4-FFF2-40B4-BE49-F238E27FC236}">
              <a16:creationId xmlns:a16="http://schemas.microsoft.com/office/drawing/2014/main" id="{ADC1B2B4-A3E6-66EC-7244-C54A40538DBD}"/>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50" name="Text Box 2">
          <a:extLst>
            <a:ext uri="{FF2B5EF4-FFF2-40B4-BE49-F238E27FC236}">
              <a16:creationId xmlns:a16="http://schemas.microsoft.com/office/drawing/2014/main" id="{8F00FA2C-BD1D-5AEE-E72A-478E24FA5688}"/>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51" name="Text Box 2">
          <a:extLst>
            <a:ext uri="{FF2B5EF4-FFF2-40B4-BE49-F238E27FC236}">
              <a16:creationId xmlns:a16="http://schemas.microsoft.com/office/drawing/2014/main" id="{AE030924-AA1D-8F9A-AF81-83615E55FF4F}"/>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52" name="Text Box 6">
          <a:extLst>
            <a:ext uri="{FF2B5EF4-FFF2-40B4-BE49-F238E27FC236}">
              <a16:creationId xmlns:a16="http://schemas.microsoft.com/office/drawing/2014/main" id="{A5D9B8A5-A591-6160-30F0-000D544726DD}"/>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53" name="Text Box 2">
          <a:extLst>
            <a:ext uri="{FF2B5EF4-FFF2-40B4-BE49-F238E27FC236}">
              <a16:creationId xmlns:a16="http://schemas.microsoft.com/office/drawing/2014/main" id="{A591AC82-2EAC-5713-C6D1-D209D90B0291}"/>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254" name="Text Box 2">
          <a:extLst>
            <a:ext uri="{FF2B5EF4-FFF2-40B4-BE49-F238E27FC236}">
              <a16:creationId xmlns:a16="http://schemas.microsoft.com/office/drawing/2014/main" id="{D3F906AA-B4B8-C5BE-79ED-282886898ED1}"/>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55" name="Text Box 2">
          <a:extLst>
            <a:ext uri="{FF2B5EF4-FFF2-40B4-BE49-F238E27FC236}">
              <a16:creationId xmlns:a16="http://schemas.microsoft.com/office/drawing/2014/main" id="{A5AF817B-CAB3-ADC1-DD16-2A28E9700238}"/>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56" name="Text Box 6">
          <a:extLst>
            <a:ext uri="{FF2B5EF4-FFF2-40B4-BE49-F238E27FC236}">
              <a16:creationId xmlns:a16="http://schemas.microsoft.com/office/drawing/2014/main" id="{5A2DFD2A-89D9-F65B-4601-63286285F1D8}"/>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57" name="Text Box 2">
          <a:extLst>
            <a:ext uri="{FF2B5EF4-FFF2-40B4-BE49-F238E27FC236}">
              <a16:creationId xmlns:a16="http://schemas.microsoft.com/office/drawing/2014/main" id="{88D58EEF-36EB-AC34-4195-5AB06BD7E6C9}"/>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258" name="Text Box 2">
          <a:extLst>
            <a:ext uri="{FF2B5EF4-FFF2-40B4-BE49-F238E27FC236}">
              <a16:creationId xmlns:a16="http://schemas.microsoft.com/office/drawing/2014/main" id="{79E038BC-B556-2AB1-C47F-84A2FAD63AFB}"/>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59" name="Text Box 2">
          <a:extLst>
            <a:ext uri="{FF2B5EF4-FFF2-40B4-BE49-F238E27FC236}">
              <a16:creationId xmlns:a16="http://schemas.microsoft.com/office/drawing/2014/main" id="{ACF1A2B4-07FE-A929-17BF-FF4AD0285265}"/>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60" name="Text Box 6">
          <a:extLst>
            <a:ext uri="{FF2B5EF4-FFF2-40B4-BE49-F238E27FC236}">
              <a16:creationId xmlns:a16="http://schemas.microsoft.com/office/drawing/2014/main" id="{1DD7D7B1-58A7-8521-2E3B-EC6636F3320F}"/>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61" name="Text Box 2">
          <a:extLst>
            <a:ext uri="{FF2B5EF4-FFF2-40B4-BE49-F238E27FC236}">
              <a16:creationId xmlns:a16="http://schemas.microsoft.com/office/drawing/2014/main" id="{53859AA7-87F8-096E-6645-02F661FC398B}"/>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262" name="Text Box 2">
          <a:extLst>
            <a:ext uri="{FF2B5EF4-FFF2-40B4-BE49-F238E27FC236}">
              <a16:creationId xmlns:a16="http://schemas.microsoft.com/office/drawing/2014/main" id="{0D6387CA-C264-C52E-7175-425508DE38AE}"/>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63" name="Text Box 2">
          <a:extLst>
            <a:ext uri="{FF2B5EF4-FFF2-40B4-BE49-F238E27FC236}">
              <a16:creationId xmlns:a16="http://schemas.microsoft.com/office/drawing/2014/main" id="{0EA586A5-435D-AD73-9FD4-ABEA6E99C25F}"/>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64" name="Text Box 6">
          <a:extLst>
            <a:ext uri="{FF2B5EF4-FFF2-40B4-BE49-F238E27FC236}">
              <a16:creationId xmlns:a16="http://schemas.microsoft.com/office/drawing/2014/main" id="{1C119E14-350E-99EC-7EE5-BEFBAE0405B8}"/>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65" name="Text Box 2">
          <a:extLst>
            <a:ext uri="{FF2B5EF4-FFF2-40B4-BE49-F238E27FC236}">
              <a16:creationId xmlns:a16="http://schemas.microsoft.com/office/drawing/2014/main" id="{B5FDBC4F-F2EF-F719-2833-CAF572FF0FCB}"/>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266" name="Text Box 2">
          <a:extLst>
            <a:ext uri="{FF2B5EF4-FFF2-40B4-BE49-F238E27FC236}">
              <a16:creationId xmlns:a16="http://schemas.microsoft.com/office/drawing/2014/main" id="{BEEBB825-3CE6-B0D7-BDDC-19EA24DA6DB4}"/>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67" name="Text Box 2">
          <a:extLst>
            <a:ext uri="{FF2B5EF4-FFF2-40B4-BE49-F238E27FC236}">
              <a16:creationId xmlns:a16="http://schemas.microsoft.com/office/drawing/2014/main" id="{7EA6D176-5F18-F86A-C213-A6E0E9A1ACCB}"/>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68" name="Text Box 6">
          <a:extLst>
            <a:ext uri="{FF2B5EF4-FFF2-40B4-BE49-F238E27FC236}">
              <a16:creationId xmlns:a16="http://schemas.microsoft.com/office/drawing/2014/main" id="{837982F6-E3A8-F012-D805-CC94997E90C6}"/>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69" name="Text Box 2">
          <a:extLst>
            <a:ext uri="{FF2B5EF4-FFF2-40B4-BE49-F238E27FC236}">
              <a16:creationId xmlns:a16="http://schemas.microsoft.com/office/drawing/2014/main" id="{853191E0-FB97-EFE1-F2C7-27C6221E124E}"/>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270" name="Text Box 2">
          <a:extLst>
            <a:ext uri="{FF2B5EF4-FFF2-40B4-BE49-F238E27FC236}">
              <a16:creationId xmlns:a16="http://schemas.microsoft.com/office/drawing/2014/main" id="{BD111E6A-FAE6-107D-5603-A37DE0F86D10}"/>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71" name="Text Box 2">
          <a:extLst>
            <a:ext uri="{FF2B5EF4-FFF2-40B4-BE49-F238E27FC236}">
              <a16:creationId xmlns:a16="http://schemas.microsoft.com/office/drawing/2014/main" id="{DB9DCA6D-9739-ED55-9ACC-B5790BFDC1DF}"/>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72" name="Text Box 6">
          <a:extLst>
            <a:ext uri="{FF2B5EF4-FFF2-40B4-BE49-F238E27FC236}">
              <a16:creationId xmlns:a16="http://schemas.microsoft.com/office/drawing/2014/main" id="{14494E60-7630-17DD-526B-1BA95A8CA3E8}"/>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73" name="Text Box 2">
          <a:extLst>
            <a:ext uri="{FF2B5EF4-FFF2-40B4-BE49-F238E27FC236}">
              <a16:creationId xmlns:a16="http://schemas.microsoft.com/office/drawing/2014/main" id="{4A5F4465-7C65-65D5-DB62-3AD7B3D16135}"/>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74" name="Text Box 2">
          <a:extLst>
            <a:ext uri="{FF2B5EF4-FFF2-40B4-BE49-F238E27FC236}">
              <a16:creationId xmlns:a16="http://schemas.microsoft.com/office/drawing/2014/main" id="{E5713FB3-9852-E401-50AC-1DED58ECA67B}"/>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75" name="Text Box 2">
          <a:extLst>
            <a:ext uri="{FF2B5EF4-FFF2-40B4-BE49-F238E27FC236}">
              <a16:creationId xmlns:a16="http://schemas.microsoft.com/office/drawing/2014/main" id="{B2115071-0C03-E729-793F-E1CAD09B0A55}"/>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76" name="Text Box 6">
          <a:extLst>
            <a:ext uri="{FF2B5EF4-FFF2-40B4-BE49-F238E27FC236}">
              <a16:creationId xmlns:a16="http://schemas.microsoft.com/office/drawing/2014/main" id="{22010E0F-D6C0-B078-D5EE-0375D62CE5D1}"/>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77" name="Text Box 2">
          <a:extLst>
            <a:ext uri="{FF2B5EF4-FFF2-40B4-BE49-F238E27FC236}">
              <a16:creationId xmlns:a16="http://schemas.microsoft.com/office/drawing/2014/main" id="{2B64F592-4219-E8B6-36C7-2E7FF4F8B258}"/>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278" name="Text Box 2">
          <a:extLst>
            <a:ext uri="{FF2B5EF4-FFF2-40B4-BE49-F238E27FC236}">
              <a16:creationId xmlns:a16="http://schemas.microsoft.com/office/drawing/2014/main" id="{EFC84CFB-0A86-FAAC-FEAF-878648A58868}"/>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79" name="Text Box 2">
          <a:extLst>
            <a:ext uri="{FF2B5EF4-FFF2-40B4-BE49-F238E27FC236}">
              <a16:creationId xmlns:a16="http://schemas.microsoft.com/office/drawing/2014/main" id="{238FC87A-8D5D-266C-C834-4EFA91C86060}"/>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8</xdr:row>
      <xdr:rowOff>0</xdr:rowOff>
    </xdr:to>
    <xdr:sp macro="" textlink="">
      <xdr:nvSpPr>
        <xdr:cNvPr id="2475280" name="Text Box 2">
          <a:extLst>
            <a:ext uri="{FF2B5EF4-FFF2-40B4-BE49-F238E27FC236}">
              <a16:creationId xmlns:a16="http://schemas.microsoft.com/office/drawing/2014/main" id="{E10C5405-0B8B-0714-48B5-24460012474C}"/>
            </a:ext>
          </a:extLst>
        </xdr:cNvPr>
        <xdr:cNvSpPr txBox="1">
          <a:spLocks noChangeArrowheads="1"/>
        </xdr:cNvSpPr>
      </xdr:nvSpPr>
      <xdr:spPr bwMode="auto">
        <a:xfrm>
          <a:off x="3223260" y="1714500"/>
          <a:ext cx="11430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8</xdr:row>
      <xdr:rowOff>0</xdr:rowOff>
    </xdr:to>
    <xdr:sp macro="" textlink="">
      <xdr:nvSpPr>
        <xdr:cNvPr id="2475281" name="Text Box 6">
          <a:extLst>
            <a:ext uri="{FF2B5EF4-FFF2-40B4-BE49-F238E27FC236}">
              <a16:creationId xmlns:a16="http://schemas.microsoft.com/office/drawing/2014/main" id="{3914938E-3705-FD0D-E08E-055C263114DD}"/>
            </a:ext>
          </a:extLst>
        </xdr:cNvPr>
        <xdr:cNvSpPr txBox="1">
          <a:spLocks noChangeArrowheads="1"/>
        </xdr:cNvSpPr>
      </xdr:nvSpPr>
      <xdr:spPr bwMode="auto">
        <a:xfrm>
          <a:off x="3223260" y="1714500"/>
          <a:ext cx="11430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8</xdr:row>
      <xdr:rowOff>0</xdr:rowOff>
    </xdr:to>
    <xdr:sp macro="" textlink="">
      <xdr:nvSpPr>
        <xdr:cNvPr id="2475282" name="Text Box 2">
          <a:extLst>
            <a:ext uri="{FF2B5EF4-FFF2-40B4-BE49-F238E27FC236}">
              <a16:creationId xmlns:a16="http://schemas.microsoft.com/office/drawing/2014/main" id="{06DC2E4C-994E-DA64-9D23-586F253CED15}"/>
            </a:ext>
          </a:extLst>
        </xdr:cNvPr>
        <xdr:cNvSpPr txBox="1">
          <a:spLocks noChangeArrowheads="1"/>
        </xdr:cNvSpPr>
      </xdr:nvSpPr>
      <xdr:spPr bwMode="auto">
        <a:xfrm>
          <a:off x="3223260" y="1714500"/>
          <a:ext cx="11430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8</xdr:row>
      <xdr:rowOff>0</xdr:rowOff>
    </xdr:to>
    <xdr:sp macro="" textlink="">
      <xdr:nvSpPr>
        <xdr:cNvPr id="2475283" name="Text Box 2">
          <a:extLst>
            <a:ext uri="{FF2B5EF4-FFF2-40B4-BE49-F238E27FC236}">
              <a16:creationId xmlns:a16="http://schemas.microsoft.com/office/drawing/2014/main" id="{D4EA5CEF-E320-A532-D3F1-AA73A09DD9FC}"/>
            </a:ext>
          </a:extLst>
        </xdr:cNvPr>
        <xdr:cNvSpPr txBox="1">
          <a:spLocks noChangeArrowheads="1"/>
        </xdr:cNvSpPr>
      </xdr:nvSpPr>
      <xdr:spPr bwMode="auto">
        <a:xfrm>
          <a:off x="3223260" y="1714500"/>
          <a:ext cx="3048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8</xdr:row>
      <xdr:rowOff>0</xdr:rowOff>
    </xdr:to>
    <xdr:sp macro="" textlink="">
      <xdr:nvSpPr>
        <xdr:cNvPr id="2475284" name="Text Box 2">
          <a:extLst>
            <a:ext uri="{FF2B5EF4-FFF2-40B4-BE49-F238E27FC236}">
              <a16:creationId xmlns:a16="http://schemas.microsoft.com/office/drawing/2014/main" id="{B3DEB155-11E0-EA67-AC80-0E32F9754FD6}"/>
            </a:ext>
          </a:extLst>
        </xdr:cNvPr>
        <xdr:cNvSpPr txBox="1">
          <a:spLocks noChangeArrowheads="1"/>
        </xdr:cNvSpPr>
      </xdr:nvSpPr>
      <xdr:spPr bwMode="auto">
        <a:xfrm>
          <a:off x="3223260" y="1714500"/>
          <a:ext cx="11430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8</xdr:row>
      <xdr:rowOff>0</xdr:rowOff>
    </xdr:to>
    <xdr:sp macro="" textlink="">
      <xdr:nvSpPr>
        <xdr:cNvPr id="2475285" name="Text Box 2">
          <a:extLst>
            <a:ext uri="{FF2B5EF4-FFF2-40B4-BE49-F238E27FC236}">
              <a16:creationId xmlns:a16="http://schemas.microsoft.com/office/drawing/2014/main" id="{94738132-80E4-6C72-C824-C587DE34B151}"/>
            </a:ext>
          </a:extLst>
        </xdr:cNvPr>
        <xdr:cNvSpPr txBox="1">
          <a:spLocks noChangeArrowheads="1"/>
        </xdr:cNvSpPr>
      </xdr:nvSpPr>
      <xdr:spPr bwMode="auto">
        <a:xfrm>
          <a:off x="3223260" y="1714500"/>
          <a:ext cx="11430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8</xdr:row>
      <xdr:rowOff>0</xdr:rowOff>
    </xdr:to>
    <xdr:sp macro="" textlink="">
      <xdr:nvSpPr>
        <xdr:cNvPr id="2475286" name="Text Box 2">
          <a:extLst>
            <a:ext uri="{FF2B5EF4-FFF2-40B4-BE49-F238E27FC236}">
              <a16:creationId xmlns:a16="http://schemas.microsoft.com/office/drawing/2014/main" id="{E896541B-B4FA-A670-E0DA-775D85815642}"/>
            </a:ext>
          </a:extLst>
        </xdr:cNvPr>
        <xdr:cNvSpPr txBox="1">
          <a:spLocks noChangeArrowheads="1"/>
        </xdr:cNvSpPr>
      </xdr:nvSpPr>
      <xdr:spPr bwMode="auto">
        <a:xfrm>
          <a:off x="3223260" y="1714500"/>
          <a:ext cx="11430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8</xdr:row>
      <xdr:rowOff>0</xdr:rowOff>
    </xdr:to>
    <xdr:sp macro="" textlink="">
      <xdr:nvSpPr>
        <xdr:cNvPr id="2475287" name="Text Box 6">
          <a:extLst>
            <a:ext uri="{FF2B5EF4-FFF2-40B4-BE49-F238E27FC236}">
              <a16:creationId xmlns:a16="http://schemas.microsoft.com/office/drawing/2014/main" id="{313F844C-513C-B9AD-1002-2B9D24FC1457}"/>
            </a:ext>
          </a:extLst>
        </xdr:cNvPr>
        <xdr:cNvSpPr txBox="1">
          <a:spLocks noChangeArrowheads="1"/>
        </xdr:cNvSpPr>
      </xdr:nvSpPr>
      <xdr:spPr bwMode="auto">
        <a:xfrm>
          <a:off x="3223260" y="1714500"/>
          <a:ext cx="11430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8</xdr:row>
      <xdr:rowOff>0</xdr:rowOff>
    </xdr:to>
    <xdr:sp macro="" textlink="">
      <xdr:nvSpPr>
        <xdr:cNvPr id="2475288" name="Text Box 2">
          <a:extLst>
            <a:ext uri="{FF2B5EF4-FFF2-40B4-BE49-F238E27FC236}">
              <a16:creationId xmlns:a16="http://schemas.microsoft.com/office/drawing/2014/main" id="{7788EE56-1455-AF4F-EBD9-A843D5E9D4B4}"/>
            </a:ext>
          </a:extLst>
        </xdr:cNvPr>
        <xdr:cNvSpPr txBox="1">
          <a:spLocks noChangeArrowheads="1"/>
        </xdr:cNvSpPr>
      </xdr:nvSpPr>
      <xdr:spPr bwMode="auto">
        <a:xfrm>
          <a:off x="3223260" y="1714500"/>
          <a:ext cx="11430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8</xdr:row>
      <xdr:rowOff>0</xdr:rowOff>
    </xdr:to>
    <xdr:sp macro="" textlink="">
      <xdr:nvSpPr>
        <xdr:cNvPr id="2475289" name="Text Box 2">
          <a:extLst>
            <a:ext uri="{FF2B5EF4-FFF2-40B4-BE49-F238E27FC236}">
              <a16:creationId xmlns:a16="http://schemas.microsoft.com/office/drawing/2014/main" id="{6AF7B9ED-8BFD-2932-B2FD-EDB2D74EC09D}"/>
            </a:ext>
          </a:extLst>
        </xdr:cNvPr>
        <xdr:cNvSpPr txBox="1">
          <a:spLocks noChangeArrowheads="1"/>
        </xdr:cNvSpPr>
      </xdr:nvSpPr>
      <xdr:spPr bwMode="auto">
        <a:xfrm>
          <a:off x="3223260" y="1714500"/>
          <a:ext cx="3048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32</xdr:col>
      <xdr:colOff>121920</xdr:colOff>
      <xdr:row>6</xdr:row>
      <xdr:rowOff>0</xdr:rowOff>
    </xdr:from>
    <xdr:to>
      <xdr:col>33</xdr:col>
      <xdr:colOff>0</xdr:colOff>
      <xdr:row>8</xdr:row>
      <xdr:rowOff>0</xdr:rowOff>
    </xdr:to>
    <xdr:sp macro="" textlink="">
      <xdr:nvSpPr>
        <xdr:cNvPr id="2475290" name="Text Box 2">
          <a:extLst>
            <a:ext uri="{FF2B5EF4-FFF2-40B4-BE49-F238E27FC236}">
              <a16:creationId xmlns:a16="http://schemas.microsoft.com/office/drawing/2014/main" id="{DB0C1A0C-C722-8706-741A-C6B7E63C0181}"/>
            </a:ext>
          </a:extLst>
        </xdr:cNvPr>
        <xdr:cNvSpPr txBox="1">
          <a:spLocks noChangeArrowheads="1"/>
        </xdr:cNvSpPr>
      </xdr:nvSpPr>
      <xdr:spPr bwMode="auto">
        <a:xfrm>
          <a:off x="7970520" y="1714500"/>
          <a:ext cx="137160" cy="43434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91" name="Text Box 6">
          <a:extLst>
            <a:ext uri="{FF2B5EF4-FFF2-40B4-BE49-F238E27FC236}">
              <a16:creationId xmlns:a16="http://schemas.microsoft.com/office/drawing/2014/main" id="{64D16598-523E-5786-5491-FB803112B004}"/>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92" name="Text Box 2">
          <a:extLst>
            <a:ext uri="{FF2B5EF4-FFF2-40B4-BE49-F238E27FC236}">
              <a16:creationId xmlns:a16="http://schemas.microsoft.com/office/drawing/2014/main" id="{33A3668F-38C3-55E8-9167-910F1FE26714}"/>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293" name="Text Box 2">
          <a:extLst>
            <a:ext uri="{FF2B5EF4-FFF2-40B4-BE49-F238E27FC236}">
              <a16:creationId xmlns:a16="http://schemas.microsoft.com/office/drawing/2014/main" id="{1089A0B9-625E-D092-E760-F5EABE26308E}"/>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94" name="Text Box 2">
          <a:extLst>
            <a:ext uri="{FF2B5EF4-FFF2-40B4-BE49-F238E27FC236}">
              <a16:creationId xmlns:a16="http://schemas.microsoft.com/office/drawing/2014/main" id="{1738B2BF-F7ED-B9CF-81DB-B8918A048AE4}"/>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95" name="Text Box 2">
          <a:extLst>
            <a:ext uri="{FF2B5EF4-FFF2-40B4-BE49-F238E27FC236}">
              <a16:creationId xmlns:a16="http://schemas.microsoft.com/office/drawing/2014/main" id="{2757E42F-137F-10C7-4588-720512457819}"/>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96" name="Text Box 2">
          <a:extLst>
            <a:ext uri="{FF2B5EF4-FFF2-40B4-BE49-F238E27FC236}">
              <a16:creationId xmlns:a16="http://schemas.microsoft.com/office/drawing/2014/main" id="{4F2AD994-927C-6855-0DA4-16B5AC878BB2}"/>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97" name="Text Box 6">
          <a:extLst>
            <a:ext uri="{FF2B5EF4-FFF2-40B4-BE49-F238E27FC236}">
              <a16:creationId xmlns:a16="http://schemas.microsoft.com/office/drawing/2014/main" id="{6928A62F-E86A-CB70-B0C2-21CEA84FD9C8}"/>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298" name="Text Box 2">
          <a:extLst>
            <a:ext uri="{FF2B5EF4-FFF2-40B4-BE49-F238E27FC236}">
              <a16:creationId xmlns:a16="http://schemas.microsoft.com/office/drawing/2014/main" id="{AA1ACC2C-1189-DA12-5581-929D8E8A3A05}"/>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299" name="Text Box 2">
          <a:extLst>
            <a:ext uri="{FF2B5EF4-FFF2-40B4-BE49-F238E27FC236}">
              <a16:creationId xmlns:a16="http://schemas.microsoft.com/office/drawing/2014/main" id="{5A6B58F8-1A4D-B30A-24E4-85501A9FEF62}"/>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300" name="Text Box 2">
          <a:extLst>
            <a:ext uri="{FF2B5EF4-FFF2-40B4-BE49-F238E27FC236}">
              <a16:creationId xmlns:a16="http://schemas.microsoft.com/office/drawing/2014/main" id="{79067560-F96B-E1AE-FF37-42AEB8A20A9B}"/>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301" name="Text Box 2">
          <a:extLst>
            <a:ext uri="{FF2B5EF4-FFF2-40B4-BE49-F238E27FC236}">
              <a16:creationId xmlns:a16="http://schemas.microsoft.com/office/drawing/2014/main" id="{DED5CC59-01EA-64CC-0F96-39067BFF6A1A}"/>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302" name="Text Box 6">
          <a:extLst>
            <a:ext uri="{FF2B5EF4-FFF2-40B4-BE49-F238E27FC236}">
              <a16:creationId xmlns:a16="http://schemas.microsoft.com/office/drawing/2014/main" id="{29FEF39B-F117-CF38-13E7-39348B98C7BB}"/>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303" name="Text Box 2">
          <a:extLst>
            <a:ext uri="{FF2B5EF4-FFF2-40B4-BE49-F238E27FC236}">
              <a16:creationId xmlns:a16="http://schemas.microsoft.com/office/drawing/2014/main" id="{1CD313AA-68D3-8A6A-C014-075558EE3024}"/>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304" name="Text Box 2">
          <a:extLst>
            <a:ext uri="{FF2B5EF4-FFF2-40B4-BE49-F238E27FC236}">
              <a16:creationId xmlns:a16="http://schemas.microsoft.com/office/drawing/2014/main" id="{1A6418DD-F129-0F61-F23E-54B2017E1895}"/>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305" name="Text Box 2">
          <a:extLst>
            <a:ext uri="{FF2B5EF4-FFF2-40B4-BE49-F238E27FC236}">
              <a16:creationId xmlns:a16="http://schemas.microsoft.com/office/drawing/2014/main" id="{AA2AF9DC-F8AE-CED8-45F1-597FA024E8E7}"/>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306" name="Text Box 2">
          <a:extLst>
            <a:ext uri="{FF2B5EF4-FFF2-40B4-BE49-F238E27FC236}">
              <a16:creationId xmlns:a16="http://schemas.microsoft.com/office/drawing/2014/main" id="{5AEC1169-F490-C684-7DFE-CED5E92683F4}"/>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307" name="Text Box 6">
          <a:extLst>
            <a:ext uri="{FF2B5EF4-FFF2-40B4-BE49-F238E27FC236}">
              <a16:creationId xmlns:a16="http://schemas.microsoft.com/office/drawing/2014/main" id="{33040079-769D-2F04-0BD8-83C36D25FE2D}"/>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308" name="Text Box 2">
          <a:extLst>
            <a:ext uri="{FF2B5EF4-FFF2-40B4-BE49-F238E27FC236}">
              <a16:creationId xmlns:a16="http://schemas.microsoft.com/office/drawing/2014/main" id="{F810C926-E79E-DCB7-B5C3-776088027A07}"/>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309" name="Text Box 2">
          <a:extLst>
            <a:ext uri="{FF2B5EF4-FFF2-40B4-BE49-F238E27FC236}">
              <a16:creationId xmlns:a16="http://schemas.microsoft.com/office/drawing/2014/main" id="{4552DA3D-B163-96EC-CE97-C42FF715D38B}"/>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310" name="Text Box 2">
          <a:extLst>
            <a:ext uri="{FF2B5EF4-FFF2-40B4-BE49-F238E27FC236}">
              <a16:creationId xmlns:a16="http://schemas.microsoft.com/office/drawing/2014/main" id="{7BF98C11-76D9-3888-5769-B7022B164F0B}"/>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311" name="Text Box 2">
          <a:extLst>
            <a:ext uri="{FF2B5EF4-FFF2-40B4-BE49-F238E27FC236}">
              <a16:creationId xmlns:a16="http://schemas.microsoft.com/office/drawing/2014/main" id="{12FDB4ED-E892-F591-5D8D-F163C9B4E1F0}"/>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312" name="Text Box 2">
          <a:extLst>
            <a:ext uri="{FF2B5EF4-FFF2-40B4-BE49-F238E27FC236}">
              <a16:creationId xmlns:a16="http://schemas.microsoft.com/office/drawing/2014/main" id="{4A68BBE9-27D6-49E6-91A8-E6138A3B544A}"/>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114300</xdr:colOff>
      <xdr:row>7</xdr:row>
      <xdr:rowOff>0</xdr:rowOff>
    </xdr:to>
    <xdr:sp macro="" textlink="">
      <xdr:nvSpPr>
        <xdr:cNvPr id="2475313" name="Text Box 6">
          <a:extLst>
            <a:ext uri="{FF2B5EF4-FFF2-40B4-BE49-F238E27FC236}">
              <a16:creationId xmlns:a16="http://schemas.microsoft.com/office/drawing/2014/main" id="{BB70E189-B3F6-3F2E-DD14-D9FA9DD07345}"/>
            </a:ext>
          </a:extLst>
        </xdr:cNvPr>
        <xdr:cNvSpPr txBox="1">
          <a:spLocks noChangeArrowheads="1"/>
        </xdr:cNvSpPr>
      </xdr:nvSpPr>
      <xdr:spPr bwMode="auto">
        <a:xfrm>
          <a:off x="3223260" y="1714500"/>
          <a:ext cx="11430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314" name="Text Box 2">
          <a:extLst>
            <a:ext uri="{FF2B5EF4-FFF2-40B4-BE49-F238E27FC236}">
              <a16:creationId xmlns:a16="http://schemas.microsoft.com/office/drawing/2014/main" id="{68A70F43-5DD1-8684-0E8B-E5E0C522E658}"/>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114300</xdr:rowOff>
    </xdr:to>
    <xdr:sp macro="" textlink="">
      <xdr:nvSpPr>
        <xdr:cNvPr id="2475315" name="Text Box 2">
          <a:extLst>
            <a:ext uri="{FF2B5EF4-FFF2-40B4-BE49-F238E27FC236}">
              <a16:creationId xmlns:a16="http://schemas.microsoft.com/office/drawing/2014/main" id="{36932AB1-027F-EA8A-6AAE-3DB5F13079D0}"/>
            </a:ext>
          </a:extLst>
        </xdr:cNvPr>
        <xdr:cNvSpPr txBox="1">
          <a:spLocks noChangeArrowheads="1"/>
        </xdr:cNvSpPr>
      </xdr:nvSpPr>
      <xdr:spPr bwMode="auto">
        <a:xfrm>
          <a:off x="3223260" y="171450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114300</xdr:rowOff>
    </xdr:to>
    <xdr:sp macro="" textlink="">
      <xdr:nvSpPr>
        <xdr:cNvPr id="2475316" name="Text Box 2">
          <a:extLst>
            <a:ext uri="{FF2B5EF4-FFF2-40B4-BE49-F238E27FC236}">
              <a16:creationId xmlns:a16="http://schemas.microsoft.com/office/drawing/2014/main" id="{4B6B7B93-6F9F-5587-3240-36627F40959D}"/>
            </a:ext>
          </a:extLst>
        </xdr:cNvPr>
        <xdr:cNvSpPr txBox="1">
          <a:spLocks noChangeArrowheads="1"/>
        </xdr:cNvSpPr>
      </xdr:nvSpPr>
      <xdr:spPr bwMode="auto">
        <a:xfrm>
          <a:off x="3223260" y="171450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114300</xdr:rowOff>
    </xdr:to>
    <xdr:sp macro="" textlink="">
      <xdr:nvSpPr>
        <xdr:cNvPr id="2475317" name="Text Box 2">
          <a:extLst>
            <a:ext uri="{FF2B5EF4-FFF2-40B4-BE49-F238E27FC236}">
              <a16:creationId xmlns:a16="http://schemas.microsoft.com/office/drawing/2014/main" id="{8695F0FE-6F0C-EF4B-1C40-AF581DF0FF4F}"/>
            </a:ext>
          </a:extLst>
        </xdr:cNvPr>
        <xdr:cNvSpPr txBox="1">
          <a:spLocks noChangeArrowheads="1"/>
        </xdr:cNvSpPr>
      </xdr:nvSpPr>
      <xdr:spPr bwMode="auto">
        <a:xfrm>
          <a:off x="3223260" y="171450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114300</xdr:rowOff>
    </xdr:to>
    <xdr:sp macro="" textlink="">
      <xdr:nvSpPr>
        <xdr:cNvPr id="2475318" name="Text Box 2">
          <a:extLst>
            <a:ext uri="{FF2B5EF4-FFF2-40B4-BE49-F238E27FC236}">
              <a16:creationId xmlns:a16="http://schemas.microsoft.com/office/drawing/2014/main" id="{38C04EAD-A2F0-D782-31B6-3410C4F012BD}"/>
            </a:ext>
          </a:extLst>
        </xdr:cNvPr>
        <xdr:cNvSpPr txBox="1">
          <a:spLocks noChangeArrowheads="1"/>
        </xdr:cNvSpPr>
      </xdr:nvSpPr>
      <xdr:spPr bwMode="auto">
        <a:xfrm>
          <a:off x="3223260" y="171450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319" name="Text Box 2">
          <a:extLst>
            <a:ext uri="{FF2B5EF4-FFF2-40B4-BE49-F238E27FC236}">
              <a16:creationId xmlns:a16="http://schemas.microsoft.com/office/drawing/2014/main" id="{FB06E718-EFF0-AE86-0200-EA3C2E414785}"/>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320" name="Text Box 2">
          <a:extLst>
            <a:ext uri="{FF2B5EF4-FFF2-40B4-BE49-F238E27FC236}">
              <a16:creationId xmlns:a16="http://schemas.microsoft.com/office/drawing/2014/main" id="{448487CB-0FAB-B4A7-9DDE-A9E7A03AC925}"/>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321" name="Text Box 2">
          <a:extLst>
            <a:ext uri="{FF2B5EF4-FFF2-40B4-BE49-F238E27FC236}">
              <a16:creationId xmlns:a16="http://schemas.microsoft.com/office/drawing/2014/main" id="{06BE1645-69D7-44C5-27F6-FDF1DC9B776B}"/>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322" name="Text Box 2">
          <a:extLst>
            <a:ext uri="{FF2B5EF4-FFF2-40B4-BE49-F238E27FC236}">
              <a16:creationId xmlns:a16="http://schemas.microsoft.com/office/drawing/2014/main" id="{A8EBBC97-E534-6C6D-05B5-667741D2D52D}"/>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323" name="Text Box 2">
          <a:extLst>
            <a:ext uri="{FF2B5EF4-FFF2-40B4-BE49-F238E27FC236}">
              <a16:creationId xmlns:a16="http://schemas.microsoft.com/office/drawing/2014/main" id="{19A29B2F-02F9-AD37-9F88-09E274F0D274}"/>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324" name="Text Box 2">
          <a:extLst>
            <a:ext uri="{FF2B5EF4-FFF2-40B4-BE49-F238E27FC236}">
              <a16:creationId xmlns:a16="http://schemas.microsoft.com/office/drawing/2014/main" id="{9BEB1B9A-308B-920C-D516-F1BF2366295F}"/>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325" name="Text Box 2">
          <a:extLst>
            <a:ext uri="{FF2B5EF4-FFF2-40B4-BE49-F238E27FC236}">
              <a16:creationId xmlns:a16="http://schemas.microsoft.com/office/drawing/2014/main" id="{E54B31DE-81C1-FA61-F9FA-6D2B872B67FA}"/>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326" name="Text Box 2">
          <a:extLst>
            <a:ext uri="{FF2B5EF4-FFF2-40B4-BE49-F238E27FC236}">
              <a16:creationId xmlns:a16="http://schemas.microsoft.com/office/drawing/2014/main" id="{C041EAD9-11F1-84BC-170B-C813A54718B2}"/>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114300</xdr:rowOff>
    </xdr:to>
    <xdr:sp macro="" textlink="">
      <xdr:nvSpPr>
        <xdr:cNvPr id="2475327" name="Text Box 2">
          <a:extLst>
            <a:ext uri="{FF2B5EF4-FFF2-40B4-BE49-F238E27FC236}">
              <a16:creationId xmlns:a16="http://schemas.microsoft.com/office/drawing/2014/main" id="{963ABBC6-3405-77B7-E149-AD355F50A32B}"/>
            </a:ext>
          </a:extLst>
        </xdr:cNvPr>
        <xdr:cNvSpPr txBox="1">
          <a:spLocks noChangeArrowheads="1"/>
        </xdr:cNvSpPr>
      </xdr:nvSpPr>
      <xdr:spPr bwMode="auto">
        <a:xfrm>
          <a:off x="3223260" y="171450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114300</xdr:rowOff>
    </xdr:to>
    <xdr:sp macro="" textlink="">
      <xdr:nvSpPr>
        <xdr:cNvPr id="2475328" name="Text Box 2">
          <a:extLst>
            <a:ext uri="{FF2B5EF4-FFF2-40B4-BE49-F238E27FC236}">
              <a16:creationId xmlns:a16="http://schemas.microsoft.com/office/drawing/2014/main" id="{5FEB5DAC-F77D-89E5-CB9C-4EAAAE66A13F}"/>
            </a:ext>
          </a:extLst>
        </xdr:cNvPr>
        <xdr:cNvSpPr txBox="1">
          <a:spLocks noChangeArrowheads="1"/>
        </xdr:cNvSpPr>
      </xdr:nvSpPr>
      <xdr:spPr bwMode="auto">
        <a:xfrm>
          <a:off x="3223260" y="171450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114300</xdr:rowOff>
    </xdr:to>
    <xdr:sp macro="" textlink="">
      <xdr:nvSpPr>
        <xdr:cNvPr id="2475329" name="Text Box 2">
          <a:extLst>
            <a:ext uri="{FF2B5EF4-FFF2-40B4-BE49-F238E27FC236}">
              <a16:creationId xmlns:a16="http://schemas.microsoft.com/office/drawing/2014/main" id="{F5F404E4-BF43-A6AB-ECE6-25D049710D75}"/>
            </a:ext>
          </a:extLst>
        </xdr:cNvPr>
        <xdr:cNvSpPr txBox="1">
          <a:spLocks noChangeArrowheads="1"/>
        </xdr:cNvSpPr>
      </xdr:nvSpPr>
      <xdr:spPr bwMode="auto">
        <a:xfrm>
          <a:off x="3223260" y="171450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114300</xdr:rowOff>
    </xdr:to>
    <xdr:sp macro="" textlink="">
      <xdr:nvSpPr>
        <xdr:cNvPr id="2475330" name="Text Box 2">
          <a:extLst>
            <a:ext uri="{FF2B5EF4-FFF2-40B4-BE49-F238E27FC236}">
              <a16:creationId xmlns:a16="http://schemas.microsoft.com/office/drawing/2014/main" id="{54E91D29-C2B1-ECCC-D2D8-E1AE4469CCF9}"/>
            </a:ext>
          </a:extLst>
        </xdr:cNvPr>
        <xdr:cNvSpPr txBox="1">
          <a:spLocks noChangeArrowheads="1"/>
        </xdr:cNvSpPr>
      </xdr:nvSpPr>
      <xdr:spPr bwMode="auto">
        <a:xfrm>
          <a:off x="3223260" y="171450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331" name="Text Box 2">
          <a:extLst>
            <a:ext uri="{FF2B5EF4-FFF2-40B4-BE49-F238E27FC236}">
              <a16:creationId xmlns:a16="http://schemas.microsoft.com/office/drawing/2014/main" id="{C6089C5A-EF1F-411E-DD5A-CA29E0F95F14}"/>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332" name="Text Box 2">
          <a:extLst>
            <a:ext uri="{FF2B5EF4-FFF2-40B4-BE49-F238E27FC236}">
              <a16:creationId xmlns:a16="http://schemas.microsoft.com/office/drawing/2014/main" id="{2B5BA615-21BD-8361-A7F5-EF49C38E9C5B}"/>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333" name="Text Box 2">
          <a:extLst>
            <a:ext uri="{FF2B5EF4-FFF2-40B4-BE49-F238E27FC236}">
              <a16:creationId xmlns:a16="http://schemas.microsoft.com/office/drawing/2014/main" id="{0216229E-58F8-52E9-538C-4C18DCABD577}"/>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334" name="Text Box 2">
          <a:extLst>
            <a:ext uri="{FF2B5EF4-FFF2-40B4-BE49-F238E27FC236}">
              <a16:creationId xmlns:a16="http://schemas.microsoft.com/office/drawing/2014/main" id="{8981F299-186F-640A-FACF-8960D7C005FA}"/>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335" name="Text Box 2">
          <a:extLst>
            <a:ext uri="{FF2B5EF4-FFF2-40B4-BE49-F238E27FC236}">
              <a16:creationId xmlns:a16="http://schemas.microsoft.com/office/drawing/2014/main" id="{C4C6D547-E7C7-2870-B45D-BBCDF1CD1090}"/>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336" name="Text Box 2">
          <a:extLst>
            <a:ext uri="{FF2B5EF4-FFF2-40B4-BE49-F238E27FC236}">
              <a16:creationId xmlns:a16="http://schemas.microsoft.com/office/drawing/2014/main" id="{CA8897D7-D039-6165-E458-7D000CA48612}"/>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337" name="Text Box 2">
          <a:extLst>
            <a:ext uri="{FF2B5EF4-FFF2-40B4-BE49-F238E27FC236}">
              <a16:creationId xmlns:a16="http://schemas.microsoft.com/office/drawing/2014/main" id="{CCA5C28A-870B-B1F1-509F-6653E5D2CD63}"/>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338" name="Text Box 2">
          <a:extLst>
            <a:ext uri="{FF2B5EF4-FFF2-40B4-BE49-F238E27FC236}">
              <a16:creationId xmlns:a16="http://schemas.microsoft.com/office/drawing/2014/main" id="{94DBB928-24E7-C9DA-A95D-B103D9DAD8BE}"/>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114300</xdr:rowOff>
    </xdr:to>
    <xdr:sp macro="" textlink="">
      <xdr:nvSpPr>
        <xdr:cNvPr id="2475339" name="Text Box 2">
          <a:extLst>
            <a:ext uri="{FF2B5EF4-FFF2-40B4-BE49-F238E27FC236}">
              <a16:creationId xmlns:a16="http://schemas.microsoft.com/office/drawing/2014/main" id="{DBA1BFE0-69AD-CB97-E777-32D3C12AE70B}"/>
            </a:ext>
          </a:extLst>
        </xdr:cNvPr>
        <xdr:cNvSpPr txBox="1">
          <a:spLocks noChangeArrowheads="1"/>
        </xdr:cNvSpPr>
      </xdr:nvSpPr>
      <xdr:spPr bwMode="auto">
        <a:xfrm>
          <a:off x="3223260" y="171450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114300</xdr:rowOff>
    </xdr:to>
    <xdr:sp macro="" textlink="">
      <xdr:nvSpPr>
        <xdr:cNvPr id="2475340" name="Text Box 2">
          <a:extLst>
            <a:ext uri="{FF2B5EF4-FFF2-40B4-BE49-F238E27FC236}">
              <a16:creationId xmlns:a16="http://schemas.microsoft.com/office/drawing/2014/main" id="{B9887806-6949-DB31-E3CD-3B3FF24DB02C}"/>
            </a:ext>
          </a:extLst>
        </xdr:cNvPr>
        <xdr:cNvSpPr txBox="1">
          <a:spLocks noChangeArrowheads="1"/>
        </xdr:cNvSpPr>
      </xdr:nvSpPr>
      <xdr:spPr bwMode="auto">
        <a:xfrm>
          <a:off x="3223260" y="171450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114300</xdr:rowOff>
    </xdr:to>
    <xdr:sp macro="" textlink="">
      <xdr:nvSpPr>
        <xdr:cNvPr id="2475341" name="Text Box 2">
          <a:extLst>
            <a:ext uri="{FF2B5EF4-FFF2-40B4-BE49-F238E27FC236}">
              <a16:creationId xmlns:a16="http://schemas.microsoft.com/office/drawing/2014/main" id="{B26E4FDF-2137-6E09-2688-95BF5AC780D7}"/>
            </a:ext>
          </a:extLst>
        </xdr:cNvPr>
        <xdr:cNvSpPr txBox="1">
          <a:spLocks noChangeArrowheads="1"/>
        </xdr:cNvSpPr>
      </xdr:nvSpPr>
      <xdr:spPr bwMode="auto">
        <a:xfrm>
          <a:off x="3223260" y="171450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114300</xdr:rowOff>
    </xdr:to>
    <xdr:sp macro="" textlink="">
      <xdr:nvSpPr>
        <xdr:cNvPr id="2475342" name="Text Box 2">
          <a:extLst>
            <a:ext uri="{FF2B5EF4-FFF2-40B4-BE49-F238E27FC236}">
              <a16:creationId xmlns:a16="http://schemas.microsoft.com/office/drawing/2014/main" id="{97848939-4BD5-E8B3-06C6-D2F3DEEF3296}"/>
            </a:ext>
          </a:extLst>
        </xdr:cNvPr>
        <xdr:cNvSpPr txBox="1">
          <a:spLocks noChangeArrowheads="1"/>
        </xdr:cNvSpPr>
      </xdr:nvSpPr>
      <xdr:spPr bwMode="auto">
        <a:xfrm>
          <a:off x="3223260" y="171450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343" name="Text Box 2">
          <a:extLst>
            <a:ext uri="{FF2B5EF4-FFF2-40B4-BE49-F238E27FC236}">
              <a16:creationId xmlns:a16="http://schemas.microsoft.com/office/drawing/2014/main" id="{F4420EEB-3A5D-DF87-A26D-BC14EDD2023B}"/>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344" name="Text Box 2">
          <a:extLst>
            <a:ext uri="{FF2B5EF4-FFF2-40B4-BE49-F238E27FC236}">
              <a16:creationId xmlns:a16="http://schemas.microsoft.com/office/drawing/2014/main" id="{0787CBF6-1E72-FCE4-A9A4-1913757752E1}"/>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345" name="Text Box 2">
          <a:extLst>
            <a:ext uri="{FF2B5EF4-FFF2-40B4-BE49-F238E27FC236}">
              <a16:creationId xmlns:a16="http://schemas.microsoft.com/office/drawing/2014/main" id="{EEF6433B-3155-93CE-C475-6788C30F90E5}"/>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346" name="Text Box 2">
          <a:extLst>
            <a:ext uri="{FF2B5EF4-FFF2-40B4-BE49-F238E27FC236}">
              <a16:creationId xmlns:a16="http://schemas.microsoft.com/office/drawing/2014/main" id="{7C2F4558-BD6E-BDDC-5B5E-85E1AE4298DA}"/>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347" name="Text Box 2">
          <a:extLst>
            <a:ext uri="{FF2B5EF4-FFF2-40B4-BE49-F238E27FC236}">
              <a16:creationId xmlns:a16="http://schemas.microsoft.com/office/drawing/2014/main" id="{1A1E04B6-49F7-FC11-AA86-8CBE844F7B4A}"/>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348" name="Text Box 2">
          <a:extLst>
            <a:ext uri="{FF2B5EF4-FFF2-40B4-BE49-F238E27FC236}">
              <a16:creationId xmlns:a16="http://schemas.microsoft.com/office/drawing/2014/main" id="{C5B0C727-AC45-4058-087E-8421064D0266}"/>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349" name="Text Box 2">
          <a:extLst>
            <a:ext uri="{FF2B5EF4-FFF2-40B4-BE49-F238E27FC236}">
              <a16:creationId xmlns:a16="http://schemas.microsoft.com/office/drawing/2014/main" id="{900582BA-8950-1832-92C1-DDAAD91AAA8D}"/>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350" name="Text Box 2">
          <a:extLst>
            <a:ext uri="{FF2B5EF4-FFF2-40B4-BE49-F238E27FC236}">
              <a16:creationId xmlns:a16="http://schemas.microsoft.com/office/drawing/2014/main" id="{A9954D13-53EF-0033-C5BA-BCFD9D013297}"/>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114300</xdr:rowOff>
    </xdr:to>
    <xdr:sp macro="" textlink="">
      <xdr:nvSpPr>
        <xdr:cNvPr id="2475351" name="Text Box 2">
          <a:extLst>
            <a:ext uri="{FF2B5EF4-FFF2-40B4-BE49-F238E27FC236}">
              <a16:creationId xmlns:a16="http://schemas.microsoft.com/office/drawing/2014/main" id="{F8286EA1-B9B4-8947-C499-FB0202102F06}"/>
            </a:ext>
          </a:extLst>
        </xdr:cNvPr>
        <xdr:cNvSpPr txBox="1">
          <a:spLocks noChangeArrowheads="1"/>
        </xdr:cNvSpPr>
      </xdr:nvSpPr>
      <xdr:spPr bwMode="auto">
        <a:xfrm>
          <a:off x="3223260" y="171450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114300</xdr:rowOff>
    </xdr:to>
    <xdr:sp macro="" textlink="">
      <xdr:nvSpPr>
        <xdr:cNvPr id="2475352" name="Text Box 2">
          <a:extLst>
            <a:ext uri="{FF2B5EF4-FFF2-40B4-BE49-F238E27FC236}">
              <a16:creationId xmlns:a16="http://schemas.microsoft.com/office/drawing/2014/main" id="{B873FF6B-416F-C0C1-5FB8-D5B252A2386D}"/>
            </a:ext>
          </a:extLst>
        </xdr:cNvPr>
        <xdr:cNvSpPr txBox="1">
          <a:spLocks noChangeArrowheads="1"/>
        </xdr:cNvSpPr>
      </xdr:nvSpPr>
      <xdr:spPr bwMode="auto">
        <a:xfrm>
          <a:off x="3223260" y="171450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114300</xdr:rowOff>
    </xdr:to>
    <xdr:sp macro="" textlink="">
      <xdr:nvSpPr>
        <xdr:cNvPr id="2475353" name="Text Box 2">
          <a:extLst>
            <a:ext uri="{FF2B5EF4-FFF2-40B4-BE49-F238E27FC236}">
              <a16:creationId xmlns:a16="http://schemas.microsoft.com/office/drawing/2014/main" id="{0DFCFD2B-359A-218E-3074-5E4CED2F7307}"/>
            </a:ext>
          </a:extLst>
        </xdr:cNvPr>
        <xdr:cNvSpPr txBox="1">
          <a:spLocks noChangeArrowheads="1"/>
        </xdr:cNvSpPr>
      </xdr:nvSpPr>
      <xdr:spPr bwMode="auto">
        <a:xfrm>
          <a:off x="3223260" y="171450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114300</xdr:rowOff>
    </xdr:to>
    <xdr:sp macro="" textlink="">
      <xdr:nvSpPr>
        <xdr:cNvPr id="2475354" name="Text Box 2">
          <a:extLst>
            <a:ext uri="{FF2B5EF4-FFF2-40B4-BE49-F238E27FC236}">
              <a16:creationId xmlns:a16="http://schemas.microsoft.com/office/drawing/2014/main" id="{31474B6C-ED6F-6134-15CB-778CEE701E25}"/>
            </a:ext>
          </a:extLst>
        </xdr:cNvPr>
        <xdr:cNvSpPr txBox="1">
          <a:spLocks noChangeArrowheads="1"/>
        </xdr:cNvSpPr>
      </xdr:nvSpPr>
      <xdr:spPr bwMode="auto">
        <a:xfrm>
          <a:off x="3223260" y="171450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355" name="Text Box 2">
          <a:extLst>
            <a:ext uri="{FF2B5EF4-FFF2-40B4-BE49-F238E27FC236}">
              <a16:creationId xmlns:a16="http://schemas.microsoft.com/office/drawing/2014/main" id="{D3A1603A-DA25-4C22-C919-2D005EB19911}"/>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356" name="Text Box 2">
          <a:extLst>
            <a:ext uri="{FF2B5EF4-FFF2-40B4-BE49-F238E27FC236}">
              <a16:creationId xmlns:a16="http://schemas.microsoft.com/office/drawing/2014/main" id="{873010EC-3F3A-3F71-916D-5859EDED4FD5}"/>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357" name="Text Box 2">
          <a:extLst>
            <a:ext uri="{FF2B5EF4-FFF2-40B4-BE49-F238E27FC236}">
              <a16:creationId xmlns:a16="http://schemas.microsoft.com/office/drawing/2014/main" id="{C7851F3C-0C64-D77F-96D7-2223ABFBB2EF}"/>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358" name="Text Box 2">
          <a:extLst>
            <a:ext uri="{FF2B5EF4-FFF2-40B4-BE49-F238E27FC236}">
              <a16:creationId xmlns:a16="http://schemas.microsoft.com/office/drawing/2014/main" id="{59E22F3A-BE79-6CC8-5035-167F65F0FA27}"/>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359" name="Text Box 2">
          <a:extLst>
            <a:ext uri="{FF2B5EF4-FFF2-40B4-BE49-F238E27FC236}">
              <a16:creationId xmlns:a16="http://schemas.microsoft.com/office/drawing/2014/main" id="{F6F26C6C-5727-4B38-550C-1CE7C258311F}"/>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360" name="Text Box 2">
          <a:extLst>
            <a:ext uri="{FF2B5EF4-FFF2-40B4-BE49-F238E27FC236}">
              <a16:creationId xmlns:a16="http://schemas.microsoft.com/office/drawing/2014/main" id="{25097A4E-7B51-DC08-9B0B-F98371C24291}"/>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361" name="Text Box 2">
          <a:extLst>
            <a:ext uri="{FF2B5EF4-FFF2-40B4-BE49-F238E27FC236}">
              <a16:creationId xmlns:a16="http://schemas.microsoft.com/office/drawing/2014/main" id="{EC280D05-6BB4-826B-FE89-35E91623DD38}"/>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362" name="Text Box 2">
          <a:extLst>
            <a:ext uri="{FF2B5EF4-FFF2-40B4-BE49-F238E27FC236}">
              <a16:creationId xmlns:a16="http://schemas.microsoft.com/office/drawing/2014/main" id="{8C391188-E764-0827-4303-0097ECEEEC23}"/>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363" name="Text Box 2">
          <a:extLst>
            <a:ext uri="{FF2B5EF4-FFF2-40B4-BE49-F238E27FC236}">
              <a16:creationId xmlns:a16="http://schemas.microsoft.com/office/drawing/2014/main" id="{90057492-2ED0-2428-CAE7-A34782417C0E}"/>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364" name="Text Box 2">
          <a:extLst>
            <a:ext uri="{FF2B5EF4-FFF2-40B4-BE49-F238E27FC236}">
              <a16:creationId xmlns:a16="http://schemas.microsoft.com/office/drawing/2014/main" id="{64ADFD49-D185-2DA0-C549-7DC5D96BE28C}"/>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114300</xdr:rowOff>
    </xdr:to>
    <xdr:sp macro="" textlink="">
      <xdr:nvSpPr>
        <xdr:cNvPr id="2475365" name="Text Box 2">
          <a:extLst>
            <a:ext uri="{FF2B5EF4-FFF2-40B4-BE49-F238E27FC236}">
              <a16:creationId xmlns:a16="http://schemas.microsoft.com/office/drawing/2014/main" id="{4530341C-90B4-B90A-6A5D-5AE23935694B}"/>
            </a:ext>
          </a:extLst>
        </xdr:cNvPr>
        <xdr:cNvSpPr txBox="1">
          <a:spLocks noChangeArrowheads="1"/>
        </xdr:cNvSpPr>
      </xdr:nvSpPr>
      <xdr:spPr bwMode="auto">
        <a:xfrm>
          <a:off x="3223260" y="171450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114300</xdr:rowOff>
    </xdr:to>
    <xdr:sp macro="" textlink="">
      <xdr:nvSpPr>
        <xdr:cNvPr id="2475366" name="Text Box 2">
          <a:extLst>
            <a:ext uri="{FF2B5EF4-FFF2-40B4-BE49-F238E27FC236}">
              <a16:creationId xmlns:a16="http://schemas.microsoft.com/office/drawing/2014/main" id="{A8B82D9B-2381-5B0D-81F9-39FE5F747E34}"/>
            </a:ext>
          </a:extLst>
        </xdr:cNvPr>
        <xdr:cNvSpPr txBox="1">
          <a:spLocks noChangeArrowheads="1"/>
        </xdr:cNvSpPr>
      </xdr:nvSpPr>
      <xdr:spPr bwMode="auto">
        <a:xfrm>
          <a:off x="3223260" y="171450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114300</xdr:rowOff>
    </xdr:to>
    <xdr:sp macro="" textlink="">
      <xdr:nvSpPr>
        <xdr:cNvPr id="2475367" name="Text Box 2">
          <a:extLst>
            <a:ext uri="{FF2B5EF4-FFF2-40B4-BE49-F238E27FC236}">
              <a16:creationId xmlns:a16="http://schemas.microsoft.com/office/drawing/2014/main" id="{2B66BA44-510E-BDC6-8824-07EFCB416CF5}"/>
            </a:ext>
          </a:extLst>
        </xdr:cNvPr>
        <xdr:cNvSpPr txBox="1">
          <a:spLocks noChangeArrowheads="1"/>
        </xdr:cNvSpPr>
      </xdr:nvSpPr>
      <xdr:spPr bwMode="auto">
        <a:xfrm>
          <a:off x="3223260" y="171450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114300</xdr:rowOff>
    </xdr:to>
    <xdr:sp macro="" textlink="">
      <xdr:nvSpPr>
        <xdr:cNvPr id="2475368" name="Text Box 2">
          <a:extLst>
            <a:ext uri="{FF2B5EF4-FFF2-40B4-BE49-F238E27FC236}">
              <a16:creationId xmlns:a16="http://schemas.microsoft.com/office/drawing/2014/main" id="{E1BBAC35-026D-CADF-A99B-A0CEF923814D}"/>
            </a:ext>
          </a:extLst>
        </xdr:cNvPr>
        <xdr:cNvSpPr txBox="1">
          <a:spLocks noChangeArrowheads="1"/>
        </xdr:cNvSpPr>
      </xdr:nvSpPr>
      <xdr:spPr bwMode="auto">
        <a:xfrm>
          <a:off x="3223260" y="171450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369" name="Text Box 2">
          <a:extLst>
            <a:ext uri="{FF2B5EF4-FFF2-40B4-BE49-F238E27FC236}">
              <a16:creationId xmlns:a16="http://schemas.microsoft.com/office/drawing/2014/main" id="{E9593F66-1AE7-DF40-53B5-95B1CB4B35B9}"/>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370" name="Text Box 2">
          <a:extLst>
            <a:ext uri="{FF2B5EF4-FFF2-40B4-BE49-F238E27FC236}">
              <a16:creationId xmlns:a16="http://schemas.microsoft.com/office/drawing/2014/main" id="{A9952D09-6A32-6202-FEEE-E7707E45CCC0}"/>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371" name="Text Box 2">
          <a:extLst>
            <a:ext uri="{FF2B5EF4-FFF2-40B4-BE49-F238E27FC236}">
              <a16:creationId xmlns:a16="http://schemas.microsoft.com/office/drawing/2014/main" id="{11D362DB-7273-4E02-5E21-BEFC16CF2230}"/>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372" name="Text Box 2">
          <a:extLst>
            <a:ext uri="{FF2B5EF4-FFF2-40B4-BE49-F238E27FC236}">
              <a16:creationId xmlns:a16="http://schemas.microsoft.com/office/drawing/2014/main" id="{5D898D12-6C9C-135E-350A-BBE6ACDECBC4}"/>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373" name="Text Box 2">
          <a:extLst>
            <a:ext uri="{FF2B5EF4-FFF2-40B4-BE49-F238E27FC236}">
              <a16:creationId xmlns:a16="http://schemas.microsoft.com/office/drawing/2014/main" id="{121B56A4-E6AE-BFA7-C201-F1E331494C4B}"/>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374" name="Text Box 2">
          <a:extLst>
            <a:ext uri="{FF2B5EF4-FFF2-40B4-BE49-F238E27FC236}">
              <a16:creationId xmlns:a16="http://schemas.microsoft.com/office/drawing/2014/main" id="{212F7194-CF0B-7124-39C2-FF43902B3736}"/>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375" name="Text Box 2">
          <a:extLst>
            <a:ext uri="{FF2B5EF4-FFF2-40B4-BE49-F238E27FC236}">
              <a16:creationId xmlns:a16="http://schemas.microsoft.com/office/drawing/2014/main" id="{B76515E8-587F-851A-8A39-F1B12916F0C1}"/>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0</xdr:rowOff>
    </xdr:to>
    <xdr:sp macro="" textlink="">
      <xdr:nvSpPr>
        <xdr:cNvPr id="2475376" name="Text Box 2">
          <a:extLst>
            <a:ext uri="{FF2B5EF4-FFF2-40B4-BE49-F238E27FC236}">
              <a16:creationId xmlns:a16="http://schemas.microsoft.com/office/drawing/2014/main" id="{DE0A400A-701A-810C-0660-EA184F51971B}"/>
            </a:ext>
          </a:extLst>
        </xdr:cNvPr>
        <xdr:cNvSpPr txBox="1">
          <a:spLocks noChangeArrowheads="1"/>
        </xdr:cNvSpPr>
      </xdr:nvSpPr>
      <xdr:spPr bwMode="auto">
        <a:xfrm>
          <a:off x="3223260" y="1714500"/>
          <a:ext cx="30480" cy="1905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114300</xdr:rowOff>
    </xdr:to>
    <xdr:sp macro="" textlink="">
      <xdr:nvSpPr>
        <xdr:cNvPr id="2475377" name="Text Box 2">
          <a:extLst>
            <a:ext uri="{FF2B5EF4-FFF2-40B4-BE49-F238E27FC236}">
              <a16:creationId xmlns:a16="http://schemas.microsoft.com/office/drawing/2014/main" id="{BEDC20E4-A6C2-7DA4-C82A-E24189EBFF07}"/>
            </a:ext>
          </a:extLst>
        </xdr:cNvPr>
        <xdr:cNvSpPr txBox="1">
          <a:spLocks noChangeArrowheads="1"/>
        </xdr:cNvSpPr>
      </xdr:nvSpPr>
      <xdr:spPr bwMode="auto">
        <a:xfrm>
          <a:off x="3223260" y="171450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xdr:row>
      <xdr:rowOff>0</xdr:rowOff>
    </xdr:from>
    <xdr:to>
      <xdr:col>13</xdr:col>
      <xdr:colOff>20955</xdr:colOff>
      <xdr:row>7</xdr:row>
      <xdr:rowOff>114300</xdr:rowOff>
    </xdr:to>
    <xdr:sp macro="" textlink="">
      <xdr:nvSpPr>
        <xdr:cNvPr id="2475378" name="Text Box 2">
          <a:extLst>
            <a:ext uri="{FF2B5EF4-FFF2-40B4-BE49-F238E27FC236}">
              <a16:creationId xmlns:a16="http://schemas.microsoft.com/office/drawing/2014/main" id="{E1CE6785-46DB-9434-257F-158DB020FB5D}"/>
            </a:ext>
          </a:extLst>
        </xdr:cNvPr>
        <xdr:cNvSpPr txBox="1">
          <a:spLocks noChangeArrowheads="1"/>
        </xdr:cNvSpPr>
      </xdr:nvSpPr>
      <xdr:spPr bwMode="auto">
        <a:xfrm>
          <a:off x="3223260" y="171450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114300</xdr:colOff>
      <xdr:row>67</xdr:row>
      <xdr:rowOff>0</xdr:rowOff>
    </xdr:to>
    <xdr:sp macro="" textlink="">
      <xdr:nvSpPr>
        <xdr:cNvPr id="2475379" name="Text Box 2">
          <a:extLst>
            <a:ext uri="{FF2B5EF4-FFF2-40B4-BE49-F238E27FC236}">
              <a16:creationId xmlns:a16="http://schemas.microsoft.com/office/drawing/2014/main" id="{E1D737D6-BBAE-D4E7-CC01-726685B904B1}"/>
            </a:ext>
          </a:extLst>
        </xdr:cNvPr>
        <xdr:cNvSpPr txBox="1">
          <a:spLocks noChangeArrowheads="1"/>
        </xdr:cNvSpPr>
      </xdr:nvSpPr>
      <xdr:spPr bwMode="auto">
        <a:xfrm>
          <a:off x="3223260" y="1277874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114300</xdr:colOff>
      <xdr:row>67</xdr:row>
      <xdr:rowOff>0</xdr:rowOff>
    </xdr:to>
    <xdr:sp macro="" textlink="">
      <xdr:nvSpPr>
        <xdr:cNvPr id="2475380" name="Text Box 6">
          <a:extLst>
            <a:ext uri="{FF2B5EF4-FFF2-40B4-BE49-F238E27FC236}">
              <a16:creationId xmlns:a16="http://schemas.microsoft.com/office/drawing/2014/main" id="{C0A7CA20-457D-32FD-52E4-86405B2FA691}"/>
            </a:ext>
          </a:extLst>
        </xdr:cNvPr>
        <xdr:cNvSpPr txBox="1">
          <a:spLocks noChangeArrowheads="1"/>
        </xdr:cNvSpPr>
      </xdr:nvSpPr>
      <xdr:spPr bwMode="auto">
        <a:xfrm>
          <a:off x="3223260" y="1277874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114300</xdr:colOff>
      <xdr:row>67</xdr:row>
      <xdr:rowOff>0</xdr:rowOff>
    </xdr:to>
    <xdr:sp macro="" textlink="">
      <xdr:nvSpPr>
        <xdr:cNvPr id="2475381" name="Text Box 2">
          <a:extLst>
            <a:ext uri="{FF2B5EF4-FFF2-40B4-BE49-F238E27FC236}">
              <a16:creationId xmlns:a16="http://schemas.microsoft.com/office/drawing/2014/main" id="{E60BE707-C29F-0FED-5B8A-9308FEE10CFF}"/>
            </a:ext>
          </a:extLst>
        </xdr:cNvPr>
        <xdr:cNvSpPr txBox="1">
          <a:spLocks noChangeArrowheads="1"/>
        </xdr:cNvSpPr>
      </xdr:nvSpPr>
      <xdr:spPr bwMode="auto">
        <a:xfrm>
          <a:off x="3223260" y="1277874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114300</xdr:colOff>
      <xdr:row>67</xdr:row>
      <xdr:rowOff>0</xdr:rowOff>
    </xdr:to>
    <xdr:sp macro="" textlink="">
      <xdr:nvSpPr>
        <xdr:cNvPr id="2475382" name="Text Box 2">
          <a:extLst>
            <a:ext uri="{FF2B5EF4-FFF2-40B4-BE49-F238E27FC236}">
              <a16:creationId xmlns:a16="http://schemas.microsoft.com/office/drawing/2014/main" id="{9F9CEA2A-BB8E-74F7-2A27-9AB515E9141B}"/>
            </a:ext>
          </a:extLst>
        </xdr:cNvPr>
        <xdr:cNvSpPr txBox="1">
          <a:spLocks noChangeArrowheads="1"/>
        </xdr:cNvSpPr>
      </xdr:nvSpPr>
      <xdr:spPr bwMode="auto">
        <a:xfrm>
          <a:off x="3223260" y="1277874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114300</xdr:colOff>
      <xdr:row>67</xdr:row>
      <xdr:rowOff>0</xdr:rowOff>
    </xdr:to>
    <xdr:sp macro="" textlink="">
      <xdr:nvSpPr>
        <xdr:cNvPr id="2475383" name="Text Box 2">
          <a:extLst>
            <a:ext uri="{FF2B5EF4-FFF2-40B4-BE49-F238E27FC236}">
              <a16:creationId xmlns:a16="http://schemas.microsoft.com/office/drawing/2014/main" id="{C8F7D4EF-80FE-F12F-EAF8-6B0F6C889F95}"/>
            </a:ext>
          </a:extLst>
        </xdr:cNvPr>
        <xdr:cNvSpPr txBox="1">
          <a:spLocks noChangeArrowheads="1"/>
        </xdr:cNvSpPr>
      </xdr:nvSpPr>
      <xdr:spPr bwMode="auto">
        <a:xfrm>
          <a:off x="3223260" y="1277874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114300</xdr:colOff>
      <xdr:row>67</xdr:row>
      <xdr:rowOff>0</xdr:rowOff>
    </xdr:to>
    <xdr:sp macro="" textlink="">
      <xdr:nvSpPr>
        <xdr:cNvPr id="2475384" name="Text Box 2">
          <a:extLst>
            <a:ext uri="{FF2B5EF4-FFF2-40B4-BE49-F238E27FC236}">
              <a16:creationId xmlns:a16="http://schemas.microsoft.com/office/drawing/2014/main" id="{DBCAF04F-326D-5009-E9E4-4D0FCC043571}"/>
            </a:ext>
          </a:extLst>
        </xdr:cNvPr>
        <xdr:cNvSpPr txBox="1">
          <a:spLocks noChangeArrowheads="1"/>
        </xdr:cNvSpPr>
      </xdr:nvSpPr>
      <xdr:spPr bwMode="auto">
        <a:xfrm>
          <a:off x="3223260" y="1277874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114300</xdr:colOff>
      <xdr:row>67</xdr:row>
      <xdr:rowOff>0</xdr:rowOff>
    </xdr:to>
    <xdr:sp macro="" textlink="">
      <xdr:nvSpPr>
        <xdr:cNvPr id="2475385" name="Text Box 6">
          <a:extLst>
            <a:ext uri="{FF2B5EF4-FFF2-40B4-BE49-F238E27FC236}">
              <a16:creationId xmlns:a16="http://schemas.microsoft.com/office/drawing/2014/main" id="{A043BB0B-CDBD-DD60-9FCD-5ABC2CA40EDF}"/>
            </a:ext>
          </a:extLst>
        </xdr:cNvPr>
        <xdr:cNvSpPr txBox="1">
          <a:spLocks noChangeArrowheads="1"/>
        </xdr:cNvSpPr>
      </xdr:nvSpPr>
      <xdr:spPr bwMode="auto">
        <a:xfrm>
          <a:off x="3223260" y="1277874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114300</xdr:colOff>
      <xdr:row>67</xdr:row>
      <xdr:rowOff>0</xdr:rowOff>
    </xdr:to>
    <xdr:sp macro="" textlink="">
      <xdr:nvSpPr>
        <xdr:cNvPr id="2475386" name="Text Box 2">
          <a:extLst>
            <a:ext uri="{FF2B5EF4-FFF2-40B4-BE49-F238E27FC236}">
              <a16:creationId xmlns:a16="http://schemas.microsoft.com/office/drawing/2014/main" id="{BCDCF5F3-C6CB-489C-C41B-6A7656F347D6}"/>
            </a:ext>
          </a:extLst>
        </xdr:cNvPr>
        <xdr:cNvSpPr txBox="1">
          <a:spLocks noChangeArrowheads="1"/>
        </xdr:cNvSpPr>
      </xdr:nvSpPr>
      <xdr:spPr bwMode="auto">
        <a:xfrm>
          <a:off x="3223260" y="1277874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20955</xdr:colOff>
      <xdr:row>67</xdr:row>
      <xdr:rowOff>0</xdr:rowOff>
    </xdr:to>
    <xdr:sp macro="" textlink="">
      <xdr:nvSpPr>
        <xdr:cNvPr id="2475387" name="Text Box 2">
          <a:extLst>
            <a:ext uri="{FF2B5EF4-FFF2-40B4-BE49-F238E27FC236}">
              <a16:creationId xmlns:a16="http://schemas.microsoft.com/office/drawing/2014/main" id="{74287871-6A86-E31D-4375-C727CAC859E5}"/>
            </a:ext>
          </a:extLst>
        </xdr:cNvPr>
        <xdr:cNvSpPr txBox="1">
          <a:spLocks noChangeArrowheads="1"/>
        </xdr:cNvSpPr>
      </xdr:nvSpPr>
      <xdr:spPr bwMode="auto">
        <a:xfrm>
          <a:off x="3223260" y="1277874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114300</xdr:colOff>
      <xdr:row>67</xdr:row>
      <xdr:rowOff>0</xdr:rowOff>
    </xdr:to>
    <xdr:sp macro="" textlink="">
      <xdr:nvSpPr>
        <xdr:cNvPr id="2475388" name="Text Box 2">
          <a:extLst>
            <a:ext uri="{FF2B5EF4-FFF2-40B4-BE49-F238E27FC236}">
              <a16:creationId xmlns:a16="http://schemas.microsoft.com/office/drawing/2014/main" id="{73FADDEB-12B4-75AD-3289-E59041E66401}"/>
            </a:ext>
          </a:extLst>
        </xdr:cNvPr>
        <xdr:cNvSpPr txBox="1">
          <a:spLocks noChangeArrowheads="1"/>
        </xdr:cNvSpPr>
      </xdr:nvSpPr>
      <xdr:spPr bwMode="auto">
        <a:xfrm>
          <a:off x="3223260" y="1277874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114300</xdr:colOff>
      <xdr:row>67</xdr:row>
      <xdr:rowOff>0</xdr:rowOff>
    </xdr:to>
    <xdr:sp macro="" textlink="">
      <xdr:nvSpPr>
        <xdr:cNvPr id="2475389" name="Text Box 2">
          <a:extLst>
            <a:ext uri="{FF2B5EF4-FFF2-40B4-BE49-F238E27FC236}">
              <a16:creationId xmlns:a16="http://schemas.microsoft.com/office/drawing/2014/main" id="{78675F65-0E07-303F-AA73-D4266FA74FFE}"/>
            </a:ext>
          </a:extLst>
        </xdr:cNvPr>
        <xdr:cNvSpPr txBox="1">
          <a:spLocks noChangeArrowheads="1"/>
        </xdr:cNvSpPr>
      </xdr:nvSpPr>
      <xdr:spPr bwMode="auto">
        <a:xfrm>
          <a:off x="3223260" y="1277874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114300</xdr:colOff>
      <xdr:row>67</xdr:row>
      <xdr:rowOff>0</xdr:rowOff>
    </xdr:to>
    <xdr:sp macro="" textlink="">
      <xdr:nvSpPr>
        <xdr:cNvPr id="2475390" name="Text Box 2">
          <a:extLst>
            <a:ext uri="{FF2B5EF4-FFF2-40B4-BE49-F238E27FC236}">
              <a16:creationId xmlns:a16="http://schemas.microsoft.com/office/drawing/2014/main" id="{C19141AF-64D1-D2B6-8EDD-2009F0A12EFB}"/>
            </a:ext>
          </a:extLst>
        </xdr:cNvPr>
        <xdr:cNvSpPr txBox="1">
          <a:spLocks noChangeArrowheads="1"/>
        </xdr:cNvSpPr>
      </xdr:nvSpPr>
      <xdr:spPr bwMode="auto">
        <a:xfrm>
          <a:off x="3223260" y="1277874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114300</xdr:colOff>
      <xdr:row>67</xdr:row>
      <xdr:rowOff>0</xdr:rowOff>
    </xdr:to>
    <xdr:sp macro="" textlink="">
      <xdr:nvSpPr>
        <xdr:cNvPr id="2475391" name="Text Box 6">
          <a:extLst>
            <a:ext uri="{FF2B5EF4-FFF2-40B4-BE49-F238E27FC236}">
              <a16:creationId xmlns:a16="http://schemas.microsoft.com/office/drawing/2014/main" id="{B68E0A16-81A5-73EE-3F28-29A5165F81EC}"/>
            </a:ext>
          </a:extLst>
        </xdr:cNvPr>
        <xdr:cNvSpPr txBox="1">
          <a:spLocks noChangeArrowheads="1"/>
        </xdr:cNvSpPr>
      </xdr:nvSpPr>
      <xdr:spPr bwMode="auto">
        <a:xfrm>
          <a:off x="3223260" y="1277874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114300</xdr:colOff>
      <xdr:row>67</xdr:row>
      <xdr:rowOff>0</xdr:rowOff>
    </xdr:to>
    <xdr:sp macro="" textlink="">
      <xdr:nvSpPr>
        <xdr:cNvPr id="2475392" name="Text Box 2">
          <a:extLst>
            <a:ext uri="{FF2B5EF4-FFF2-40B4-BE49-F238E27FC236}">
              <a16:creationId xmlns:a16="http://schemas.microsoft.com/office/drawing/2014/main" id="{BCB82E69-6D1C-4C10-B76F-5B7C57D08FEE}"/>
            </a:ext>
          </a:extLst>
        </xdr:cNvPr>
        <xdr:cNvSpPr txBox="1">
          <a:spLocks noChangeArrowheads="1"/>
        </xdr:cNvSpPr>
      </xdr:nvSpPr>
      <xdr:spPr bwMode="auto">
        <a:xfrm>
          <a:off x="3223260" y="1277874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20955</xdr:colOff>
      <xdr:row>67</xdr:row>
      <xdr:rowOff>0</xdr:rowOff>
    </xdr:to>
    <xdr:sp macro="" textlink="">
      <xdr:nvSpPr>
        <xdr:cNvPr id="2475393" name="Text Box 2">
          <a:extLst>
            <a:ext uri="{FF2B5EF4-FFF2-40B4-BE49-F238E27FC236}">
              <a16:creationId xmlns:a16="http://schemas.microsoft.com/office/drawing/2014/main" id="{6FFCBAD0-D83E-828C-9491-853C7D8A99AF}"/>
            </a:ext>
          </a:extLst>
        </xdr:cNvPr>
        <xdr:cNvSpPr txBox="1">
          <a:spLocks noChangeArrowheads="1"/>
        </xdr:cNvSpPr>
      </xdr:nvSpPr>
      <xdr:spPr bwMode="auto">
        <a:xfrm>
          <a:off x="3223260" y="1277874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32</xdr:col>
      <xdr:colOff>121920</xdr:colOff>
      <xdr:row>68</xdr:row>
      <xdr:rowOff>7620</xdr:rowOff>
    </xdr:from>
    <xdr:to>
      <xdr:col>33</xdr:col>
      <xdr:colOff>0</xdr:colOff>
      <xdr:row>70</xdr:row>
      <xdr:rowOff>0</xdr:rowOff>
    </xdr:to>
    <xdr:sp macro="" textlink="">
      <xdr:nvSpPr>
        <xdr:cNvPr id="2475394" name="Text Box 2">
          <a:extLst>
            <a:ext uri="{FF2B5EF4-FFF2-40B4-BE49-F238E27FC236}">
              <a16:creationId xmlns:a16="http://schemas.microsoft.com/office/drawing/2014/main" id="{162F7358-EACA-F314-9A93-A52B61C4D898}"/>
            </a:ext>
          </a:extLst>
        </xdr:cNvPr>
        <xdr:cNvSpPr txBox="1">
          <a:spLocks noChangeArrowheads="1"/>
        </xdr:cNvSpPr>
      </xdr:nvSpPr>
      <xdr:spPr bwMode="auto">
        <a:xfrm>
          <a:off x="7970520" y="13357860"/>
          <a:ext cx="137160" cy="42672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20955</xdr:colOff>
      <xdr:row>66</xdr:row>
      <xdr:rowOff>20955</xdr:rowOff>
    </xdr:to>
    <xdr:sp macro="" textlink="">
      <xdr:nvSpPr>
        <xdr:cNvPr id="2475395" name="Text Box 2">
          <a:extLst>
            <a:ext uri="{FF2B5EF4-FFF2-40B4-BE49-F238E27FC236}">
              <a16:creationId xmlns:a16="http://schemas.microsoft.com/office/drawing/2014/main" id="{BF962B27-C361-E542-90A2-5B6BF8B4DF64}"/>
            </a:ext>
          </a:extLst>
        </xdr:cNvPr>
        <xdr:cNvSpPr txBox="1">
          <a:spLocks noChangeArrowheads="1"/>
        </xdr:cNvSpPr>
      </xdr:nvSpPr>
      <xdr:spPr bwMode="auto">
        <a:xfrm>
          <a:off x="3223260" y="1277874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20955</xdr:colOff>
      <xdr:row>66</xdr:row>
      <xdr:rowOff>20955</xdr:rowOff>
    </xdr:to>
    <xdr:sp macro="" textlink="">
      <xdr:nvSpPr>
        <xdr:cNvPr id="2475396" name="Text Box 2">
          <a:extLst>
            <a:ext uri="{FF2B5EF4-FFF2-40B4-BE49-F238E27FC236}">
              <a16:creationId xmlns:a16="http://schemas.microsoft.com/office/drawing/2014/main" id="{507B8555-4AB0-C0C5-6369-C102D6F6EEC2}"/>
            </a:ext>
          </a:extLst>
        </xdr:cNvPr>
        <xdr:cNvSpPr txBox="1">
          <a:spLocks noChangeArrowheads="1"/>
        </xdr:cNvSpPr>
      </xdr:nvSpPr>
      <xdr:spPr bwMode="auto">
        <a:xfrm>
          <a:off x="3223260" y="1277874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20955</xdr:colOff>
      <xdr:row>66</xdr:row>
      <xdr:rowOff>20955</xdr:rowOff>
    </xdr:to>
    <xdr:sp macro="" textlink="">
      <xdr:nvSpPr>
        <xdr:cNvPr id="2475397" name="Text Box 2">
          <a:extLst>
            <a:ext uri="{FF2B5EF4-FFF2-40B4-BE49-F238E27FC236}">
              <a16:creationId xmlns:a16="http://schemas.microsoft.com/office/drawing/2014/main" id="{9CF43EBF-280B-A438-F6EC-C6E1298CE8D0}"/>
            </a:ext>
          </a:extLst>
        </xdr:cNvPr>
        <xdr:cNvSpPr txBox="1">
          <a:spLocks noChangeArrowheads="1"/>
        </xdr:cNvSpPr>
      </xdr:nvSpPr>
      <xdr:spPr bwMode="auto">
        <a:xfrm>
          <a:off x="3223260" y="1277874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20955</xdr:colOff>
      <xdr:row>66</xdr:row>
      <xdr:rowOff>20955</xdr:rowOff>
    </xdr:to>
    <xdr:sp macro="" textlink="">
      <xdr:nvSpPr>
        <xdr:cNvPr id="2475398" name="Text Box 2">
          <a:extLst>
            <a:ext uri="{FF2B5EF4-FFF2-40B4-BE49-F238E27FC236}">
              <a16:creationId xmlns:a16="http://schemas.microsoft.com/office/drawing/2014/main" id="{94FA3965-B4A5-EAA0-9E33-E6695E15AF80}"/>
            </a:ext>
          </a:extLst>
        </xdr:cNvPr>
        <xdr:cNvSpPr txBox="1">
          <a:spLocks noChangeArrowheads="1"/>
        </xdr:cNvSpPr>
      </xdr:nvSpPr>
      <xdr:spPr bwMode="auto">
        <a:xfrm>
          <a:off x="3223260" y="12778740"/>
          <a:ext cx="30480" cy="22098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20955</xdr:colOff>
      <xdr:row>66</xdr:row>
      <xdr:rowOff>114300</xdr:rowOff>
    </xdr:to>
    <xdr:sp macro="" textlink="">
      <xdr:nvSpPr>
        <xdr:cNvPr id="2475399" name="Text Box 2">
          <a:extLst>
            <a:ext uri="{FF2B5EF4-FFF2-40B4-BE49-F238E27FC236}">
              <a16:creationId xmlns:a16="http://schemas.microsoft.com/office/drawing/2014/main" id="{7736E418-1506-9143-44D6-CCD1CA513E5D}"/>
            </a:ext>
          </a:extLst>
        </xdr:cNvPr>
        <xdr:cNvSpPr txBox="1">
          <a:spLocks noChangeArrowheads="1"/>
        </xdr:cNvSpPr>
      </xdr:nvSpPr>
      <xdr:spPr bwMode="auto">
        <a:xfrm>
          <a:off x="3223260" y="1277874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20955</xdr:colOff>
      <xdr:row>66</xdr:row>
      <xdr:rowOff>114300</xdr:rowOff>
    </xdr:to>
    <xdr:sp macro="" textlink="">
      <xdr:nvSpPr>
        <xdr:cNvPr id="2475400" name="Text Box 2">
          <a:extLst>
            <a:ext uri="{FF2B5EF4-FFF2-40B4-BE49-F238E27FC236}">
              <a16:creationId xmlns:a16="http://schemas.microsoft.com/office/drawing/2014/main" id="{BC099413-2877-7C34-6AD6-F8A7440E77B9}"/>
            </a:ext>
          </a:extLst>
        </xdr:cNvPr>
        <xdr:cNvSpPr txBox="1">
          <a:spLocks noChangeArrowheads="1"/>
        </xdr:cNvSpPr>
      </xdr:nvSpPr>
      <xdr:spPr bwMode="auto">
        <a:xfrm>
          <a:off x="3223260" y="1277874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20955</xdr:colOff>
      <xdr:row>66</xdr:row>
      <xdr:rowOff>114300</xdr:rowOff>
    </xdr:to>
    <xdr:sp macro="" textlink="">
      <xdr:nvSpPr>
        <xdr:cNvPr id="2475401" name="Text Box 2">
          <a:extLst>
            <a:ext uri="{FF2B5EF4-FFF2-40B4-BE49-F238E27FC236}">
              <a16:creationId xmlns:a16="http://schemas.microsoft.com/office/drawing/2014/main" id="{CC2B4196-C655-2483-39AA-0D87EE65E9F2}"/>
            </a:ext>
          </a:extLst>
        </xdr:cNvPr>
        <xdr:cNvSpPr txBox="1">
          <a:spLocks noChangeArrowheads="1"/>
        </xdr:cNvSpPr>
      </xdr:nvSpPr>
      <xdr:spPr bwMode="auto">
        <a:xfrm>
          <a:off x="3223260" y="1277874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20955</xdr:colOff>
      <xdr:row>66</xdr:row>
      <xdr:rowOff>114300</xdr:rowOff>
    </xdr:to>
    <xdr:sp macro="" textlink="">
      <xdr:nvSpPr>
        <xdr:cNvPr id="2475402" name="Text Box 2">
          <a:extLst>
            <a:ext uri="{FF2B5EF4-FFF2-40B4-BE49-F238E27FC236}">
              <a16:creationId xmlns:a16="http://schemas.microsoft.com/office/drawing/2014/main" id="{14121AD4-EF96-A1F6-2C1E-9741DFA5A2A7}"/>
            </a:ext>
          </a:extLst>
        </xdr:cNvPr>
        <xdr:cNvSpPr txBox="1">
          <a:spLocks noChangeArrowheads="1"/>
        </xdr:cNvSpPr>
      </xdr:nvSpPr>
      <xdr:spPr bwMode="auto">
        <a:xfrm>
          <a:off x="3223260" y="1277874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20955</xdr:colOff>
      <xdr:row>66</xdr:row>
      <xdr:rowOff>114300</xdr:rowOff>
    </xdr:to>
    <xdr:sp macro="" textlink="">
      <xdr:nvSpPr>
        <xdr:cNvPr id="2475403" name="Text Box 2">
          <a:extLst>
            <a:ext uri="{FF2B5EF4-FFF2-40B4-BE49-F238E27FC236}">
              <a16:creationId xmlns:a16="http://schemas.microsoft.com/office/drawing/2014/main" id="{EE787E72-EA6D-E42C-1AD0-0EAF1D4B1D83}"/>
            </a:ext>
          </a:extLst>
        </xdr:cNvPr>
        <xdr:cNvSpPr txBox="1">
          <a:spLocks noChangeArrowheads="1"/>
        </xdr:cNvSpPr>
      </xdr:nvSpPr>
      <xdr:spPr bwMode="auto">
        <a:xfrm>
          <a:off x="3223260" y="1277874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20955</xdr:colOff>
      <xdr:row>66</xdr:row>
      <xdr:rowOff>114300</xdr:rowOff>
    </xdr:to>
    <xdr:sp macro="" textlink="">
      <xdr:nvSpPr>
        <xdr:cNvPr id="2475404" name="Text Box 2">
          <a:extLst>
            <a:ext uri="{FF2B5EF4-FFF2-40B4-BE49-F238E27FC236}">
              <a16:creationId xmlns:a16="http://schemas.microsoft.com/office/drawing/2014/main" id="{C8341C3D-96CC-8FEA-B39A-1B096D5BB101}"/>
            </a:ext>
          </a:extLst>
        </xdr:cNvPr>
        <xdr:cNvSpPr txBox="1">
          <a:spLocks noChangeArrowheads="1"/>
        </xdr:cNvSpPr>
      </xdr:nvSpPr>
      <xdr:spPr bwMode="auto">
        <a:xfrm>
          <a:off x="3223260" y="1277874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20955</xdr:colOff>
      <xdr:row>66</xdr:row>
      <xdr:rowOff>114300</xdr:rowOff>
    </xdr:to>
    <xdr:sp macro="" textlink="">
      <xdr:nvSpPr>
        <xdr:cNvPr id="2475405" name="Text Box 2">
          <a:extLst>
            <a:ext uri="{FF2B5EF4-FFF2-40B4-BE49-F238E27FC236}">
              <a16:creationId xmlns:a16="http://schemas.microsoft.com/office/drawing/2014/main" id="{EB1C861C-C3D3-30AE-2217-B62538D5CE2D}"/>
            </a:ext>
          </a:extLst>
        </xdr:cNvPr>
        <xdr:cNvSpPr txBox="1">
          <a:spLocks noChangeArrowheads="1"/>
        </xdr:cNvSpPr>
      </xdr:nvSpPr>
      <xdr:spPr bwMode="auto">
        <a:xfrm>
          <a:off x="3223260" y="1277874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20955</xdr:colOff>
      <xdr:row>66</xdr:row>
      <xdr:rowOff>114300</xdr:rowOff>
    </xdr:to>
    <xdr:sp macro="" textlink="">
      <xdr:nvSpPr>
        <xdr:cNvPr id="2475406" name="Text Box 2">
          <a:extLst>
            <a:ext uri="{FF2B5EF4-FFF2-40B4-BE49-F238E27FC236}">
              <a16:creationId xmlns:a16="http://schemas.microsoft.com/office/drawing/2014/main" id="{75D2D31D-65ED-0E57-CAD5-52440A695992}"/>
            </a:ext>
          </a:extLst>
        </xdr:cNvPr>
        <xdr:cNvSpPr txBox="1">
          <a:spLocks noChangeArrowheads="1"/>
        </xdr:cNvSpPr>
      </xdr:nvSpPr>
      <xdr:spPr bwMode="auto">
        <a:xfrm>
          <a:off x="3223260" y="1277874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20955</xdr:colOff>
      <xdr:row>66</xdr:row>
      <xdr:rowOff>114300</xdr:rowOff>
    </xdr:to>
    <xdr:sp macro="" textlink="">
      <xdr:nvSpPr>
        <xdr:cNvPr id="2475407" name="Text Box 2">
          <a:extLst>
            <a:ext uri="{FF2B5EF4-FFF2-40B4-BE49-F238E27FC236}">
              <a16:creationId xmlns:a16="http://schemas.microsoft.com/office/drawing/2014/main" id="{A0F2733B-E5B7-F260-58D4-751D8085D527}"/>
            </a:ext>
          </a:extLst>
        </xdr:cNvPr>
        <xdr:cNvSpPr txBox="1">
          <a:spLocks noChangeArrowheads="1"/>
        </xdr:cNvSpPr>
      </xdr:nvSpPr>
      <xdr:spPr bwMode="auto">
        <a:xfrm>
          <a:off x="3223260" y="1277874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20955</xdr:colOff>
      <xdr:row>66</xdr:row>
      <xdr:rowOff>114300</xdr:rowOff>
    </xdr:to>
    <xdr:sp macro="" textlink="">
      <xdr:nvSpPr>
        <xdr:cNvPr id="2475408" name="Text Box 2">
          <a:extLst>
            <a:ext uri="{FF2B5EF4-FFF2-40B4-BE49-F238E27FC236}">
              <a16:creationId xmlns:a16="http://schemas.microsoft.com/office/drawing/2014/main" id="{9169362E-D81A-A3CE-7C8F-4A11622A3F74}"/>
            </a:ext>
          </a:extLst>
        </xdr:cNvPr>
        <xdr:cNvSpPr txBox="1">
          <a:spLocks noChangeArrowheads="1"/>
        </xdr:cNvSpPr>
      </xdr:nvSpPr>
      <xdr:spPr bwMode="auto">
        <a:xfrm>
          <a:off x="3223260" y="1277874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20955</xdr:colOff>
      <xdr:row>66</xdr:row>
      <xdr:rowOff>114300</xdr:rowOff>
    </xdr:to>
    <xdr:sp macro="" textlink="">
      <xdr:nvSpPr>
        <xdr:cNvPr id="2475409" name="Text Box 2">
          <a:extLst>
            <a:ext uri="{FF2B5EF4-FFF2-40B4-BE49-F238E27FC236}">
              <a16:creationId xmlns:a16="http://schemas.microsoft.com/office/drawing/2014/main" id="{EDEDBEB3-E0AF-FB7E-2638-3DAD64EE7771}"/>
            </a:ext>
          </a:extLst>
        </xdr:cNvPr>
        <xdr:cNvSpPr txBox="1">
          <a:spLocks noChangeArrowheads="1"/>
        </xdr:cNvSpPr>
      </xdr:nvSpPr>
      <xdr:spPr bwMode="auto">
        <a:xfrm>
          <a:off x="3223260" y="1277874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20955</xdr:colOff>
      <xdr:row>66</xdr:row>
      <xdr:rowOff>114300</xdr:rowOff>
    </xdr:to>
    <xdr:sp macro="" textlink="">
      <xdr:nvSpPr>
        <xdr:cNvPr id="2475410" name="Text Box 2">
          <a:extLst>
            <a:ext uri="{FF2B5EF4-FFF2-40B4-BE49-F238E27FC236}">
              <a16:creationId xmlns:a16="http://schemas.microsoft.com/office/drawing/2014/main" id="{9143BB45-8786-1BCE-3920-9B6F3997C44B}"/>
            </a:ext>
          </a:extLst>
        </xdr:cNvPr>
        <xdr:cNvSpPr txBox="1">
          <a:spLocks noChangeArrowheads="1"/>
        </xdr:cNvSpPr>
      </xdr:nvSpPr>
      <xdr:spPr bwMode="auto">
        <a:xfrm>
          <a:off x="3223260" y="1277874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20955</xdr:colOff>
      <xdr:row>66</xdr:row>
      <xdr:rowOff>114300</xdr:rowOff>
    </xdr:to>
    <xdr:sp macro="" textlink="">
      <xdr:nvSpPr>
        <xdr:cNvPr id="2475411" name="Text Box 2">
          <a:extLst>
            <a:ext uri="{FF2B5EF4-FFF2-40B4-BE49-F238E27FC236}">
              <a16:creationId xmlns:a16="http://schemas.microsoft.com/office/drawing/2014/main" id="{F438B644-D867-394C-027C-0B49EBDC48E2}"/>
            </a:ext>
          </a:extLst>
        </xdr:cNvPr>
        <xdr:cNvSpPr txBox="1">
          <a:spLocks noChangeArrowheads="1"/>
        </xdr:cNvSpPr>
      </xdr:nvSpPr>
      <xdr:spPr bwMode="auto">
        <a:xfrm>
          <a:off x="3223260" y="1277874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20955</xdr:colOff>
      <xdr:row>66</xdr:row>
      <xdr:rowOff>114300</xdr:rowOff>
    </xdr:to>
    <xdr:sp macro="" textlink="">
      <xdr:nvSpPr>
        <xdr:cNvPr id="2475412" name="Text Box 2">
          <a:extLst>
            <a:ext uri="{FF2B5EF4-FFF2-40B4-BE49-F238E27FC236}">
              <a16:creationId xmlns:a16="http://schemas.microsoft.com/office/drawing/2014/main" id="{4ABE85D7-C786-B5BC-85B7-85891A174698}"/>
            </a:ext>
          </a:extLst>
        </xdr:cNvPr>
        <xdr:cNvSpPr txBox="1">
          <a:spLocks noChangeArrowheads="1"/>
        </xdr:cNvSpPr>
      </xdr:nvSpPr>
      <xdr:spPr bwMode="auto">
        <a:xfrm>
          <a:off x="3223260" y="1277874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20955</xdr:colOff>
      <xdr:row>66</xdr:row>
      <xdr:rowOff>114300</xdr:rowOff>
    </xdr:to>
    <xdr:sp macro="" textlink="">
      <xdr:nvSpPr>
        <xdr:cNvPr id="2475413" name="Text Box 2">
          <a:extLst>
            <a:ext uri="{FF2B5EF4-FFF2-40B4-BE49-F238E27FC236}">
              <a16:creationId xmlns:a16="http://schemas.microsoft.com/office/drawing/2014/main" id="{FC7E9D48-38F8-8A22-BEF4-77A1635F27BF}"/>
            </a:ext>
          </a:extLst>
        </xdr:cNvPr>
        <xdr:cNvSpPr txBox="1">
          <a:spLocks noChangeArrowheads="1"/>
        </xdr:cNvSpPr>
      </xdr:nvSpPr>
      <xdr:spPr bwMode="auto">
        <a:xfrm>
          <a:off x="3223260" y="1277874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20955</xdr:colOff>
      <xdr:row>66</xdr:row>
      <xdr:rowOff>114300</xdr:rowOff>
    </xdr:to>
    <xdr:sp macro="" textlink="">
      <xdr:nvSpPr>
        <xdr:cNvPr id="2475414" name="Text Box 2">
          <a:extLst>
            <a:ext uri="{FF2B5EF4-FFF2-40B4-BE49-F238E27FC236}">
              <a16:creationId xmlns:a16="http://schemas.microsoft.com/office/drawing/2014/main" id="{F95D8BCF-1BA0-E4A5-C999-34912AC96D8F}"/>
            </a:ext>
          </a:extLst>
        </xdr:cNvPr>
        <xdr:cNvSpPr txBox="1">
          <a:spLocks noChangeArrowheads="1"/>
        </xdr:cNvSpPr>
      </xdr:nvSpPr>
      <xdr:spPr bwMode="auto">
        <a:xfrm>
          <a:off x="3223260" y="1277874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20955</xdr:colOff>
      <xdr:row>66</xdr:row>
      <xdr:rowOff>114300</xdr:rowOff>
    </xdr:to>
    <xdr:sp macro="" textlink="">
      <xdr:nvSpPr>
        <xdr:cNvPr id="2475415" name="Text Box 2">
          <a:extLst>
            <a:ext uri="{FF2B5EF4-FFF2-40B4-BE49-F238E27FC236}">
              <a16:creationId xmlns:a16="http://schemas.microsoft.com/office/drawing/2014/main" id="{406493CE-680C-DF87-2D19-34075F091862}"/>
            </a:ext>
          </a:extLst>
        </xdr:cNvPr>
        <xdr:cNvSpPr txBox="1">
          <a:spLocks noChangeArrowheads="1"/>
        </xdr:cNvSpPr>
      </xdr:nvSpPr>
      <xdr:spPr bwMode="auto">
        <a:xfrm>
          <a:off x="3223260" y="1277874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20955</xdr:colOff>
      <xdr:row>66</xdr:row>
      <xdr:rowOff>114300</xdr:rowOff>
    </xdr:to>
    <xdr:sp macro="" textlink="">
      <xdr:nvSpPr>
        <xdr:cNvPr id="2475416" name="Text Box 2">
          <a:extLst>
            <a:ext uri="{FF2B5EF4-FFF2-40B4-BE49-F238E27FC236}">
              <a16:creationId xmlns:a16="http://schemas.microsoft.com/office/drawing/2014/main" id="{5A069D9D-9519-E5A3-5BD4-B02FB206772A}"/>
            </a:ext>
          </a:extLst>
        </xdr:cNvPr>
        <xdr:cNvSpPr txBox="1">
          <a:spLocks noChangeArrowheads="1"/>
        </xdr:cNvSpPr>
      </xdr:nvSpPr>
      <xdr:spPr bwMode="auto">
        <a:xfrm>
          <a:off x="3223260" y="1277874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114300</xdr:colOff>
      <xdr:row>67</xdr:row>
      <xdr:rowOff>0</xdr:rowOff>
    </xdr:to>
    <xdr:sp macro="" textlink="">
      <xdr:nvSpPr>
        <xdr:cNvPr id="2475417" name="Text Box 2">
          <a:extLst>
            <a:ext uri="{FF2B5EF4-FFF2-40B4-BE49-F238E27FC236}">
              <a16:creationId xmlns:a16="http://schemas.microsoft.com/office/drawing/2014/main" id="{DCB67423-9916-6BDB-43D4-2F4589A108DB}"/>
            </a:ext>
          </a:extLst>
        </xdr:cNvPr>
        <xdr:cNvSpPr txBox="1">
          <a:spLocks noChangeArrowheads="1"/>
        </xdr:cNvSpPr>
      </xdr:nvSpPr>
      <xdr:spPr bwMode="auto">
        <a:xfrm>
          <a:off x="3223260" y="1277874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114300</xdr:colOff>
      <xdr:row>67</xdr:row>
      <xdr:rowOff>0</xdr:rowOff>
    </xdr:to>
    <xdr:sp macro="" textlink="">
      <xdr:nvSpPr>
        <xdr:cNvPr id="2475418" name="Text Box 6">
          <a:extLst>
            <a:ext uri="{FF2B5EF4-FFF2-40B4-BE49-F238E27FC236}">
              <a16:creationId xmlns:a16="http://schemas.microsoft.com/office/drawing/2014/main" id="{FA5C4974-50EC-6F86-238E-F4F56F36B52F}"/>
            </a:ext>
          </a:extLst>
        </xdr:cNvPr>
        <xdr:cNvSpPr txBox="1">
          <a:spLocks noChangeArrowheads="1"/>
        </xdr:cNvSpPr>
      </xdr:nvSpPr>
      <xdr:spPr bwMode="auto">
        <a:xfrm>
          <a:off x="3223260" y="1277874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114300</xdr:colOff>
      <xdr:row>67</xdr:row>
      <xdr:rowOff>0</xdr:rowOff>
    </xdr:to>
    <xdr:sp macro="" textlink="">
      <xdr:nvSpPr>
        <xdr:cNvPr id="2475419" name="Text Box 2">
          <a:extLst>
            <a:ext uri="{FF2B5EF4-FFF2-40B4-BE49-F238E27FC236}">
              <a16:creationId xmlns:a16="http://schemas.microsoft.com/office/drawing/2014/main" id="{97D7DD1E-67A3-07CB-750E-C3D48A2D1805}"/>
            </a:ext>
          </a:extLst>
        </xdr:cNvPr>
        <xdr:cNvSpPr txBox="1">
          <a:spLocks noChangeArrowheads="1"/>
        </xdr:cNvSpPr>
      </xdr:nvSpPr>
      <xdr:spPr bwMode="auto">
        <a:xfrm>
          <a:off x="3223260" y="1277874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114300</xdr:colOff>
      <xdr:row>67</xdr:row>
      <xdr:rowOff>0</xdr:rowOff>
    </xdr:to>
    <xdr:sp macro="" textlink="">
      <xdr:nvSpPr>
        <xdr:cNvPr id="2475420" name="Text Box 2">
          <a:extLst>
            <a:ext uri="{FF2B5EF4-FFF2-40B4-BE49-F238E27FC236}">
              <a16:creationId xmlns:a16="http://schemas.microsoft.com/office/drawing/2014/main" id="{C7A550C9-CAC6-F4F3-C672-EDB26ED90B4D}"/>
            </a:ext>
          </a:extLst>
        </xdr:cNvPr>
        <xdr:cNvSpPr txBox="1">
          <a:spLocks noChangeArrowheads="1"/>
        </xdr:cNvSpPr>
      </xdr:nvSpPr>
      <xdr:spPr bwMode="auto">
        <a:xfrm>
          <a:off x="3223260" y="1277874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114300</xdr:colOff>
      <xdr:row>67</xdr:row>
      <xdr:rowOff>0</xdr:rowOff>
    </xdr:to>
    <xdr:sp macro="" textlink="">
      <xdr:nvSpPr>
        <xdr:cNvPr id="2475421" name="Text Box 2">
          <a:extLst>
            <a:ext uri="{FF2B5EF4-FFF2-40B4-BE49-F238E27FC236}">
              <a16:creationId xmlns:a16="http://schemas.microsoft.com/office/drawing/2014/main" id="{53D9666D-F9EA-5F19-1E74-14A4875C5DEC}"/>
            </a:ext>
          </a:extLst>
        </xdr:cNvPr>
        <xdr:cNvSpPr txBox="1">
          <a:spLocks noChangeArrowheads="1"/>
        </xdr:cNvSpPr>
      </xdr:nvSpPr>
      <xdr:spPr bwMode="auto">
        <a:xfrm>
          <a:off x="3223260" y="1277874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114300</xdr:colOff>
      <xdr:row>67</xdr:row>
      <xdr:rowOff>0</xdr:rowOff>
    </xdr:to>
    <xdr:sp macro="" textlink="">
      <xdr:nvSpPr>
        <xdr:cNvPr id="2475422" name="Text Box 2">
          <a:extLst>
            <a:ext uri="{FF2B5EF4-FFF2-40B4-BE49-F238E27FC236}">
              <a16:creationId xmlns:a16="http://schemas.microsoft.com/office/drawing/2014/main" id="{6FD7B486-DBF2-DC2A-1288-CF3FE8E917F7}"/>
            </a:ext>
          </a:extLst>
        </xdr:cNvPr>
        <xdr:cNvSpPr txBox="1">
          <a:spLocks noChangeArrowheads="1"/>
        </xdr:cNvSpPr>
      </xdr:nvSpPr>
      <xdr:spPr bwMode="auto">
        <a:xfrm>
          <a:off x="3223260" y="1277874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114300</xdr:colOff>
      <xdr:row>67</xdr:row>
      <xdr:rowOff>0</xdr:rowOff>
    </xdr:to>
    <xdr:sp macro="" textlink="">
      <xdr:nvSpPr>
        <xdr:cNvPr id="2475423" name="Text Box 6">
          <a:extLst>
            <a:ext uri="{FF2B5EF4-FFF2-40B4-BE49-F238E27FC236}">
              <a16:creationId xmlns:a16="http://schemas.microsoft.com/office/drawing/2014/main" id="{44DB3704-8371-11EB-716F-AC43D733773D}"/>
            </a:ext>
          </a:extLst>
        </xdr:cNvPr>
        <xdr:cNvSpPr txBox="1">
          <a:spLocks noChangeArrowheads="1"/>
        </xdr:cNvSpPr>
      </xdr:nvSpPr>
      <xdr:spPr bwMode="auto">
        <a:xfrm>
          <a:off x="3223260" y="1277874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114300</xdr:colOff>
      <xdr:row>67</xdr:row>
      <xdr:rowOff>0</xdr:rowOff>
    </xdr:to>
    <xdr:sp macro="" textlink="">
      <xdr:nvSpPr>
        <xdr:cNvPr id="2475424" name="Text Box 2">
          <a:extLst>
            <a:ext uri="{FF2B5EF4-FFF2-40B4-BE49-F238E27FC236}">
              <a16:creationId xmlns:a16="http://schemas.microsoft.com/office/drawing/2014/main" id="{A29FF57B-4729-0486-76E3-88AD6F0F531E}"/>
            </a:ext>
          </a:extLst>
        </xdr:cNvPr>
        <xdr:cNvSpPr txBox="1">
          <a:spLocks noChangeArrowheads="1"/>
        </xdr:cNvSpPr>
      </xdr:nvSpPr>
      <xdr:spPr bwMode="auto">
        <a:xfrm>
          <a:off x="3223260" y="1277874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20955</xdr:colOff>
      <xdr:row>67</xdr:row>
      <xdr:rowOff>0</xdr:rowOff>
    </xdr:to>
    <xdr:sp macro="" textlink="">
      <xdr:nvSpPr>
        <xdr:cNvPr id="2475425" name="Text Box 2">
          <a:extLst>
            <a:ext uri="{FF2B5EF4-FFF2-40B4-BE49-F238E27FC236}">
              <a16:creationId xmlns:a16="http://schemas.microsoft.com/office/drawing/2014/main" id="{E9DBA724-36B7-7495-B18C-951B7023B819}"/>
            </a:ext>
          </a:extLst>
        </xdr:cNvPr>
        <xdr:cNvSpPr txBox="1">
          <a:spLocks noChangeArrowheads="1"/>
        </xdr:cNvSpPr>
      </xdr:nvSpPr>
      <xdr:spPr bwMode="auto">
        <a:xfrm>
          <a:off x="3223260" y="1277874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114300</xdr:colOff>
      <xdr:row>67</xdr:row>
      <xdr:rowOff>0</xdr:rowOff>
    </xdr:to>
    <xdr:sp macro="" textlink="">
      <xdr:nvSpPr>
        <xdr:cNvPr id="2475426" name="Text Box 2">
          <a:extLst>
            <a:ext uri="{FF2B5EF4-FFF2-40B4-BE49-F238E27FC236}">
              <a16:creationId xmlns:a16="http://schemas.microsoft.com/office/drawing/2014/main" id="{5B63C29D-7A28-1C57-B8A9-7A08C444A98B}"/>
            </a:ext>
          </a:extLst>
        </xdr:cNvPr>
        <xdr:cNvSpPr txBox="1">
          <a:spLocks noChangeArrowheads="1"/>
        </xdr:cNvSpPr>
      </xdr:nvSpPr>
      <xdr:spPr bwMode="auto">
        <a:xfrm>
          <a:off x="3223260" y="1277874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114300</xdr:colOff>
      <xdr:row>67</xdr:row>
      <xdr:rowOff>0</xdr:rowOff>
    </xdr:to>
    <xdr:sp macro="" textlink="">
      <xdr:nvSpPr>
        <xdr:cNvPr id="2475427" name="Text Box 2">
          <a:extLst>
            <a:ext uri="{FF2B5EF4-FFF2-40B4-BE49-F238E27FC236}">
              <a16:creationId xmlns:a16="http://schemas.microsoft.com/office/drawing/2014/main" id="{8D213251-E314-1A36-CB75-A05D8A0D5178}"/>
            </a:ext>
          </a:extLst>
        </xdr:cNvPr>
        <xdr:cNvSpPr txBox="1">
          <a:spLocks noChangeArrowheads="1"/>
        </xdr:cNvSpPr>
      </xdr:nvSpPr>
      <xdr:spPr bwMode="auto">
        <a:xfrm>
          <a:off x="3223260" y="1277874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114300</xdr:colOff>
      <xdr:row>67</xdr:row>
      <xdr:rowOff>0</xdr:rowOff>
    </xdr:to>
    <xdr:sp macro="" textlink="">
      <xdr:nvSpPr>
        <xdr:cNvPr id="2475428" name="Text Box 2">
          <a:extLst>
            <a:ext uri="{FF2B5EF4-FFF2-40B4-BE49-F238E27FC236}">
              <a16:creationId xmlns:a16="http://schemas.microsoft.com/office/drawing/2014/main" id="{97CEF5DF-DF0A-9AD8-8289-C83810CCE750}"/>
            </a:ext>
          </a:extLst>
        </xdr:cNvPr>
        <xdr:cNvSpPr txBox="1">
          <a:spLocks noChangeArrowheads="1"/>
        </xdr:cNvSpPr>
      </xdr:nvSpPr>
      <xdr:spPr bwMode="auto">
        <a:xfrm>
          <a:off x="3223260" y="1277874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114300</xdr:colOff>
      <xdr:row>67</xdr:row>
      <xdr:rowOff>0</xdr:rowOff>
    </xdr:to>
    <xdr:sp macro="" textlink="">
      <xdr:nvSpPr>
        <xdr:cNvPr id="2475429" name="Text Box 6">
          <a:extLst>
            <a:ext uri="{FF2B5EF4-FFF2-40B4-BE49-F238E27FC236}">
              <a16:creationId xmlns:a16="http://schemas.microsoft.com/office/drawing/2014/main" id="{EC53C979-004C-00CC-51AF-0BBC1AC82180}"/>
            </a:ext>
          </a:extLst>
        </xdr:cNvPr>
        <xdr:cNvSpPr txBox="1">
          <a:spLocks noChangeArrowheads="1"/>
        </xdr:cNvSpPr>
      </xdr:nvSpPr>
      <xdr:spPr bwMode="auto">
        <a:xfrm>
          <a:off x="3223260" y="1277874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114300</xdr:colOff>
      <xdr:row>67</xdr:row>
      <xdr:rowOff>0</xdr:rowOff>
    </xdr:to>
    <xdr:sp macro="" textlink="">
      <xdr:nvSpPr>
        <xdr:cNvPr id="2475430" name="Text Box 2">
          <a:extLst>
            <a:ext uri="{FF2B5EF4-FFF2-40B4-BE49-F238E27FC236}">
              <a16:creationId xmlns:a16="http://schemas.microsoft.com/office/drawing/2014/main" id="{12275731-C0B7-26B2-DDC4-4847FD6BB50E}"/>
            </a:ext>
          </a:extLst>
        </xdr:cNvPr>
        <xdr:cNvSpPr txBox="1">
          <a:spLocks noChangeArrowheads="1"/>
        </xdr:cNvSpPr>
      </xdr:nvSpPr>
      <xdr:spPr bwMode="auto">
        <a:xfrm>
          <a:off x="3223260" y="12778740"/>
          <a:ext cx="11430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20955</xdr:colOff>
      <xdr:row>67</xdr:row>
      <xdr:rowOff>0</xdr:rowOff>
    </xdr:to>
    <xdr:sp macro="" textlink="">
      <xdr:nvSpPr>
        <xdr:cNvPr id="2475431" name="Text Box 2">
          <a:extLst>
            <a:ext uri="{FF2B5EF4-FFF2-40B4-BE49-F238E27FC236}">
              <a16:creationId xmlns:a16="http://schemas.microsoft.com/office/drawing/2014/main" id="{5F8CEA97-B12A-4184-C9BB-6E8BAA85810C}"/>
            </a:ext>
          </a:extLst>
        </xdr:cNvPr>
        <xdr:cNvSpPr txBox="1">
          <a:spLocks noChangeArrowheads="1"/>
        </xdr:cNvSpPr>
      </xdr:nvSpPr>
      <xdr:spPr bwMode="auto">
        <a:xfrm>
          <a:off x="3223260" y="1277874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32</xdr:col>
      <xdr:colOff>121920</xdr:colOff>
      <xdr:row>65</xdr:row>
      <xdr:rowOff>0</xdr:rowOff>
    </xdr:from>
    <xdr:to>
      <xdr:col>33</xdr:col>
      <xdr:colOff>0</xdr:colOff>
      <xdr:row>67</xdr:row>
      <xdr:rowOff>0</xdr:rowOff>
    </xdr:to>
    <xdr:sp macro="" textlink="">
      <xdr:nvSpPr>
        <xdr:cNvPr id="2475432" name="Text Box 2">
          <a:extLst>
            <a:ext uri="{FF2B5EF4-FFF2-40B4-BE49-F238E27FC236}">
              <a16:creationId xmlns:a16="http://schemas.microsoft.com/office/drawing/2014/main" id="{985AEACE-EA31-893B-94D4-C56384555BDF}"/>
            </a:ext>
          </a:extLst>
        </xdr:cNvPr>
        <xdr:cNvSpPr txBox="1">
          <a:spLocks noChangeArrowheads="1"/>
        </xdr:cNvSpPr>
      </xdr:nvSpPr>
      <xdr:spPr bwMode="auto">
        <a:xfrm>
          <a:off x="7970520" y="12778740"/>
          <a:ext cx="13716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20955</xdr:colOff>
      <xdr:row>66</xdr:row>
      <xdr:rowOff>114300</xdr:rowOff>
    </xdr:to>
    <xdr:sp macro="" textlink="">
      <xdr:nvSpPr>
        <xdr:cNvPr id="2475433" name="Text Box 2">
          <a:extLst>
            <a:ext uri="{FF2B5EF4-FFF2-40B4-BE49-F238E27FC236}">
              <a16:creationId xmlns:a16="http://schemas.microsoft.com/office/drawing/2014/main" id="{DD7FD08E-C9C4-FCB5-BDB0-380FC8B85D3C}"/>
            </a:ext>
          </a:extLst>
        </xdr:cNvPr>
        <xdr:cNvSpPr txBox="1">
          <a:spLocks noChangeArrowheads="1"/>
        </xdr:cNvSpPr>
      </xdr:nvSpPr>
      <xdr:spPr bwMode="auto">
        <a:xfrm>
          <a:off x="3223260" y="1277874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20955</xdr:colOff>
      <xdr:row>66</xdr:row>
      <xdr:rowOff>114300</xdr:rowOff>
    </xdr:to>
    <xdr:sp macro="" textlink="">
      <xdr:nvSpPr>
        <xdr:cNvPr id="2475434" name="Text Box 2">
          <a:extLst>
            <a:ext uri="{FF2B5EF4-FFF2-40B4-BE49-F238E27FC236}">
              <a16:creationId xmlns:a16="http://schemas.microsoft.com/office/drawing/2014/main" id="{5B8F61E4-C96B-914E-873D-1916BD5FC865}"/>
            </a:ext>
          </a:extLst>
        </xdr:cNvPr>
        <xdr:cNvSpPr txBox="1">
          <a:spLocks noChangeArrowheads="1"/>
        </xdr:cNvSpPr>
      </xdr:nvSpPr>
      <xdr:spPr bwMode="auto">
        <a:xfrm>
          <a:off x="3223260" y="1277874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20955</xdr:colOff>
      <xdr:row>66</xdr:row>
      <xdr:rowOff>114300</xdr:rowOff>
    </xdr:to>
    <xdr:sp macro="" textlink="">
      <xdr:nvSpPr>
        <xdr:cNvPr id="2475435" name="Text Box 2">
          <a:extLst>
            <a:ext uri="{FF2B5EF4-FFF2-40B4-BE49-F238E27FC236}">
              <a16:creationId xmlns:a16="http://schemas.microsoft.com/office/drawing/2014/main" id="{7B0FFC90-DB09-037E-BD01-7D8A0C6031B2}"/>
            </a:ext>
          </a:extLst>
        </xdr:cNvPr>
        <xdr:cNvSpPr txBox="1">
          <a:spLocks noChangeArrowheads="1"/>
        </xdr:cNvSpPr>
      </xdr:nvSpPr>
      <xdr:spPr bwMode="auto">
        <a:xfrm>
          <a:off x="3223260" y="1277874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20955</xdr:colOff>
      <xdr:row>66</xdr:row>
      <xdr:rowOff>114300</xdr:rowOff>
    </xdr:to>
    <xdr:sp macro="" textlink="">
      <xdr:nvSpPr>
        <xdr:cNvPr id="2475436" name="Text Box 2">
          <a:extLst>
            <a:ext uri="{FF2B5EF4-FFF2-40B4-BE49-F238E27FC236}">
              <a16:creationId xmlns:a16="http://schemas.microsoft.com/office/drawing/2014/main" id="{BACD5383-6352-07F3-825C-26717C662285}"/>
            </a:ext>
          </a:extLst>
        </xdr:cNvPr>
        <xdr:cNvSpPr txBox="1">
          <a:spLocks noChangeArrowheads="1"/>
        </xdr:cNvSpPr>
      </xdr:nvSpPr>
      <xdr:spPr bwMode="auto">
        <a:xfrm>
          <a:off x="3223260" y="1277874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20955</xdr:colOff>
      <xdr:row>66</xdr:row>
      <xdr:rowOff>114300</xdr:rowOff>
    </xdr:to>
    <xdr:sp macro="" textlink="">
      <xdr:nvSpPr>
        <xdr:cNvPr id="2475437" name="Text Box 2">
          <a:extLst>
            <a:ext uri="{FF2B5EF4-FFF2-40B4-BE49-F238E27FC236}">
              <a16:creationId xmlns:a16="http://schemas.microsoft.com/office/drawing/2014/main" id="{C77DA781-D709-2B05-B482-91114951FB33}"/>
            </a:ext>
          </a:extLst>
        </xdr:cNvPr>
        <xdr:cNvSpPr txBox="1">
          <a:spLocks noChangeArrowheads="1"/>
        </xdr:cNvSpPr>
      </xdr:nvSpPr>
      <xdr:spPr bwMode="auto">
        <a:xfrm>
          <a:off x="3223260" y="1277874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20955</xdr:colOff>
      <xdr:row>66</xdr:row>
      <xdr:rowOff>114300</xdr:rowOff>
    </xdr:to>
    <xdr:sp macro="" textlink="">
      <xdr:nvSpPr>
        <xdr:cNvPr id="2475438" name="Text Box 2">
          <a:extLst>
            <a:ext uri="{FF2B5EF4-FFF2-40B4-BE49-F238E27FC236}">
              <a16:creationId xmlns:a16="http://schemas.microsoft.com/office/drawing/2014/main" id="{B70F683F-25B0-E9B6-7E4B-C2AC90B02371}"/>
            </a:ext>
          </a:extLst>
        </xdr:cNvPr>
        <xdr:cNvSpPr txBox="1">
          <a:spLocks noChangeArrowheads="1"/>
        </xdr:cNvSpPr>
      </xdr:nvSpPr>
      <xdr:spPr bwMode="auto">
        <a:xfrm>
          <a:off x="3223260" y="1277874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20955</xdr:colOff>
      <xdr:row>66</xdr:row>
      <xdr:rowOff>114300</xdr:rowOff>
    </xdr:to>
    <xdr:sp macro="" textlink="">
      <xdr:nvSpPr>
        <xdr:cNvPr id="2475439" name="Text Box 2">
          <a:extLst>
            <a:ext uri="{FF2B5EF4-FFF2-40B4-BE49-F238E27FC236}">
              <a16:creationId xmlns:a16="http://schemas.microsoft.com/office/drawing/2014/main" id="{8D1066DE-F0A1-02BC-70B5-BFC05B4C4C02}"/>
            </a:ext>
          </a:extLst>
        </xdr:cNvPr>
        <xdr:cNvSpPr txBox="1">
          <a:spLocks noChangeArrowheads="1"/>
        </xdr:cNvSpPr>
      </xdr:nvSpPr>
      <xdr:spPr bwMode="auto">
        <a:xfrm>
          <a:off x="3223260" y="1277874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20955</xdr:colOff>
      <xdr:row>66</xdr:row>
      <xdr:rowOff>114300</xdr:rowOff>
    </xdr:to>
    <xdr:sp macro="" textlink="">
      <xdr:nvSpPr>
        <xdr:cNvPr id="2475440" name="Text Box 2">
          <a:extLst>
            <a:ext uri="{FF2B5EF4-FFF2-40B4-BE49-F238E27FC236}">
              <a16:creationId xmlns:a16="http://schemas.microsoft.com/office/drawing/2014/main" id="{139E26BF-9B74-15CD-64B9-2A58354B1931}"/>
            </a:ext>
          </a:extLst>
        </xdr:cNvPr>
        <xdr:cNvSpPr txBox="1">
          <a:spLocks noChangeArrowheads="1"/>
        </xdr:cNvSpPr>
      </xdr:nvSpPr>
      <xdr:spPr bwMode="auto">
        <a:xfrm>
          <a:off x="3223260" y="1277874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20955</xdr:colOff>
      <xdr:row>66</xdr:row>
      <xdr:rowOff>114300</xdr:rowOff>
    </xdr:to>
    <xdr:sp macro="" textlink="">
      <xdr:nvSpPr>
        <xdr:cNvPr id="2475441" name="Text Box 2">
          <a:extLst>
            <a:ext uri="{FF2B5EF4-FFF2-40B4-BE49-F238E27FC236}">
              <a16:creationId xmlns:a16="http://schemas.microsoft.com/office/drawing/2014/main" id="{5F361F43-B8E8-1E39-1480-8A7885BD9941}"/>
            </a:ext>
          </a:extLst>
        </xdr:cNvPr>
        <xdr:cNvSpPr txBox="1">
          <a:spLocks noChangeArrowheads="1"/>
        </xdr:cNvSpPr>
      </xdr:nvSpPr>
      <xdr:spPr bwMode="auto">
        <a:xfrm>
          <a:off x="3223260" y="1277874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20955</xdr:colOff>
      <xdr:row>66</xdr:row>
      <xdr:rowOff>114300</xdr:rowOff>
    </xdr:to>
    <xdr:sp macro="" textlink="">
      <xdr:nvSpPr>
        <xdr:cNvPr id="2475442" name="Text Box 2">
          <a:extLst>
            <a:ext uri="{FF2B5EF4-FFF2-40B4-BE49-F238E27FC236}">
              <a16:creationId xmlns:a16="http://schemas.microsoft.com/office/drawing/2014/main" id="{EE67D15A-FA34-E642-6533-D77E7A1B633C}"/>
            </a:ext>
          </a:extLst>
        </xdr:cNvPr>
        <xdr:cNvSpPr txBox="1">
          <a:spLocks noChangeArrowheads="1"/>
        </xdr:cNvSpPr>
      </xdr:nvSpPr>
      <xdr:spPr bwMode="auto">
        <a:xfrm>
          <a:off x="3223260" y="1277874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20955</xdr:colOff>
      <xdr:row>66</xdr:row>
      <xdr:rowOff>114300</xdr:rowOff>
    </xdr:to>
    <xdr:sp macro="" textlink="">
      <xdr:nvSpPr>
        <xdr:cNvPr id="2475443" name="Text Box 2">
          <a:extLst>
            <a:ext uri="{FF2B5EF4-FFF2-40B4-BE49-F238E27FC236}">
              <a16:creationId xmlns:a16="http://schemas.microsoft.com/office/drawing/2014/main" id="{1AE05D5A-609A-3807-3DDC-226193B541B1}"/>
            </a:ext>
          </a:extLst>
        </xdr:cNvPr>
        <xdr:cNvSpPr txBox="1">
          <a:spLocks noChangeArrowheads="1"/>
        </xdr:cNvSpPr>
      </xdr:nvSpPr>
      <xdr:spPr bwMode="auto">
        <a:xfrm>
          <a:off x="3223260" y="1277874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20955</xdr:colOff>
      <xdr:row>66</xdr:row>
      <xdr:rowOff>114300</xdr:rowOff>
    </xdr:to>
    <xdr:sp macro="" textlink="">
      <xdr:nvSpPr>
        <xdr:cNvPr id="2475444" name="Text Box 2">
          <a:extLst>
            <a:ext uri="{FF2B5EF4-FFF2-40B4-BE49-F238E27FC236}">
              <a16:creationId xmlns:a16="http://schemas.microsoft.com/office/drawing/2014/main" id="{6D38950E-4D0A-8136-6A59-903D320B4F99}"/>
            </a:ext>
          </a:extLst>
        </xdr:cNvPr>
        <xdr:cNvSpPr txBox="1">
          <a:spLocks noChangeArrowheads="1"/>
        </xdr:cNvSpPr>
      </xdr:nvSpPr>
      <xdr:spPr bwMode="auto">
        <a:xfrm>
          <a:off x="3223260" y="1277874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20955</xdr:colOff>
      <xdr:row>66</xdr:row>
      <xdr:rowOff>114300</xdr:rowOff>
    </xdr:to>
    <xdr:sp macro="" textlink="">
      <xdr:nvSpPr>
        <xdr:cNvPr id="2475445" name="Text Box 2">
          <a:extLst>
            <a:ext uri="{FF2B5EF4-FFF2-40B4-BE49-F238E27FC236}">
              <a16:creationId xmlns:a16="http://schemas.microsoft.com/office/drawing/2014/main" id="{655FC3C0-DC4A-A05F-AAB5-9C124B31DEFC}"/>
            </a:ext>
          </a:extLst>
        </xdr:cNvPr>
        <xdr:cNvSpPr txBox="1">
          <a:spLocks noChangeArrowheads="1"/>
        </xdr:cNvSpPr>
      </xdr:nvSpPr>
      <xdr:spPr bwMode="auto">
        <a:xfrm>
          <a:off x="3223260" y="1277874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20955</xdr:colOff>
      <xdr:row>66</xdr:row>
      <xdr:rowOff>114300</xdr:rowOff>
    </xdr:to>
    <xdr:sp macro="" textlink="">
      <xdr:nvSpPr>
        <xdr:cNvPr id="2475446" name="Text Box 2">
          <a:extLst>
            <a:ext uri="{FF2B5EF4-FFF2-40B4-BE49-F238E27FC236}">
              <a16:creationId xmlns:a16="http://schemas.microsoft.com/office/drawing/2014/main" id="{549A7025-5BCA-2629-F847-425E0A92B5C6}"/>
            </a:ext>
          </a:extLst>
        </xdr:cNvPr>
        <xdr:cNvSpPr txBox="1">
          <a:spLocks noChangeArrowheads="1"/>
        </xdr:cNvSpPr>
      </xdr:nvSpPr>
      <xdr:spPr bwMode="auto">
        <a:xfrm>
          <a:off x="3223260" y="1277874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20955</xdr:colOff>
      <xdr:row>66</xdr:row>
      <xdr:rowOff>114300</xdr:rowOff>
    </xdr:to>
    <xdr:sp macro="" textlink="">
      <xdr:nvSpPr>
        <xdr:cNvPr id="2475447" name="Text Box 2">
          <a:extLst>
            <a:ext uri="{FF2B5EF4-FFF2-40B4-BE49-F238E27FC236}">
              <a16:creationId xmlns:a16="http://schemas.microsoft.com/office/drawing/2014/main" id="{E5965AB9-E540-7493-9F18-CE8F572A9837}"/>
            </a:ext>
          </a:extLst>
        </xdr:cNvPr>
        <xdr:cNvSpPr txBox="1">
          <a:spLocks noChangeArrowheads="1"/>
        </xdr:cNvSpPr>
      </xdr:nvSpPr>
      <xdr:spPr bwMode="auto">
        <a:xfrm>
          <a:off x="3223260" y="1277874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20955</xdr:colOff>
      <xdr:row>66</xdr:row>
      <xdr:rowOff>114300</xdr:rowOff>
    </xdr:to>
    <xdr:sp macro="" textlink="">
      <xdr:nvSpPr>
        <xdr:cNvPr id="2475448" name="Text Box 2">
          <a:extLst>
            <a:ext uri="{FF2B5EF4-FFF2-40B4-BE49-F238E27FC236}">
              <a16:creationId xmlns:a16="http://schemas.microsoft.com/office/drawing/2014/main" id="{8CBAB22A-A716-76B1-31AB-5F308CDEEEF1}"/>
            </a:ext>
          </a:extLst>
        </xdr:cNvPr>
        <xdr:cNvSpPr txBox="1">
          <a:spLocks noChangeArrowheads="1"/>
        </xdr:cNvSpPr>
      </xdr:nvSpPr>
      <xdr:spPr bwMode="auto">
        <a:xfrm>
          <a:off x="3223260" y="1277874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20955</xdr:colOff>
      <xdr:row>66</xdr:row>
      <xdr:rowOff>114300</xdr:rowOff>
    </xdr:to>
    <xdr:sp macro="" textlink="">
      <xdr:nvSpPr>
        <xdr:cNvPr id="2475449" name="Text Box 2">
          <a:extLst>
            <a:ext uri="{FF2B5EF4-FFF2-40B4-BE49-F238E27FC236}">
              <a16:creationId xmlns:a16="http://schemas.microsoft.com/office/drawing/2014/main" id="{70A8C595-CC42-27D6-AD7D-70EFCEC2F56A}"/>
            </a:ext>
          </a:extLst>
        </xdr:cNvPr>
        <xdr:cNvSpPr txBox="1">
          <a:spLocks noChangeArrowheads="1"/>
        </xdr:cNvSpPr>
      </xdr:nvSpPr>
      <xdr:spPr bwMode="auto">
        <a:xfrm>
          <a:off x="3223260" y="1277874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20955</xdr:colOff>
      <xdr:row>66</xdr:row>
      <xdr:rowOff>114300</xdr:rowOff>
    </xdr:to>
    <xdr:sp macro="" textlink="">
      <xdr:nvSpPr>
        <xdr:cNvPr id="2475450" name="Text Box 2">
          <a:extLst>
            <a:ext uri="{FF2B5EF4-FFF2-40B4-BE49-F238E27FC236}">
              <a16:creationId xmlns:a16="http://schemas.microsoft.com/office/drawing/2014/main" id="{8AA9703D-07BD-7DA9-3AFA-2ADA56EAA7BF}"/>
            </a:ext>
          </a:extLst>
        </xdr:cNvPr>
        <xdr:cNvSpPr txBox="1">
          <a:spLocks noChangeArrowheads="1"/>
        </xdr:cNvSpPr>
      </xdr:nvSpPr>
      <xdr:spPr bwMode="auto">
        <a:xfrm>
          <a:off x="3223260" y="1277874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20955</xdr:colOff>
      <xdr:row>66</xdr:row>
      <xdr:rowOff>114300</xdr:rowOff>
    </xdr:to>
    <xdr:sp macro="" textlink="">
      <xdr:nvSpPr>
        <xdr:cNvPr id="2475451" name="Text Box 2">
          <a:extLst>
            <a:ext uri="{FF2B5EF4-FFF2-40B4-BE49-F238E27FC236}">
              <a16:creationId xmlns:a16="http://schemas.microsoft.com/office/drawing/2014/main" id="{25D19EBC-0B72-E9FC-657B-D775844DA087}"/>
            </a:ext>
          </a:extLst>
        </xdr:cNvPr>
        <xdr:cNvSpPr txBox="1">
          <a:spLocks noChangeArrowheads="1"/>
        </xdr:cNvSpPr>
      </xdr:nvSpPr>
      <xdr:spPr bwMode="auto">
        <a:xfrm>
          <a:off x="3223260" y="1277874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20955</xdr:colOff>
      <xdr:row>66</xdr:row>
      <xdr:rowOff>114300</xdr:rowOff>
    </xdr:to>
    <xdr:sp macro="" textlink="">
      <xdr:nvSpPr>
        <xdr:cNvPr id="2475452" name="Text Box 2">
          <a:extLst>
            <a:ext uri="{FF2B5EF4-FFF2-40B4-BE49-F238E27FC236}">
              <a16:creationId xmlns:a16="http://schemas.microsoft.com/office/drawing/2014/main" id="{4BECAE6F-1AC2-96C5-79BF-5018A636C708}"/>
            </a:ext>
          </a:extLst>
        </xdr:cNvPr>
        <xdr:cNvSpPr txBox="1">
          <a:spLocks noChangeArrowheads="1"/>
        </xdr:cNvSpPr>
      </xdr:nvSpPr>
      <xdr:spPr bwMode="auto">
        <a:xfrm>
          <a:off x="3223260" y="1277874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20955</xdr:colOff>
      <xdr:row>66</xdr:row>
      <xdr:rowOff>114300</xdr:rowOff>
    </xdr:to>
    <xdr:sp macro="" textlink="">
      <xdr:nvSpPr>
        <xdr:cNvPr id="2475453" name="Text Box 2">
          <a:extLst>
            <a:ext uri="{FF2B5EF4-FFF2-40B4-BE49-F238E27FC236}">
              <a16:creationId xmlns:a16="http://schemas.microsoft.com/office/drawing/2014/main" id="{F506686E-C388-1B59-3732-25940E315687}"/>
            </a:ext>
          </a:extLst>
        </xdr:cNvPr>
        <xdr:cNvSpPr txBox="1">
          <a:spLocks noChangeArrowheads="1"/>
        </xdr:cNvSpPr>
      </xdr:nvSpPr>
      <xdr:spPr bwMode="auto">
        <a:xfrm>
          <a:off x="3223260" y="1277874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65</xdr:row>
      <xdr:rowOff>0</xdr:rowOff>
    </xdr:from>
    <xdr:to>
      <xdr:col>13</xdr:col>
      <xdr:colOff>20955</xdr:colOff>
      <xdr:row>66</xdr:row>
      <xdr:rowOff>114300</xdr:rowOff>
    </xdr:to>
    <xdr:sp macro="" textlink="">
      <xdr:nvSpPr>
        <xdr:cNvPr id="2475454" name="Text Box 2">
          <a:extLst>
            <a:ext uri="{FF2B5EF4-FFF2-40B4-BE49-F238E27FC236}">
              <a16:creationId xmlns:a16="http://schemas.microsoft.com/office/drawing/2014/main" id="{D2D6AF31-1F03-0A7F-402B-A5B798070271}"/>
            </a:ext>
          </a:extLst>
        </xdr:cNvPr>
        <xdr:cNvSpPr txBox="1">
          <a:spLocks noChangeArrowheads="1"/>
        </xdr:cNvSpPr>
      </xdr:nvSpPr>
      <xdr:spPr bwMode="auto">
        <a:xfrm>
          <a:off x="3223260" y="12778740"/>
          <a:ext cx="30480" cy="3048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455" name="Text Box 1">
          <a:extLst>
            <a:ext uri="{FF2B5EF4-FFF2-40B4-BE49-F238E27FC236}">
              <a16:creationId xmlns:a16="http://schemas.microsoft.com/office/drawing/2014/main" id="{2EF9A94A-9ED4-4589-2A6A-09F52E137FF7}"/>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456" name="Text Box 2">
          <a:extLst>
            <a:ext uri="{FF2B5EF4-FFF2-40B4-BE49-F238E27FC236}">
              <a16:creationId xmlns:a16="http://schemas.microsoft.com/office/drawing/2014/main" id="{2134FDCE-8EBE-7A1C-7DBC-B37764ECFE52}"/>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457" name="Text Box 3">
          <a:extLst>
            <a:ext uri="{FF2B5EF4-FFF2-40B4-BE49-F238E27FC236}">
              <a16:creationId xmlns:a16="http://schemas.microsoft.com/office/drawing/2014/main" id="{D06B7FF8-4A35-6B86-32B2-F9E6A5E6B4A4}"/>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458" name="Text Box 4">
          <a:extLst>
            <a:ext uri="{FF2B5EF4-FFF2-40B4-BE49-F238E27FC236}">
              <a16:creationId xmlns:a16="http://schemas.microsoft.com/office/drawing/2014/main" id="{986C3CFD-EFCD-0FEE-A447-CF910EBCD626}"/>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459" name="Text Box 5">
          <a:extLst>
            <a:ext uri="{FF2B5EF4-FFF2-40B4-BE49-F238E27FC236}">
              <a16:creationId xmlns:a16="http://schemas.microsoft.com/office/drawing/2014/main" id="{ACBEC678-6BCD-CCBA-8677-701083FF4053}"/>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460" name="Text Box 1">
          <a:extLst>
            <a:ext uri="{FF2B5EF4-FFF2-40B4-BE49-F238E27FC236}">
              <a16:creationId xmlns:a16="http://schemas.microsoft.com/office/drawing/2014/main" id="{739ADC43-3035-C98A-9C12-845C3EC8B84B}"/>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461" name="Text Box 2">
          <a:extLst>
            <a:ext uri="{FF2B5EF4-FFF2-40B4-BE49-F238E27FC236}">
              <a16:creationId xmlns:a16="http://schemas.microsoft.com/office/drawing/2014/main" id="{2C4F2A1D-2160-111B-306E-32C64858BC3A}"/>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462" name="Text Box 3">
          <a:extLst>
            <a:ext uri="{FF2B5EF4-FFF2-40B4-BE49-F238E27FC236}">
              <a16:creationId xmlns:a16="http://schemas.microsoft.com/office/drawing/2014/main" id="{831D0951-B518-6CA2-6843-424D591B29D9}"/>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463" name="Text Box 4">
          <a:extLst>
            <a:ext uri="{FF2B5EF4-FFF2-40B4-BE49-F238E27FC236}">
              <a16:creationId xmlns:a16="http://schemas.microsoft.com/office/drawing/2014/main" id="{BCF4B8E2-2E62-EEB3-AE81-1F475080174E}"/>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464" name="Text Box 5">
          <a:extLst>
            <a:ext uri="{FF2B5EF4-FFF2-40B4-BE49-F238E27FC236}">
              <a16:creationId xmlns:a16="http://schemas.microsoft.com/office/drawing/2014/main" id="{6BE3CAB6-F6F1-427A-2224-069350FD5651}"/>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465" name="Text Box 6">
          <a:extLst>
            <a:ext uri="{FF2B5EF4-FFF2-40B4-BE49-F238E27FC236}">
              <a16:creationId xmlns:a16="http://schemas.microsoft.com/office/drawing/2014/main" id="{6A41551F-0EB9-BFA5-594D-CC94B2F23191}"/>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466" name="Text Box 7">
          <a:extLst>
            <a:ext uri="{FF2B5EF4-FFF2-40B4-BE49-F238E27FC236}">
              <a16:creationId xmlns:a16="http://schemas.microsoft.com/office/drawing/2014/main" id="{A855EC0B-0435-8386-2907-E1F8EBDBBD5F}"/>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467" name="Text Box 8">
          <a:extLst>
            <a:ext uri="{FF2B5EF4-FFF2-40B4-BE49-F238E27FC236}">
              <a16:creationId xmlns:a16="http://schemas.microsoft.com/office/drawing/2014/main" id="{0E092859-F762-596F-ADF7-B0DB4F9E54A8}"/>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468" name="Text Box 7">
          <a:extLst>
            <a:ext uri="{FF2B5EF4-FFF2-40B4-BE49-F238E27FC236}">
              <a16:creationId xmlns:a16="http://schemas.microsoft.com/office/drawing/2014/main" id="{0E25F2D2-F9E5-9FEB-0287-89754EB15759}"/>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469" name="Text Box 8">
          <a:extLst>
            <a:ext uri="{FF2B5EF4-FFF2-40B4-BE49-F238E27FC236}">
              <a16:creationId xmlns:a16="http://schemas.microsoft.com/office/drawing/2014/main" id="{3A2E3AC7-51DB-CAD8-F2B0-CEC06F0023E8}"/>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470" name="Text Box 7">
          <a:extLst>
            <a:ext uri="{FF2B5EF4-FFF2-40B4-BE49-F238E27FC236}">
              <a16:creationId xmlns:a16="http://schemas.microsoft.com/office/drawing/2014/main" id="{C39EF347-9BB8-9503-531D-C05D4C32B708}"/>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471" name="Text Box 2">
          <a:extLst>
            <a:ext uri="{FF2B5EF4-FFF2-40B4-BE49-F238E27FC236}">
              <a16:creationId xmlns:a16="http://schemas.microsoft.com/office/drawing/2014/main" id="{2427BFD7-6C52-F696-35B5-1C902E6E7BE7}"/>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472" name="Text Box 2">
          <a:extLst>
            <a:ext uri="{FF2B5EF4-FFF2-40B4-BE49-F238E27FC236}">
              <a16:creationId xmlns:a16="http://schemas.microsoft.com/office/drawing/2014/main" id="{472CE81D-1C75-0880-D2D2-97B6D4E084B2}"/>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473" name="Text Box 2">
          <a:extLst>
            <a:ext uri="{FF2B5EF4-FFF2-40B4-BE49-F238E27FC236}">
              <a16:creationId xmlns:a16="http://schemas.microsoft.com/office/drawing/2014/main" id="{DF067C5F-BA93-3685-DC3C-7C2BC669059E}"/>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474" name="Text Box 2">
          <a:extLst>
            <a:ext uri="{FF2B5EF4-FFF2-40B4-BE49-F238E27FC236}">
              <a16:creationId xmlns:a16="http://schemas.microsoft.com/office/drawing/2014/main" id="{F970C6F3-C124-6839-6DEB-5180AD04E657}"/>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475" name="Text Box 2">
          <a:extLst>
            <a:ext uri="{FF2B5EF4-FFF2-40B4-BE49-F238E27FC236}">
              <a16:creationId xmlns:a16="http://schemas.microsoft.com/office/drawing/2014/main" id="{D82D56EA-463D-621F-FFF6-A1DB56A5619D}"/>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476" name="Text Box 6">
          <a:extLst>
            <a:ext uri="{FF2B5EF4-FFF2-40B4-BE49-F238E27FC236}">
              <a16:creationId xmlns:a16="http://schemas.microsoft.com/office/drawing/2014/main" id="{0AC9EF12-72AF-D029-C20D-CAA8C8665808}"/>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477" name="Text Box 2">
          <a:extLst>
            <a:ext uri="{FF2B5EF4-FFF2-40B4-BE49-F238E27FC236}">
              <a16:creationId xmlns:a16="http://schemas.microsoft.com/office/drawing/2014/main" id="{653958D3-E842-4DBF-04CD-1F34F3863A83}"/>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478" name="Text Box 2">
          <a:extLst>
            <a:ext uri="{FF2B5EF4-FFF2-40B4-BE49-F238E27FC236}">
              <a16:creationId xmlns:a16="http://schemas.microsoft.com/office/drawing/2014/main" id="{1FE4B49A-B5B2-76F3-3A45-359C7F1B1F73}"/>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479" name="Text Box 2">
          <a:extLst>
            <a:ext uri="{FF2B5EF4-FFF2-40B4-BE49-F238E27FC236}">
              <a16:creationId xmlns:a16="http://schemas.microsoft.com/office/drawing/2014/main" id="{DE92FEC5-4656-482C-0FD0-A586F82095A7}"/>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480" name="Text Box 6">
          <a:extLst>
            <a:ext uri="{FF2B5EF4-FFF2-40B4-BE49-F238E27FC236}">
              <a16:creationId xmlns:a16="http://schemas.microsoft.com/office/drawing/2014/main" id="{AFAD5F2A-4D8B-C3EA-B61E-72786F4F9E9C}"/>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481" name="Text Box 2">
          <a:extLst>
            <a:ext uri="{FF2B5EF4-FFF2-40B4-BE49-F238E27FC236}">
              <a16:creationId xmlns:a16="http://schemas.microsoft.com/office/drawing/2014/main" id="{0882A3D7-5610-337F-E814-BCF385BB503D}"/>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482" name="Text Box 2">
          <a:extLst>
            <a:ext uri="{FF2B5EF4-FFF2-40B4-BE49-F238E27FC236}">
              <a16:creationId xmlns:a16="http://schemas.microsoft.com/office/drawing/2014/main" id="{9B5E8011-B922-1670-68C9-61595E69C71F}"/>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483" name="Text Box 2">
          <a:extLst>
            <a:ext uri="{FF2B5EF4-FFF2-40B4-BE49-F238E27FC236}">
              <a16:creationId xmlns:a16="http://schemas.microsoft.com/office/drawing/2014/main" id="{11A10BBB-E7E4-705E-3871-B23C60B4F2DF}"/>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484" name="Text Box 6">
          <a:extLst>
            <a:ext uri="{FF2B5EF4-FFF2-40B4-BE49-F238E27FC236}">
              <a16:creationId xmlns:a16="http://schemas.microsoft.com/office/drawing/2014/main" id="{631D2B69-D78F-25B2-BB28-7A1FA6C6CA1C}"/>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485" name="Text Box 2">
          <a:extLst>
            <a:ext uri="{FF2B5EF4-FFF2-40B4-BE49-F238E27FC236}">
              <a16:creationId xmlns:a16="http://schemas.microsoft.com/office/drawing/2014/main" id="{1E8DF3A3-8BA0-A032-8208-CBECF276D0CA}"/>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486" name="Text Box 2">
          <a:extLst>
            <a:ext uri="{FF2B5EF4-FFF2-40B4-BE49-F238E27FC236}">
              <a16:creationId xmlns:a16="http://schemas.microsoft.com/office/drawing/2014/main" id="{552195DD-29C1-5F9A-20F3-BCE8292165C3}"/>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487" name="Text Box 2">
          <a:extLst>
            <a:ext uri="{FF2B5EF4-FFF2-40B4-BE49-F238E27FC236}">
              <a16:creationId xmlns:a16="http://schemas.microsoft.com/office/drawing/2014/main" id="{BBD5987F-2704-5806-84E2-702091C86163}"/>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488" name="Text Box 6">
          <a:extLst>
            <a:ext uri="{FF2B5EF4-FFF2-40B4-BE49-F238E27FC236}">
              <a16:creationId xmlns:a16="http://schemas.microsoft.com/office/drawing/2014/main" id="{2B30D1EC-E930-DE14-5C97-F07A27466034}"/>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489" name="Text Box 2">
          <a:extLst>
            <a:ext uri="{FF2B5EF4-FFF2-40B4-BE49-F238E27FC236}">
              <a16:creationId xmlns:a16="http://schemas.microsoft.com/office/drawing/2014/main" id="{6044B671-DC09-A90B-2EF0-D6811EC8FAEA}"/>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490" name="Text Box 2">
          <a:extLst>
            <a:ext uri="{FF2B5EF4-FFF2-40B4-BE49-F238E27FC236}">
              <a16:creationId xmlns:a16="http://schemas.microsoft.com/office/drawing/2014/main" id="{2E1B83AA-250A-FBD0-D370-3CFAB6A54BD9}"/>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491" name="Text Box 2">
          <a:extLst>
            <a:ext uri="{FF2B5EF4-FFF2-40B4-BE49-F238E27FC236}">
              <a16:creationId xmlns:a16="http://schemas.microsoft.com/office/drawing/2014/main" id="{75F9C038-97AE-1BAD-7360-6931DCA3E8DD}"/>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492" name="Text Box 6">
          <a:extLst>
            <a:ext uri="{FF2B5EF4-FFF2-40B4-BE49-F238E27FC236}">
              <a16:creationId xmlns:a16="http://schemas.microsoft.com/office/drawing/2014/main" id="{993391DF-E48C-EE8E-4EA0-9E8BFC1B38D1}"/>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493" name="Text Box 2">
          <a:extLst>
            <a:ext uri="{FF2B5EF4-FFF2-40B4-BE49-F238E27FC236}">
              <a16:creationId xmlns:a16="http://schemas.microsoft.com/office/drawing/2014/main" id="{DA5C9B4A-56E9-B00F-A702-382DE90257FA}"/>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494" name="Text Box 2">
          <a:extLst>
            <a:ext uri="{FF2B5EF4-FFF2-40B4-BE49-F238E27FC236}">
              <a16:creationId xmlns:a16="http://schemas.microsoft.com/office/drawing/2014/main" id="{FDD90B6F-1703-5F3D-CFF4-3E2E1EFC65D7}"/>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495" name="Text Box 2">
          <a:extLst>
            <a:ext uri="{FF2B5EF4-FFF2-40B4-BE49-F238E27FC236}">
              <a16:creationId xmlns:a16="http://schemas.microsoft.com/office/drawing/2014/main" id="{06033A3A-AE71-3720-7D5D-55C9AE1FE22D}"/>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496" name="Text Box 6">
          <a:extLst>
            <a:ext uri="{FF2B5EF4-FFF2-40B4-BE49-F238E27FC236}">
              <a16:creationId xmlns:a16="http://schemas.microsoft.com/office/drawing/2014/main" id="{75A68005-8BDF-1950-1236-0202B21222F5}"/>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497" name="Text Box 2">
          <a:extLst>
            <a:ext uri="{FF2B5EF4-FFF2-40B4-BE49-F238E27FC236}">
              <a16:creationId xmlns:a16="http://schemas.microsoft.com/office/drawing/2014/main" id="{EB76C466-7994-5251-785D-A2C022DAB0A8}"/>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498" name="Text Box 2">
          <a:extLst>
            <a:ext uri="{FF2B5EF4-FFF2-40B4-BE49-F238E27FC236}">
              <a16:creationId xmlns:a16="http://schemas.microsoft.com/office/drawing/2014/main" id="{815A3E49-C1A9-98DB-1B46-E54B980F11C4}"/>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499" name="Text Box 2">
          <a:extLst>
            <a:ext uri="{FF2B5EF4-FFF2-40B4-BE49-F238E27FC236}">
              <a16:creationId xmlns:a16="http://schemas.microsoft.com/office/drawing/2014/main" id="{C0342CB2-E9EC-668F-A036-5AC61A2C0467}"/>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00" name="Text Box 6">
          <a:extLst>
            <a:ext uri="{FF2B5EF4-FFF2-40B4-BE49-F238E27FC236}">
              <a16:creationId xmlns:a16="http://schemas.microsoft.com/office/drawing/2014/main" id="{3FC19050-6F49-1DC1-27C9-548333F2835D}"/>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01" name="Text Box 2">
          <a:extLst>
            <a:ext uri="{FF2B5EF4-FFF2-40B4-BE49-F238E27FC236}">
              <a16:creationId xmlns:a16="http://schemas.microsoft.com/office/drawing/2014/main" id="{EC95FD52-70C6-F33D-7589-5102C214DDFE}"/>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502" name="Text Box 2">
          <a:extLst>
            <a:ext uri="{FF2B5EF4-FFF2-40B4-BE49-F238E27FC236}">
              <a16:creationId xmlns:a16="http://schemas.microsoft.com/office/drawing/2014/main" id="{F8927E23-5CEC-8380-EC7A-FACAB5303199}"/>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03" name="Text Box 2">
          <a:extLst>
            <a:ext uri="{FF2B5EF4-FFF2-40B4-BE49-F238E27FC236}">
              <a16:creationId xmlns:a16="http://schemas.microsoft.com/office/drawing/2014/main" id="{AC02709B-EAB1-3D88-EDA6-1387C6D9AEEF}"/>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04" name="Text Box 6">
          <a:extLst>
            <a:ext uri="{FF2B5EF4-FFF2-40B4-BE49-F238E27FC236}">
              <a16:creationId xmlns:a16="http://schemas.microsoft.com/office/drawing/2014/main" id="{7819E437-B118-9EE0-1535-F032BADE1EA9}"/>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05" name="Text Box 2">
          <a:extLst>
            <a:ext uri="{FF2B5EF4-FFF2-40B4-BE49-F238E27FC236}">
              <a16:creationId xmlns:a16="http://schemas.microsoft.com/office/drawing/2014/main" id="{FD3C8333-4209-895A-03A7-A56312E8DD93}"/>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506" name="Text Box 2">
          <a:extLst>
            <a:ext uri="{FF2B5EF4-FFF2-40B4-BE49-F238E27FC236}">
              <a16:creationId xmlns:a16="http://schemas.microsoft.com/office/drawing/2014/main" id="{E5AF9583-3F8F-9D43-54EE-26CAA9B0CBA9}"/>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07" name="Text Box 2">
          <a:extLst>
            <a:ext uri="{FF2B5EF4-FFF2-40B4-BE49-F238E27FC236}">
              <a16:creationId xmlns:a16="http://schemas.microsoft.com/office/drawing/2014/main" id="{891F5B54-9385-04FE-649D-1855856BE6B0}"/>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08" name="Text Box 6">
          <a:extLst>
            <a:ext uri="{FF2B5EF4-FFF2-40B4-BE49-F238E27FC236}">
              <a16:creationId xmlns:a16="http://schemas.microsoft.com/office/drawing/2014/main" id="{14A93156-E969-B0E2-F61D-30195EAEF38F}"/>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09" name="Text Box 2">
          <a:extLst>
            <a:ext uri="{FF2B5EF4-FFF2-40B4-BE49-F238E27FC236}">
              <a16:creationId xmlns:a16="http://schemas.microsoft.com/office/drawing/2014/main" id="{DA3E867D-C649-33AA-9475-59CC406DBFAB}"/>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10" name="Text Box 2">
          <a:extLst>
            <a:ext uri="{FF2B5EF4-FFF2-40B4-BE49-F238E27FC236}">
              <a16:creationId xmlns:a16="http://schemas.microsoft.com/office/drawing/2014/main" id="{298C543C-9DB3-6E1B-DAF5-C572A4A965A7}"/>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11" name="Text Box 2">
          <a:extLst>
            <a:ext uri="{FF2B5EF4-FFF2-40B4-BE49-F238E27FC236}">
              <a16:creationId xmlns:a16="http://schemas.microsoft.com/office/drawing/2014/main" id="{E4962F7A-41E3-44F7-A24E-25BFB82B38DC}"/>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12" name="Text Box 6">
          <a:extLst>
            <a:ext uri="{FF2B5EF4-FFF2-40B4-BE49-F238E27FC236}">
              <a16:creationId xmlns:a16="http://schemas.microsoft.com/office/drawing/2014/main" id="{F3E40263-4DA8-7C96-06F1-C94DBEC39F3B}"/>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13" name="Text Box 2">
          <a:extLst>
            <a:ext uri="{FF2B5EF4-FFF2-40B4-BE49-F238E27FC236}">
              <a16:creationId xmlns:a16="http://schemas.microsoft.com/office/drawing/2014/main" id="{0912FB19-3A8E-FBAB-BF27-B32AB6474CF6}"/>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514" name="Text Box 2">
          <a:extLst>
            <a:ext uri="{FF2B5EF4-FFF2-40B4-BE49-F238E27FC236}">
              <a16:creationId xmlns:a16="http://schemas.microsoft.com/office/drawing/2014/main" id="{D2B1B795-42E5-589A-8E0D-1676812393D1}"/>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15" name="Text Box 2">
          <a:extLst>
            <a:ext uri="{FF2B5EF4-FFF2-40B4-BE49-F238E27FC236}">
              <a16:creationId xmlns:a16="http://schemas.microsoft.com/office/drawing/2014/main" id="{55344053-BAD4-749B-D172-8FFE2CBD14F7}"/>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16" name="Text Box 6">
          <a:extLst>
            <a:ext uri="{FF2B5EF4-FFF2-40B4-BE49-F238E27FC236}">
              <a16:creationId xmlns:a16="http://schemas.microsoft.com/office/drawing/2014/main" id="{DFBDA839-5713-F3BA-078F-EEDD113F1C62}"/>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17" name="Text Box 2">
          <a:extLst>
            <a:ext uri="{FF2B5EF4-FFF2-40B4-BE49-F238E27FC236}">
              <a16:creationId xmlns:a16="http://schemas.microsoft.com/office/drawing/2014/main" id="{8B6492F2-E11C-87E9-35D5-023A89492CD2}"/>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518" name="Text Box 2">
          <a:extLst>
            <a:ext uri="{FF2B5EF4-FFF2-40B4-BE49-F238E27FC236}">
              <a16:creationId xmlns:a16="http://schemas.microsoft.com/office/drawing/2014/main" id="{52148DC9-BDE2-219E-8B85-FEABA0F47D41}"/>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19" name="Text Box 2">
          <a:extLst>
            <a:ext uri="{FF2B5EF4-FFF2-40B4-BE49-F238E27FC236}">
              <a16:creationId xmlns:a16="http://schemas.microsoft.com/office/drawing/2014/main" id="{1FCB2A0C-1AAF-3F24-C164-4C4035699A0E}"/>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20" name="Text Box 6">
          <a:extLst>
            <a:ext uri="{FF2B5EF4-FFF2-40B4-BE49-F238E27FC236}">
              <a16:creationId xmlns:a16="http://schemas.microsoft.com/office/drawing/2014/main" id="{56CCDB7C-1512-5046-0CBC-0175669E4949}"/>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21" name="Text Box 2">
          <a:extLst>
            <a:ext uri="{FF2B5EF4-FFF2-40B4-BE49-F238E27FC236}">
              <a16:creationId xmlns:a16="http://schemas.microsoft.com/office/drawing/2014/main" id="{4B061280-96A8-9949-A4C9-DBC522E35E22}"/>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522" name="Text Box 2">
          <a:extLst>
            <a:ext uri="{FF2B5EF4-FFF2-40B4-BE49-F238E27FC236}">
              <a16:creationId xmlns:a16="http://schemas.microsoft.com/office/drawing/2014/main" id="{3893ED6C-D2C3-3785-9617-E82F3F612CE1}"/>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23" name="Text Box 2">
          <a:extLst>
            <a:ext uri="{FF2B5EF4-FFF2-40B4-BE49-F238E27FC236}">
              <a16:creationId xmlns:a16="http://schemas.microsoft.com/office/drawing/2014/main" id="{BF1402C5-55F6-F623-F509-08E462777D14}"/>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24" name="Text Box 6">
          <a:extLst>
            <a:ext uri="{FF2B5EF4-FFF2-40B4-BE49-F238E27FC236}">
              <a16:creationId xmlns:a16="http://schemas.microsoft.com/office/drawing/2014/main" id="{EAF6FC5E-A916-E0F6-D9D3-0B556DDCE026}"/>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25" name="Text Box 2">
          <a:extLst>
            <a:ext uri="{FF2B5EF4-FFF2-40B4-BE49-F238E27FC236}">
              <a16:creationId xmlns:a16="http://schemas.microsoft.com/office/drawing/2014/main" id="{6CC4147F-BAD6-934D-425D-C1422A757BE9}"/>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26" name="Text Box 2">
          <a:extLst>
            <a:ext uri="{FF2B5EF4-FFF2-40B4-BE49-F238E27FC236}">
              <a16:creationId xmlns:a16="http://schemas.microsoft.com/office/drawing/2014/main" id="{574D6A83-6278-C801-B6BB-6AECD90EDF75}"/>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27" name="Text Box 2">
          <a:extLst>
            <a:ext uri="{FF2B5EF4-FFF2-40B4-BE49-F238E27FC236}">
              <a16:creationId xmlns:a16="http://schemas.microsoft.com/office/drawing/2014/main" id="{1134BE19-E343-7F33-70EE-D89E7D16130F}"/>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28" name="Text Box 6">
          <a:extLst>
            <a:ext uri="{FF2B5EF4-FFF2-40B4-BE49-F238E27FC236}">
              <a16:creationId xmlns:a16="http://schemas.microsoft.com/office/drawing/2014/main" id="{5AD44194-175A-DFD7-4A21-DDABA9B6BF66}"/>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29" name="Text Box 2">
          <a:extLst>
            <a:ext uri="{FF2B5EF4-FFF2-40B4-BE49-F238E27FC236}">
              <a16:creationId xmlns:a16="http://schemas.microsoft.com/office/drawing/2014/main" id="{03B0A422-E4EA-46D1-0FC9-D615BEA585F7}"/>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530" name="Text Box 2">
          <a:extLst>
            <a:ext uri="{FF2B5EF4-FFF2-40B4-BE49-F238E27FC236}">
              <a16:creationId xmlns:a16="http://schemas.microsoft.com/office/drawing/2014/main" id="{0E0CA2D1-C678-B2A6-1C3C-F4EAFB9A21CA}"/>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31" name="Text Box 2">
          <a:extLst>
            <a:ext uri="{FF2B5EF4-FFF2-40B4-BE49-F238E27FC236}">
              <a16:creationId xmlns:a16="http://schemas.microsoft.com/office/drawing/2014/main" id="{94B43821-01B3-09CA-CDD8-289F56C90E7E}"/>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32" name="Text Box 6">
          <a:extLst>
            <a:ext uri="{FF2B5EF4-FFF2-40B4-BE49-F238E27FC236}">
              <a16:creationId xmlns:a16="http://schemas.microsoft.com/office/drawing/2014/main" id="{982114E1-D8BA-0E95-53CA-7B14FC044440}"/>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33" name="Text Box 2">
          <a:extLst>
            <a:ext uri="{FF2B5EF4-FFF2-40B4-BE49-F238E27FC236}">
              <a16:creationId xmlns:a16="http://schemas.microsoft.com/office/drawing/2014/main" id="{5355F528-FC85-F038-2008-9D9ACC733323}"/>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534" name="Text Box 2">
          <a:extLst>
            <a:ext uri="{FF2B5EF4-FFF2-40B4-BE49-F238E27FC236}">
              <a16:creationId xmlns:a16="http://schemas.microsoft.com/office/drawing/2014/main" id="{6D611E05-24B9-5A63-FFA9-0397EF5B4C0E}"/>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35" name="Text Box 2">
          <a:extLst>
            <a:ext uri="{FF2B5EF4-FFF2-40B4-BE49-F238E27FC236}">
              <a16:creationId xmlns:a16="http://schemas.microsoft.com/office/drawing/2014/main" id="{6484E1F1-63AA-F0D6-479D-1C894B0365FE}"/>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36" name="Text Box 6">
          <a:extLst>
            <a:ext uri="{FF2B5EF4-FFF2-40B4-BE49-F238E27FC236}">
              <a16:creationId xmlns:a16="http://schemas.microsoft.com/office/drawing/2014/main" id="{1EE11227-6D26-5667-406E-013F4E0B89D7}"/>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37" name="Text Box 2">
          <a:extLst>
            <a:ext uri="{FF2B5EF4-FFF2-40B4-BE49-F238E27FC236}">
              <a16:creationId xmlns:a16="http://schemas.microsoft.com/office/drawing/2014/main" id="{75D1807A-8239-0B83-DF97-F9CF93625668}"/>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538" name="Text Box 2">
          <a:extLst>
            <a:ext uri="{FF2B5EF4-FFF2-40B4-BE49-F238E27FC236}">
              <a16:creationId xmlns:a16="http://schemas.microsoft.com/office/drawing/2014/main" id="{E3856829-4FF5-6D96-9F8A-89A42375D2FA}"/>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39" name="Text Box 2">
          <a:extLst>
            <a:ext uri="{FF2B5EF4-FFF2-40B4-BE49-F238E27FC236}">
              <a16:creationId xmlns:a16="http://schemas.microsoft.com/office/drawing/2014/main" id="{A3D7B707-B3D6-CA49-C5C0-165BAD7CF59C}"/>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40" name="Text Box 6">
          <a:extLst>
            <a:ext uri="{FF2B5EF4-FFF2-40B4-BE49-F238E27FC236}">
              <a16:creationId xmlns:a16="http://schemas.microsoft.com/office/drawing/2014/main" id="{A29DE52C-3922-9602-A373-EF799C4A5F9B}"/>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41" name="Text Box 2">
          <a:extLst>
            <a:ext uri="{FF2B5EF4-FFF2-40B4-BE49-F238E27FC236}">
              <a16:creationId xmlns:a16="http://schemas.microsoft.com/office/drawing/2014/main" id="{ACB0C0C3-F458-963D-F3FD-A0F924D0A558}"/>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542" name="Text Box 2">
          <a:extLst>
            <a:ext uri="{FF2B5EF4-FFF2-40B4-BE49-F238E27FC236}">
              <a16:creationId xmlns:a16="http://schemas.microsoft.com/office/drawing/2014/main" id="{54F884F0-1959-CF77-616F-3FB60DB9E664}"/>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43" name="Text Box 2">
          <a:extLst>
            <a:ext uri="{FF2B5EF4-FFF2-40B4-BE49-F238E27FC236}">
              <a16:creationId xmlns:a16="http://schemas.microsoft.com/office/drawing/2014/main" id="{33F9BD98-BFF4-50F1-9D4F-17753D4805DA}"/>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44" name="Text Box 6">
          <a:extLst>
            <a:ext uri="{FF2B5EF4-FFF2-40B4-BE49-F238E27FC236}">
              <a16:creationId xmlns:a16="http://schemas.microsoft.com/office/drawing/2014/main" id="{38548C45-B4D7-81CD-9BDE-60CFEBA379E3}"/>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45" name="Text Box 2">
          <a:extLst>
            <a:ext uri="{FF2B5EF4-FFF2-40B4-BE49-F238E27FC236}">
              <a16:creationId xmlns:a16="http://schemas.microsoft.com/office/drawing/2014/main" id="{651D349B-8A7B-B6E1-1752-6220726F84DC}"/>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46" name="Text Box 2">
          <a:extLst>
            <a:ext uri="{FF2B5EF4-FFF2-40B4-BE49-F238E27FC236}">
              <a16:creationId xmlns:a16="http://schemas.microsoft.com/office/drawing/2014/main" id="{FCDD726B-61A1-CFB4-FE7D-2B0806274336}"/>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47" name="Text Box 2">
          <a:extLst>
            <a:ext uri="{FF2B5EF4-FFF2-40B4-BE49-F238E27FC236}">
              <a16:creationId xmlns:a16="http://schemas.microsoft.com/office/drawing/2014/main" id="{ECB6DAC4-95C0-713A-43B5-45AAD28E50AD}"/>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48" name="Text Box 6">
          <a:extLst>
            <a:ext uri="{FF2B5EF4-FFF2-40B4-BE49-F238E27FC236}">
              <a16:creationId xmlns:a16="http://schemas.microsoft.com/office/drawing/2014/main" id="{A95911CB-3297-C08E-16CE-543248D67305}"/>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49" name="Text Box 2">
          <a:extLst>
            <a:ext uri="{FF2B5EF4-FFF2-40B4-BE49-F238E27FC236}">
              <a16:creationId xmlns:a16="http://schemas.microsoft.com/office/drawing/2014/main" id="{0405C047-5E97-A379-3ED8-79C0BCFC90A2}"/>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550" name="Text Box 2">
          <a:extLst>
            <a:ext uri="{FF2B5EF4-FFF2-40B4-BE49-F238E27FC236}">
              <a16:creationId xmlns:a16="http://schemas.microsoft.com/office/drawing/2014/main" id="{4B8B52AD-654D-3680-D847-8EABAEA20A8A}"/>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51" name="Text Box 2">
          <a:extLst>
            <a:ext uri="{FF2B5EF4-FFF2-40B4-BE49-F238E27FC236}">
              <a16:creationId xmlns:a16="http://schemas.microsoft.com/office/drawing/2014/main" id="{4B88C1E8-FF4F-AD73-B729-5CFEBC72A04A}"/>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52" name="Text Box 6">
          <a:extLst>
            <a:ext uri="{FF2B5EF4-FFF2-40B4-BE49-F238E27FC236}">
              <a16:creationId xmlns:a16="http://schemas.microsoft.com/office/drawing/2014/main" id="{2EF08ACC-7CCE-80D4-5AFE-FC11C485F24D}"/>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53" name="Text Box 2">
          <a:extLst>
            <a:ext uri="{FF2B5EF4-FFF2-40B4-BE49-F238E27FC236}">
              <a16:creationId xmlns:a16="http://schemas.microsoft.com/office/drawing/2014/main" id="{0FDAB12D-6148-0D7F-603C-931979E3064C}"/>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554" name="Text Box 2">
          <a:extLst>
            <a:ext uri="{FF2B5EF4-FFF2-40B4-BE49-F238E27FC236}">
              <a16:creationId xmlns:a16="http://schemas.microsoft.com/office/drawing/2014/main" id="{359128C9-96C4-7492-3692-CCF00F673CAA}"/>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55" name="Text Box 2">
          <a:extLst>
            <a:ext uri="{FF2B5EF4-FFF2-40B4-BE49-F238E27FC236}">
              <a16:creationId xmlns:a16="http://schemas.microsoft.com/office/drawing/2014/main" id="{8E8F3A15-7188-85CA-4565-77C44AD0DB2E}"/>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56" name="Text Box 6">
          <a:extLst>
            <a:ext uri="{FF2B5EF4-FFF2-40B4-BE49-F238E27FC236}">
              <a16:creationId xmlns:a16="http://schemas.microsoft.com/office/drawing/2014/main" id="{D0F066E9-76CE-26AF-95FA-FB9A912BAC8A}"/>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57" name="Text Box 2">
          <a:extLst>
            <a:ext uri="{FF2B5EF4-FFF2-40B4-BE49-F238E27FC236}">
              <a16:creationId xmlns:a16="http://schemas.microsoft.com/office/drawing/2014/main" id="{B96BF189-5E37-FFAC-9538-AE0BE56110BA}"/>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558" name="Text Box 2">
          <a:extLst>
            <a:ext uri="{FF2B5EF4-FFF2-40B4-BE49-F238E27FC236}">
              <a16:creationId xmlns:a16="http://schemas.microsoft.com/office/drawing/2014/main" id="{FA389AD2-121A-67D1-185C-70265833E3BA}"/>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59" name="Text Box 2">
          <a:extLst>
            <a:ext uri="{FF2B5EF4-FFF2-40B4-BE49-F238E27FC236}">
              <a16:creationId xmlns:a16="http://schemas.microsoft.com/office/drawing/2014/main" id="{F79FE1E6-5CFB-32CB-0C54-75BE826C22C8}"/>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60" name="Text Box 6">
          <a:extLst>
            <a:ext uri="{FF2B5EF4-FFF2-40B4-BE49-F238E27FC236}">
              <a16:creationId xmlns:a16="http://schemas.microsoft.com/office/drawing/2014/main" id="{7F42413C-F64E-8338-2098-3B5C967F8E64}"/>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61" name="Text Box 2">
          <a:extLst>
            <a:ext uri="{FF2B5EF4-FFF2-40B4-BE49-F238E27FC236}">
              <a16:creationId xmlns:a16="http://schemas.microsoft.com/office/drawing/2014/main" id="{4ACFD293-5806-7A9F-AD64-3C7FB716EF40}"/>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562" name="Text Box 2">
          <a:extLst>
            <a:ext uri="{FF2B5EF4-FFF2-40B4-BE49-F238E27FC236}">
              <a16:creationId xmlns:a16="http://schemas.microsoft.com/office/drawing/2014/main" id="{0F0A04D5-FF2C-4243-E1FE-1297000CA09E}"/>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63" name="Text Box 2">
          <a:extLst>
            <a:ext uri="{FF2B5EF4-FFF2-40B4-BE49-F238E27FC236}">
              <a16:creationId xmlns:a16="http://schemas.microsoft.com/office/drawing/2014/main" id="{C2AF21B8-6FDB-03C5-84D6-9B702F199B72}"/>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64" name="Text Box 6">
          <a:extLst>
            <a:ext uri="{FF2B5EF4-FFF2-40B4-BE49-F238E27FC236}">
              <a16:creationId xmlns:a16="http://schemas.microsoft.com/office/drawing/2014/main" id="{F0974968-E586-FC1D-5542-E5443D434F70}"/>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65" name="Text Box 2">
          <a:extLst>
            <a:ext uri="{FF2B5EF4-FFF2-40B4-BE49-F238E27FC236}">
              <a16:creationId xmlns:a16="http://schemas.microsoft.com/office/drawing/2014/main" id="{71EF79AC-F10A-6E7F-B70A-0A6E9C441A43}"/>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566" name="Text Box 2">
          <a:extLst>
            <a:ext uri="{FF2B5EF4-FFF2-40B4-BE49-F238E27FC236}">
              <a16:creationId xmlns:a16="http://schemas.microsoft.com/office/drawing/2014/main" id="{C62C5374-21B5-D0C4-557F-4D4840D38502}"/>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67" name="Text Box 2">
          <a:extLst>
            <a:ext uri="{FF2B5EF4-FFF2-40B4-BE49-F238E27FC236}">
              <a16:creationId xmlns:a16="http://schemas.microsoft.com/office/drawing/2014/main" id="{C39E7495-8042-898E-55C6-EF9002B60DDC}"/>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68" name="Text Box 6">
          <a:extLst>
            <a:ext uri="{FF2B5EF4-FFF2-40B4-BE49-F238E27FC236}">
              <a16:creationId xmlns:a16="http://schemas.microsoft.com/office/drawing/2014/main" id="{3C30D86E-B7C1-301B-3561-BC9FB6C31690}"/>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69" name="Text Box 2">
          <a:extLst>
            <a:ext uri="{FF2B5EF4-FFF2-40B4-BE49-F238E27FC236}">
              <a16:creationId xmlns:a16="http://schemas.microsoft.com/office/drawing/2014/main" id="{355302CB-53D4-5F71-9D69-F6A3C10E483A}"/>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70" name="Text Box 2">
          <a:extLst>
            <a:ext uri="{FF2B5EF4-FFF2-40B4-BE49-F238E27FC236}">
              <a16:creationId xmlns:a16="http://schemas.microsoft.com/office/drawing/2014/main" id="{B3A550D6-72AB-1FF9-B00C-97E1BBB53030}"/>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71" name="Text Box 2">
          <a:extLst>
            <a:ext uri="{FF2B5EF4-FFF2-40B4-BE49-F238E27FC236}">
              <a16:creationId xmlns:a16="http://schemas.microsoft.com/office/drawing/2014/main" id="{80A05558-3DFD-3D71-C60F-B067B6E05B95}"/>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72" name="Text Box 6">
          <a:extLst>
            <a:ext uri="{FF2B5EF4-FFF2-40B4-BE49-F238E27FC236}">
              <a16:creationId xmlns:a16="http://schemas.microsoft.com/office/drawing/2014/main" id="{4ABF1473-F04E-1ABA-8CD1-70745BF10630}"/>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73" name="Text Box 2">
          <a:extLst>
            <a:ext uri="{FF2B5EF4-FFF2-40B4-BE49-F238E27FC236}">
              <a16:creationId xmlns:a16="http://schemas.microsoft.com/office/drawing/2014/main" id="{99E964C3-D5AE-BF35-AA78-C0F3039FDE03}"/>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574" name="Text Box 2">
          <a:extLst>
            <a:ext uri="{FF2B5EF4-FFF2-40B4-BE49-F238E27FC236}">
              <a16:creationId xmlns:a16="http://schemas.microsoft.com/office/drawing/2014/main" id="{6C01343C-DACE-9293-9A78-6B567D6D7C93}"/>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75" name="Text Box 2">
          <a:extLst>
            <a:ext uri="{FF2B5EF4-FFF2-40B4-BE49-F238E27FC236}">
              <a16:creationId xmlns:a16="http://schemas.microsoft.com/office/drawing/2014/main" id="{B18B95F1-1F71-C9C3-70DD-578BB603FE3D}"/>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76" name="Text Box 6">
          <a:extLst>
            <a:ext uri="{FF2B5EF4-FFF2-40B4-BE49-F238E27FC236}">
              <a16:creationId xmlns:a16="http://schemas.microsoft.com/office/drawing/2014/main" id="{BC33488D-5022-D566-BE45-DB2DC92DAE04}"/>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77" name="Text Box 2">
          <a:extLst>
            <a:ext uri="{FF2B5EF4-FFF2-40B4-BE49-F238E27FC236}">
              <a16:creationId xmlns:a16="http://schemas.microsoft.com/office/drawing/2014/main" id="{1F1C0417-B05C-75DA-F5F9-F3EC88B38336}"/>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578" name="Text Box 2">
          <a:extLst>
            <a:ext uri="{FF2B5EF4-FFF2-40B4-BE49-F238E27FC236}">
              <a16:creationId xmlns:a16="http://schemas.microsoft.com/office/drawing/2014/main" id="{E2382B72-F69A-05DF-7AE9-936DD5D33CE0}"/>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79" name="Text Box 2">
          <a:extLst>
            <a:ext uri="{FF2B5EF4-FFF2-40B4-BE49-F238E27FC236}">
              <a16:creationId xmlns:a16="http://schemas.microsoft.com/office/drawing/2014/main" id="{7D229FE9-933A-36B6-8D9D-9F2CC9F99D07}"/>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80" name="Text Box 2">
          <a:extLst>
            <a:ext uri="{FF2B5EF4-FFF2-40B4-BE49-F238E27FC236}">
              <a16:creationId xmlns:a16="http://schemas.microsoft.com/office/drawing/2014/main" id="{5264D776-2F70-2447-F958-72CEC2F96254}"/>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81" name="Text Box 2">
          <a:extLst>
            <a:ext uri="{FF2B5EF4-FFF2-40B4-BE49-F238E27FC236}">
              <a16:creationId xmlns:a16="http://schemas.microsoft.com/office/drawing/2014/main" id="{415707C4-CE5C-7A5A-C950-B56EAF59BC0C}"/>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82" name="Text Box 6">
          <a:extLst>
            <a:ext uri="{FF2B5EF4-FFF2-40B4-BE49-F238E27FC236}">
              <a16:creationId xmlns:a16="http://schemas.microsoft.com/office/drawing/2014/main" id="{7B87F11D-47D5-A860-EB97-A5CAD0C6DD5C}"/>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83" name="Text Box 2">
          <a:extLst>
            <a:ext uri="{FF2B5EF4-FFF2-40B4-BE49-F238E27FC236}">
              <a16:creationId xmlns:a16="http://schemas.microsoft.com/office/drawing/2014/main" id="{6746B353-E768-A1BD-DE72-5FC70592635B}"/>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584" name="Text Box 2">
          <a:extLst>
            <a:ext uri="{FF2B5EF4-FFF2-40B4-BE49-F238E27FC236}">
              <a16:creationId xmlns:a16="http://schemas.microsoft.com/office/drawing/2014/main" id="{EE91EF25-BE4A-62EB-6F7A-F8051BA42832}"/>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85" name="Text Box 2">
          <a:extLst>
            <a:ext uri="{FF2B5EF4-FFF2-40B4-BE49-F238E27FC236}">
              <a16:creationId xmlns:a16="http://schemas.microsoft.com/office/drawing/2014/main" id="{EA862D19-DE81-6E1D-2AE9-5DF9A656BD1A}"/>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86" name="Text Box 2">
          <a:extLst>
            <a:ext uri="{FF2B5EF4-FFF2-40B4-BE49-F238E27FC236}">
              <a16:creationId xmlns:a16="http://schemas.microsoft.com/office/drawing/2014/main" id="{B6743174-65FA-EA10-B22A-C63BE4FBA80D}"/>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87" name="Text Box 6">
          <a:extLst>
            <a:ext uri="{FF2B5EF4-FFF2-40B4-BE49-F238E27FC236}">
              <a16:creationId xmlns:a16="http://schemas.microsoft.com/office/drawing/2014/main" id="{8098F2F6-AF23-E4CC-2850-682D598860A6}"/>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88" name="Text Box 2">
          <a:extLst>
            <a:ext uri="{FF2B5EF4-FFF2-40B4-BE49-F238E27FC236}">
              <a16:creationId xmlns:a16="http://schemas.microsoft.com/office/drawing/2014/main" id="{78835724-58E9-988F-D484-0418BBB72026}"/>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89" name="Text Box 2">
          <a:extLst>
            <a:ext uri="{FF2B5EF4-FFF2-40B4-BE49-F238E27FC236}">
              <a16:creationId xmlns:a16="http://schemas.microsoft.com/office/drawing/2014/main" id="{AC753FCF-E07D-A0C0-6375-C1875DF4B202}"/>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90" name="Text Box 2">
          <a:extLst>
            <a:ext uri="{FF2B5EF4-FFF2-40B4-BE49-F238E27FC236}">
              <a16:creationId xmlns:a16="http://schemas.microsoft.com/office/drawing/2014/main" id="{7235C5C6-ED7D-0724-BA92-680BDA86F393}"/>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91" name="Text Box 2">
          <a:extLst>
            <a:ext uri="{FF2B5EF4-FFF2-40B4-BE49-F238E27FC236}">
              <a16:creationId xmlns:a16="http://schemas.microsoft.com/office/drawing/2014/main" id="{C6E4F851-8174-01A3-22B1-8F51D1BD2651}"/>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92" name="Text Box 6">
          <a:extLst>
            <a:ext uri="{FF2B5EF4-FFF2-40B4-BE49-F238E27FC236}">
              <a16:creationId xmlns:a16="http://schemas.microsoft.com/office/drawing/2014/main" id="{3C2B8FFB-A461-89C3-2F61-90BDA90A1228}"/>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93" name="Text Box 2">
          <a:extLst>
            <a:ext uri="{FF2B5EF4-FFF2-40B4-BE49-F238E27FC236}">
              <a16:creationId xmlns:a16="http://schemas.microsoft.com/office/drawing/2014/main" id="{C6D0D05C-9FC1-483A-5F49-02F6ABADC93C}"/>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94" name="Text Box 2">
          <a:extLst>
            <a:ext uri="{FF2B5EF4-FFF2-40B4-BE49-F238E27FC236}">
              <a16:creationId xmlns:a16="http://schemas.microsoft.com/office/drawing/2014/main" id="{655E9E0C-6DD7-E96D-36D2-9DA2881CBA36}"/>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95" name="Text Box 2">
          <a:extLst>
            <a:ext uri="{FF2B5EF4-FFF2-40B4-BE49-F238E27FC236}">
              <a16:creationId xmlns:a16="http://schemas.microsoft.com/office/drawing/2014/main" id="{E62A1D3C-C109-57B5-13C4-8383EED462C0}"/>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96" name="Text Box 2">
          <a:extLst>
            <a:ext uri="{FF2B5EF4-FFF2-40B4-BE49-F238E27FC236}">
              <a16:creationId xmlns:a16="http://schemas.microsoft.com/office/drawing/2014/main" id="{4499D78B-1E81-317B-31E3-05B1BA0D45D5}"/>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97" name="Text Box 2">
          <a:extLst>
            <a:ext uri="{FF2B5EF4-FFF2-40B4-BE49-F238E27FC236}">
              <a16:creationId xmlns:a16="http://schemas.microsoft.com/office/drawing/2014/main" id="{56A6E14B-C60D-F1F6-062E-E21D0ADB1367}"/>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98" name="Text Box 6">
          <a:extLst>
            <a:ext uri="{FF2B5EF4-FFF2-40B4-BE49-F238E27FC236}">
              <a16:creationId xmlns:a16="http://schemas.microsoft.com/office/drawing/2014/main" id="{9913BE3C-7D4C-C00F-FADC-F7B9498B7D12}"/>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599" name="Text Box 2">
          <a:extLst>
            <a:ext uri="{FF2B5EF4-FFF2-40B4-BE49-F238E27FC236}">
              <a16:creationId xmlns:a16="http://schemas.microsoft.com/office/drawing/2014/main" id="{FC463905-0029-0F2C-3A1B-FCB3705E85C4}"/>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600" name="Text Box 2">
          <a:extLst>
            <a:ext uri="{FF2B5EF4-FFF2-40B4-BE49-F238E27FC236}">
              <a16:creationId xmlns:a16="http://schemas.microsoft.com/office/drawing/2014/main" id="{E3AAF50D-1E1B-BEE3-88DF-DB18076AE2C0}"/>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01" name="Text Box 2">
          <a:extLst>
            <a:ext uri="{FF2B5EF4-FFF2-40B4-BE49-F238E27FC236}">
              <a16:creationId xmlns:a16="http://schemas.microsoft.com/office/drawing/2014/main" id="{D539AA2E-5692-0EA6-1F91-5FE79DA42D09}"/>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02" name="Text Box 2">
          <a:extLst>
            <a:ext uri="{FF2B5EF4-FFF2-40B4-BE49-F238E27FC236}">
              <a16:creationId xmlns:a16="http://schemas.microsoft.com/office/drawing/2014/main" id="{4E5ABE05-1C4D-9B92-A40D-7B79DA01122D}"/>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03" name="Text Box 1">
          <a:extLst>
            <a:ext uri="{FF2B5EF4-FFF2-40B4-BE49-F238E27FC236}">
              <a16:creationId xmlns:a16="http://schemas.microsoft.com/office/drawing/2014/main" id="{0F8231B4-AE43-8C0C-36D0-979D8CA71834}"/>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04" name="Text Box 3">
          <a:extLst>
            <a:ext uri="{FF2B5EF4-FFF2-40B4-BE49-F238E27FC236}">
              <a16:creationId xmlns:a16="http://schemas.microsoft.com/office/drawing/2014/main" id="{191D8131-118A-4D1B-AFC4-FAFA775C5373}"/>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05" name="Text Box 4">
          <a:extLst>
            <a:ext uri="{FF2B5EF4-FFF2-40B4-BE49-F238E27FC236}">
              <a16:creationId xmlns:a16="http://schemas.microsoft.com/office/drawing/2014/main" id="{2E9CE3EC-64DD-6F68-556F-DBBCA8068F4E}"/>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06" name="Text Box 5">
          <a:extLst>
            <a:ext uri="{FF2B5EF4-FFF2-40B4-BE49-F238E27FC236}">
              <a16:creationId xmlns:a16="http://schemas.microsoft.com/office/drawing/2014/main" id="{29E243D0-551F-4B2B-CD31-E0001F1B1070}"/>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07" name="Text Box 1">
          <a:extLst>
            <a:ext uri="{FF2B5EF4-FFF2-40B4-BE49-F238E27FC236}">
              <a16:creationId xmlns:a16="http://schemas.microsoft.com/office/drawing/2014/main" id="{E6DE0145-0B8E-2299-7339-850375E3097B}"/>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08" name="Text Box 3">
          <a:extLst>
            <a:ext uri="{FF2B5EF4-FFF2-40B4-BE49-F238E27FC236}">
              <a16:creationId xmlns:a16="http://schemas.microsoft.com/office/drawing/2014/main" id="{36B332D4-49BA-8485-657F-16AC6C657DE8}"/>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09" name="Text Box 4">
          <a:extLst>
            <a:ext uri="{FF2B5EF4-FFF2-40B4-BE49-F238E27FC236}">
              <a16:creationId xmlns:a16="http://schemas.microsoft.com/office/drawing/2014/main" id="{982CF3C0-45FC-B1BE-5563-541854FEA104}"/>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10" name="Text Box 5">
          <a:extLst>
            <a:ext uri="{FF2B5EF4-FFF2-40B4-BE49-F238E27FC236}">
              <a16:creationId xmlns:a16="http://schemas.microsoft.com/office/drawing/2014/main" id="{6A01DB9B-2B6B-CB94-9A5D-A75CAFEF3E90}"/>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119</xdr:row>
      <xdr:rowOff>0</xdr:rowOff>
    </xdr:to>
    <xdr:sp macro="" textlink="">
      <xdr:nvSpPr>
        <xdr:cNvPr id="2475611" name="Text Box 2">
          <a:extLst>
            <a:ext uri="{FF2B5EF4-FFF2-40B4-BE49-F238E27FC236}">
              <a16:creationId xmlns:a16="http://schemas.microsoft.com/office/drawing/2014/main" id="{08329026-8E28-2D5C-CE3F-836645A745C1}"/>
            </a:ext>
          </a:extLst>
        </xdr:cNvPr>
        <xdr:cNvSpPr txBox="1">
          <a:spLocks noChangeArrowheads="1"/>
        </xdr:cNvSpPr>
      </xdr:nvSpPr>
      <xdr:spPr bwMode="auto">
        <a:xfrm>
          <a:off x="3223260" y="22433280"/>
          <a:ext cx="1143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119</xdr:row>
      <xdr:rowOff>0</xdr:rowOff>
    </xdr:to>
    <xdr:sp macro="" textlink="">
      <xdr:nvSpPr>
        <xdr:cNvPr id="2475612" name="Text Box 6">
          <a:extLst>
            <a:ext uri="{FF2B5EF4-FFF2-40B4-BE49-F238E27FC236}">
              <a16:creationId xmlns:a16="http://schemas.microsoft.com/office/drawing/2014/main" id="{247BCDFA-EE0C-010A-7696-8AFE6841C5A5}"/>
            </a:ext>
          </a:extLst>
        </xdr:cNvPr>
        <xdr:cNvSpPr txBox="1">
          <a:spLocks noChangeArrowheads="1"/>
        </xdr:cNvSpPr>
      </xdr:nvSpPr>
      <xdr:spPr bwMode="auto">
        <a:xfrm>
          <a:off x="3223260" y="22433280"/>
          <a:ext cx="1143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119</xdr:row>
      <xdr:rowOff>0</xdr:rowOff>
    </xdr:to>
    <xdr:sp macro="" textlink="">
      <xdr:nvSpPr>
        <xdr:cNvPr id="2475613" name="Text Box 2">
          <a:extLst>
            <a:ext uri="{FF2B5EF4-FFF2-40B4-BE49-F238E27FC236}">
              <a16:creationId xmlns:a16="http://schemas.microsoft.com/office/drawing/2014/main" id="{5616FCDA-6D9C-BB0C-7D26-CA587AF109CF}"/>
            </a:ext>
          </a:extLst>
        </xdr:cNvPr>
        <xdr:cNvSpPr txBox="1">
          <a:spLocks noChangeArrowheads="1"/>
        </xdr:cNvSpPr>
      </xdr:nvSpPr>
      <xdr:spPr bwMode="auto">
        <a:xfrm>
          <a:off x="3223260" y="22433280"/>
          <a:ext cx="1143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119</xdr:row>
      <xdr:rowOff>0</xdr:rowOff>
    </xdr:to>
    <xdr:sp macro="" textlink="">
      <xdr:nvSpPr>
        <xdr:cNvPr id="2475614" name="Text Box 2">
          <a:extLst>
            <a:ext uri="{FF2B5EF4-FFF2-40B4-BE49-F238E27FC236}">
              <a16:creationId xmlns:a16="http://schemas.microsoft.com/office/drawing/2014/main" id="{8520E493-31CA-07E1-EC91-C5619141AF45}"/>
            </a:ext>
          </a:extLst>
        </xdr:cNvPr>
        <xdr:cNvSpPr txBox="1">
          <a:spLocks noChangeArrowheads="1"/>
        </xdr:cNvSpPr>
      </xdr:nvSpPr>
      <xdr:spPr bwMode="auto">
        <a:xfrm>
          <a:off x="3223260" y="22433280"/>
          <a:ext cx="1143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615" name="Text Box 2">
          <a:extLst>
            <a:ext uri="{FF2B5EF4-FFF2-40B4-BE49-F238E27FC236}">
              <a16:creationId xmlns:a16="http://schemas.microsoft.com/office/drawing/2014/main" id="{B5002AA2-FC32-52BC-3DE4-55288867BF8C}"/>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16" name="Text Box 6">
          <a:extLst>
            <a:ext uri="{FF2B5EF4-FFF2-40B4-BE49-F238E27FC236}">
              <a16:creationId xmlns:a16="http://schemas.microsoft.com/office/drawing/2014/main" id="{E0A545FE-166A-B1D5-95FA-B582B951A741}"/>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17" name="Text Box 2">
          <a:extLst>
            <a:ext uri="{FF2B5EF4-FFF2-40B4-BE49-F238E27FC236}">
              <a16:creationId xmlns:a16="http://schemas.microsoft.com/office/drawing/2014/main" id="{8FFB11E6-7618-952D-1FA5-C1E9BA77FAEF}"/>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18" name="Text Box 2">
          <a:extLst>
            <a:ext uri="{FF2B5EF4-FFF2-40B4-BE49-F238E27FC236}">
              <a16:creationId xmlns:a16="http://schemas.microsoft.com/office/drawing/2014/main" id="{5317804C-2B78-8495-22F5-F0BADF776390}"/>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619" name="Text Box 2">
          <a:extLst>
            <a:ext uri="{FF2B5EF4-FFF2-40B4-BE49-F238E27FC236}">
              <a16:creationId xmlns:a16="http://schemas.microsoft.com/office/drawing/2014/main" id="{E4E09DC4-43F4-D12A-7CA0-AA048013AFDA}"/>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20" name="Text Box 6">
          <a:extLst>
            <a:ext uri="{FF2B5EF4-FFF2-40B4-BE49-F238E27FC236}">
              <a16:creationId xmlns:a16="http://schemas.microsoft.com/office/drawing/2014/main" id="{16B84A46-7B03-374F-903D-9DA578550F92}"/>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21" name="Text Box 2">
          <a:extLst>
            <a:ext uri="{FF2B5EF4-FFF2-40B4-BE49-F238E27FC236}">
              <a16:creationId xmlns:a16="http://schemas.microsoft.com/office/drawing/2014/main" id="{62F357BE-2C94-515A-161D-7C9FE7DE8CA9}"/>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22" name="Text Box 2">
          <a:extLst>
            <a:ext uri="{FF2B5EF4-FFF2-40B4-BE49-F238E27FC236}">
              <a16:creationId xmlns:a16="http://schemas.microsoft.com/office/drawing/2014/main" id="{83C72D20-0090-3335-BCCA-FD5E575917E0}"/>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623" name="Text Box 2">
          <a:extLst>
            <a:ext uri="{FF2B5EF4-FFF2-40B4-BE49-F238E27FC236}">
              <a16:creationId xmlns:a16="http://schemas.microsoft.com/office/drawing/2014/main" id="{1ED8E214-9814-176C-E3EB-5C3AAD6BEA0C}"/>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24" name="Text Box 6">
          <a:extLst>
            <a:ext uri="{FF2B5EF4-FFF2-40B4-BE49-F238E27FC236}">
              <a16:creationId xmlns:a16="http://schemas.microsoft.com/office/drawing/2014/main" id="{031AF248-15C9-6A52-482F-99A442CB4A80}"/>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25" name="Text Box 2">
          <a:extLst>
            <a:ext uri="{FF2B5EF4-FFF2-40B4-BE49-F238E27FC236}">
              <a16:creationId xmlns:a16="http://schemas.microsoft.com/office/drawing/2014/main" id="{17D5AE32-828F-90BE-4033-E9C27CD9438B}"/>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26" name="Text Box 2">
          <a:extLst>
            <a:ext uri="{FF2B5EF4-FFF2-40B4-BE49-F238E27FC236}">
              <a16:creationId xmlns:a16="http://schemas.microsoft.com/office/drawing/2014/main" id="{7E3858CB-BFC2-DC98-1708-FBF43B89BBF4}"/>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627" name="Text Box 2">
          <a:extLst>
            <a:ext uri="{FF2B5EF4-FFF2-40B4-BE49-F238E27FC236}">
              <a16:creationId xmlns:a16="http://schemas.microsoft.com/office/drawing/2014/main" id="{A8FD0BC3-C0AF-C3A0-52DE-EF3697F44AD3}"/>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28" name="Text Box 6">
          <a:extLst>
            <a:ext uri="{FF2B5EF4-FFF2-40B4-BE49-F238E27FC236}">
              <a16:creationId xmlns:a16="http://schemas.microsoft.com/office/drawing/2014/main" id="{10C96292-097C-CD46-6017-7600C184457F}"/>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29" name="Text Box 2">
          <a:extLst>
            <a:ext uri="{FF2B5EF4-FFF2-40B4-BE49-F238E27FC236}">
              <a16:creationId xmlns:a16="http://schemas.microsoft.com/office/drawing/2014/main" id="{2A0DCC91-FA63-BFE4-0B39-A0F3AEAB4F5C}"/>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30" name="Text Box 2">
          <a:extLst>
            <a:ext uri="{FF2B5EF4-FFF2-40B4-BE49-F238E27FC236}">
              <a16:creationId xmlns:a16="http://schemas.microsoft.com/office/drawing/2014/main" id="{3B2B792E-5AA6-8037-FF37-B612F2C2CBCE}"/>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631" name="Text Box 2">
          <a:extLst>
            <a:ext uri="{FF2B5EF4-FFF2-40B4-BE49-F238E27FC236}">
              <a16:creationId xmlns:a16="http://schemas.microsoft.com/office/drawing/2014/main" id="{2940A159-4B72-39E1-DA4F-3F1A83A9E700}"/>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119</xdr:row>
      <xdr:rowOff>0</xdr:rowOff>
    </xdr:to>
    <xdr:sp macro="" textlink="">
      <xdr:nvSpPr>
        <xdr:cNvPr id="2475632" name="Text Box 2">
          <a:extLst>
            <a:ext uri="{FF2B5EF4-FFF2-40B4-BE49-F238E27FC236}">
              <a16:creationId xmlns:a16="http://schemas.microsoft.com/office/drawing/2014/main" id="{6E90B4A2-9107-09D8-EF5A-99C4BA2D27B3}"/>
            </a:ext>
          </a:extLst>
        </xdr:cNvPr>
        <xdr:cNvSpPr txBox="1">
          <a:spLocks noChangeArrowheads="1"/>
        </xdr:cNvSpPr>
      </xdr:nvSpPr>
      <xdr:spPr bwMode="auto">
        <a:xfrm>
          <a:off x="3223260" y="22433280"/>
          <a:ext cx="1143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33" name="Text Box 6">
          <a:extLst>
            <a:ext uri="{FF2B5EF4-FFF2-40B4-BE49-F238E27FC236}">
              <a16:creationId xmlns:a16="http://schemas.microsoft.com/office/drawing/2014/main" id="{F8382F95-D12D-2743-58D0-849232287371}"/>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34" name="Text Box 2">
          <a:extLst>
            <a:ext uri="{FF2B5EF4-FFF2-40B4-BE49-F238E27FC236}">
              <a16:creationId xmlns:a16="http://schemas.microsoft.com/office/drawing/2014/main" id="{6804ABCE-38FE-F789-05CA-2AA7707BC4A7}"/>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635" name="Text Box 2">
          <a:extLst>
            <a:ext uri="{FF2B5EF4-FFF2-40B4-BE49-F238E27FC236}">
              <a16:creationId xmlns:a16="http://schemas.microsoft.com/office/drawing/2014/main" id="{EA557A0D-7564-1B3D-0E6F-66E87267E0E7}"/>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36" name="Text Box 2">
          <a:extLst>
            <a:ext uri="{FF2B5EF4-FFF2-40B4-BE49-F238E27FC236}">
              <a16:creationId xmlns:a16="http://schemas.microsoft.com/office/drawing/2014/main" id="{DAD6BACB-3088-BD9E-98ED-B2138F691CCC}"/>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37" name="Text Box 6">
          <a:extLst>
            <a:ext uri="{FF2B5EF4-FFF2-40B4-BE49-F238E27FC236}">
              <a16:creationId xmlns:a16="http://schemas.microsoft.com/office/drawing/2014/main" id="{31D0C055-8D1B-3132-B7CF-24C1B13BCA93}"/>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38" name="Text Box 2">
          <a:extLst>
            <a:ext uri="{FF2B5EF4-FFF2-40B4-BE49-F238E27FC236}">
              <a16:creationId xmlns:a16="http://schemas.microsoft.com/office/drawing/2014/main" id="{83A28CCC-7688-6F20-2E39-9BF8659F5A42}"/>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39" name="Text Box 2">
          <a:extLst>
            <a:ext uri="{FF2B5EF4-FFF2-40B4-BE49-F238E27FC236}">
              <a16:creationId xmlns:a16="http://schemas.microsoft.com/office/drawing/2014/main" id="{7FDFC435-8A0B-CDFC-85AC-91A240F7A887}"/>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40" name="Text Box 2">
          <a:extLst>
            <a:ext uri="{FF2B5EF4-FFF2-40B4-BE49-F238E27FC236}">
              <a16:creationId xmlns:a16="http://schemas.microsoft.com/office/drawing/2014/main" id="{EEDFEC6A-208D-1890-450F-B47971AD485F}"/>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41" name="Text Box 6">
          <a:extLst>
            <a:ext uri="{FF2B5EF4-FFF2-40B4-BE49-F238E27FC236}">
              <a16:creationId xmlns:a16="http://schemas.microsoft.com/office/drawing/2014/main" id="{DD5A1862-7789-6484-2B2D-73B3EB475156}"/>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42" name="Text Box 2">
          <a:extLst>
            <a:ext uri="{FF2B5EF4-FFF2-40B4-BE49-F238E27FC236}">
              <a16:creationId xmlns:a16="http://schemas.microsoft.com/office/drawing/2014/main" id="{5DDD090A-7EC5-9785-8258-2900277EEC7A}"/>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643" name="Text Box 2">
          <a:extLst>
            <a:ext uri="{FF2B5EF4-FFF2-40B4-BE49-F238E27FC236}">
              <a16:creationId xmlns:a16="http://schemas.microsoft.com/office/drawing/2014/main" id="{8F7E234C-9017-3529-4AB3-C397BF3C433B}"/>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44" name="Text Box 2">
          <a:extLst>
            <a:ext uri="{FF2B5EF4-FFF2-40B4-BE49-F238E27FC236}">
              <a16:creationId xmlns:a16="http://schemas.microsoft.com/office/drawing/2014/main" id="{CF0A1374-AF01-20C4-598C-FF35FF0D3CA9}"/>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45" name="Text Box 6">
          <a:extLst>
            <a:ext uri="{FF2B5EF4-FFF2-40B4-BE49-F238E27FC236}">
              <a16:creationId xmlns:a16="http://schemas.microsoft.com/office/drawing/2014/main" id="{1BC8BCB0-B8F5-5DF8-CB4A-761B14C39965}"/>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46" name="Text Box 2">
          <a:extLst>
            <a:ext uri="{FF2B5EF4-FFF2-40B4-BE49-F238E27FC236}">
              <a16:creationId xmlns:a16="http://schemas.microsoft.com/office/drawing/2014/main" id="{AED24933-B4E0-FF8B-A2AD-61A72C7A47F3}"/>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647" name="Text Box 2">
          <a:extLst>
            <a:ext uri="{FF2B5EF4-FFF2-40B4-BE49-F238E27FC236}">
              <a16:creationId xmlns:a16="http://schemas.microsoft.com/office/drawing/2014/main" id="{03043BFE-E236-A783-C17F-865567E954AB}"/>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48" name="Text Box 2">
          <a:extLst>
            <a:ext uri="{FF2B5EF4-FFF2-40B4-BE49-F238E27FC236}">
              <a16:creationId xmlns:a16="http://schemas.microsoft.com/office/drawing/2014/main" id="{B6796DD5-7CA5-D1AB-20BD-63FB6B254997}"/>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49" name="Text Box 6">
          <a:extLst>
            <a:ext uri="{FF2B5EF4-FFF2-40B4-BE49-F238E27FC236}">
              <a16:creationId xmlns:a16="http://schemas.microsoft.com/office/drawing/2014/main" id="{A53DA2B8-DFB0-2F3B-B923-E9C6E86FA8C6}"/>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50" name="Text Box 2">
          <a:extLst>
            <a:ext uri="{FF2B5EF4-FFF2-40B4-BE49-F238E27FC236}">
              <a16:creationId xmlns:a16="http://schemas.microsoft.com/office/drawing/2014/main" id="{1D33795F-55BC-E158-35C2-6F1AA17BC36E}"/>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51" name="Text Box 2">
          <a:extLst>
            <a:ext uri="{FF2B5EF4-FFF2-40B4-BE49-F238E27FC236}">
              <a16:creationId xmlns:a16="http://schemas.microsoft.com/office/drawing/2014/main" id="{9FECC98B-94ED-4E7C-BD1F-6A94BD38C42F}"/>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52" name="Text Box 2">
          <a:extLst>
            <a:ext uri="{FF2B5EF4-FFF2-40B4-BE49-F238E27FC236}">
              <a16:creationId xmlns:a16="http://schemas.microsoft.com/office/drawing/2014/main" id="{870396CB-A508-55F0-4731-43971953CE63}"/>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53" name="Text Box 6">
          <a:extLst>
            <a:ext uri="{FF2B5EF4-FFF2-40B4-BE49-F238E27FC236}">
              <a16:creationId xmlns:a16="http://schemas.microsoft.com/office/drawing/2014/main" id="{18EABDB2-CA25-99B3-7CBB-7ACCAB5706EE}"/>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54" name="Text Box 2">
          <a:extLst>
            <a:ext uri="{FF2B5EF4-FFF2-40B4-BE49-F238E27FC236}">
              <a16:creationId xmlns:a16="http://schemas.microsoft.com/office/drawing/2014/main" id="{20329D5C-CB33-BDA6-59E9-0C607AE3F022}"/>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655" name="Text Box 2">
          <a:extLst>
            <a:ext uri="{FF2B5EF4-FFF2-40B4-BE49-F238E27FC236}">
              <a16:creationId xmlns:a16="http://schemas.microsoft.com/office/drawing/2014/main" id="{6B7790D9-D9BB-4AF8-48D1-6EDE779FB05E}"/>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56" name="Text Box 2">
          <a:extLst>
            <a:ext uri="{FF2B5EF4-FFF2-40B4-BE49-F238E27FC236}">
              <a16:creationId xmlns:a16="http://schemas.microsoft.com/office/drawing/2014/main" id="{EBA40587-B21C-D7AE-5AAC-43BF9A415DDD}"/>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57" name="Text Box 6">
          <a:extLst>
            <a:ext uri="{FF2B5EF4-FFF2-40B4-BE49-F238E27FC236}">
              <a16:creationId xmlns:a16="http://schemas.microsoft.com/office/drawing/2014/main" id="{7C896BAA-838E-0658-5076-93D14CE78270}"/>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58" name="Text Box 2">
          <a:extLst>
            <a:ext uri="{FF2B5EF4-FFF2-40B4-BE49-F238E27FC236}">
              <a16:creationId xmlns:a16="http://schemas.microsoft.com/office/drawing/2014/main" id="{F21363EA-3651-E39A-ACA7-A2493B768DF4}"/>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659" name="Text Box 2">
          <a:extLst>
            <a:ext uri="{FF2B5EF4-FFF2-40B4-BE49-F238E27FC236}">
              <a16:creationId xmlns:a16="http://schemas.microsoft.com/office/drawing/2014/main" id="{801B03E2-1AA9-32C3-02D7-1D26CB32E615}"/>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60" name="Text Box 2">
          <a:extLst>
            <a:ext uri="{FF2B5EF4-FFF2-40B4-BE49-F238E27FC236}">
              <a16:creationId xmlns:a16="http://schemas.microsoft.com/office/drawing/2014/main" id="{939AAFEC-2B90-D50C-B828-DD91F60A6B11}"/>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61" name="Text Box 6">
          <a:extLst>
            <a:ext uri="{FF2B5EF4-FFF2-40B4-BE49-F238E27FC236}">
              <a16:creationId xmlns:a16="http://schemas.microsoft.com/office/drawing/2014/main" id="{E06B191E-3959-34C6-E504-DB30956D10FE}"/>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62" name="Text Box 2">
          <a:extLst>
            <a:ext uri="{FF2B5EF4-FFF2-40B4-BE49-F238E27FC236}">
              <a16:creationId xmlns:a16="http://schemas.microsoft.com/office/drawing/2014/main" id="{30E3626B-BF6A-ACE9-DB1B-D0DCB8309D49}"/>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663" name="Text Box 2">
          <a:extLst>
            <a:ext uri="{FF2B5EF4-FFF2-40B4-BE49-F238E27FC236}">
              <a16:creationId xmlns:a16="http://schemas.microsoft.com/office/drawing/2014/main" id="{1ED7578B-A5AF-EA39-6904-BED96C109C1E}"/>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64" name="Text Box 2">
          <a:extLst>
            <a:ext uri="{FF2B5EF4-FFF2-40B4-BE49-F238E27FC236}">
              <a16:creationId xmlns:a16="http://schemas.microsoft.com/office/drawing/2014/main" id="{2E668522-FE71-1FA3-E370-DBCAFEE836F9}"/>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65" name="Text Box 6">
          <a:extLst>
            <a:ext uri="{FF2B5EF4-FFF2-40B4-BE49-F238E27FC236}">
              <a16:creationId xmlns:a16="http://schemas.microsoft.com/office/drawing/2014/main" id="{850F6646-CB03-5DB9-B149-DF716F9098E3}"/>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66" name="Text Box 2">
          <a:extLst>
            <a:ext uri="{FF2B5EF4-FFF2-40B4-BE49-F238E27FC236}">
              <a16:creationId xmlns:a16="http://schemas.microsoft.com/office/drawing/2014/main" id="{11711D72-1FD7-2FFB-0467-6AFEB9941DB3}"/>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67" name="Text Box 2">
          <a:extLst>
            <a:ext uri="{FF2B5EF4-FFF2-40B4-BE49-F238E27FC236}">
              <a16:creationId xmlns:a16="http://schemas.microsoft.com/office/drawing/2014/main" id="{B2991BA4-9D29-C999-EFEB-ECBDDB026351}"/>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68" name="Text Box 2">
          <a:extLst>
            <a:ext uri="{FF2B5EF4-FFF2-40B4-BE49-F238E27FC236}">
              <a16:creationId xmlns:a16="http://schemas.microsoft.com/office/drawing/2014/main" id="{E3D30DB8-36AA-9DFC-E0F9-71EC0CCAB34A}"/>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69" name="Text Box 6">
          <a:extLst>
            <a:ext uri="{FF2B5EF4-FFF2-40B4-BE49-F238E27FC236}">
              <a16:creationId xmlns:a16="http://schemas.microsoft.com/office/drawing/2014/main" id="{FD158E6E-50F1-C0D6-8F36-889A94F34CF2}"/>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70" name="Text Box 2">
          <a:extLst>
            <a:ext uri="{FF2B5EF4-FFF2-40B4-BE49-F238E27FC236}">
              <a16:creationId xmlns:a16="http://schemas.microsoft.com/office/drawing/2014/main" id="{95CF689E-1E50-5F7A-1E4D-9E2442D30E82}"/>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671" name="Text Box 2">
          <a:extLst>
            <a:ext uri="{FF2B5EF4-FFF2-40B4-BE49-F238E27FC236}">
              <a16:creationId xmlns:a16="http://schemas.microsoft.com/office/drawing/2014/main" id="{497AD20E-B785-579C-7247-56AB81C68592}"/>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72" name="Text Box 2">
          <a:extLst>
            <a:ext uri="{FF2B5EF4-FFF2-40B4-BE49-F238E27FC236}">
              <a16:creationId xmlns:a16="http://schemas.microsoft.com/office/drawing/2014/main" id="{A3AF91CE-86A1-5D39-7024-0E0468B7DD5C}"/>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73" name="Text Box 6">
          <a:extLst>
            <a:ext uri="{FF2B5EF4-FFF2-40B4-BE49-F238E27FC236}">
              <a16:creationId xmlns:a16="http://schemas.microsoft.com/office/drawing/2014/main" id="{E9861C04-7DCC-58E7-5527-2AD455F07F63}"/>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74" name="Text Box 2">
          <a:extLst>
            <a:ext uri="{FF2B5EF4-FFF2-40B4-BE49-F238E27FC236}">
              <a16:creationId xmlns:a16="http://schemas.microsoft.com/office/drawing/2014/main" id="{0F5809F4-98DD-F84B-3A01-509FC3CB0BE3}"/>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675" name="Text Box 2">
          <a:extLst>
            <a:ext uri="{FF2B5EF4-FFF2-40B4-BE49-F238E27FC236}">
              <a16:creationId xmlns:a16="http://schemas.microsoft.com/office/drawing/2014/main" id="{9C3DC019-5C2B-F5C6-1C8F-F674C7855726}"/>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76" name="Text Box 2">
          <a:extLst>
            <a:ext uri="{FF2B5EF4-FFF2-40B4-BE49-F238E27FC236}">
              <a16:creationId xmlns:a16="http://schemas.microsoft.com/office/drawing/2014/main" id="{36331462-A762-4EA8-203E-97662C665A57}"/>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77" name="Text Box 6">
          <a:extLst>
            <a:ext uri="{FF2B5EF4-FFF2-40B4-BE49-F238E27FC236}">
              <a16:creationId xmlns:a16="http://schemas.microsoft.com/office/drawing/2014/main" id="{4AAF6486-CCC9-C547-0CA4-1CDE5B4D1BFE}"/>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78" name="Text Box 2">
          <a:extLst>
            <a:ext uri="{FF2B5EF4-FFF2-40B4-BE49-F238E27FC236}">
              <a16:creationId xmlns:a16="http://schemas.microsoft.com/office/drawing/2014/main" id="{C09508BE-4D88-A5B9-7C24-7DCA850C4E3B}"/>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679" name="Text Box 2">
          <a:extLst>
            <a:ext uri="{FF2B5EF4-FFF2-40B4-BE49-F238E27FC236}">
              <a16:creationId xmlns:a16="http://schemas.microsoft.com/office/drawing/2014/main" id="{A1A26773-6508-EFA0-E9BD-A790DB2E137D}"/>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80" name="Text Box 2">
          <a:extLst>
            <a:ext uri="{FF2B5EF4-FFF2-40B4-BE49-F238E27FC236}">
              <a16:creationId xmlns:a16="http://schemas.microsoft.com/office/drawing/2014/main" id="{DB8C5C82-B8CE-FF51-9576-3364D212DC3A}"/>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81" name="Text Box 6">
          <a:extLst>
            <a:ext uri="{FF2B5EF4-FFF2-40B4-BE49-F238E27FC236}">
              <a16:creationId xmlns:a16="http://schemas.microsoft.com/office/drawing/2014/main" id="{D0806EC8-3453-9A7B-AD78-37DBFE535F4E}"/>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82" name="Text Box 2">
          <a:extLst>
            <a:ext uri="{FF2B5EF4-FFF2-40B4-BE49-F238E27FC236}">
              <a16:creationId xmlns:a16="http://schemas.microsoft.com/office/drawing/2014/main" id="{FA3D2A1E-DD7A-2D20-F200-122A797B08A6}"/>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683" name="Text Box 2">
          <a:extLst>
            <a:ext uri="{FF2B5EF4-FFF2-40B4-BE49-F238E27FC236}">
              <a16:creationId xmlns:a16="http://schemas.microsoft.com/office/drawing/2014/main" id="{8F1B2578-A96D-ABE6-476E-C26C3AED8DAD}"/>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84" name="Text Box 2">
          <a:extLst>
            <a:ext uri="{FF2B5EF4-FFF2-40B4-BE49-F238E27FC236}">
              <a16:creationId xmlns:a16="http://schemas.microsoft.com/office/drawing/2014/main" id="{72185820-0218-9CC6-FA7F-E7BF807C1729}"/>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85" name="Text Box 6">
          <a:extLst>
            <a:ext uri="{FF2B5EF4-FFF2-40B4-BE49-F238E27FC236}">
              <a16:creationId xmlns:a16="http://schemas.microsoft.com/office/drawing/2014/main" id="{FB6E73E0-7392-8ACE-4F0F-77F7145D3AD3}"/>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86" name="Text Box 2">
          <a:extLst>
            <a:ext uri="{FF2B5EF4-FFF2-40B4-BE49-F238E27FC236}">
              <a16:creationId xmlns:a16="http://schemas.microsoft.com/office/drawing/2014/main" id="{4EDE32A2-3E3E-83BE-D430-D7F679517D55}"/>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87" name="Text Box 2">
          <a:extLst>
            <a:ext uri="{FF2B5EF4-FFF2-40B4-BE49-F238E27FC236}">
              <a16:creationId xmlns:a16="http://schemas.microsoft.com/office/drawing/2014/main" id="{45EDF728-2EC2-D526-14C1-2C327252B0F9}"/>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88" name="Text Box 2">
          <a:extLst>
            <a:ext uri="{FF2B5EF4-FFF2-40B4-BE49-F238E27FC236}">
              <a16:creationId xmlns:a16="http://schemas.microsoft.com/office/drawing/2014/main" id="{B12EC678-AA8E-6D59-639D-66962DE3315F}"/>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89" name="Text Box 6">
          <a:extLst>
            <a:ext uri="{FF2B5EF4-FFF2-40B4-BE49-F238E27FC236}">
              <a16:creationId xmlns:a16="http://schemas.microsoft.com/office/drawing/2014/main" id="{18D488F2-80F4-BE8F-B47A-0D6772541F6F}"/>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90" name="Text Box 2">
          <a:extLst>
            <a:ext uri="{FF2B5EF4-FFF2-40B4-BE49-F238E27FC236}">
              <a16:creationId xmlns:a16="http://schemas.microsoft.com/office/drawing/2014/main" id="{9C0FAD03-7AEC-1E4A-269A-579F789EF9E1}"/>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691" name="Text Box 2">
          <a:extLst>
            <a:ext uri="{FF2B5EF4-FFF2-40B4-BE49-F238E27FC236}">
              <a16:creationId xmlns:a16="http://schemas.microsoft.com/office/drawing/2014/main" id="{A2302E7C-7546-AF9F-26C4-3E1B7EBF142C}"/>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92" name="Text Box 2">
          <a:extLst>
            <a:ext uri="{FF2B5EF4-FFF2-40B4-BE49-F238E27FC236}">
              <a16:creationId xmlns:a16="http://schemas.microsoft.com/office/drawing/2014/main" id="{CADD1A86-DC56-A4FA-77E6-26283640B8A8}"/>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93" name="Text Box 6">
          <a:extLst>
            <a:ext uri="{FF2B5EF4-FFF2-40B4-BE49-F238E27FC236}">
              <a16:creationId xmlns:a16="http://schemas.microsoft.com/office/drawing/2014/main" id="{E86E53E2-6418-B347-5554-F23CFD01AB4A}"/>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94" name="Text Box 2">
          <a:extLst>
            <a:ext uri="{FF2B5EF4-FFF2-40B4-BE49-F238E27FC236}">
              <a16:creationId xmlns:a16="http://schemas.microsoft.com/office/drawing/2014/main" id="{06487548-44B8-BA81-4A0B-9EF9C5C261BF}"/>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695" name="Text Box 2">
          <a:extLst>
            <a:ext uri="{FF2B5EF4-FFF2-40B4-BE49-F238E27FC236}">
              <a16:creationId xmlns:a16="http://schemas.microsoft.com/office/drawing/2014/main" id="{17E16433-D7B4-3435-F95C-28EF40510EEB}"/>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96" name="Text Box 2">
          <a:extLst>
            <a:ext uri="{FF2B5EF4-FFF2-40B4-BE49-F238E27FC236}">
              <a16:creationId xmlns:a16="http://schemas.microsoft.com/office/drawing/2014/main" id="{7DFF537F-DD88-4B07-22A7-1257E84F5ACE}"/>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97" name="Text Box 6">
          <a:extLst>
            <a:ext uri="{FF2B5EF4-FFF2-40B4-BE49-F238E27FC236}">
              <a16:creationId xmlns:a16="http://schemas.microsoft.com/office/drawing/2014/main" id="{6EB2745B-BE5E-19BD-19A9-B573734ACC90}"/>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698" name="Text Box 2">
          <a:extLst>
            <a:ext uri="{FF2B5EF4-FFF2-40B4-BE49-F238E27FC236}">
              <a16:creationId xmlns:a16="http://schemas.microsoft.com/office/drawing/2014/main" id="{1F4508E8-2B5F-6B5B-7CBD-000F5ABD3140}"/>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699" name="Text Box 2">
          <a:extLst>
            <a:ext uri="{FF2B5EF4-FFF2-40B4-BE49-F238E27FC236}">
              <a16:creationId xmlns:a16="http://schemas.microsoft.com/office/drawing/2014/main" id="{B0F7F7AE-D44C-69A6-D102-7D5AED3B2197}"/>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700" name="Text Box 2">
          <a:extLst>
            <a:ext uri="{FF2B5EF4-FFF2-40B4-BE49-F238E27FC236}">
              <a16:creationId xmlns:a16="http://schemas.microsoft.com/office/drawing/2014/main" id="{EE3172C0-EFF0-BE9B-8343-AE8185FB13BC}"/>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701" name="Text Box 6">
          <a:extLst>
            <a:ext uri="{FF2B5EF4-FFF2-40B4-BE49-F238E27FC236}">
              <a16:creationId xmlns:a16="http://schemas.microsoft.com/office/drawing/2014/main" id="{1F39CB82-4D13-F0F8-7628-1AB831B61780}"/>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702" name="Text Box 2">
          <a:extLst>
            <a:ext uri="{FF2B5EF4-FFF2-40B4-BE49-F238E27FC236}">
              <a16:creationId xmlns:a16="http://schemas.microsoft.com/office/drawing/2014/main" id="{2B0E4F8B-34A4-918E-09E2-9BBA105C9307}"/>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703" name="Text Box 2">
          <a:extLst>
            <a:ext uri="{FF2B5EF4-FFF2-40B4-BE49-F238E27FC236}">
              <a16:creationId xmlns:a16="http://schemas.microsoft.com/office/drawing/2014/main" id="{D79CE8A7-4A41-8126-352A-904492EBF36C}"/>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704" name="Text Box 2">
          <a:extLst>
            <a:ext uri="{FF2B5EF4-FFF2-40B4-BE49-F238E27FC236}">
              <a16:creationId xmlns:a16="http://schemas.microsoft.com/office/drawing/2014/main" id="{813B8171-DB23-7368-05B9-87D73F09E663}"/>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705" name="Text Box 6">
          <a:extLst>
            <a:ext uri="{FF2B5EF4-FFF2-40B4-BE49-F238E27FC236}">
              <a16:creationId xmlns:a16="http://schemas.microsoft.com/office/drawing/2014/main" id="{DA53548A-1B73-F694-2C0B-B2C14274943B}"/>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706" name="Text Box 2">
          <a:extLst>
            <a:ext uri="{FF2B5EF4-FFF2-40B4-BE49-F238E27FC236}">
              <a16:creationId xmlns:a16="http://schemas.microsoft.com/office/drawing/2014/main" id="{8F744F1D-1149-85E5-E9B9-5CBE9F736056}"/>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707" name="Text Box 2">
          <a:extLst>
            <a:ext uri="{FF2B5EF4-FFF2-40B4-BE49-F238E27FC236}">
              <a16:creationId xmlns:a16="http://schemas.microsoft.com/office/drawing/2014/main" id="{01907BF1-2EC5-88B5-C343-D1FE0D9B21CD}"/>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708" name="Text Box 2">
          <a:extLst>
            <a:ext uri="{FF2B5EF4-FFF2-40B4-BE49-F238E27FC236}">
              <a16:creationId xmlns:a16="http://schemas.microsoft.com/office/drawing/2014/main" id="{49A25440-B0EB-5B49-34DC-C3CC6E56D879}"/>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709" name="Text Box 6">
          <a:extLst>
            <a:ext uri="{FF2B5EF4-FFF2-40B4-BE49-F238E27FC236}">
              <a16:creationId xmlns:a16="http://schemas.microsoft.com/office/drawing/2014/main" id="{646AB2A1-76E0-C78C-E1B7-80B0FA1C0A9D}"/>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710" name="Text Box 2">
          <a:extLst>
            <a:ext uri="{FF2B5EF4-FFF2-40B4-BE49-F238E27FC236}">
              <a16:creationId xmlns:a16="http://schemas.microsoft.com/office/drawing/2014/main" id="{E0AEF5EF-38AD-397A-4ECE-602A0580990C}"/>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711" name="Text Box 2">
          <a:extLst>
            <a:ext uri="{FF2B5EF4-FFF2-40B4-BE49-F238E27FC236}">
              <a16:creationId xmlns:a16="http://schemas.microsoft.com/office/drawing/2014/main" id="{F596B08D-5D7F-3193-B465-B09F2AE8C1CC}"/>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712" name="Text Box 2">
          <a:extLst>
            <a:ext uri="{FF2B5EF4-FFF2-40B4-BE49-F238E27FC236}">
              <a16:creationId xmlns:a16="http://schemas.microsoft.com/office/drawing/2014/main" id="{BB70AB46-031D-EB80-8FD8-A7F5CE960E9C}"/>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713" name="Text Box 6">
          <a:extLst>
            <a:ext uri="{FF2B5EF4-FFF2-40B4-BE49-F238E27FC236}">
              <a16:creationId xmlns:a16="http://schemas.microsoft.com/office/drawing/2014/main" id="{DC6FE026-7B19-4B12-EABD-51EE28A36E31}"/>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714" name="Text Box 2">
          <a:extLst>
            <a:ext uri="{FF2B5EF4-FFF2-40B4-BE49-F238E27FC236}">
              <a16:creationId xmlns:a16="http://schemas.microsoft.com/office/drawing/2014/main" id="{78E45B38-3222-A44D-A03F-21A7230B8FC6}"/>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715" name="Text Box 2">
          <a:extLst>
            <a:ext uri="{FF2B5EF4-FFF2-40B4-BE49-F238E27FC236}">
              <a16:creationId xmlns:a16="http://schemas.microsoft.com/office/drawing/2014/main" id="{0C04C2D6-4C97-D18B-E64B-698462036980}"/>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716" name="Text Box 2">
          <a:extLst>
            <a:ext uri="{FF2B5EF4-FFF2-40B4-BE49-F238E27FC236}">
              <a16:creationId xmlns:a16="http://schemas.microsoft.com/office/drawing/2014/main" id="{D27671EA-BE2B-B72F-81F0-C401BB6917DE}"/>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119</xdr:row>
      <xdr:rowOff>0</xdr:rowOff>
    </xdr:to>
    <xdr:sp macro="" textlink="">
      <xdr:nvSpPr>
        <xdr:cNvPr id="2475717" name="Text Box 2">
          <a:extLst>
            <a:ext uri="{FF2B5EF4-FFF2-40B4-BE49-F238E27FC236}">
              <a16:creationId xmlns:a16="http://schemas.microsoft.com/office/drawing/2014/main" id="{1E5701B2-1ED9-83CF-C9E0-9C84EB1114E2}"/>
            </a:ext>
          </a:extLst>
        </xdr:cNvPr>
        <xdr:cNvSpPr txBox="1">
          <a:spLocks noChangeArrowheads="1"/>
        </xdr:cNvSpPr>
      </xdr:nvSpPr>
      <xdr:spPr bwMode="auto">
        <a:xfrm>
          <a:off x="3223260" y="22433280"/>
          <a:ext cx="1143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119</xdr:row>
      <xdr:rowOff>0</xdr:rowOff>
    </xdr:to>
    <xdr:sp macro="" textlink="">
      <xdr:nvSpPr>
        <xdr:cNvPr id="2475718" name="Text Box 6">
          <a:extLst>
            <a:ext uri="{FF2B5EF4-FFF2-40B4-BE49-F238E27FC236}">
              <a16:creationId xmlns:a16="http://schemas.microsoft.com/office/drawing/2014/main" id="{2EC0562D-9013-7487-8281-9BD2A3A32BC0}"/>
            </a:ext>
          </a:extLst>
        </xdr:cNvPr>
        <xdr:cNvSpPr txBox="1">
          <a:spLocks noChangeArrowheads="1"/>
        </xdr:cNvSpPr>
      </xdr:nvSpPr>
      <xdr:spPr bwMode="auto">
        <a:xfrm>
          <a:off x="3223260" y="22433280"/>
          <a:ext cx="1143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119</xdr:row>
      <xdr:rowOff>0</xdr:rowOff>
    </xdr:to>
    <xdr:sp macro="" textlink="">
      <xdr:nvSpPr>
        <xdr:cNvPr id="2475719" name="Text Box 2">
          <a:extLst>
            <a:ext uri="{FF2B5EF4-FFF2-40B4-BE49-F238E27FC236}">
              <a16:creationId xmlns:a16="http://schemas.microsoft.com/office/drawing/2014/main" id="{50B6D790-15CE-F906-DD66-430C34993D9D}"/>
            </a:ext>
          </a:extLst>
        </xdr:cNvPr>
        <xdr:cNvSpPr txBox="1">
          <a:spLocks noChangeArrowheads="1"/>
        </xdr:cNvSpPr>
      </xdr:nvSpPr>
      <xdr:spPr bwMode="auto">
        <a:xfrm>
          <a:off x="3223260" y="22433280"/>
          <a:ext cx="1143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119</xdr:row>
      <xdr:rowOff>0</xdr:rowOff>
    </xdr:to>
    <xdr:sp macro="" textlink="">
      <xdr:nvSpPr>
        <xdr:cNvPr id="2475720" name="Text Box 2">
          <a:extLst>
            <a:ext uri="{FF2B5EF4-FFF2-40B4-BE49-F238E27FC236}">
              <a16:creationId xmlns:a16="http://schemas.microsoft.com/office/drawing/2014/main" id="{2A5753E2-D3EF-7D01-536D-72D95307AB79}"/>
            </a:ext>
          </a:extLst>
        </xdr:cNvPr>
        <xdr:cNvSpPr txBox="1">
          <a:spLocks noChangeArrowheads="1"/>
        </xdr:cNvSpPr>
      </xdr:nvSpPr>
      <xdr:spPr bwMode="auto">
        <a:xfrm>
          <a:off x="3223260" y="22433280"/>
          <a:ext cx="3048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119</xdr:row>
      <xdr:rowOff>0</xdr:rowOff>
    </xdr:to>
    <xdr:sp macro="" textlink="">
      <xdr:nvSpPr>
        <xdr:cNvPr id="2475721" name="Text Box 2">
          <a:extLst>
            <a:ext uri="{FF2B5EF4-FFF2-40B4-BE49-F238E27FC236}">
              <a16:creationId xmlns:a16="http://schemas.microsoft.com/office/drawing/2014/main" id="{75F335D8-2C69-1E2E-4DD0-51DBFEB73867}"/>
            </a:ext>
          </a:extLst>
        </xdr:cNvPr>
        <xdr:cNvSpPr txBox="1">
          <a:spLocks noChangeArrowheads="1"/>
        </xdr:cNvSpPr>
      </xdr:nvSpPr>
      <xdr:spPr bwMode="auto">
        <a:xfrm>
          <a:off x="3223260" y="22433280"/>
          <a:ext cx="1143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119</xdr:row>
      <xdr:rowOff>0</xdr:rowOff>
    </xdr:to>
    <xdr:sp macro="" textlink="">
      <xdr:nvSpPr>
        <xdr:cNvPr id="2475722" name="Text Box 2">
          <a:extLst>
            <a:ext uri="{FF2B5EF4-FFF2-40B4-BE49-F238E27FC236}">
              <a16:creationId xmlns:a16="http://schemas.microsoft.com/office/drawing/2014/main" id="{99E435A8-2FF6-4B82-BE51-ACDE7C50327E}"/>
            </a:ext>
          </a:extLst>
        </xdr:cNvPr>
        <xdr:cNvSpPr txBox="1">
          <a:spLocks noChangeArrowheads="1"/>
        </xdr:cNvSpPr>
      </xdr:nvSpPr>
      <xdr:spPr bwMode="auto">
        <a:xfrm>
          <a:off x="3223260" y="22433280"/>
          <a:ext cx="1143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119</xdr:row>
      <xdr:rowOff>0</xdr:rowOff>
    </xdr:to>
    <xdr:sp macro="" textlink="">
      <xdr:nvSpPr>
        <xdr:cNvPr id="2475723" name="Text Box 2">
          <a:extLst>
            <a:ext uri="{FF2B5EF4-FFF2-40B4-BE49-F238E27FC236}">
              <a16:creationId xmlns:a16="http://schemas.microsoft.com/office/drawing/2014/main" id="{93E34BA9-7999-5DB4-E0F2-F679A7C00730}"/>
            </a:ext>
          </a:extLst>
        </xdr:cNvPr>
        <xdr:cNvSpPr txBox="1">
          <a:spLocks noChangeArrowheads="1"/>
        </xdr:cNvSpPr>
      </xdr:nvSpPr>
      <xdr:spPr bwMode="auto">
        <a:xfrm>
          <a:off x="3223260" y="22433280"/>
          <a:ext cx="1143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119</xdr:row>
      <xdr:rowOff>0</xdr:rowOff>
    </xdr:to>
    <xdr:sp macro="" textlink="">
      <xdr:nvSpPr>
        <xdr:cNvPr id="2475724" name="Text Box 6">
          <a:extLst>
            <a:ext uri="{FF2B5EF4-FFF2-40B4-BE49-F238E27FC236}">
              <a16:creationId xmlns:a16="http://schemas.microsoft.com/office/drawing/2014/main" id="{5FDEAEFF-E720-7140-BA2E-CD91FCCCC8ED}"/>
            </a:ext>
          </a:extLst>
        </xdr:cNvPr>
        <xdr:cNvSpPr txBox="1">
          <a:spLocks noChangeArrowheads="1"/>
        </xdr:cNvSpPr>
      </xdr:nvSpPr>
      <xdr:spPr bwMode="auto">
        <a:xfrm>
          <a:off x="3223260" y="22433280"/>
          <a:ext cx="1143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119</xdr:row>
      <xdr:rowOff>0</xdr:rowOff>
    </xdr:to>
    <xdr:sp macro="" textlink="">
      <xdr:nvSpPr>
        <xdr:cNvPr id="2475725" name="Text Box 2">
          <a:extLst>
            <a:ext uri="{FF2B5EF4-FFF2-40B4-BE49-F238E27FC236}">
              <a16:creationId xmlns:a16="http://schemas.microsoft.com/office/drawing/2014/main" id="{5164DB7C-D93E-4896-3AFF-A3F220C3EF20}"/>
            </a:ext>
          </a:extLst>
        </xdr:cNvPr>
        <xdr:cNvSpPr txBox="1">
          <a:spLocks noChangeArrowheads="1"/>
        </xdr:cNvSpPr>
      </xdr:nvSpPr>
      <xdr:spPr bwMode="auto">
        <a:xfrm>
          <a:off x="3223260" y="22433280"/>
          <a:ext cx="11430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119</xdr:row>
      <xdr:rowOff>0</xdr:rowOff>
    </xdr:to>
    <xdr:sp macro="" textlink="">
      <xdr:nvSpPr>
        <xdr:cNvPr id="2475726" name="Text Box 2">
          <a:extLst>
            <a:ext uri="{FF2B5EF4-FFF2-40B4-BE49-F238E27FC236}">
              <a16:creationId xmlns:a16="http://schemas.microsoft.com/office/drawing/2014/main" id="{3EE6DAC8-6C38-7627-8253-BAC862028B82}"/>
            </a:ext>
          </a:extLst>
        </xdr:cNvPr>
        <xdr:cNvSpPr txBox="1">
          <a:spLocks noChangeArrowheads="1"/>
        </xdr:cNvSpPr>
      </xdr:nvSpPr>
      <xdr:spPr bwMode="auto">
        <a:xfrm>
          <a:off x="3223260" y="22433280"/>
          <a:ext cx="3048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32</xdr:col>
      <xdr:colOff>121920</xdr:colOff>
      <xdr:row>117</xdr:row>
      <xdr:rowOff>0</xdr:rowOff>
    </xdr:from>
    <xdr:to>
      <xdr:col>33</xdr:col>
      <xdr:colOff>0</xdr:colOff>
      <xdr:row>119</xdr:row>
      <xdr:rowOff>0</xdr:rowOff>
    </xdr:to>
    <xdr:sp macro="" textlink="">
      <xdr:nvSpPr>
        <xdr:cNvPr id="2475727" name="Text Box 2">
          <a:extLst>
            <a:ext uri="{FF2B5EF4-FFF2-40B4-BE49-F238E27FC236}">
              <a16:creationId xmlns:a16="http://schemas.microsoft.com/office/drawing/2014/main" id="{8326D49B-2CF4-EA94-3A40-1509FEA0CDC4}"/>
            </a:ext>
          </a:extLst>
        </xdr:cNvPr>
        <xdr:cNvSpPr txBox="1">
          <a:spLocks noChangeArrowheads="1"/>
        </xdr:cNvSpPr>
      </xdr:nvSpPr>
      <xdr:spPr bwMode="auto">
        <a:xfrm>
          <a:off x="7970520" y="22433280"/>
          <a:ext cx="13716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728" name="Text Box 6">
          <a:extLst>
            <a:ext uri="{FF2B5EF4-FFF2-40B4-BE49-F238E27FC236}">
              <a16:creationId xmlns:a16="http://schemas.microsoft.com/office/drawing/2014/main" id="{06C6CF60-FA07-A70C-5F51-A3E7FD35DCE5}"/>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729" name="Text Box 2">
          <a:extLst>
            <a:ext uri="{FF2B5EF4-FFF2-40B4-BE49-F238E27FC236}">
              <a16:creationId xmlns:a16="http://schemas.microsoft.com/office/drawing/2014/main" id="{9FB188F1-D39D-FFAF-9F31-969E6F77FF31}"/>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730" name="Text Box 2">
          <a:extLst>
            <a:ext uri="{FF2B5EF4-FFF2-40B4-BE49-F238E27FC236}">
              <a16:creationId xmlns:a16="http://schemas.microsoft.com/office/drawing/2014/main" id="{99718CCD-7140-7D48-F31A-0F4FBAD18CDE}"/>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731" name="Text Box 2">
          <a:extLst>
            <a:ext uri="{FF2B5EF4-FFF2-40B4-BE49-F238E27FC236}">
              <a16:creationId xmlns:a16="http://schemas.microsoft.com/office/drawing/2014/main" id="{CB0EEC46-8BE7-3DAF-4FEF-52F9DE6B988C}"/>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732" name="Text Box 2">
          <a:extLst>
            <a:ext uri="{FF2B5EF4-FFF2-40B4-BE49-F238E27FC236}">
              <a16:creationId xmlns:a16="http://schemas.microsoft.com/office/drawing/2014/main" id="{C749AE59-7711-4882-38C3-86CFB93172A8}"/>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733" name="Text Box 2">
          <a:extLst>
            <a:ext uri="{FF2B5EF4-FFF2-40B4-BE49-F238E27FC236}">
              <a16:creationId xmlns:a16="http://schemas.microsoft.com/office/drawing/2014/main" id="{F0E0FA8E-4D00-0A8A-B6AC-B0B351DBA92F}"/>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734" name="Text Box 6">
          <a:extLst>
            <a:ext uri="{FF2B5EF4-FFF2-40B4-BE49-F238E27FC236}">
              <a16:creationId xmlns:a16="http://schemas.microsoft.com/office/drawing/2014/main" id="{768C8BF8-8120-1AD8-C9AC-0CA76E413474}"/>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735" name="Text Box 2">
          <a:extLst>
            <a:ext uri="{FF2B5EF4-FFF2-40B4-BE49-F238E27FC236}">
              <a16:creationId xmlns:a16="http://schemas.microsoft.com/office/drawing/2014/main" id="{39ACD817-459D-970D-9057-4AB196A521A2}"/>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736" name="Text Box 2">
          <a:extLst>
            <a:ext uri="{FF2B5EF4-FFF2-40B4-BE49-F238E27FC236}">
              <a16:creationId xmlns:a16="http://schemas.microsoft.com/office/drawing/2014/main" id="{14856EB2-DBDA-B04F-E5D0-8DA9AA790747}"/>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737" name="Text Box 2">
          <a:extLst>
            <a:ext uri="{FF2B5EF4-FFF2-40B4-BE49-F238E27FC236}">
              <a16:creationId xmlns:a16="http://schemas.microsoft.com/office/drawing/2014/main" id="{26B34A07-CE0A-D48F-7421-2F0874D31AF1}"/>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738" name="Text Box 2">
          <a:extLst>
            <a:ext uri="{FF2B5EF4-FFF2-40B4-BE49-F238E27FC236}">
              <a16:creationId xmlns:a16="http://schemas.microsoft.com/office/drawing/2014/main" id="{09F527C3-AAEC-B1CC-D3CE-4B8A30716CE8}"/>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739" name="Text Box 6">
          <a:extLst>
            <a:ext uri="{FF2B5EF4-FFF2-40B4-BE49-F238E27FC236}">
              <a16:creationId xmlns:a16="http://schemas.microsoft.com/office/drawing/2014/main" id="{F069C86B-8E5B-CCF7-8DAB-19BC7004B9FB}"/>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740" name="Text Box 2">
          <a:extLst>
            <a:ext uri="{FF2B5EF4-FFF2-40B4-BE49-F238E27FC236}">
              <a16:creationId xmlns:a16="http://schemas.microsoft.com/office/drawing/2014/main" id="{6D083339-7546-81A3-23A6-7662A762CF27}"/>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741" name="Text Box 2">
          <a:extLst>
            <a:ext uri="{FF2B5EF4-FFF2-40B4-BE49-F238E27FC236}">
              <a16:creationId xmlns:a16="http://schemas.microsoft.com/office/drawing/2014/main" id="{F5F02DC9-A580-1211-090D-F46AF46351DA}"/>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742" name="Text Box 2">
          <a:extLst>
            <a:ext uri="{FF2B5EF4-FFF2-40B4-BE49-F238E27FC236}">
              <a16:creationId xmlns:a16="http://schemas.microsoft.com/office/drawing/2014/main" id="{9E4783CB-55EE-891B-9214-F1E4451C3D7B}"/>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743" name="Text Box 2">
          <a:extLst>
            <a:ext uri="{FF2B5EF4-FFF2-40B4-BE49-F238E27FC236}">
              <a16:creationId xmlns:a16="http://schemas.microsoft.com/office/drawing/2014/main" id="{03F9EB3F-362B-86C1-4810-8EDAFDBEE8BF}"/>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744" name="Text Box 6">
          <a:extLst>
            <a:ext uri="{FF2B5EF4-FFF2-40B4-BE49-F238E27FC236}">
              <a16:creationId xmlns:a16="http://schemas.microsoft.com/office/drawing/2014/main" id="{345E9590-D8D1-8A2E-2897-DBBEC482A64D}"/>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745" name="Text Box 2">
          <a:extLst>
            <a:ext uri="{FF2B5EF4-FFF2-40B4-BE49-F238E27FC236}">
              <a16:creationId xmlns:a16="http://schemas.microsoft.com/office/drawing/2014/main" id="{21EF1EC6-CC1F-9A58-EB9D-D7F3D48DCEEC}"/>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746" name="Text Box 2">
          <a:extLst>
            <a:ext uri="{FF2B5EF4-FFF2-40B4-BE49-F238E27FC236}">
              <a16:creationId xmlns:a16="http://schemas.microsoft.com/office/drawing/2014/main" id="{6A54A25E-95CD-7359-9CEF-1612C961FAEF}"/>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747" name="Text Box 2">
          <a:extLst>
            <a:ext uri="{FF2B5EF4-FFF2-40B4-BE49-F238E27FC236}">
              <a16:creationId xmlns:a16="http://schemas.microsoft.com/office/drawing/2014/main" id="{60AD815F-484A-7446-31AA-FAE0B534708F}"/>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748" name="Text Box 2">
          <a:extLst>
            <a:ext uri="{FF2B5EF4-FFF2-40B4-BE49-F238E27FC236}">
              <a16:creationId xmlns:a16="http://schemas.microsoft.com/office/drawing/2014/main" id="{EA0076F5-66CF-AF08-0EF5-625AF0E4DA95}"/>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749" name="Text Box 2">
          <a:extLst>
            <a:ext uri="{FF2B5EF4-FFF2-40B4-BE49-F238E27FC236}">
              <a16:creationId xmlns:a16="http://schemas.microsoft.com/office/drawing/2014/main" id="{C7138C1E-E10A-16F2-1B66-AD4BF6A8DB05}"/>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114300</xdr:colOff>
      <xdr:row>118</xdr:row>
      <xdr:rowOff>0</xdr:rowOff>
    </xdr:to>
    <xdr:sp macro="" textlink="">
      <xdr:nvSpPr>
        <xdr:cNvPr id="2475750" name="Text Box 6">
          <a:extLst>
            <a:ext uri="{FF2B5EF4-FFF2-40B4-BE49-F238E27FC236}">
              <a16:creationId xmlns:a16="http://schemas.microsoft.com/office/drawing/2014/main" id="{74770A9C-D61C-3347-F1AA-C366B06995E1}"/>
            </a:ext>
          </a:extLst>
        </xdr:cNvPr>
        <xdr:cNvSpPr txBox="1">
          <a:spLocks noChangeArrowheads="1"/>
        </xdr:cNvSpPr>
      </xdr:nvSpPr>
      <xdr:spPr bwMode="auto">
        <a:xfrm>
          <a:off x="3223260" y="22433280"/>
          <a:ext cx="11430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751" name="Text Box 2">
          <a:extLst>
            <a:ext uri="{FF2B5EF4-FFF2-40B4-BE49-F238E27FC236}">
              <a16:creationId xmlns:a16="http://schemas.microsoft.com/office/drawing/2014/main" id="{5E7DB1F0-0D2D-C374-ADD4-DF79DA991821}"/>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114300</xdr:rowOff>
    </xdr:to>
    <xdr:sp macro="" textlink="">
      <xdr:nvSpPr>
        <xdr:cNvPr id="2475752" name="Text Box 2">
          <a:extLst>
            <a:ext uri="{FF2B5EF4-FFF2-40B4-BE49-F238E27FC236}">
              <a16:creationId xmlns:a16="http://schemas.microsoft.com/office/drawing/2014/main" id="{5FA813AB-9DFE-26BA-DC37-5142D014F6D6}"/>
            </a:ext>
          </a:extLst>
        </xdr:cNvPr>
        <xdr:cNvSpPr txBox="1">
          <a:spLocks noChangeArrowheads="1"/>
        </xdr:cNvSpPr>
      </xdr:nvSpPr>
      <xdr:spPr bwMode="auto">
        <a:xfrm>
          <a:off x="3223260" y="224332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114300</xdr:rowOff>
    </xdr:to>
    <xdr:sp macro="" textlink="">
      <xdr:nvSpPr>
        <xdr:cNvPr id="2475753" name="Text Box 2">
          <a:extLst>
            <a:ext uri="{FF2B5EF4-FFF2-40B4-BE49-F238E27FC236}">
              <a16:creationId xmlns:a16="http://schemas.microsoft.com/office/drawing/2014/main" id="{433F7DE3-3EEF-0472-B9AD-B07881136261}"/>
            </a:ext>
          </a:extLst>
        </xdr:cNvPr>
        <xdr:cNvSpPr txBox="1">
          <a:spLocks noChangeArrowheads="1"/>
        </xdr:cNvSpPr>
      </xdr:nvSpPr>
      <xdr:spPr bwMode="auto">
        <a:xfrm>
          <a:off x="3223260" y="224332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114300</xdr:rowOff>
    </xdr:to>
    <xdr:sp macro="" textlink="">
      <xdr:nvSpPr>
        <xdr:cNvPr id="2475754" name="Text Box 2">
          <a:extLst>
            <a:ext uri="{FF2B5EF4-FFF2-40B4-BE49-F238E27FC236}">
              <a16:creationId xmlns:a16="http://schemas.microsoft.com/office/drawing/2014/main" id="{F780C79E-2880-24EF-2FF0-9FB9CAE88939}"/>
            </a:ext>
          </a:extLst>
        </xdr:cNvPr>
        <xdr:cNvSpPr txBox="1">
          <a:spLocks noChangeArrowheads="1"/>
        </xdr:cNvSpPr>
      </xdr:nvSpPr>
      <xdr:spPr bwMode="auto">
        <a:xfrm>
          <a:off x="3223260" y="224332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114300</xdr:rowOff>
    </xdr:to>
    <xdr:sp macro="" textlink="">
      <xdr:nvSpPr>
        <xdr:cNvPr id="2475755" name="Text Box 2">
          <a:extLst>
            <a:ext uri="{FF2B5EF4-FFF2-40B4-BE49-F238E27FC236}">
              <a16:creationId xmlns:a16="http://schemas.microsoft.com/office/drawing/2014/main" id="{316B868D-8737-F4DC-03FB-0E606C68A0A4}"/>
            </a:ext>
          </a:extLst>
        </xdr:cNvPr>
        <xdr:cNvSpPr txBox="1">
          <a:spLocks noChangeArrowheads="1"/>
        </xdr:cNvSpPr>
      </xdr:nvSpPr>
      <xdr:spPr bwMode="auto">
        <a:xfrm>
          <a:off x="3223260" y="22433280"/>
          <a:ext cx="30480" cy="3810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756" name="Text Box 2">
          <a:extLst>
            <a:ext uri="{FF2B5EF4-FFF2-40B4-BE49-F238E27FC236}">
              <a16:creationId xmlns:a16="http://schemas.microsoft.com/office/drawing/2014/main" id="{D031F360-71F7-868D-9D14-1495E1FEAA75}"/>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757" name="Text Box 2">
          <a:extLst>
            <a:ext uri="{FF2B5EF4-FFF2-40B4-BE49-F238E27FC236}">
              <a16:creationId xmlns:a16="http://schemas.microsoft.com/office/drawing/2014/main" id="{B2221EF4-390B-1F0E-0F47-10CC938CD558}"/>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758" name="Text Box 2">
          <a:extLst>
            <a:ext uri="{FF2B5EF4-FFF2-40B4-BE49-F238E27FC236}">
              <a16:creationId xmlns:a16="http://schemas.microsoft.com/office/drawing/2014/main" id="{89488679-F0BA-C45B-6D73-9FBF1CE41681}"/>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759" name="Text Box 2">
          <a:extLst>
            <a:ext uri="{FF2B5EF4-FFF2-40B4-BE49-F238E27FC236}">
              <a16:creationId xmlns:a16="http://schemas.microsoft.com/office/drawing/2014/main" id="{701A42C4-9647-B5D4-B0C2-C40987A1696F}"/>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760" name="Text Box 2">
          <a:extLst>
            <a:ext uri="{FF2B5EF4-FFF2-40B4-BE49-F238E27FC236}">
              <a16:creationId xmlns:a16="http://schemas.microsoft.com/office/drawing/2014/main" id="{E05492BC-E6D7-3362-64C7-B7E177479C4E}"/>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761" name="Text Box 2">
          <a:extLst>
            <a:ext uri="{FF2B5EF4-FFF2-40B4-BE49-F238E27FC236}">
              <a16:creationId xmlns:a16="http://schemas.microsoft.com/office/drawing/2014/main" id="{C99F740B-5937-135D-7A6F-36706EE53EA5}"/>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762" name="Text Box 2">
          <a:extLst>
            <a:ext uri="{FF2B5EF4-FFF2-40B4-BE49-F238E27FC236}">
              <a16:creationId xmlns:a16="http://schemas.microsoft.com/office/drawing/2014/main" id="{5853EFB2-6F63-AF7D-2117-017AF263108B}"/>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763" name="Text Box 2">
          <a:extLst>
            <a:ext uri="{FF2B5EF4-FFF2-40B4-BE49-F238E27FC236}">
              <a16:creationId xmlns:a16="http://schemas.microsoft.com/office/drawing/2014/main" id="{94FE2B94-B1EE-6401-498E-BB0F4D75059A}"/>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119</xdr:row>
      <xdr:rowOff>0</xdr:rowOff>
    </xdr:to>
    <xdr:sp macro="" textlink="">
      <xdr:nvSpPr>
        <xdr:cNvPr id="2475764" name="Text Box 2">
          <a:extLst>
            <a:ext uri="{FF2B5EF4-FFF2-40B4-BE49-F238E27FC236}">
              <a16:creationId xmlns:a16="http://schemas.microsoft.com/office/drawing/2014/main" id="{DC7C2085-12D1-4325-5577-18965B7657C9}"/>
            </a:ext>
          </a:extLst>
        </xdr:cNvPr>
        <xdr:cNvSpPr txBox="1">
          <a:spLocks noChangeArrowheads="1"/>
        </xdr:cNvSpPr>
      </xdr:nvSpPr>
      <xdr:spPr bwMode="auto">
        <a:xfrm>
          <a:off x="3223260" y="22433280"/>
          <a:ext cx="3048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119</xdr:row>
      <xdr:rowOff>0</xdr:rowOff>
    </xdr:to>
    <xdr:sp macro="" textlink="">
      <xdr:nvSpPr>
        <xdr:cNvPr id="2475765" name="Text Box 2">
          <a:extLst>
            <a:ext uri="{FF2B5EF4-FFF2-40B4-BE49-F238E27FC236}">
              <a16:creationId xmlns:a16="http://schemas.microsoft.com/office/drawing/2014/main" id="{2CA85DA5-50F7-F2BB-E8A3-D312C87AC00F}"/>
            </a:ext>
          </a:extLst>
        </xdr:cNvPr>
        <xdr:cNvSpPr txBox="1">
          <a:spLocks noChangeArrowheads="1"/>
        </xdr:cNvSpPr>
      </xdr:nvSpPr>
      <xdr:spPr bwMode="auto">
        <a:xfrm>
          <a:off x="3223260" y="22433280"/>
          <a:ext cx="3048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119</xdr:row>
      <xdr:rowOff>0</xdr:rowOff>
    </xdr:to>
    <xdr:sp macro="" textlink="">
      <xdr:nvSpPr>
        <xdr:cNvPr id="2475766" name="Text Box 2">
          <a:extLst>
            <a:ext uri="{FF2B5EF4-FFF2-40B4-BE49-F238E27FC236}">
              <a16:creationId xmlns:a16="http://schemas.microsoft.com/office/drawing/2014/main" id="{14D1DF4B-9CD6-E7EC-CC9B-A44A11498DDC}"/>
            </a:ext>
          </a:extLst>
        </xdr:cNvPr>
        <xdr:cNvSpPr txBox="1">
          <a:spLocks noChangeArrowheads="1"/>
        </xdr:cNvSpPr>
      </xdr:nvSpPr>
      <xdr:spPr bwMode="auto">
        <a:xfrm>
          <a:off x="3223260" y="22433280"/>
          <a:ext cx="3048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119</xdr:row>
      <xdr:rowOff>0</xdr:rowOff>
    </xdr:to>
    <xdr:sp macro="" textlink="">
      <xdr:nvSpPr>
        <xdr:cNvPr id="2475767" name="Text Box 2">
          <a:extLst>
            <a:ext uri="{FF2B5EF4-FFF2-40B4-BE49-F238E27FC236}">
              <a16:creationId xmlns:a16="http://schemas.microsoft.com/office/drawing/2014/main" id="{DA47EEC8-369E-378B-7E2B-1CB82032AED6}"/>
            </a:ext>
          </a:extLst>
        </xdr:cNvPr>
        <xdr:cNvSpPr txBox="1">
          <a:spLocks noChangeArrowheads="1"/>
        </xdr:cNvSpPr>
      </xdr:nvSpPr>
      <xdr:spPr bwMode="auto">
        <a:xfrm>
          <a:off x="3223260" y="22433280"/>
          <a:ext cx="3048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768" name="Text Box 2">
          <a:extLst>
            <a:ext uri="{FF2B5EF4-FFF2-40B4-BE49-F238E27FC236}">
              <a16:creationId xmlns:a16="http://schemas.microsoft.com/office/drawing/2014/main" id="{6FBC05BE-1C3F-20CF-9A29-62302AB05F4D}"/>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769" name="Text Box 2">
          <a:extLst>
            <a:ext uri="{FF2B5EF4-FFF2-40B4-BE49-F238E27FC236}">
              <a16:creationId xmlns:a16="http://schemas.microsoft.com/office/drawing/2014/main" id="{7134CDA8-E4D5-8ADE-21E6-14916F2E6DE7}"/>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770" name="Text Box 2">
          <a:extLst>
            <a:ext uri="{FF2B5EF4-FFF2-40B4-BE49-F238E27FC236}">
              <a16:creationId xmlns:a16="http://schemas.microsoft.com/office/drawing/2014/main" id="{A61B5F30-B506-6373-4904-D28C8EDF0FB4}"/>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771" name="Text Box 2">
          <a:extLst>
            <a:ext uri="{FF2B5EF4-FFF2-40B4-BE49-F238E27FC236}">
              <a16:creationId xmlns:a16="http://schemas.microsoft.com/office/drawing/2014/main" id="{7A5A45F3-F35F-FB1C-4328-13D225D95A15}"/>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772" name="Text Box 2">
          <a:extLst>
            <a:ext uri="{FF2B5EF4-FFF2-40B4-BE49-F238E27FC236}">
              <a16:creationId xmlns:a16="http://schemas.microsoft.com/office/drawing/2014/main" id="{FE60408B-B87A-374C-9E3E-0B619B6FC29A}"/>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773" name="Text Box 2">
          <a:extLst>
            <a:ext uri="{FF2B5EF4-FFF2-40B4-BE49-F238E27FC236}">
              <a16:creationId xmlns:a16="http://schemas.microsoft.com/office/drawing/2014/main" id="{CAC2BFDC-7E20-9C64-ED3D-8C2555711BC8}"/>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774" name="Text Box 2">
          <a:extLst>
            <a:ext uri="{FF2B5EF4-FFF2-40B4-BE49-F238E27FC236}">
              <a16:creationId xmlns:a16="http://schemas.microsoft.com/office/drawing/2014/main" id="{6BDBEFFD-C40F-ED2C-4F0B-1686E86D0D7A}"/>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775" name="Text Box 2">
          <a:extLst>
            <a:ext uri="{FF2B5EF4-FFF2-40B4-BE49-F238E27FC236}">
              <a16:creationId xmlns:a16="http://schemas.microsoft.com/office/drawing/2014/main" id="{117F96FD-8B31-920A-6067-878275A5C140}"/>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119</xdr:row>
      <xdr:rowOff>0</xdr:rowOff>
    </xdr:to>
    <xdr:sp macro="" textlink="">
      <xdr:nvSpPr>
        <xdr:cNvPr id="2475776" name="Text Box 2">
          <a:extLst>
            <a:ext uri="{FF2B5EF4-FFF2-40B4-BE49-F238E27FC236}">
              <a16:creationId xmlns:a16="http://schemas.microsoft.com/office/drawing/2014/main" id="{99DA73F8-66B1-F2A6-C6E2-E6D523AEDE9D}"/>
            </a:ext>
          </a:extLst>
        </xdr:cNvPr>
        <xdr:cNvSpPr txBox="1">
          <a:spLocks noChangeArrowheads="1"/>
        </xdr:cNvSpPr>
      </xdr:nvSpPr>
      <xdr:spPr bwMode="auto">
        <a:xfrm>
          <a:off x="3223260" y="22433280"/>
          <a:ext cx="3048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119</xdr:row>
      <xdr:rowOff>0</xdr:rowOff>
    </xdr:to>
    <xdr:sp macro="" textlink="">
      <xdr:nvSpPr>
        <xdr:cNvPr id="2475777" name="Text Box 2">
          <a:extLst>
            <a:ext uri="{FF2B5EF4-FFF2-40B4-BE49-F238E27FC236}">
              <a16:creationId xmlns:a16="http://schemas.microsoft.com/office/drawing/2014/main" id="{41BBD748-8D0B-DE0C-F71D-65C4DF56515E}"/>
            </a:ext>
          </a:extLst>
        </xdr:cNvPr>
        <xdr:cNvSpPr txBox="1">
          <a:spLocks noChangeArrowheads="1"/>
        </xdr:cNvSpPr>
      </xdr:nvSpPr>
      <xdr:spPr bwMode="auto">
        <a:xfrm>
          <a:off x="3223260" y="22433280"/>
          <a:ext cx="3048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119</xdr:row>
      <xdr:rowOff>0</xdr:rowOff>
    </xdr:to>
    <xdr:sp macro="" textlink="">
      <xdr:nvSpPr>
        <xdr:cNvPr id="2475778" name="Text Box 2">
          <a:extLst>
            <a:ext uri="{FF2B5EF4-FFF2-40B4-BE49-F238E27FC236}">
              <a16:creationId xmlns:a16="http://schemas.microsoft.com/office/drawing/2014/main" id="{297FA07B-B211-B78B-4C5F-54E2176CDBC4}"/>
            </a:ext>
          </a:extLst>
        </xdr:cNvPr>
        <xdr:cNvSpPr txBox="1">
          <a:spLocks noChangeArrowheads="1"/>
        </xdr:cNvSpPr>
      </xdr:nvSpPr>
      <xdr:spPr bwMode="auto">
        <a:xfrm>
          <a:off x="3223260" y="22433280"/>
          <a:ext cx="3048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119</xdr:row>
      <xdr:rowOff>0</xdr:rowOff>
    </xdr:to>
    <xdr:sp macro="" textlink="">
      <xdr:nvSpPr>
        <xdr:cNvPr id="2475779" name="Text Box 2">
          <a:extLst>
            <a:ext uri="{FF2B5EF4-FFF2-40B4-BE49-F238E27FC236}">
              <a16:creationId xmlns:a16="http://schemas.microsoft.com/office/drawing/2014/main" id="{C805F059-F501-62B1-77DA-2C82523B46B7}"/>
            </a:ext>
          </a:extLst>
        </xdr:cNvPr>
        <xdr:cNvSpPr txBox="1">
          <a:spLocks noChangeArrowheads="1"/>
        </xdr:cNvSpPr>
      </xdr:nvSpPr>
      <xdr:spPr bwMode="auto">
        <a:xfrm>
          <a:off x="3223260" y="22433280"/>
          <a:ext cx="3048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780" name="Text Box 2">
          <a:extLst>
            <a:ext uri="{FF2B5EF4-FFF2-40B4-BE49-F238E27FC236}">
              <a16:creationId xmlns:a16="http://schemas.microsoft.com/office/drawing/2014/main" id="{480878BA-C882-7009-5B17-74F81F9EC7F5}"/>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781" name="Text Box 2">
          <a:extLst>
            <a:ext uri="{FF2B5EF4-FFF2-40B4-BE49-F238E27FC236}">
              <a16:creationId xmlns:a16="http://schemas.microsoft.com/office/drawing/2014/main" id="{0639A435-6A7B-CF2D-F19D-F3AC46CC4A5A}"/>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782" name="Text Box 2">
          <a:extLst>
            <a:ext uri="{FF2B5EF4-FFF2-40B4-BE49-F238E27FC236}">
              <a16:creationId xmlns:a16="http://schemas.microsoft.com/office/drawing/2014/main" id="{6C9BE9D9-FACA-5157-2D59-BEFCC6F6D267}"/>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783" name="Text Box 2">
          <a:extLst>
            <a:ext uri="{FF2B5EF4-FFF2-40B4-BE49-F238E27FC236}">
              <a16:creationId xmlns:a16="http://schemas.microsoft.com/office/drawing/2014/main" id="{43E495C7-F40A-4E33-04A2-1E6F507977CE}"/>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784" name="Text Box 2">
          <a:extLst>
            <a:ext uri="{FF2B5EF4-FFF2-40B4-BE49-F238E27FC236}">
              <a16:creationId xmlns:a16="http://schemas.microsoft.com/office/drawing/2014/main" id="{46D6C6EC-E9CB-7382-BE26-E067AF2FBDE1}"/>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785" name="Text Box 2">
          <a:extLst>
            <a:ext uri="{FF2B5EF4-FFF2-40B4-BE49-F238E27FC236}">
              <a16:creationId xmlns:a16="http://schemas.microsoft.com/office/drawing/2014/main" id="{3E5ACD97-B4B1-C97C-0D30-2FE58A851A63}"/>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786" name="Text Box 2">
          <a:extLst>
            <a:ext uri="{FF2B5EF4-FFF2-40B4-BE49-F238E27FC236}">
              <a16:creationId xmlns:a16="http://schemas.microsoft.com/office/drawing/2014/main" id="{14BCBA14-F1A6-2180-6794-43B217E58C67}"/>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787" name="Text Box 2">
          <a:extLst>
            <a:ext uri="{FF2B5EF4-FFF2-40B4-BE49-F238E27FC236}">
              <a16:creationId xmlns:a16="http://schemas.microsoft.com/office/drawing/2014/main" id="{7D019400-3D47-FCA3-FD89-61F55D54E402}"/>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119</xdr:row>
      <xdr:rowOff>0</xdr:rowOff>
    </xdr:to>
    <xdr:sp macro="" textlink="">
      <xdr:nvSpPr>
        <xdr:cNvPr id="2475788" name="Text Box 2">
          <a:extLst>
            <a:ext uri="{FF2B5EF4-FFF2-40B4-BE49-F238E27FC236}">
              <a16:creationId xmlns:a16="http://schemas.microsoft.com/office/drawing/2014/main" id="{1B70689E-DDBA-2183-CC66-78FDD8BF7FDE}"/>
            </a:ext>
          </a:extLst>
        </xdr:cNvPr>
        <xdr:cNvSpPr txBox="1">
          <a:spLocks noChangeArrowheads="1"/>
        </xdr:cNvSpPr>
      </xdr:nvSpPr>
      <xdr:spPr bwMode="auto">
        <a:xfrm>
          <a:off x="3223260" y="22433280"/>
          <a:ext cx="3048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119</xdr:row>
      <xdr:rowOff>0</xdr:rowOff>
    </xdr:to>
    <xdr:sp macro="" textlink="">
      <xdr:nvSpPr>
        <xdr:cNvPr id="2475789" name="Text Box 2">
          <a:extLst>
            <a:ext uri="{FF2B5EF4-FFF2-40B4-BE49-F238E27FC236}">
              <a16:creationId xmlns:a16="http://schemas.microsoft.com/office/drawing/2014/main" id="{EE66B8E8-E3F9-A42F-BAAF-8B1FD906571C}"/>
            </a:ext>
          </a:extLst>
        </xdr:cNvPr>
        <xdr:cNvSpPr txBox="1">
          <a:spLocks noChangeArrowheads="1"/>
        </xdr:cNvSpPr>
      </xdr:nvSpPr>
      <xdr:spPr bwMode="auto">
        <a:xfrm>
          <a:off x="3223260" y="22433280"/>
          <a:ext cx="3048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119</xdr:row>
      <xdr:rowOff>0</xdr:rowOff>
    </xdr:to>
    <xdr:sp macro="" textlink="">
      <xdr:nvSpPr>
        <xdr:cNvPr id="2475790" name="Text Box 2">
          <a:extLst>
            <a:ext uri="{FF2B5EF4-FFF2-40B4-BE49-F238E27FC236}">
              <a16:creationId xmlns:a16="http://schemas.microsoft.com/office/drawing/2014/main" id="{4F94FAC9-FB59-36A7-AE5C-8144C72CD128}"/>
            </a:ext>
          </a:extLst>
        </xdr:cNvPr>
        <xdr:cNvSpPr txBox="1">
          <a:spLocks noChangeArrowheads="1"/>
        </xdr:cNvSpPr>
      </xdr:nvSpPr>
      <xdr:spPr bwMode="auto">
        <a:xfrm>
          <a:off x="3223260" y="22433280"/>
          <a:ext cx="3048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119</xdr:row>
      <xdr:rowOff>0</xdr:rowOff>
    </xdr:to>
    <xdr:sp macro="" textlink="">
      <xdr:nvSpPr>
        <xdr:cNvPr id="2475791" name="Text Box 2">
          <a:extLst>
            <a:ext uri="{FF2B5EF4-FFF2-40B4-BE49-F238E27FC236}">
              <a16:creationId xmlns:a16="http://schemas.microsoft.com/office/drawing/2014/main" id="{E7A70B1C-110C-3B6E-2894-57F2E8D499D1}"/>
            </a:ext>
          </a:extLst>
        </xdr:cNvPr>
        <xdr:cNvSpPr txBox="1">
          <a:spLocks noChangeArrowheads="1"/>
        </xdr:cNvSpPr>
      </xdr:nvSpPr>
      <xdr:spPr bwMode="auto">
        <a:xfrm>
          <a:off x="3223260" y="22433280"/>
          <a:ext cx="3048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792" name="Text Box 2">
          <a:extLst>
            <a:ext uri="{FF2B5EF4-FFF2-40B4-BE49-F238E27FC236}">
              <a16:creationId xmlns:a16="http://schemas.microsoft.com/office/drawing/2014/main" id="{ED2083B8-533F-42B6-2E7B-87A254E866B4}"/>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793" name="Text Box 2">
          <a:extLst>
            <a:ext uri="{FF2B5EF4-FFF2-40B4-BE49-F238E27FC236}">
              <a16:creationId xmlns:a16="http://schemas.microsoft.com/office/drawing/2014/main" id="{2CDB6AC7-EF1E-8F2F-2481-676C9CA16027}"/>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794" name="Text Box 2">
          <a:extLst>
            <a:ext uri="{FF2B5EF4-FFF2-40B4-BE49-F238E27FC236}">
              <a16:creationId xmlns:a16="http://schemas.microsoft.com/office/drawing/2014/main" id="{2D9BB7C6-638D-3C79-4862-4081794515E6}"/>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795" name="Text Box 2">
          <a:extLst>
            <a:ext uri="{FF2B5EF4-FFF2-40B4-BE49-F238E27FC236}">
              <a16:creationId xmlns:a16="http://schemas.microsoft.com/office/drawing/2014/main" id="{ADE2B4BB-757A-5C84-B6FF-7544CCE4F1A4}"/>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796" name="Text Box 2">
          <a:extLst>
            <a:ext uri="{FF2B5EF4-FFF2-40B4-BE49-F238E27FC236}">
              <a16:creationId xmlns:a16="http://schemas.microsoft.com/office/drawing/2014/main" id="{FB9B8738-3D54-3ADD-2C7C-3490CC82D6AC}"/>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797" name="Text Box 2">
          <a:extLst>
            <a:ext uri="{FF2B5EF4-FFF2-40B4-BE49-F238E27FC236}">
              <a16:creationId xmlns:a16="http://schemas.microsoft.com/office/drawing/2014/main" id="{E23D6866-7FB6-5125-A6DE-A03082690BC8}"/>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798" name="Text Box 2">
          <a:extLst>
            <a:ext uri="{FF2B5EF4-FFF2-40B4-BE49-F238E27FC236}">
              <a16:creationId xmlns:a16="http://schemas.microsoft.com/office/drawing/2014/main" id="{0BF10AE2-1C4C-E292-090E-182042B9E8AF}"/>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799" name="Text Box 2">
          <a:extLst>
            <a:ext uri="{FF2B5EF4-FFF2-40B4-BE49-F238E27FC236}">
              <a16:creationId xmlns:a16="http://schemas.microsoft.com/office/drawing/2014/main" id="{D302C745-1982-0439-FCCE-5B717BFAC0F7}"/>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800" name="Text Box 2">
          <a:extLst>
            <a:ext uri="{FF2B5EF4-FFF2-40B4-BE49-F238E27FC236}">
              <a16:creationId xmlns:a16="http://schemas.microsoft.com/office/drawing/2014/main" id="{CCF71E60-82A9-5DE7-35AB-C248360C62D5}"/>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801" name="Text Box 2">
          <a:extLst>
            <a:ext uri="{FF2B5EF4-FFF2-40B4-BE49-F238E27FC236}">
              <a16:creationId xmlns:a16="http://schemas.microsoft.com/office/drawing/2014/main" id="{0F86911C-0AC4-B5B5-4559-1173D66E9FAD}"/>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119</xdr:row>
      <xdr:rowOff>0</xdr:rowOff>
    </xdr:to>
    <xdr:sp macro="" textlink="">
      <xdr:nvSpPr>
        <xdr:cNvPr id="2475802" name="Text Box 2">
          <a:extLst>
            <a:ext uri="{FF2B5EF4-FFF2-40B4-BE49-F238E27FC236}">
              <a16:creationId xmlns:a16="http://schemas.microsoft.com/office/drawing/2014/main" id="{644F8DDB-E81C-E65F-BE0D-93EE3AE50A59}"/>
            </a:ext>
          </a:extLst>
        </xdr:cNvPr>
        <xdr:cNvSpPr txBox="1">
          <a:spLocks noChangeArrowheads="1"/>
        </xdr:cNvSpPr>
      </xdr:nvSpPr>
      <xdr:spPr bwMode="auto">
        <a:xfrm>
          <a:off x="3223260" y="22433280"/>
          <a:ext cx="3048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119</xdr:row>
      <xdr:rowOff>0</xdr:rowOff>
    </xdr:to>
    <xdr:sp macro="" textlink="">
      <xdr:nvSpPr>
        <xdr:cNvPr id="2475803" name="Text Box 2">
          <a:extLst>
            <a:ext uri="{FF2B5EF4-FFF2-40B4-BE49-F238E27FC236}">
              <a16:creationId xmlns:a16="http://schemas.microsoft.com/office/drawing/2014/main" id="{3C2F42AA-3464-5786-5E6D-17930FB35A2B}"/>
            </a:ext>
          </a:extLst>
        </xdr:cNvPr>
        <xdr:cNvSpPr txBox="1">
          <a:spLocks noChangeArrowheads="1"/>
        </xdr:cNvSpPr>
      </xdr:nvSpPr>
      <xdr:spPr bwMode="auto">
        <a:xfrm>
          <a:off x="3223260" y="22433280"/>
          <a:ext cx="3048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119</xdr:row>
      <xdr:rowOff>0</xdr:rowOff>
    </xdr:to>
    <xdr:sp macro="" textlink="">
      <xdr:nvSpPr>
        <xdr:cNvPr id="2475804" name="Text Box 2">
          <a:extLst>
            <a:ext uri="{FF2B5EF4-FFF2-40B4-BE49-F238E27FC236}">
              <a16:creationId xmlns:a16="http://schemas.microsoft.com/office/drawing/2014/main" id="{EC914B18-A6C2-3D2E-FE48-1B3E9F905027}"/>
            </a:ext>
          </a:extLst>
        </xdr:cNvPr>
        <xdr:cNvSpPr txBox="1">
          <a:spLocks noChangeArrowheads="1"/>
        </xdr:cNvSpPr>
      </xdr:nvSpPr>
      <xdr:spPr bwMode="auto">
        <a:xfrm>
          <a:off x="3223260" y="22433280"/>
          <a:ext cx="3048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119</xdr:row>
      <xdr:rowOff>0</xdr:rowOff>
    </xdr:to>
    <xdr:sp macro="" textlink="">
      <xdr:nvSpPr>
        <xdr:cNvPr id="2475805" name="Text Box 2">
          <a:extLst>
            <a:ext uri="{FF2B5EF4-FFF2-40B4-BE49-F238E27FC236}">
              <a16:creationId xmlns:a16="http://schemas.microsoft.com/office/drawing/2014/main" id="{5761A579-28A8-8CF0-1E9F-E175AEB14357}"/>
            </a:ext>
          </a:extLst>
        </xdr:cNvPr>
        <xdr:cNvSpPr txBox="1">
          <a:spLocks noChangeArrowheads="1"/>
        </xdr:cNvSpPr>
      </xdr:nvSpPr>
      <xdr:spPr bwMode="auto">
        <a:xfrm>
          <a:off x="3223260" y="22433280"/>
          <a:ext cx="3048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806" name="Text Box 2">
          <a:extLst>
            <a:ext uri="{FF2B5EF4-FFF2-40B4-BE49-F238E27FC236}">
              <a16:creationId xmlns:a16="http://schemas.microsoft.com/office/drawing/2014/main" id="{FB83B6AC-B147-7EA7-C7EE-C1D74B99C334}"/>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807" name="Text Box 2">
          <a:extLst>
            <a:ext uri="{FF2B5EF4-FFF2-40B4-BE49-F238E27FC236}">
              <a16:creationId xmlns:a16="http://schemas.microsoft.com/office/drawing/2014/main" id="{627F8A16-ACEC-9ABC-B4A6-EBD914A7F7F0}"/>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808" name="Text Box 2">
          <a:extLst>
            <a:ext uri="{FF2B5EF4-FFF2-40B4-BE49-F238E27FC236}">
              <a16:creationId xmlns:a16="http://schemas.microsoft.com/office/drawing/2014/main" id="{C5117F0D-74FF-9A16-4A00-F88855328F43}"/>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809" name="Text Box 2">
          <a:extLst>
            <a:ext uri="{FF2B5EF4-FFF2-40B4-BE49-F238E27FC236}">
              <a16:creationId xmlns:a16="http://schemas.microsoft.com/office/drawing/2014/main" id="{A28C71A5-2E9B-4D08-D1E1-C5503E46C63D}"/>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810" name="Text Box 2">
          <a:extLst>
            <a:ext uri="{FF2B5EF4-FFF2-40B4-BE49-F238E27FC236}">
              <a16:creationId xmlns:a16="http://schemas.microsoft.com/office/drawing/2014/main" id="{1CD61BB4-3922-6698-D4AB-7B1EC2E6D1EF}"/>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811" name="Text Box 2">
          <a:extLst>
            <a:ext uri="{FF2B5EF4-FFF2-40B4-BE49-F238E27FC236}">
              <a16:creationId xmlns:a16="http://schemas.microsoft.com/office/drawing/2014/main" id="{12FF3F89-95CB-6185-BE7A-D5F1CF6E9200}"/>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812" name="Text Box 2">
          <a:extLst>
            <a:ext uri="{FF2B5EF4-FFF2-40B4-BE49-F238E27FC236}">
              <a16:creationId xmlns:a16="http://schemas.microsoft.com/office/drawing/2014/main" id="{944B3B4B-8FC6-B1A7-5C4E-19303FB9338C}"/>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118</xdr:row>
      <xdr:rowOff>0</xdr:rowOff>
    </xdr:to>
    <xdr:sp macro="" textlink="">
      <xdr:nvSpPr>
        <xdr:cNvPr id="2475813" name="Text Box 2">
          <a:extLst>
            <a:ext uri="{FF2B5EF4-FFF2-40B4-BE49-F238E27FC236}">
              <a16:creationId xmlns:a16="http://schemas.microsoft.com/office/drawing/2014/main" id="{A5A488A5-6836-1F93-DE26-C6DCE31F120B}"/>
            </a:ext>
          </a:extLst>
        </xdr:cNvPr>
        <xdr:cNvSpPr txBox="1">
          <a:spLocks noChangeArrowheads="1"/>
        </xdr:cNvSpPr>
      </xdr:nvSpPr>
      <xdr:spPr bwMode="auto">
        <a:xfrm>
          <a:off x="3223260" y="22433280"/>
          <a:ext cx="3048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579120</xdr:colOff>
      <xdr:row>117</xdr:row>
      <xdr:rowOff>0</xdr:rowOff>
    </xdr:from>
    <xdr:to>
      <xdr:col>13</xdr:col>
      <xdr:colOff>20955</xdr:colOff>
      <xdr:row>119</xdr:row>
      <xdr:rowOff>0</xdr:rowOff>
    </xdr:to>
    <xdr:sp macro="" textlink="">
      <xdr:nvSpPr>
        <xdr:cNvPr id="2475814" name="Text Box 2">
          <a:extLst>
            <a:ext uri="{FF2B5EF4-FFF2-40B4-BE49-F238E27FC236}">
              <a16:creationId xmlns:a16="http://schemas.microsoft.com/office/drawing/2014/main" id="{654E6D2E-466F-7A01-6AED-20EC47396CC4}"/>
            </a:ext>
          </a:extLst>
        </xdr:cNvPr>
        <xdr:cNvSpPr txBox="1">
          <a:spLocks noChangeArrowheads="1"/>
        </xdr:cNvSpPr>
      </xdr:nvSpPr>
      <xdr:spPr bwMode="auto">
        <a:xfrm>
          <a:off x="3223260" y="22433280"/>
          <a:ext cx="30480" cy="4572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6.xml><?xml version="1.0" encoding="utf-8"?>
<xdr:wsDr xmlns:xdr="http://schemas.openxmlformats.org/drawingml/2006/spreadsheetDrawing" xmlns:a="http://schemas.openxmlformats.org/drawingml/2006/main">
  <xdr:twoCellAnchor editAs="oneCell">
    <xdr:from>
      <xdr:col>12</xdr:col>
      <xdr:colOff>0</xdr:colOff>
      <xdr:row>4</xdr:row>
      <xdr:rowOff>0</xdr:rowOff>
    </xdr:from>
    <xdr:to>
      <xdr:col>13</xdr:col>
      <xdr:colOff>0</xdr:colOff>
      <xdr:row>5</xdr:row>
      <xdr:rowOff>0</xdr:rowOff>
    </xdr:to>
    <xdr:sp macro="" textlink="">
      <xdr:nvSpPr>
        <xdr:cNvPr id="1473531" name="Text Box 2">
          <a:extLst>
            <a:ext uri="{FF2B5EF4-FFF2-40B4-BE49-F238E27FC236}">
              <a16:creationId xmlns:a16="http://schemas.microsoft.com/office/drawing/2014/main" id="{D386E47D-8D8D-D5E4-1332-7C1DF08DB08E}"/>
            </a:ext>
          </a:extLst>
        </xdr:cNvPr>
        <xdr:cNvSpPr txBox="1">
          <a:spLocks noChangeArrowheads="1"/>
        </xdr:cNvSpPr>
      </xdr:nvSpPr>
      <xdr:spPr bwMode="auto">
        <a:xfrm>
          <a:off x="2865120" y="1028700"/>
          <a:ext cx="19812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0</xdr:colOff>
      <xdr:row>4</xdr:row>
      <xdr:rowOff>0</xdr:rowOff>
    </xdr:from>
    <xdr:to>
      <xdr:col>13</xdr:col>
      <xdr:colOff>0</xdr:colOff>
      <xdr:row>5</xdr:row>
      <xdr:rowOff>0</xdr:rowOff>
    </xdr:to>
    <xdr:sp macro="" textlink="">
      <xdr:nvSpPr>
        <xdr:cNvPr id="1473532" name="Text Box 3">
          <a:extLst>
            <a:ext uri="{FF2B5EF4-FFF2-40B4-BE49-F238E27FC236}">
              <a16:creationId xmlns:a16="http://schemas.microsoft.com/office/drawing/2014/main" id="{8E2F3772-8B51-CC71-D709-DAC0BA44DF5D}"/>
            </a:ext>
          </a:extLst>
        </xdr:cNvPr>
        <xdr:cNvSpPr txBox="1">
          <a:spLocks noChangeArrowheads="1"/>
        </xdr:cNvSpPr>
      </xdr:nvSpPr>
      <xdr:spPr bwMode="auto">
        <a:xfrm>
          <a:off x="2865120" y="1028700"/>
          <a:ext cx="19812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twoCellAnchor editAs="oneCell">
    <xdr:from>
      <xdr:col>12</xdr:col>
      <xdr:colOff>0</xdr:colOff>
      <xdr:row>4</xdr:row>
      <xdr:rowOff>0</xdr:rowOff>
    </xdr:from>
    <xdr:to>
      <xdr:col>13</xdr:col>
      <xdr:colOff>0</xdr:colOff>
      <xdr:row>5</xdr:row>
      <xdr:rowOff>0</xdr:rowOff>
    </xdr:to>
    <xdr:sp macro="" textlink="">
      <xdr:nvSpPr>
        <xdr:cNvPr id="1473533" name="Text Box 4">
          <a:extLst>
            <a:ext uri="{FF2B5EF4-FFF2-40B4-BE49-F238E27FC236}">
              <a16:creationId xmlns:a16="http://schemas.microsoft.com/office/drawing/2014/main" id="{76347C9F-CDA2-5577-3922-C4253BE05EF7}"/>
            </a:ext>
          </a:extLst>
        </xdr:cNvPr>
        <xdr:cNvSpPr txBox="1">
          <a:spLocks noChangeArrowheads="1"/>
        </xdr:cNvSpPr>
      </xdr:nvSpPr>
      <xdr:spPr bwMode="auto">
        <a:xfrm>
          <a:off x="2865120" y="1028700"/>
          <a:ext cx="198120" cy="26670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sp>
    <xdr:clientData/>
  </xdr:twoCellAnchor>
</xdr:wsDr>
</file>

<file path=xl/drawings/drawing7.xml><?xml version="1.0" encoding="utf-8"?>
<xdr:wsDr xmlns:xdr="http://schemas.openxmlformats.org/drawingml/2006/spreadsheetDrawing" xmlns:a="http://schemas.openxmlformats.org/drawingml/2006/main">
  <xdr:twoCellAnchor>
    <xdr:from>
      <xdr:col>16</xdr:col>
      <xdr:colOff>0</xdr:colOff>
      <xdr:row>6</xdr:row>
      <xdr:rowOff>220163</xdr:rowOff>
    </xdr:from>
    <xdr:to>
      <xdr:col>16</xdr:col>
      <xdr:colOff>0</xdr:colOff>
      <xdr:row>7</xdr:row>
      <xdr:rowOff>432</xdr:rowOff>
    </xdr:to>
    <xdr:cxnSp macro="">
      <xdr:nvCxnSpPr>
        <xdr:cNvPr id="5" name="直線コネクタ 4">
          <a:extLst>
            <a:ext uri="{FF2B5EF4-FFF2-40B4-BE49-F238E27FC236}">
              <a16:creationId xmlns:a16="http://schemas.microsoft.com/office/drawing/2014/main" id="{455C32E6-36E3-625C-B47C-C2B20BAEEA09}"/>
            </a:ext>
          </a:extLst>
        </xdr:cNvPr>
        <xdr:cNvCxnSpPr/>
      </xdr:nvCxnSpPr>
      <xdr:spPr>
        <a:xfrm>
          <a:off x="8742589" y="1136196"/>
          <a:ext cx="0" cy="204108"/>
        </a:xfrm>
        <a:prstGeom prst="line">
          <a:avLst/>
        </a:prstGeom>
        <a:ln w="1270"/>
      </xdr:spPr>
      <xdr:style>
        <a:lnRef idx="1">
          <a:schemeClr val="dk1"/>
        </a:lnRef>
        <a:fillRef idx="0">
          <a:schemeClr val="dk1"/>
        </a:fillRef>
        <a:effectRef idx="0">
          <a:schemeClr val="dk1"/>
        </a:effectRef>
        <a:fontRef idx="minor">
          <a:schemeClr val="tx1"/>
        </a:fontRef>
      </xdr:style>
    </xdr:cxnSp>
    <xdr:clientData/>
  </xdr:twoCellAnchor>
  <xdr:twoCellAnchor>
    <xdr:from>
      <xdr:col>0</xdr:col>
      <xdr:colOff>0</xdr:colOff>
      <xdr:row>13</xdr:row>
      <xdr:rowOff>1424</xdr:rowOff>
    </xdr:from>
    <xdr:to>
      <xdr:col>5</xdr:col>
      <xdr:colOff>245089</xdr:colOff>
      <xdr:row>19</xdr:row>
      <xdr:rowOff>165122</xdr:rowOff>
    </xdr:to>
    <xdr:sp macro="" textlink="">
      <xdr:nvSpPr>
        <xdr:cNvPr id="7" name="角丸四角形 1">
          <a:extLst>
            <a:ext uri="{FF2B5EF4-FFF2-40B4-BE49-F238E27FC236}">
              <a16:creationId xmlns:a16="http://schemas.microsoft.com/office/drawing/2014/main" id="{5B15A9F4-EC58-76C4-BF34-5EFC083169E3}"/>
            </a:ext>
          </a:extLst>
        </xdr:cNvPr>
        <xdr:cNvSpPr/>
      </xdr:nvSpPr>
      <xdr:spPr>
        <a:xfrm>
          <a:off x="821748" y="2408959"/>
          <a:ext cx="4040332" cy="1240848"/>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lnSpc>
              <a:spcPts val="2100"/>
            </a:lnSpc>
          </a:pPr>
          <a:r>
            <a:rPr kumimoji="1" lang="ja-JP" altLang="en-US" sz="2000"/>
            <a:t>集計用シートです。</a:t>
          </a:r>
          <a:endParaRPr kumimoji="1" lang="en-US" altLang="ja-JP" sz="2000"/>
        </a:p>
        <a:p>
          <a:pPr algn="ctr">
            <a:lnSpc>
              <a:spcPts val="1800"/>
            </a:lnSpc>
          </a:pPr>
          <a:r>
            <a:rPr kumimoji="1" lang="ja-JP" altLang="en-US" sz="2000"/>
            <a:t>変更、削除等しないでください。</a:t>
          </a:r>
        </a:p>
      </xdr:txBody>
    </xdr:sp>
    <xdr:clientData/>
  </xdr:two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4.xml"/><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3" Type="http://schemas.openxmlformats.org/officeDocument/2006/relationships/drawing" Target="../drawings/drawing5.xml"/><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3" Type="http://schemas.openxmlformats.org/officeDocument/2006/relationships/drawing" Target="../drawings/drawing6.xml"/><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_rels/sheet7.xml.rels><?xml version="1.0" encoding="UTF-8" standalone="yes"?>
<Relationships xmlns="http://schemas.openxmlformats.org/package/2006/relationships"><Relationship Id="rId3" Type="http://schemas.openxmlformats.org/officeDocument/2006/relationships/drawing" Target="../drawings/drawing7.xml"/><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3">
    <tabColor rgb="FF92D050"/>
    <pageSetUpPr fitToPage="1"/>
  </sheetPr>
  <dimension ref="A1:AZ205"/>
  <sheetViews>
    <sheetView tabSelected="1" view="pageBreakPreview" zoomScaleNormal="100" zoomScaleSheetLayoutView="100" workbookViewId="0">
      <selection activeCell="F4" sqref="F4"/>
    </sheetView>
  </sheetViews>
  <sheetFormatPr defaultColWidth="3.109375" defaultRowHeight="9" customHeight="1" x14ac:dyDescent="0.2"/>
  <cols>
    <col min="1" max="3" width="5.21875" customWidth="1"/>
    <col min="4" max="18" width="5.44140625" customWidth="1"/>
    <col min="19" max="21" width="5.33203125" customWidth="1"/>
    <col min="22" max="27" width="3.109375" customWidth="1"/>
    <col min="28" max="31" width="3.6640625" bestFit="1" customWidth="1"/>
    <col min="32" max="32" width="3.109375" customWidth="1"/>
    <col min="33" max="41" width="3.6640625" bestFit="1" customWidth="1"/>
    <col min="42" max="42" width="4.21875" bestFit="1" customWidth="1"/>
    <col min="43" max="51" width="3.6640625" bestFit="1" customWidth="1"/>
    <col min="52" max="52" width="4.21875" bestFit="1" customWidth="1"/>
    <col min="53" max="60" width="3.6640625" bestFit="1" customWidth="1"/>
    <col min="61" max="61" width="4.33203125" bestFit="1" customWidth="1"/>
  </cols>
  <sheetData>
    <row r="1" spans="1:46" s="72" customFormat="1" ht="22.5" customHeight="1" x14ac:dyDescent="0.2">
      <c r="A1" s="189">
        <f>+E92</f>
        <v>0</v>
      </c>
      <c r="B1" s="189">
        <f>+F92</f>
        <v>0</v>
      </c>
      <c r="C1" s="189">
        <f>+G92</f>
        <v>0</v>
      </c>
      <c r="D1" s="189">
        <f>+H92</f>
        <v>0</v>
      </c>
      <c r="E1" s="189">
        <f>+J92</f>
        <v>0</v>
      </c>
      <c r="F1" s="189">
        <f>+O92</f>
        <v>0</v>
      </c>
      <c r="G1" s="189">
        <f>+P92</f>
        <v>0</v>
      </c>
      <c r="H1" s="189">
        <f>+Q92</f>
        <v>0</v>
      </c>
      <c r="I1" s="189">
        <f>+R92</f>
        <v>0</v>
      </c>
      <c r="J1" s="189">
        <f>+S92</f>
        <v>0</v>
      </c>
      <c r="K1" s="189">
        <f>+U92</f>
        <v>0</v>
      </c>
      <c r="L1" s="189">
        <f t="shared" ref="L1:R1" si="0">+K146</f>
        <v>0</v>
      </c>
      <c r="M1" s="189">
        <f t="shared" si="0"/>
        <v>0</v>
      </c>
      <c r="N1" s="189">
        <f t="shared" si="0"/>
        <v>0</v>
      </c>
      <c r="O1" s="189">
        <f t="shared" si="0"/>
        <v>0</v>
      </c>
      <c r="P1" s="189">
        <f t="shared" si="0"/>
        <v>0</v>
      </c>
      <c r="Q1" s="189">
        <f t="shared" si="0"/>
        <v>0</v>
      </c>
      <c r="R1" s="189">
        <f t="shared" si="0"/>
        <v>0</v>
      </c>
      <c r="S1" s="79"/>
    </row>
    <row r="2" spans="1:46" s="71" customFormat="1" ht="28.5" customHeight="1" x14ac:dyDescent="0.2">
      <c r="A2" s="73" t="s">
        <v>154</v>
      </c>
      <c r="B2" s="71" t="s">
        <v>155</v>
      </c>
      <c r="C2" s="71" t="s">
        <v>156</v>
      </c>
      <c r="D2" s="71" t="s">
        <v>157</v>
      </c>
      <c r="E2" s="71" t="s">
        <v>172</v>
      </c>
      <c r="F2" s="71" t="s">
        <v>171</v>
      </c>
      <c r="G2" s="71" t="s">
        <v>158</v>
      </c>
      <c r="H2" s="71" t="s">
        <v>159</v>
      </c>
      <c r="I2" s="71" t="s">
        <v>160</v>
      </c>
      <c r="J2" s="71" t="s">
        <v>161</v>
      </c>
      <c r="K2" s="71" t="s">
        <v>162</v>
      </c>
      <c r="L2" s="71" t="s">
        <v>305</v>
      </c>
      <c r="M2" s="71" t="s">
        <v>306</v>
      </c>
      <c r="N2" s="71" t="s">
        <v>307</v>
      </c>
      <c r="O2" s="71" t="s">
        <v>308</v>
      </c>
      <c r="P2" s="71" t="s">
        <v>309</v>
      </c>
      <c r="Q2" s="71" t="s">
        <v>310</v>
      </c>
      <c r="R2" s="71" t="s">
        <v>311</v>
      </c>
    </row>
    <row r="3" spans="1:46" s="83" customFormat="1" ht="28.5" customHeight="1" x14ac:dyDescent="0.2">
      <c r="A3" s="83" t="s">
        <v>170</v>
      </c>
      <c r="J3" s="84"/>
      <c r="S3" s="84"/>
      <c r="AB3" s="84"/>
      <c r="AK3" s="84"/>
      <c r="AT3" s="84"/>
    </row>
    <row r="4" spans="1:46" s="83" customFormat="1" ht="28.5" customHeight="1" x14ac:dyDescent="0.2">
      <c r="A4" s="295" t="s">
        <v>645</v>
      </c>
      <c r="B4" s="296"/>
      <c r="C4" s="296"/>
      <c r="D4" s="297"/>
      <c r="J4" s="84"/>
      <c r="S4" s="84"/>
      <c r="AB4" s="84"/>
      <c r="AK4" s="84"/>
      <c r="AT4" s="84"/>
    </row>
    <row r="5" spans="1:46" s="83" customFormat="1" ht="28.5" customHeight="1" x14ac:dyDescent="0.2">
      <c r="J5" s="84"/>
      <c r="S5" s="84"/>
      <c r="AB5" s="84"/>
      <c r="AK5" s="84"/>
      <c r="AT5" s="84"/>
    </row>
    <row r="6" spans="1:46" ht="21" customHeight="1" x14ac:dyDescent="0.15">
      <c r="A6" s="209" t="s">
        <v>600</v>
      </c>
      <c r="B6" s="209"/>
      <c r="C6" s="209"/>
      <c r="D6" s="209"/>
      <c r="E6" s="209"/>
      <c r="F6" s="209"/>
      <c r="G6" s="210"/>
      <c r="R6" s="35"/>
      <c r="S6" s="36"/>
      <c r="T6" s="36"/>
      <c r="U6" s="36"/>
      <c r="V6" s="36"/>
      <c r="W6" s="36"/>
      <c r="X6" s="36"/>
      <c r="Y6" s="36"/>
      <c r="Z6" s="36"/>
      <c r="AA6" s="36"/>
    </row>
    <row r="7" spans="1:46" ht="21" customHeight="1" x14ac:dyDescent="0.15">
      <c r="A7" s="210"/>
      <c r="B7" s="47" t="s">
        <v>601</v>
      </c>
      <c r="C7" s="210"/>
      <c r="D7" s="210"/>
      <c r="E7" s="210"/>
      <c r="F7" s="210"/>
      <c r="G7" s="210"/>
      <c r="R7" s="35"/>
      <c r="S7" s="36"/>
      <c r="T7" s="36"/>
      <c r="U7" s="36"/>
      <c r="V7" s="36"/>
      <c r="W7" s="36"/>
      <c r="X7" s="36"/>
      <c r="Y7" s="36"/>
      <c r="Z7" s="36"/>
      <c r="AA7" s="36"/>
    </row>
    <row r="8" spans="1:46" ht="21.75" customHeight="1" x14ac:dyDescent="0.15">
      <c r="A8" s="33"/>
      <c r="B8" s="47" t="s">
        <v>602</v>
      </c>
      <c r="J8" s="58"/>
      <c r="K8" s="58"/>
      <c r="L8" s="58"/>
      <c r="M8" s="58"/>
      <c r="N8" s="58"/>
      <c r="R8" s="48"/>
      <c r="S8" s="36"/>
      <c r="T8" s="36"/>
      <c r="U8" s="48" t="s">
        <v>177</v>
      </c>
      <c r="V8" s="36"/>
      <c r="W8" s="36"/>
      <c r="X8" s="36"/>
      <c r="Y8" s="36"/>
      <c r="Z8" s="36"/>
      <c r="AA8" s="36"/>
    </row>
    <row r="9" spans="1:46" ht="16.5" customHeight="1" x14ac:dyDescent="0.2">
      <c r="A9" s="59"/>
      <c r="B9" s="325"/>
      <c r="C9" s="326"/>
      <c r="D9" s="327"/>
      <c r="E9" s="331" t="s">
        <v>563</v>
      </c>
      <c r="F9" s="332"/>
      <c r="G9" s="332"/>
      <c r="H9" s="332"/>
      <c r="I9" s="332"/>
      <c r="J9" s="332"/>
      <c r="K9" s="332"/>
      <c r="L9" s="332"/>
      <c r="M9" s="332"/>
      <c r="N9" s="332"/>
      <c r="O9" s="332"/>
      <c r="P9" s="332"/>
      <c r="Q9" s="332"/>
      <c r="R9" s="332"/>
      <c r="S9" s="332"/>
      <c r="T9" s="332"/>
      <c r="U9" s="333"/>
    </row>
    <row r="10" spans="1:46" ht="16.5" customHeight="1" x14ac:dyDescent="0.2">
      <c r="A10" s="59"/>
      <c r="B10" s="328"/>
      <c r="C10" s="329"/>
      <c r="D10" s="330"/>
      <c r="E10" s="334" t="s">
        <v>140</v>
      </c>
      <c r="F10" s="319"/>
      <c r="G10" s="319"/>
      <c r="H10" s="319"/>
      <c r="I10" s="319"/>
      <c r="J10" s="319"/>
      <c r="K10" s="319"/>
      <c r="L10" s="319"/>
      <c r="M10" s="319"/>
      <c r="N10" s="319"/>
      <c r="O10" s="320"/>
      <c r="P10" s="334" t="s">
        <v>141</v>
      </c>
      <c r="Q10" s="319"/>
      <c r="R10" s="319"/>
      <c r="S10" s="319"/>
      <c r="T10" s="320"/>
      <c r="U10" s="316" t="s">
        <v>142</v>
      </c>
    </row>
    <row r="11" spans="1:46" ht="16.5" customHeight="1" x14ac:dyDescent="0.2">
      <c r="A11" s="59"/>
      <c r="B11" s="328"/>
      <c r="C11" s="329"/>
      <c r="D11" s="330"/>
      <c r="E11" s="335" t="s">
        <v>32</v>
      </c>
      <c r="F11" s="338"/>
      <c r="G11" s="338"/>
      <c r="H11" s="338"/>
      <c r="I11" s="338"/>
      <c r="J11" s="319"/>
      <c r="K11" s="319"/>
      <c r="L11" s="319"/>
      <c r="M11" s="319"/>
      <c r="N11" s="320"/>
      <c r="O11" s="316" t="s">
        <v>178</v>
      </c>
      <c r="P11" s="335" t="s">
        <v>32</v>
      </c>
      <c r="Q11" s="338"/>
      <c r="R11" s="338"/>
      <c r="S11" s="338"/>
      <c r="T11" s="340"/>
      <c r="U11" s="317"/>
    </row>
    <row r="12" spans="1:46" s="38" customFormat="1" ht="16.5" customHeight="1" x14ac:dyDescent="0.2">
      <c r="A12" s="60"/>
      <c r="B12" s="328"/>
      <c r="C12" s="329"/>
      <c r="D12" s="330"/>
      <c r="E12" s="336"/>
      <c r="F12" s="339"/>
      <c r="G12" s="339"/>
      <c r="H12" s="339"/>
      <c r="I12" s="339"/>
      <c r="J12" s="342" t="s">
        <v>152</v>
      </c>
      <c r="K12" s="343"/>
      <c r="L12" s="343"/>
      <c r="M12" s="343"/>
      <c r="N12" s="343"/>
      <c r="O12" s="317"/>
      <c r="P12" s="336"/>
      <c r="Q12" s="339"/>
      <c r="R12" s="339"/>
      <c r="S12" s="339"/>
      <c r="T12" s="341"/>
      <c r="U12" s="317"/>
      <c r="V12"/>
      <c r="W12"/>
      <c r="X12"/>
      <c r="Y12"/>
      <c r="Z12"/>
      <c r="AA12"/>
      <c r="AB12"/>
      <c r="AC12"/>
      <c r="AD12"/>
      <c r="AE12"/>
      <c r="AF12"/>
      <c r="AG12"/>
      <c r="AH12"/>
      <c r="AI12"/>
      <c r="AJ12"/>
      <c r="AK12"/>
      <c r="AL12"/>
    </row>
    <row r="13" spans="1:46" s="38" customFormat="1" ht="16.5" customHeight="1" x14ac:dyDescent="0.2">
      <c r="A13" s="60"/>
      <c r="B13" s="328"/>
      <c r="C13" s="329"/>
      <c r="D13" s="330"/>
      <c r="E13" s="336"/>
      <c r="F13" s="321" t="s">
        <v>6</v>
      </c>
      <c r="G13" s="321" t="s">
        <v>7</v>
      </c>
      <c r="H13" s="323" t="s">
        <v>473</v>
      </c>
      <c r="I13" s="311" t="s">
        <v>136</v>
      </c>
      <c r="J13" s="344" t="s">
        <v>8</v>
      </c>
      <c r="K13" s="206"/>
      <c r="L13" s="206"/>
      <c r="M13" s="206"/>
      <c r="N13" s="204"/>
      <c r="O13" s="317"/>
      <c r="P13" s="336"/>
      <c r="Q13" s="321" t="s">
        <v>6</v>
      </c>
      <c r="R13" s="321" t="s">
        <v>7</v>
      </c>
      <c r="S13" s="323" t="s">
        <v>473</v>
      </c>
      <c r="T13" s="311" t="s">
        <v>136</v>
      </c>
      <c r="U13" s="317"/>
      <c r="V13"/>
      <c r="W13"/>
      <c r="X13"/>
      <c r="Y13"/>
      <c r="Z13"/>
      <c r="AA13"/>
      <c r="AB13"/>
      <c r="AC13"/>
      <c r="AD13"/>
      <c r="AE13"/>
      <c r="AF13"/>
      <c r="AG13"/>
      <c r="AH13"/>
      <c r="AI13"/>
      <c r="AJ13"/>
      <c r="AK13"/>
      <c r="AL13"/>
    </row>
    <row r="14" spans="1:46" s="38" customFormat="1" ht="49.5" customHeight="1" x14ac:dyDescent="0.2">
      <c r="A14" s="60"/>
      <c r="B14" s="328"/>
      <c r="C14" s="329"/>
      <c r="D14" s="330"/>
      <c r="E14" s="337"/>
      <c r="F14" s="322"/>
      <c r="G14" s="322"/>
      <c r="H14" s="324"/>
      <c r="I14" s="312"/>
      <c r="J14" s="345"/>
      <c r="K14" s="219" t="s">
        <v>137</v>
      </c>
      <c r="L14" s="219" t="s">
        <v>138</v>
      </c>
      <c r="M14" s="205" t="s">
        <v>473</v>
      </c>
      <c r="N14" s="250" t="s">
        <v>139</v>
      </c>
      <c r="O14" s="318"/>
      <c r="P14" s="337"/>
      <c r="Q14" s="322"/>
      <c r="R14" s="322"/>
      <c r="S14" s="324"/>
      <c r="T14" s="312"/>
      <c r="U14" s="318"/>
      <c r="V14"/>
      <c r="W14"/>
      <c r="X14"/>
      <c r="Y14"/>
      <c r="Z14"/>
      <c r="AA14"/>
      <c r="AB14"/>
      <c r="AC14"/>
      <c r="AD14"/>
      <c r="AE14"/>
      <c r="AF14"/>
      <c r="AG14"/>
      <c r="AH14"/>
      <c r="AI14"/>
      <c r="AJ14"/>
      <c r="AK14"/>
      <c r="AL14"/>
    </row>
    <row r="15" spans="1:46" ht="16.5" customHeight="1" x14ac:dyDescent="0.2">
      <c r="A15" s="59"/>
      <c r="B15" s="298" t="s">
        <v>33</v>
      </c>
      <c r="C15" s="299"/>
      <c r="D15" s="300"/>
      <c r="E15" s="82"/>
      <c r="F15" s="82"/>
      <c r="G15" s="82"/>
      <c r="H15" s="82"/>
      <c r="I15" s="246"/>
      <c r="J15" s="82"/>
      <c r="K15" s="82"/>
      <c r="L15" s="82"/>
      <c r="M15" s="82"/>
      <c r="N15" s="246"/>
      <c r="O15" s="82"/>
      <c r="P15" s="82"/>
      <c r="Q15" s="82"/>
      <c r="R15" s="82"/>
      <c r="S15" s="82"/>
      <c r="T15" s="246"/>
      <c r="U15" s="262">
        <f>SUM(E15,O15,P15)</f>
        <v>0</v>
      </c>
      <c r="V15" s="38"/>
      <c r="W15" s="38"/>
      <c r="X15" s="38"/>
      <c r="Y15" s="38"/>
      <c r="Z15" s="38"/>
      <c r="AA15" s="38"/>
      <c r="AB15" s="38"/>
      <c r="AC15" s="38"/>
      <c r="AD15" s="38"/>
      <c r="AE15" s="38"/>
      <c r="AF15" s="38"/>
      <c r="AG15" s="38"/>
      <c r="AH15" s="38"/>
      <c r="AI15" s="38"/>
      <c r="AJ15" s="38"/>
      <c r="AK15" s="38"/>
      <c r="AL15" s="38"/>
    </row>
    <row r="16" spans="1:46" ht="16.5" customHeight="1" x14ac:dyDescent="0.2">
      <c r="A16" s="59"/>
      <c r="B16" s="313" t="s">
        <v>110</v>
      </c>
      <c r="C16" s="314"/>
      <c r="D16" s="315"/>
      <c r="E16" s="82"/>
      <c r="F16" s="91"/>
      <c r="G16" s="91"/>
      <c r="H16" s="91"/>
      <c r="I16" s="247"/>
      <c r="J16" s="91"/>
      <c r="K16" s="91"/>
      <c r="L16" s="91"/>
      <c r="M16" s="91"/>
      <c r="N16" s="247"/>
      <c r="O16" s="82"/>
      <c r="P16" s="82"/>
      <c r="Q16" s="91"/>
      <c r="R16" s="91"/>
      <c r="S16" s="91"/>
      <c r="T16" s="247"/>
      <c r="U16" s="262">
        <f>SUM(E16,O16,P16)</f>
        <v>0</v>
      </c>
      <c r="V16" s="38"/>
      <c r="W16" s="38"/>
      <c r="X16" s="38"/>
      <c r="Y16" s="38"/>
      <c r="Z16" s="38"/>
      <c r="AA16" s="38"/>
      <c r="AB16" s="38"/>
      <c r="AC16" s="38"/>
      <c r="AD16" s="38"/>
      <c r="AE16" s="38"/>
      <c r="AF16" s="38"/>
      <c r="AG16" s="38"/>
      <c r="AH16" s="38"/>
      <c r="AI16" s="38"/>
      <c r="AJ16" s="38"/>
      <c r="AK16" s="38"/>
      <c r="AL16" s="38"/>
    </row>
    <row r="17" spans="1:52" ht="16.5" customHeight="1" x14ac:dyDescent="0.2">
      <c r="A17" s="59"/>
      <c r="B17" s="298" t="s">
        <v>34</v>
      </c>
      <c r="C17" s="299"/>
      <c r="D17" s="300"/>
      <c r="E17" s="82"/>
      <c r="F17" s="91"/>
      <c r="G17" s="91"/>
      <c r="H17" s="91"/>
      <c r="I17" s="247"/>
      <c r="J17" s="91"/>
      <c r="K17" s="91"/>
      <c r="L17" s="91"/>
      <c r="M17" s="91"/>
      <c r="N17" s="247"/>
      <c r="O17" s="82"/>
      <c r="P17" s="82"/>
      <c r="Q17" s="91"/>
      <c r="R17" s="91"/>
      <c r="S17" s="91"/>
      <c r="T17" s="247"/>
      <c r="U17" s="262">
        <f t="shared" ref="U17:U21" si="1">SUM(E17,O17,P17)</f>
        <v>0</v>
      </c>
      <c r="V17" s="38"/>
      <c r="W17" s="38"/>
      <c r="X17" s="38"/>
      <c r="Y17" s="38"/>
      <c r="Z17" s="38"/>
      <c r="AA17" s="38"/>
      <c r="AB17" s="38"/>
      <c r="AC17" s="38"/>
      <c r="AD17" s="38"/>
      <c r="AE17" s="38"/>
      <c r="AF17" s="38"/>
      <c r="AG17" s="38"/>
      <c r="AH17" s="38"/>
      <c r="AI17" s="38"/>
      <c r="AJ17" s="38"/>
      <c r="AK17" s="38"/>
      <c r="AL17" s="38"/>
    </row>
    <row r="18" spans="1:52" ht="16.5" customHeight="1" x14ac:dyDescent="0.2">
      <c r="A18" s="59"/>
      <c r="B18" s="298" t="s">
        <v>56</v>
      </c>
      <c r="C18" s="299"/>
      <c r="D18" s="300"/>
      <c r="E18" s="82"/>
      <c r="F18" s="91"/>
      <c r="G18" s="91"/>
      <c r="H18" s="91"/>
      <c r="I18" s="247"/>
      <c r="J18" s="91"/>
      <c r="K18" s="91"/>
      <c r="L18" s="91"/>
      <c r="M18" s="91"/>
      <c r="N18" s="247"/>
      <c r="O18" s="82"/>
      <c r="P18" s="82"/>
      <c r="Q18" s="91"/>
      <c r="R18" s="91"/>
      <c r="S18" s="91"/>
      <c r="T18" s="247"/>
      <c r="U18" s="262">
        <f t="shared" si="1"/>
        <v>0</v>
      </c>
      <c r="V18" s="38"/>
      <c r="W18" s="38"/>
      <c r="X18" s="38"/>
      <c r="Y18" s="38"/>
      <c r="Z18" s="38"/>
      <c r="AA18" s="38"/>
      <c r="AB18" s="38"/>
      <c r="AC18" s="38"/>
      <c r="AD18" s="38"/>
      <c r="AE18" s="38"/>
      <c r="AF18" s="38"/>
      <c r="AG18" s="38"/>
      <c r="AH18" s="38"/>
      <c r="AI18" s="38"/>
      <c r="AJ18" s="38"/>
      <c r="AK18" s="38"/>
      <c r="AL18" s="38"/>
    </row>
    <row r="19" spans="1:52" ht="16.5" customHeight="1" x14ac:dyDescent="0.2">
      <c r="A19" s="59"/>
      <c r="B19" s="301" t="s">
        <v>35</v>
      </c>
      <c r="C19" s="302"/>
      <c r="D19" s="303"/>
      <c r="E19" s="82"/>
      <c r="F19" s="91"/>
      <c r="G19" s="91"/>
      <c r="H19" s="91"/>
      <c r="I19" s="247"/>
      <c r="J19" s="91"/>
      <c r="K19" s="91"/>
      <c r="L19" s="91"/>
      <c r="M19" s="91"/>
      <c r="N19" s="247"/>
      <c r="O19" s="82"/>
      <c r="P19" s="82"/>
      <c r="Q19" s="91"/>
      <c r="R19" s="91"/>
      <c r="S19" s="91"/>
      <c r="T19" s="247"/>
      <c r="U19" s="262">
        <f t="shared" si="1"/>
        <v>0</v>
      </c>
      <c r="V19" s="38"/>
      <c r="W19" s="38"/>
      <c r="X19" s="38"/>
      <c r="Y19" s="38"/>
      <c r="Z19" s="38"/>
      <c r="AA19" s="38"/>
      <c r="AB19" s="38"/>
      <c r="AC19" s="38"/>
      <c r="AD19" s="38"/>
      <c r="AE19" s="38"/>
      <c r="AF19" s="38"/>
      <c r="AG19" s="38"/>
      <c r="AH19" s="38"/>
      <c r="AI19" s="38"/>
      <c r="AJ19" s="38"/>
      <c r="AK19" s="38"/>
      <c r="AL19" s="38"/>
    </row>
    <row r="20" spans="1:52" ht="16.5" customHeight="1" x14ac:dyDescent="0.2">
      <c r="A20" s="59"/>
      <c r="B20" s="298" t="s">
        <v>217</v>
      </c>
      <c r="C20" s="299"/>
      <c r="D20" s="300"/>
      <c r="E20" s="108"/>
      <c r="F20" s="109"/>
      <c r="G20" s="109"/>
      <c r="H20" s="109"/>
      <c r="I20" s="248"/>
      <c r="J20" s="109"/>
      <c r="K20" s="109"/>
      <c r="L20" s="109"/>
      <c r="M20" s="109"/>
      <c r="N20" s="248"/>
      <c r="O20" s="108"/>
      <c r="P20" s="108"/>
      <c r="Q20" s="109"/>
      <c r="R20" s="109"/>
      <c r="S20" s="109"/>
      <c r="T20" s="248"/>
      <c r="U20" s="262">
        <f t="shared" si="1"/>
        <v>0</v>
      </c>
      <c r="V20" s="38"/>
      <c r="W20" s="38"/>
      <c r="X20" s="38"/>
      <c r="Y20" s="38"/>
      <c r="Z20" s="38"/>
      <c r="AA20" s="38"/>
      <c r="AB20" s="38"/>
      <c r="AC20" s="38"/>
      <c r="AD20" s="38"/>
      <c r="AE20" s="38"/>
      <c r="AF20" s="38"/>
      <c r="AG20" s="38"/>
      <c r="AH20" s="38"/>
      <c r="AI20" s="38"/>
      <c r="AJ20" s="38"/>
      <c r="AK20" s="38"/>
      <c r="AL20" s="38"/>
    </row>
    <row r="21" spans="1:52" ht="16.5" customHeight="1" x14ac:dyDescent="0.2">
      <c r="A21" s="59"/>
      <c r="B21" s="301" t="s">
        <v>218</v>
      </c>
      <c r="C21" s="302"/>
      <c r="D21" s="303"/>
      <c r="E21" s="108"/>
      <c r="F21" s="109"/>
      <c r="G21" s="109"/>
      <c r="H21" s="109"/>
      <c r="I21" s="248"/>
      <c r="J21" s="109"/>
      <c r="K21" s="109"/>
      <c r="L21" s="109"/>
      <c r="M21" s="109"/>
      <c r="N21" s="248"/>
      <c r="O21" s="108"/>
      <c r="P21" s="108"/>
      <c r="Q21" s="109"/>
      <c r="R21" s="109"/>
      <c r="S21" s="109"/>
      <c r="T21" s="248"/>
      <c r="U21" s="262">
        <f t="shared" si="1"/>
        <v>0</v>
      </c>
      <c r="V21" s="38"/>
      <c r="W21" s="38"/>
      <c r="X21" s="38"/>
      <c r="Y21" s="38"/>
      <c r="Z21" s="38"/>
      <c r="AA21" s="38"/>
      <c r="AB21" s="38"/>
      <c r="AC21" s="38"/>
      <c r="AD21" s="38"/>
      <c r="AE21" s="38"/>
      <c r="AF21" s="38"/>
      <c r="AG21" s="38"/>
      <c r="AH21" s="38"/>
      <c r="AI21" s="38"/>
      <c r="AJ21" s="38"/>
      <c r="AK21" s="38"/>
      <c r="AL21" s="38"/>
    </row>
    <row r="22" spans="1:52" ht="16.5" customHeight="1" thickBot="1" x14ac:dyDescent="0.25">
      <c r="A22" s="59"/>
      <c r="B22" s="304" t="s">
        <v>29</v>
      </c>
      <c r="C22" s="305"/>
      <c r="D22" s="306"/>
      <c r="E22" s="108"/>
      <c r="F22" s="109"/>
      <c r="G22" s="109"/>
      <c r="H22" s="109"/>
      <c r="I22" s="248"/>
      <c r="J22" s="109"/>
      <c r="K22" s="109"/>
      <c r="L22" s="109"/>
      <c r="M22" s="109"/>
      <c r="N22" s="248"/>
      <c r="O22" s="108"/>
      <c r="P22" s="108"/>
      <c r="Q22" s="109"/>
      <c r="R22" s="109"/>
      <c r="S22" s="109"/>
      <c r="T22" s="248"/>
      <c r="U22" s="262">
        <f>SUM(E22,O22,P22)</f>
        <v>0</v>
      </c>
      <c r="V22" s="38"/>
      <c r="W22" s="38"/>
      <c r="X22" s="38"/>
      <c r="Y22" s="38"/>
      <c r="Z22" s="38"/>
      <c r="AA22" s="38"/>
      <c r="AB22" s="38"/>
      <c r="AC22" s="38"/>
      <c r="AD22" s="38"/>
      <c r="AE22" s="38"/>
      <c r="AF22" s="38"/>
      <c r="AG22" s="38"/>
      <c r="AH22" s="38"/>
      <c r="AI22" s="38"/>
      <c r="AJ22" s="38"/>
      <c r="AK22" s="38"/>
      <c r="AL22" s="38"/>
    </row>
    <row r="23" spans="1:52" ht="16.5" customHeight="1" thickTop="1" x14ac:dyDescent="0.2">
      <c r="A23" s="39"/>
      <c r="B23" s="307" t="s">
        <v>55</v>
      </c>
      <c r="C23" s="308"/>
      <c r="D23" s="309"/>
      <c r="E23" s="75">
        <f>SUM(E15:E22)</f>
        <v>0</v>
      </c>
      <c r="F23" s="93">
        <f>SUM(F15:F22)</f>
        <v>0</v>
      </c>
      <c r="G23" s="93">
        <f>SUM(G15:G22)</f>
        <v>0</v>
      </c>
      <c r="H23" s="93">
        <f>SUM(H15:H22)</f>
        <v>0</v>
      </c>
      <c r="I23" s="249"/>
      <c r="J23" s="93">
        <f>SUM(J15:J22)</f>
        <v>0</v>
      </c>
      <c r="K23" s="93">
        <f>SUM(K15:K22)</f>
        <v>0</v>
      </c>
      <c r="L23" s="93">
        <f>SUM(L15:L22)</f>
        <v>0</v>
      </c>
      <c r="M23" s="93">
        <f>SUM(M15:M22)</f>
        <v>0</v>
      </c>
      <c r="N23" s="249"/>
      <c r="O23" s="75">
        <f t="shared" ref="O23" si="2">SUM(O15:O22)</f>
        <v>0</v>
      </c>
      <c r="P23" s="75">
        <f>SUM(P15:P22)</f>
        <v>0</v>
      </c>
      <c r="Q23" s="93">
        <f>SUM(Q15:Q22)</f>
        <v>0</v>
      </c>
      <c r="R23" s="93">
        <f>SUM(R15:R22)</f>
        <v>0</v>
      </c>
      <c r="S23" s="93">
        <f>SUM(S15:S22)</f>
        <v>0</v>
      </c>
      <c r="T23" s="249"/>
      <c r="U23" s="75">
        <f>SUM(U15:U22)</f>
        <v>0</v>
      </c>
      <c r="V23" s="38"/>
      <c r="W23" s="38"/>
      <c r="X23" s="38"/>
      <c r="Y23" s="38"/>
      <c r="Z23" s="38"/>
      <c r="AA23" s="38"/>
      <c r="AB23" s="38"/>
      <c r="AC23" s="38"/>
      <c r="AD23" s="38"/>
      <c r="AE23" s="38"/>
      <c r="AF23" s="38"/>
      <c r="AG23" s="38"/>
      <c r="AH23" s="38"/>
      <c r="AI23" s="38"/>
      <c r="AJ23" s="38"/>
      <c r="AK23" s="38"/>
      <c r="AL23" s="38"/>
    </row>
    <row r="24" spans="1:52" ht="13.5" customHeight="1" x14ac:dyDescent="0.2">
      <c r="A24" s="40"/>
      <c r="B24" s="61"/>
      <c r="C24" s="61"/>
      <c r="D24" s="61"/>
      <c r="E24" s="85"/>
      <c r="F24" s="86"/>
      <c r="G24" s="86"/>
      <c r="H24" s="86"/>
      <c r="I24" s="86"/>
      <c r="J24" s="86"/>
      <c r="K24" s="86"/>
      <c r="L24" s="86"/>
      <c r="M24" s="86"/>
      <c r="N24" s="85"/>
      <c r="O24" s="86"/>
      <c r="P24" s="86"/>
      <c r="Q24" s="86"/>
      <c r="R24" s="92"/>
      <c r="U24" s="92" t="s">
        <v>183</v>
      </c>
      <c r="AA24" s="38"/>
      <c r="AB24" s="38"/>
      <c r="AC24" s="38"/>
      <c r="AD24" s="38"/>
      <c r="AE24" s="38"/>
      <c r="AG24" s="38"/>
      <c r="AH24" s="38"/>
      <c r="AI24" s="38"/>
      <c r="AJ24" s="38"/>
      <c r="AK24" s="38"/>
      <c r="AL24" s="38"/>
      <c r="AM24" s="38"/>
      <c r="AN24" s="38"/>
      <c r="AO24" s="38"/>
      <c r="AP24" s="38"/>
      <c r="AQ24" s="38"/>
      <c r="AR24" s="38"/>
      <c r="AS24" s="38"/>
      <c r="AT24" s="38"/>
      <c r="AU24" s="38"/>
      <c r="AV24" s="38"/>
      <c r="AW24" s="38"/>
      <c r="AX24" s="38"/>
      <c r="AY24" s="38"/>
      <c r="AZ24" s="38"/>
    </row>
    <row r="25" spans="1:52" ht="16.5" customHeight="1" x14ac:dyDescent="0.2">
      <c r="A25" s="40"/>
      <c r="B25" s="53" t="s">
        <v>564</v>
      </c>
      <c r="C25" s="53"/>
      <c r="D25" s="53"/>
      <c r="E25" s="53"/>
      <c r="F25" s="53"/>
      <c r="G25" s="53"/>
      <c r="H25" s="53"/>
      <c r="I25" s="88"/>
      <c r="J25" s="88"/>
      <c r="K25" s="88"/>
      <c r="L25" s="88"/>
      <c r="M25" s="88"/>
      <c r="N25" s="87"/>
      <c r="O25" s="88"/>
      <c r="P25" s="88"/>
      <c r="Q25" s="88"/>
      <c r="R25" s="92"/>
      <c r="AA25" s="38"/>
      <c r="AB25" s="38"/>
      <c r="AC25" s="38"/>
      <c r="AD25" s="38"/>
      <c r="AE25" s="38"/>
      <c r="AG25" s="38"/>
      <c r="AH25" s="38"/>
      <c r="AI25" s="38"/>
      <c r="AJ25" s="38"/>
      <c r="AK25" s="38"/>
      <c r="AL25" s="38"/>
      <c r="AM25" s="38"/>
      <c r="AN25" s="38"/>
      <c r="AO25" s="38"/>
      <c r="AP25" s="38"/>
      <c r="AQ25" s="38"/>
      <c r="AR25" s="38"/>
      <c r="AS25" s="38"/>
      <c r="AT25" s="38"/>
      <c r="AU25" s="38"/>
      <c r="AV25" s="38"/>
      <c r="AW25" s="38"/>
      <c r="AX25" s="38"/>
      <c r="AY25" s="38"/>
      <c r="AZ25" s="38"/>
    </row>
    <row r="26" spans="1:52" ht="12.75" customHeight="1" x14ac:dyDescent="0.2">
      <c r="A26" s="40"/>
      <c r="B26" s="310"/>
      <c r="C26" s="310"/>
      <c r="D26" s="310"/>
      <c r="E26" s="310"/>
      <c r="F26" s="310"/>
      <c r="G26" s="310"/>
      <c r="H26" s="310"/>
      <c r="I26" s="310"/>
      <c r="J26" s="310"/>
      <c r="K26" s="310"/>
      <c r="L26" s="310"/>
      <c r="M26" s="310"/>
      <c r="N26" s="310"/>
      <c r="O26" s="310"/>
      <c r="P26" s="310"/>
      <c r="Q26" s="310"/>
      <c r="R26" s="310"/>
      <c r="S26" s="310"/>
      <c r="T26" s="310"/>
      <c r="U26" s="310"/>
      <c r="AA26" s="38"/>
      <c r="AB26" s="38"/>
      <c r="AC26" s="38"/>
      <c r="AD26" s="38"/>
      <c r="AE26" s="38"/>
      <c r="AG26" s="38"/>
      <c r="AH26" s="38"/>
      <c r="AI26" s="38"/>
      <c r="AJ26" s="38"/>
      <c r="AK26" s="38"/>
      <c r="AL26" s="38"/>
      <c r="AM26" s="38"/>
      <c r="AN26" s="38"/>
      <c r="AO26" s="38"/>
      <c r="AP26" s="38"/>
      <c r="AQ26" s="38"/>
      <c r="AR26" s="38"/>
      <c r="AS26" s="38"/>
      <c r="AT26" s="38"/>
      <c r="AU26" s="38"/>
      <c r="AV26" s="38"/>
      <c r="AW26" s="38"/>
      <c r="AX26" s="38"/>
      <c r="AY26" s="38"/>
      <c r="AZ26" s="38"/>
    </row>
    <row r="27" spans="1:52" ht="12.75" customHeight="1" x14ac:dyDescent="0.2">
      <c r="A27" s="40"/>
      <c r="B27" s="310"/>
      <c r="C27" s="310"/>
      <c r="D27" s="310"/>
      <c r="E27" s="310"/>
      <c r="F27" s="310"/>
      <c r="G27" s="310"/>
      <c r="H27" s="310"/>
      <c r="I27" s="310"/>
      <c r="J27" s="310"/>
      <c r="K27" s="310"/>
      <c r="L27" s="310"/>
      <c r="M27" s="310"/>
      <c r="N27" s="310"/>
      <c r="O27" s="310"/>
      <c r="P27" s="310"/>
      <c r="Q27" s="310"/>
      <c r="R27" s="310"/>
      <c r="S27" s="310"/>
      <c r="T27" s="310"/>
      <c r="U27" s="310"/>
      <c r="AA27" s="38"/>
      <c r="AB27" s="38"/>
      <c r="AC27" s="38"/>
      <c r="AD27" s="38"/>
      <c r="AE27" s="38"/>
      <c r="AG27" s="38"/>
      <c r="AH27" s="38"/>
      <c r="AI27" s="38"/>
      <c r="AJ27" s="38"/>
      <c r="AK27" s="38"/>
      <c r="AL27" s="38"/>
      <c r="AM27" s="38"/>
      <c r="AN27" s="38"/>
      <c r="AO27" s="38"/>
      <c r="AP27" s="38"/>
      <c r="AQ27" s="38"/>
      <c r="AR27" s="38"/>
      <c r="AS27" s="38"/>
      <c r="AT27" s="38"/>
      <c r="AU27" s="38"/>
      <c r="AV27" s="38"/>
      <c r="AW27" s="38"/>
      <c r="AX27" s="38"/>
      <c r="AY27" s="38"/>
      <c r="AZ27" s="38"/>
    </row>
    <row r="28" spans="1:52" ht="12.75" customHeight="1" x14ac:dyDescent="0.2">
      <c r="A28" s="40"/>
      <c r="B28" s="310"/>
      <c r="C28" s="310"/>
      <c r="D28" s="310"/>
      <c r="E28" s="310"/>
      <c r="F28" s="310"/>
      <c r="G28" s="310"/>
      <c r="H28" s="310"/>
      <c r="I28" s="310"/>
      <c r="J28" s="310"/>
      <c r="K28" s="310"/>
      <c r="L28" s="310"/>
      <c r="M28" s="310"/>
      <c r="N28" s="310"/>
      <c r="O28" s="310"/>
      <c r="P28" s="310"/>
      <c r="Q28" s="310"/>
      <c r="R28" s="310"/>
      <c r="S28" s="310"/>
      <c r="T28" s="310"/>
      <c r="U28" s="310"/>
      <c r="AA28" s="38"/>
      <c r="AB28" s="38"/>
      <c r="AC28" s="38"/>
      <c r="AD28" s="38"/>
      <c r="AE28" s="38"/>
      <c r="AG28" s="38"/>
      <c r="AH28" s="38"/>
      <c r="AI28" s="38"/>
      <c r="AJ28" s="38"/>
      <c r="AK28" s="38"/>
      <c r="AL28" s="38"/>
      <c r="AM28" s="38"/>
      <c r="AN28" s="38"/>
      <c r="AO28" s="38"/>
      <c r="AP28" s="38"/>
      <c r="AQ28" s="38"/>
      <c r="AR28" s="38"/>
      <c r="AS28" s="38"/>
      <c r="AT28" s="38"/>
      <c r="AU28" s="38"/>
      <c r="AV28" s="38"/>
      <c r="AW28" s="38"/>
      <c r="AX28" s="38"/>
      <c r="AY28" s="38"/>
      <c r="AZ28" s="38"/>
    </row>
    <row r="29" spans="1:52" ht="16.5" customHeight="1" x14ac:dyDescent="0.2">
      <c r="A29" s="40"/>
      <c r="B29" s="2" t="s">
        <v>442</v>
      </c>
      <c r="AA29" s="38"/>
      <c r="AB29" s="38"/>
      <c r="AC29" s="38"/>
      <c r="AD29" s="38"/>
      <c r="AE29" s="38"/>
      <c r="AG29" s="38"/>
      <c r="AH29" s="38"/>
      <c r="AI29" s="38"/>
      <c r="AJ29" s="38"/>
      <c r="AK29" s="38"/>
      <c r="AL29" s="38"/>
      <c r="AM29" s="38"/>
      <c r="AN29" s="38"/>
      <c r="AO29" s="38"/>
      <c r="AP29" s="38"/>
      <c r="AQ29" s="38"/>
      <c r="AR29" s="38"/>
      <c r="AS29" s="38"/>
      <c r="AT29" s="38"/>
      <c r="AU29" s="38"/>
      <c r="AV29" s="38"/>
      <c r="AW29" s="38"/>
      <c r="AX29" s="38"/>
      <c r="AY29" s="38"/>
      <c r="AZ29" s="38"/>
    </row>
    <row r="30" spans="1:52" ht="9.75" customHeight="1" x14ac:dyDescent="0.2">
      <c r="A30" s="40"/>
      <c r="B30" s="2"/>
      <c r="AA30" s="38"/>
      <c r="AB30" s="38"/>
      <c r="AC30" s="38"/>
      <c r="AD30" s="38"/>
      <c r="AE30" s="38"/>
      <c r="AG30" s="38"/>
      <c r="AH30" s="38"/>
      <c r="AI30" s="38"/>
      <c r="AJ30" s="38"/>
      <c r="AK30" s="38"/>
      <c r="AL30" s="38"/>
      <c r="AM30" s="38"/>
      <c r="AN30" s="38"/>
      <c r="AO30" s="38"/>
      <c r="AP30" s="38"/>
      <c r="AQ30" s="38"/>
      <c r="AR30" s="38"/>
      <c r="AS30" s="38"/>
      <c r="AT30" s="38"/>
      <c r="AU30" s="38"/>
      <c r="AV30" s="38"/>
      <c r="AW30" s="38"/>
      <c r="AX30" s="38"/>
      <c r="AY30" s="38"/>
      <c r="AZ30" s="38"/>
    </row>
    <row r="31" spans="1:52" ht="21.75" customHeight="1" x14ac:dyDescent="0.15">
      <c r="A31" s="33"/>
      <c r="B31" s="47" t="s">
        <v>603</v>
      </c>
      <c r="J31" s="58"/>
      <c r="K31" s="58"/>
      <c r="L31" s="58"/>
      <c r="M31" s="58"/>
      <c r="N31" s="58"/>
      <c r="R31" s="48"/>
      <c r="S31" s="36"/>
      <c r="T31" s="36"/>
      <c r="U31" s="48" t="s">
        <v>177</v>
      </c>
      <c r="V31" s="36"/>
      <c r="W31" s="36"/>
      <c r="X31" s="36"/>
      <c r="Y31" s="36"/>
      <c r="Z31" s="36"/>
      <c r="AA31" s="36"/>
    </row>
    <row r="32" spans="1:52" ht="16.5" customHeight="1" x14ac:dyDescent="0.2">
      <c r="A32" s="59"/>
      <c r="B32" s="325"/>
      <c r="C32" s="326"/>
      <c r="D32" s="327"/>
      <c r="E32" s="331" t="s">
        <v>565</v>
      </c>
      <c r="F32" s="332"/>
      <c r="G32" s="332"/>
      <c r="H32" s="332"/>
      <c r="I32" s="332"/>
      <c r="J32" s="332"/>
      <c r="K32" s="332"/>
      <c r="L32" s="332"/>
      <c r="M32" s="332"/>
      <c r="N32" s="332"/>
      <c r="O32" s="332"/>
      <c r="P32" s="332"/>
      <c r="Q32" s="332"/>
      <c r="R32" s="332"/>
      <c r="S32" s="332"/>
      <c r="T32" s="332"/>
      <c r="U32" s="333"/>
    </row>
    <row r="33" spans="1:52" ht="16.5" customHeight="1" x14ac:dyDescent="0.2">
      <c r="A33" s="59"/>
      <c r="B33" s="328"/>
      <c r="C33" s="329"/>
      <c r="D33" s="330"/>
      <c r="E33" s="334" t="s">
        <v>140</v>
      </c>
      <c r="F33" s="319"/>
      <c r="G33" s="319"/>
      <c r="H33" s="319"/>
      <c r="I33" s="319"/>
      <c r="J33" s="319"/>
      <c r="K33" s="319"/>
      <c r="L33" s="319"/>
      <c r="M33" s="319"/>
      <c r="N33" s="319"/>
      <c r="O33" s="320"/>
      <c r="P33" s="334" t="s">
        <v>141</v>
      </c>
      <c r="Q33" s="319"/>
      <c r="R33" s="319"/>
      <c r="S33" s="319"/>
      <c r="T33" s="320"/>
      <c r="U33" s="316" t="s">
        <v>142</v>
      </c>
    </row>
    <row r="34" spans="1:52" ht="16.5" customHeight="1" x14ac:dyDescent="0.2">
      <c r="A34" s="59"/>
      <c r="B34" s="328"/>
      <c r="C34" s="329"/>
      <c r="D34" s="330"/>
      <c r="E34" s="335" t="s">
        <v>32</v>
      </c>
      <c r="F34" s="338"/>
      <c r="G34" s="338"/>
      <c r="H34" s="338"/>
      <c r="I34" s="338"/>
      <c r="J34" s="319"/>
      <c r="K34" s="319"/>
      <c r="L34" s="319"/>
      <c r="M34" s="319"/>
      <c r="N34" s="320"/>
      <c r="O34" s="316" t="s">
        <v>178</v>
      </c>
      <c r="P34" s="335" t="s">
        <v>32</v>
      </c>
      <c r="Q34" s="338"/>
      <c r="R34" s="338"/>
      <c r="S34" s="338"/>
      <c r="T34" s="340"/>
      <c r="U34" s="317"/>
    </row>
    <row r="35" spans="1:52" s="38" customFormat="1" ht="16.5" customHeight="1" x14ac:dyDescent="0.2">
      <c r="A35" s="60"/>
      <c r="B35" s="328"/>
      <c r="C35" s="329"/>
      <c r="D35" s="330"/>
      <c r="E35" s="336"/>
      <c r="F35" s="339"/>
      <c r="G35" s="339"/>
      <c r="H35" s="339"/>
      <c r="I35" s="339"/>
      <c r="J35" s="342" t="s">
        <v>152</v>
      </c>
      <c r="K35" s="343"/>
      <c r="L35" s="343"/>
      <c r="M35" s="343"/>
      <c r="N35" s="343"/>
      <c r="O35" s="317"/>
      <c r="P35" s="336"/>
      <c r="Q35" s="339"/>
      <c r="R35" s="339"/>
      <c r="S35" s="339"/>
      <c r="T35" s="341"/>
      <c r="U35" s="317"/>
      <c r="V35"/>
      <c r="W35"/>
      <c r="X35"/>
      <c r="Y35"/>
      <c r="Z35"/>
      <c r="AA35"/>
      <c r="AB35"/>
      <c r="AC35"/>
      <c r="AD35"/>
      <c r="AE35"/>
      <c r="AF35"/>
      <c r="AG35"/>
      <c r="AH35"/>
      <c r="AI35"/>
      <c r="AJ35"/>
      <c r="AK35"/>
      <c r="AL35"/>
    </row>
    <row r="36" spans="1:52" s="38" customFormat="1" ht="16.5" customHeight="1" x14ac:dyDescent="0.2">
      <c r="A36" s="60"/>
      <c r="B36" s="328"/>
      <c r="C36" s="329"/>
      <c r="D36" s="330"/>
      <c r="E36" s="336"/>
      <c r="F36" s="321" t="s">
        <v>6</v>
      </c>
      <c r="G36" s="321" t="s">
        <v>7</v>
      </c>
      <c r="H36" s="323" t="s">
        <v>473</v>
      </c>
      <c r="I36" s="311" t="s">
        <v>136</v>
      </c>
      <c r="J36" s="344" t="s">
        <v>8</v>
      </c>
      <c r="K36" s="206"/>
      <c r="L36" s="206"/>
      <c r="M36" s="206"/>
      <c r="N36" s="204"/>
      <c r="O36" s="317"/>
      <c r="P36" s="336"/>
      <c r="Q36" s="321" t="s">
        <v>6</v>
      </c>
      <c r="R36" s="321" t="s">
        <v>7</v>
      </c>
      <c r="S36" s="323" t="s">
        <v>473</v>
      </c>
      <c r="T36" s="311" t="s">
        <v>136</v>
      </c>
      <c r="U36" s="317"/>
      <c r="V36"/>
      <c r="W36"/>
      <c r="X36"/>
      <c r="Y36"/>
      <c r="Z36"/>
      <c r="AA36"/>
      <c r="AB36"/>
      <c r="AC36"/>
      <c r="AD36"/>
      <c r="AE36"/>
      <c r="AF36"/>
      <c r="AG36"/>
      <c r="AH36"/>
      <c r="AI36"/>
      <c r="AJ36"/>
      <c r="AK36"/>
      <c r="AL36"/>
    </row>
    <row r="37" spans="1:52" s="38" customFormat="1" ht="49.5" customHeight="1" x14ac:dyDescent="0.2">
      <c r="A37" s="60"/>
      <c r="B37" s="328"/>
      <c r="C37" s="329"/>
      <c r="D37" s="330"/>
      <c r="E37" s="337"/>
      <c r="F37" s="322"/>
      <c r="G37" s="322"/>
      <c r="H37" s="324"/>
      <c r="I37" s="312"/>
      <c r="J37" s="345"/>
      <c r="K37" s="219" t="s">
        <v>137</v>
      </c>
      <c r="L37" s="219" t="s">
        <v>138</v>
      </c>
      <c r="M37" s="205" t="s">
        <v>473</v>
      </c>
      <c r="N37" s="250" t="s">
        <v>139</v>
      </c>
      <c r="O37" s="318"/>
      <c r="P37" s="337"/>
      <c r="Q37" s="322"/>
      <c r="R37" s="322"/>
      <c r="S37" s="324"/>
      <c r="T37" s="312"/>
      <c r="U37" s="318"/>
      <c r="V37"/>
      <c r="W37"/>
      <c r="X37"/>
      <c r="Y37"/>
      <c r="Z37"/>
      <c r="AA37"/>
      <c r="AB37"/>
      <c r="AC37"/>
      <c r="AD37"/>
      <c r="AE37"/>
      <c r="AF37"/>
      <c r="AG37"/>
      <c r="AH37"/>
      <c r="AI37"/>
      <c r="AJ37"/>
      <c r="AK37"/>
      <c r="AL37"/>
    </row>
    <row r="38" spans="1:52" ht="16.5" customHeight="1" x14ac:dyDescent="0.2">
      <c r="A38" s="59"/>
      <c r="B38" s="298" t="s">
        <v>33</v>
      </c>
      <c r="C38" s="299"/>
      <c r="D38" s="300"/>
      <c r="E38" s="82"/>
      <c r="F38" s="82"/>
      <c r="G38" s="82"/>
      <c r="H38" s="82"/>
      <c r="I38" s="246"/>
      <c r="J38" s="82"/>
      <c r="K38" s="82"/>
      <c r="L38" s="82"/>
      <c r="M38" s="82"/>
      <c r="N38" s="246"/>
      <c r="O38" s="82"/>
      <c r="P38" s="82"/>
      <c r="Q38" s="82"/>
      <c r="R38" s="82"/>
      <c r="S38" s="82"/>
      <c r="T38" s="246"/>
      <c r="U38" s="74">
        <f>SUM(E38,O38,P38)</f>
        <v>0</v>
      </c>
      <c r="V38" s="38"/>
      <c r="W38" s="38"/>
      <c r="X38" s="38"/>
      <c r="Y38" s="38"/>
      <c r="Z38" s="38"/>
      <c r="AA38" s="38"/>
      <c r="AB38" s="38"/>
      <c r="AC38" s="38"/>
      <c r="AD38" s="38"/>
      <c r="AE38" s="38"/>
      <c r="AF38" s="38"/>
      <c r="AG38" s="38"/>
      <c r="AH38" s="38"/>
      <c r="AI38" s="38"/>
      <c r="AJ38" s="38"/>
      <c r="AK38" s="38"/>
      <c r="AL38" s="38"/>
    </row>
    <row r="39" spans="1:52" ht="16.5" customHeight="1" x14ac:dyDescent="0.2">
      <c r="A39" s="59"/>
      <c r="B39" s="313" t="s">
        <v>110</v>
      </c>
      <c r="C39" s="314"/>
      <c r="D39" s="315"/>
      <c r="E39" s="82"/>
      <c r="F39" s="91"/>
      <c r="G39" s="91"/>
      <c r="H39" s="91"/>
      <c r="I39" s="247"/>
      <c r="J39" s="91"/>
      <c r="K39" s="91"/>
      <c r="L39" s="91"/>
      <c r="M39" s="91"/>
      <c r="N39" s="247"/>
      <c r="O39" s="82"/>
      <c r="P39" s="82"/>
      <c r="Q39" s="91"/>
      <c r="R39" s="91"/>
      <c r="S39" s="91"/>
      <c r="T39" s="247"/>
      <c r="U39" s="74">
        <f>SUM(E39,O39,P39)</f>
        <v>0</v>
      </c>
      <c r="V39" s="38"/>
      <c r="W39" s="38"/>
      <c r="X39" s="38"/>
      <c r="Y39" s="38"/>
      <c r="Z39" s="38"/>
      <c r="AA39" s="38"/>
      <c r="AB39" s="38"/>
      <c r="AC39" s="38"/>
      <c r="AD39" s="38"/>
      <c r="AE39" s="38"/>
      <c r="AF39" s="38"/>
      <c r="AG39" s="38"/>
      <c r="AH39" s="38"/>
      <c r="AI39" s="38"/>
      <c r="AJ39" s="38"/>
      <c r="AK39" s="38"/>
      <c r="AL39" s="38"/>
    </row>
    <row r="40" spans="1:52" ht="16.5" customHeight="1" x14ac:dyDescent="0.2">
      <c r="A40" s="59"/>
      <c r="B40" s="298" t="s">
        <v>34</v>
      </c>
      <c r="C40" s="299"/>
      <c r="D40" s="300"/>
      <c r="E40" s="82"/>
      <c r="F40" s="91"/>
      <c r="G40" s="91"/>
      <c r="H40" s="91"/>
      <c r="I40" s="247"/>
      <c r="J40" s="91"/>
      <c r="K40" s="91"/>
      <c r="L40" s="91"/>
      <c r="M40" s="91"/>
      <c r="N40" s="247"/>
      <c r="O40" s="82"/>
      <c r="P40" s="82"/>
      <c r="Q40" s="91"/>
      <c r="R40" s="91"/>
      <c r="S40" s="91"/>
      <c r="T40" s="247"/>
      <c r="U40" s="74">
        <f t="shared" ref="U40:U44" si="3">SUM(E40,O40,P40)</f>
        <v>0</v>
      </c>
      <c r="V40" s="38"/>
      <c r="W40" s="38"/>
      <c r="X40" s="38"/>
      <c r="Y40" s="38"/>
      <c r="Z40" s="38"/>
      <c r="AA40" s="38"/>
      <c r="AB40" s="38"/>
      <c r="AC40" s="38"/>
      <c r="AD40" s="38"/>
      <c r="AE40" s="38"/>
      <c r="AF40" s="38"/>
      <c r="AG40" s="38"/>
      <c r="AH40" s="38"/>
      <c r="AI40" s="38"/>
      <c r="AJ40" s="38"/>
      <c r="AK40" s="38"/>
      <c r="AL40" s="38"/>
    </row>
    <row r="41" spans="1:52" ht="16.5" customHeight="1" x14ac:dyDescent="0.2">
      <c r="A41" s="59"/>
      <c r="B41" s="298" t="s">
        <v>56</v>
      </c>
      <c r="C41" s="299"/>
      <c r="D41" s="300"/>
      <c r="E41" s="82"/>
      <c r="F41" s="91"/>
      <c r="G41" s="91"/>
      <c r="H41" s="91"/>
      <c r="I41" s="247"/>
      <c r="J41" s="91"/>
      <c r="K41" s="91"/>
      <c r="L41" s="91"/>
      <c r="M41" s="91"/>
      <c r="N41" s="247"/>
      <c r="O41" s="82"/>
      <c r="P41" s="82"/>
      <c r="Q41" s="91"/>
      <c r="R41" s="91"/>
      <c r="S41" s="91"/>
      <c r="T41" s="247"/>
      <c r="U41" s="74">
        <f t="shared" si="3"/>
        <v>0</v>
      </c>
      <c r="V41" s="38"/>
      <c r="W41" s="38"/>
      <c r="X41" s="38"/>
      <c r="Y41" s="38"/>
      <c r="Z41" s="38"/>
      <c r="AA41" s="38"/>
      <c r="AB41" s="38"/>
      <c r="AC41" s="38"/>
      <c r="AD41" s="38"/>
      <c r="AE41" s="38"/>
      <c r="AF41" s="38"/>
      <c r="AG41" s="38"/>
      <c r="AH41" s="38"/>
      <c r="AI41" s="38"/>
      <c r="AJ41" s="38"/>
      <c r="AK41" s="38"/>
      <c r="AL41" s="38"/>
    </row>
    <row r="42" spans="1:52" ht="16.5" customHeight="1" x14ac:dyDescent="0.2">
      <c r="A42" s="59"/>
      <c r="B42" s="301" t="s">
        <v>35</v>
      </c>
      <c r="C42" s="302"/>
      <c r="D42" s="303"/>
      <c r="E42" s="82"/>
      <c r="F42" s="91"/>
      <c r="G42" s="91"/>
      <c r="H42" s="91"/>
      <c r="I42" s="247"/>
      <c r="J42" s="91"/>
      <c r="K42" s="91"/>
      <c r="L42" s="91"/>
      <c r="M42" s="91"/>
      <c r="N42" s="247"/>
      <c r="O42" s="82"/>
      <c r="P42" s="82"/>
      <c r="Q42" s="91"/>
      <c r="R42" s="91"/>
      <c r="S42" s="91"/>
      <c r="T42" s="247"/>
      <c r="U42" s="74">
        <f t="shared" si="3"/>
        <v>0</v>
      </c>
      <c r="V42" s="38"/>
      <c r="W42" s="38"/>
      <c r="X42" s="38"/>
      <c r="Y42" s="38"/>
      <c r="Z42" s="38"/>
      <c r="AA42" s="38"/>
      <c r="AB42" s="38"/>
      <c r="AC42" s="38"/>
      <c r="AD42" s="38"/>
      <c r="AE42" s="38"/>
      <c r="AF42" s="38"/>
      <c r="AG42" s="38"/>
      <c r="AH42" s="38"/>
      <c r="AI42" s="38"/>
      <c r="AJ42" s="38"/>
      <c r="AK42" s="38"/>
      <c r="AL42" s="38"/>
    </row>
    <row r="43" spans="1:52" ht="16.5" customHeight="1" x14ac:dyDescent="0.2">
      <c r="A43" s="59"/>
      <c r="B43" s="298" t="s">
        <v>217</v>
      </c>
      <c r="C43" s="299"/>
      <c r="D43" s="300"/>
      <c r="E43" s="108"/>
      <c r="F43" s="109"/>
      <c r="G43" s="109"/>
      <c r="H43" s="109"/>
      <c r="I43" s="248"/>
      <c r="J43" s="109"/>
      <c r="K43" s="109"/>
      <c r="L43" s="109"/>
      <c r="M43" s="109"/>
      <c r="N43" s="248"/>
      <c r="O43" s="108"/>
      <c r="P43" s="108"/>
      <c r="Q43" s="109"/>
      <c r="R43" s="109"/>
      <c r="S43" s="109"/>
      <c r="T43" s="248"/>
      <c r="U43" s="74">
        <f t="shared" si="3"/>
        <v>0</v>
      </c>
      <c r="V43" s="38"/>
      <c r="W43" s="38"/>
      <c r="X43" s="38"/>
      <c r="Y43" s="38"/>
      <c r="Z43" s="38"/>
      <c r="AA43" s="38"/>
      <c r="AB43" s="38"/>
      <c r="AC43" s="38"/>
      <c r="AD43" s="38"/>
      <c r="AE43" s="38"/>
      <c r="AF43" s="38"/>
      <c r="AG43" s="38"/>
      <c r="AH43" s="38"/>
      <c r="AI43" s="38"/>
      <c r="AJ43" s="38"/>
      <c r="AK43" s="38"/>
      <c r="AL43" s="38"/>
    </row>
    <row r="44" spans="1:52" ht="16.5" customHeight="1" x14ac:dyDescent="0.2">
      <c r="A44" s="59"/>
      <c r="B44" s="301" t="s">
        <v>218</v>
      </c>
      <c r="C44" s="302"/>
      <c r="D44" s="303"/>
      <c r="E44" s="108"/>
      <c r="F44" s="109"/>
      <c r="G44" s="109"/>
      <c r="H44" s="109"/>
      <c r="I44" s="248"/>
      <c r="J44" s="109"/>
      <c r="K44" s="109"/>
      <c r="L44" s="109"/>
      <c r="M44" s="109"/>
      <c r="N44" s="248"/>
      <c r="O44" s="108"/>
      <c r="P44" s="108"/>
      <c r="Q44" s="109"/>
      <c r="R44" s="109"/>
      <c r="S44" s="109"/>
      <c r="T44" s="248"/>
      <c r="U44" s="74">
        <f t="shared" si="3"/>
        <v>0</v>
      </c>
      <c r="V44" s="38"/>
      <c r="W44" s="38"/>
      <c r="X44" s="38"/>
      <c r="Y44" s="38"/>
      <c r="Z44" s="38"/>
      <c r="AA44" s="38"/>
      <c r="AB44" s="38"/>
      <c r="AC44" s="38"/>
      <c r="AD44" s="38"/>
      <c r="AE44" s="38"/>
      <c r="AF44" s="38"/>
      <c r="AG44" s="38"/>
      <c r="AH44" s="38"/>
      <c r="AI44" s="38"/>
      <c r="AJ44" s="38"/>
      <c r="AK44" s="38"/>
      <c r="AL44" s="38"/>
    </row>
    <row r="45" spans="1:52" ht="16.5" customHeight="1" thickBot="1" x14ac:dyDescent="0.25">
      <c r="A45" s="59"/>
      <c r="B45" s="304" t="s">
        <v>29</v>
      </c>
      <c r="C45" s="305"/>
      <c r="D45" s="306"/>
      <c r="E45" s="108"/>
      <c r="F45" s="109"/>
      <c r="G45" s="109"/>
      <c r="H45" s="109"/>
      <c r="I45" s="248"/>
      <c r="J45" s="109"/>
      <c r="K45" s="109"/>
      <c r="L45" s="109"/>
      <c r="M45" s="109"/>
      <c r="N45" s="248"/>
      <c r="O45" s="108"/>
      <c r="P45" s="108"/>
      <c r="Q45" s="109"/>
      <c r="R45" s="109"/>
      <c r="S45" s="109"/>
      <c r="T45" s="248"/>
      <c r="U45" s="74">
        <f>SUM(E45,O45,P45)</f>
        <v>0</v>
      </c>
      <c r="V45" s="38"/>
      <c r="W45" s="38"/>
      <c r="X45" s="38"/>
      <c r="Y45" s="38"/>
      <c r="Z45" s="38"/>
      <c r="AA45" s="38"/>
      <c r="AB45" s="38"/>
      <c r="AC45" s="38"/>
      <c r="AD45" s="38"/>
      <c r="AE45" s="38"/>
      <c r="AF45" s="38"/>
      <c r="AG45" s="38"/>
      <c r="AH45" s="38"/>
      <c r="AI45" s="38"/>
      <c r="AJ45" s="38"/>
      <c r="AK45" s="38"/>
      <c r="AL45" s="38"/>
    </row>
    <row r="46" spans="1:52" ht="16.5" customHeight="1" thickTop="1" x14ac:dyDescent="0.2">
      <c r="A46" s="39"/>
      <c r="B46" s="307" t="s">
        <v>55</v>
      </c>
      <c r="C46" s="308"/>
      <c r="D46" s="309"/>
      <c r="E46" s="75">
        <f>SUM(E38:E45)</f>
        <v>0</v>
      </c>
      <c r="F46" s="93">
        <f>SUM(F38:F45)</f>
        <v>0</v>
      </c>
      <c r="G46" s="93">
        <f>SUM(G38:G45)</f>
        <v>0</v>
      </c>
      <c r="H46" s="93">
        <f>SUM(H38:H45)</f>
        <v>0</v>
      </c>
      <c r="I46" s="249"/>
      <c r="J46" s="93">
        <f>SUM(J38:J45)</f>
        <v>0</v>
      </c>
      <c r="K46" s="93">
        <f>SUM(K38:K45)</f>
        <v>0</v>
      </c>
      <c r="L46" s="93">
        <f>SUM(L38:L45)</f>
        <v>0</v>
      </c>
      <c r="M46" s="93">
        <f>SUM(M38:M45)</f>
        <v>0</v>
      </c>
      <c r="N46" s="249"/>
      <c r="O46" s="75">
        <f>SUM(O38:O45)</f>
        <v>0</v>
      </c>
      <c r="P46" s="75">
        <f>SUM(P38:P45)</f>
        <v>0</v>
      </c>
      <c r="Q46" s="93">
        <f>SUM(Q38:Q45)</f>
        <v>0</v>
      </c>
      <c r="R46" s="93">
        <f>SUM(R38:R45)</f>
        <v>0</v>
      </c>
      <c r="S46" s="93">
        <f>SUM(S38:S45)</f>
        <v>0</v>
      </c>
      <c r="T46" s="249"/>
      <c r="U46" s="75">
        <f>SUM(U38:U45)</f>
        <v>0</v>
      </c>
      <c r="V46" s="38"/>
      <c r="W46" s="38"/>
      <c r="X46" s="38"/>
      <c r="Y46" s="38"/>
      <c r="Z46" s="38"/>
      <c r="AA46" s="38"/>
      <c r="AB46" s="38"/>
      <c r="AC46" s="38"/>
      <c r="AD46" s="38"/>
      <c r="AE46" s="38"/>
      <c r="AF46" s="38"/>
      <c r="AG46" s="38"/>
      <c r="AH46" s="38"/>
      <c r="AI46" s="38"/>
      <c r="AJ46" s="38"/>
      <c r="AK46" s="38"/>
      <c r="AL46" s="38"/>
    </row>
    <row r="47" spans="1:52" ht="13.5" customHeight="1" x14ac:dyDescent="0.2">
      <c r="A47" s="40"/>
      <c r="B47" s="61"/>
      <c r="C47" s="61"/>
      <c r="D47" s="61"/>
      <c r="E47" s="85"/>
      <c r="F47" s="86"/>
      <c r="G47" s="86"/>
      <c r="H47" s="86"/>
      <c r="I47" s="86"/>
      <c r="J47" s="86"/>
      <c r="K47" s="86"/>
      <c r="L47" s="86"/>
      <c r="M47" s="86"/>
      <c r="N47" s="85"/>
      <c r="O47" s="86"/>
      <c r="P47" s="86"/>
      <c r="Q47" s="86"/>
      <c r="R47" s="92"/>
      <c r="U47" s="92" t="s">
        <v>183</v>
      </c>
      <c r="AA47" s="38"/>
      <c r="AB47" s="38"/>
      <c r="AC47" s="38"/>
      <c r="AD47" s="38"/>
      <c r="AE47" s="38"/>
      <c r="AG47" s="38"/>
      <c r="AH47" s="38"/>
      <c r="AI47" s="38"/>
      <c r="AJ47" s="38"/>
      <c r="AK47" s="38"/>
      <c r="AL47" s="38"/>
      <c r="AM47" s="38"/>
      <c r="AN47" s="38"/>
      <c r="AO47" s="38"/>
      <c r="AP47" s="38"/>
      <c r="AQ47" s="38"/>
      <c r="AR47" s="38"/>
      <c r="AS47" s="38"/>
      <c r="AT47" s="38"/>
      <c r="AU47" s="38"/>
      <c r="AV47" s="38"/>
      <c r="AW47" s="38"/>
      <c r="AX47" s="38"/>
      <c r="AY47" s="38"/>
      <c r="AZ47" s="38"/>
    </row>
    <row r="48" spans="1:52" ht="16.5" customHeight="1" x14ac:dyDescent="0.2">
      <c r="A48" s="40"/>
      <c r="B48" s="53" t="s">
        <v>566</v>
      </c>
      <c r="C48" s="53"/>
      <c r="D48" s="53"/>
      <c r="E48" s="53"/>
      <c r="F48" s="53"/>
      <c r="G48" s="53"/>
      <c r="H48" s="53"/>
      <c r="I48" s="88"/>
      <c r="J48" s="88"/>
      <c r="K48" s="88"/>
      <c r="L48" s="88"/>
      <c r="M48" s="88"/>
      <c r="N48" s="87"/>
      <c r="O48" s="88"/>
      <c r="P48" s="88"/>
      <c r="Q48" s="88"/>
      <c r="R48" s="92"/>
      <c r="AA48" s="38"/>
      <c r="AB48" s="38"/>
      <c r="AC48" s="38"/>
      <c r="AD48" s="38"/>
      <c r="AE48" s="38"/>
      <c r="AG48" s="38"/>
      <c r="AH48" s="38"/>
      <c r="AI48" s="38"/>
      <c r="AJ48" s="38"/>
      <c r="AK48" s="38"/>
      <c r="AL48" s="38"/>
      <c r="AM48" s="38"/>
      <c r="AN48" s="38"/>
      <c r="AO48" s="38"/>
      <c r="AP48" s="38"/>
      <c r="AQ48" s="38"/>
      <c r="AR48" s="38"/>
      <c r="AS48" s="38"/>
      <c r="AT48" s="38"/>
      <c r="AU48" s="38"/>
      <c r="AV48" s="38"/>
      <c r="AW48" s="38"/>
      <c r="AX48" s="38"/>
      <c r="AY48" s="38"/>
      <c r="AZ48" s="38"/>
    </row>
    <row r="49" spans="1:52" ht="12.75" customHeight="1" x14ac:dyDescent="0.2">
      <c r="A49" s="40"/>
      <c r="B49" s="310"/>
      <c r="C49" s="310"/>
      <c r="D49" s="310"/>
      <c r="E49" s="310"/>
      <c r="F49" s="310"/>
      <c r="G49" s="310"/>
      <c r="H49" s="310"/>
      <c r="I49" s="310"/>
      <c r="J49" s="310"/>
      <c r="K49" s="310"/>
      <c r="L49" s="310"/>
      <c r="M49" s="310"/>
      <c r="N49" s="310"/>
      <c r="O49" s="310"/>
      <c r="P49" s="310"/>
      <c r="Q49" s="310"/>
      <c r="R49" s="310"/>
      <c r="S49" s="310"/>
      <c r="T49" s="310"/>
      <c r="U49" s="310"/>
      <c r="AA49" s="38"/>
      <c r="AB49" s="38"/>
      <c r="AC49" s="38"/>
      <c r="AD49" s="38"/>
      <c r="AE49" s="38"/>
      <c r="AG49" s="38"/>
      <c r="AH49" s="38"/>
      <c r="AI49" s="38"/>
      <c r="AJ49" s="38"/>
      <c r="AK49" s="38"/>
      <c r="AL49" s="38"/>
      <c r="AM49" s="38"/>
      <c r="AN49" s="38"/>
      <c r="AO49" s="38"/>
      <c r="AP49" s="38"/>
      <c r="AQ49" s="38"/>
      <c r="AR49" s="38"/>
      <c r="AS49" s="38"/>
      <c r="AT49" s="38"/>
      <c r="AU49" s="38"/>
      <c r="AV49" s="38"/>
      <c r="AW49" s="38"/>
      <c r="AX49" s="38"/>
      <c r="AY49" s="38"/>
      <c r="AZ49" s="38"/>
    </row>
    <row r="50" spans="1:52" ht="12.75" customHeight="1" x14ac:dyDescent="0.2">
      <c r="A50" s="40"/>
      <c r="B50" s="310"/>
      <c r="C50" s="310"/>
      <c r="D50" s="310"/>
      <c r="E50" s="310"/>
      <c r="F50" s="310"/>
      <c r="G50" s="310"/>
      <c r="H50" s="310"/>
      <c r="I50" s="310"/>
      <c r="J50" s="310"/>
      <c r="K50" s="310"/>
      <c r="L50" s="310"/>
      <c r="M50" s="310"/>
      <c r="N50" s="310"/>
      <c r="O50" s="310"/>
      <c r="P50" s="310"/>
      <c r="Q50" s="310"/>
      <c r="R50" s="310"/>
      <c r="S50" s="310"/>
      <c r="T50" s="310"/>
      <c r="U50" s="310"/>
      <c r="AA50" s="38"/>
      <c r="AB50" s="38"/>
      <c r="AC50" s="38"/>
      <c r="AD50" s="38"/>
      <c r="AE50" s="38"/>
      <c r="AG50" s="38"/>
      <c r="AH50" s="38"/>
      <c r="AI50" s="38"/>
      <c r="AJ50" s="38"/>
      <c r="AK50" s="38"/>
      <c r="AL50" s="38"/>
      <c r="AM50" s="38"/>
      <c r="AN50" s="38"/>
      <c r="AO50" s="38"/>
      <c r="AP50" s="38"/>
      <c r="AQ50" s="38"/>
      <c r="AR50" s="38"/>
      <c r="AS50" s="38"/>
      <c r="AT50" s="38"/>
      <c r="AU50" s="38"/>
      <c r="AV50" s="38"/>
      <c r="AW50" s="38"/>
      <c r="AX50" s="38"/>
      <c r="AY50" s="38"/>
      <c r="AZ50" s="38"/>
    </row>
    <row r="51" spans="1:52" ht="12.75" customHeight="1" x14ac:dyDescent="0.2">
      <c r="A51" s="40"/>
      <c r="B51" s="310"/>
      <c r="C51" s="310"/>
      <c r="D51" s="310"/>
      <c r="E51" s="310"/>
      <c r="F51" s="310"/>
      <c r="G51" s="310"/>
      <c r="H51" s="310"/>
      <c r="I51" s="310"/>
      <c r="J51" s="310"/>
      <c r="K51" s="310"/>
      <c r="L51" s="310"/>
      <c r="M51" s="310"/>
      <c r="N51" s="310"/>
      <c r="O51" s="310"/>
      <c r="P51" s="310"/>
      <c r="Q51" s="310"/>
      <c r="R51" s="310"/>
      <c r="S51" s="310"/>
      <c r="T51" s="310"/>
      <c r="U51" s="310"/>
      <c r="AA51" s="38"/>
      <c r="AB51" s="38"/>
      <c r="AC51" s="38"/>
      <c r="AD51" s="38"/>
      <c r="AE51" s="38"/>
      <c r="AG51" s="38"/>
      <c r="AH51" s="38"/>
      <c r="AI51" s="38"/>
      <c r="AJ51" s="38"/>
      <c r="AK51" s="38"/>
      <c r="AL51" s="38"/>
      <c r="AM51" s="38"/>
      <c r="AN51" s="38"/>
      <c r="AO51" s="38"/>
      <c r="AP51" s="38"/>
      <c r="AQ51" s="38"/>
      <c r="AR51" s="38"/>
      <c r="AS51" s="38"/>
      <c r="AT51" s="38"/>
      <c r="AU51" s="38"/>
      <c r="AV51" s="38"/>
      <c r="AW51" s="38"/>
      <c r="AX51" s="38"/>
      <c r="AY51" s="38"/>
      <c r="AZ51" s="38"/>
    </row>
    <row r="52" spans="1:52" ht="16.5" customHeight="1" x14ac:dyDescent="0.2">
      <c r="A52" s="40"/>
      <c r="B52" s="2" t="s">
        <v>442</v>
      </c>
      <c r="AA52" s="38"/>
      <c r="AB52" s="38"/>
      <c r="AC52" s="38"/>
      <c r="AD52" s="38"/>
      <c r="AE52" s="38"/>
      <c r="AG52" s="38"/>
      <c r="AH52" s="38"/>
      <c r="AI52" s="38"/>
      <c r="AJ52" s="38"/>
      <c r="AK52" s="38"/>
      <c r="AL52" s="38"/>
      <c r="AM52" s="38"/>
      <c r="AN52" s="38"/>
      <c r="AO52" s="38"/>
      <c r="AP52" s="38"/>
      <c r="AQ52" s="38"/>
      <c r="AR52" s="38"/>
      <c r="AS52" s="38"/>
      <c r="AT52" s="38"/>
      <c r="AU52" s="38"/>
      <c r="AV52" s="38"/>
      <c r="AW52" s="38"/>
      <c r="AX52" s="38"/>
      <c r="AY52" s="38"/>
      <c r="AZ52" s="38"/>
    </row>
    <row r="53" spans="1:52" ht="9.75" customHeight="1" x14ac:dyDescent="0.2">
      <c r="A53" s="40"/>
      <c r="B53" s="2"/>
      <c r="AA53" s="38"/>
      <c r="AB53" s="38"/>
      <c r="AC53" s="38"/>
      <c r="AD53" s="38"/>
      <c r="AE53" s="38"/>
      <c r="AG53" s="38"/>
      <c r="AH53" s="38"/>
      <c r="AI53" s="38"/>
      <c r="AJ53" s="38"/>
      <c r="AK53" s="38"/>
      <c r="AL53" s="38"/>
      <c r="AM53" s="38"/>
      <c r="AN53" s="38"/>
      <c r="AO53" s="38"/>
      <c r="AP53" s="38"/>
      <c r="AQ53" s="38"/>
      <c r="AR53" s="38"/>
      <c r="AS53" s="38"/>
      <c r="AT53" s="38"/>
      <c r="AU53" s="38"/>
      <c r="AV53" s="38"/>
      <c r="AW53" s="38"/>
      <c r="AX53" s="38"/>
      <c r="AY53" s="38"/>
      <c r="AZ53" s="38"/>
    </row>
    <row r="54" spans="1:52" ht="21.75" customHeight="1" x14ac:dyDescent="0.15">
      <c r="A54" s="33"/>
      <c r="B54" s="47" t="s">
        <v>604</v>
      </c>
      <c r="J54" s="58"/>
      <c r="K54" s="58"/>
      <c r="L54" s="58"/>
      <c r="M54" s="58"/>
      <c r="N54" s="58"/>
      <c r="R54" s="48"/>
      <c r="S54" s="36"/>
      <c r="T54" s="36"/>
      <c r="U54" s="48" t="s">
        <v>177</v>
      </c>
      <c r="V54" s="36"/>
      <c r="W54" s="36"/>
      <c r="X54" s="36"/>
      <c r="Y54" s="36"/>
      <c r="Z54" s="36"/>
      <c r="AA54" s="36"/>
    </row>
    <row r="55" spans="1:52" ht="16.5" customHeight="1" x14ac:dyDescent="0.2">
      <c r="A55" s="59"/>
      <c r="B55" s="325"/>
      <c r="C55" s="326"/>
      <c r="D55" s="327"/>
      <c r="E55" s="331" t="s">
        <v>567</v>
      </c>
      <c r="F55" s="332"/>
      <c r="G55" s="332"/>
      <c r="H55" s="332"/>
      <c r="I55" s="332"/>
      <c r="J55" s="332"/>
      <c r="K55" s="332"/>
      <c r="L55" s="332"/>
      <c r="M55" s="332"/>
      <c r="N55" s="332"/>
      <c r="O55" s="332"/>
      <c r="P55" s="332"/>
      <c r="Q55" s="332"/>
      <c r="R55" s="332"/>
      <c r="S55" s="332"/>
      <c r="T55" s="332"/>
      <c r="U55" s="333"/>
    </row>
    <row r="56" spans="1:52" ht="16.5" customHeight="1" x14ac:dyDescent="0.2">
      <c r="A56" s="59"/>
      <c r="B56" s="328"/>
      <c r="C56" s="329"/>
      <c r="D56" s="330"/>
      <c r="E56" s="334" t="s">
        <v>140</v>
      </c>
      <c r="F56" s="319"/>
      <c r="G56" s="319"/>
      <c r="H56" s="319"/>
      <c r="I56" s="319"/>
      <c r="J56" s="319"/>
      <c r="K56" s="319"/>
      <c r="L56" s="319"/>
      <c r="M56" s="319"/>
      <c r="N56" s="319"/>
      <c r="O56" s="320"/>
      <c r="P56" s="334" t="s">
        <v>141</v>
      </c>
      <c r="Q56" s="319"/>
      <c r="R56" s="319"/>
      <c r="S56" s="319"/>
      <c r="T56" s="320"/>
      <c r="U56" s="316" t="s">
        <v>142</v>
      </c>
    </row>
    <row r="57" spans="1:52" ht="16.5" customHeight="1" x14ac:dyDescent="0.2">
      <c r="A57" s="59"/>
      <c r="B57" s="328"/>
      <c r="C57" s="329"/>
      <c r="D57" s="330"/>
      <c r="E57" s="335" t="s">
        <v>32</v>
      </c>
      <c r="F57" s="338"/>
      <c r="G57" s="338"/>
      <c r="H57" s="338"/>
      <c r="I57" s="338"/>
      <c r="J57" s="319"/>
      <c r="K57" s="319"/>
      <c r="L57" s="319"/>
      <c r="M57" s="319"/>
      <c r="N57" s="320"/>
      <c r="O57" s="316" t="s">
        <v>178</v>
      </c>
      <c r="P57" s="335" t="s">
        <v>32</v>
      </c>
      <c r="Q57" s="338"/>
      <c r="R57" s="338"/>
      <c r="S57" s="338"/>
      <c r="T57" s="340"/>
      <c r="U57" s="317"/>
    </row>
    <row r="58" spans="1:52" s="38" customFormat="1" ht="16.5" customHeight="1" x14ac:dyDescent="0.2">
      <c r="A58" s="60"/>
      <c r="B58" s="328"/>
      <c r="C58" s="329"/>
      <c r="D58" s="330"/>
      <c r="E58" s="336"/>
      <c r="F58" s="339"/>
      <c r="G58" s="339"/>
      <c r="H58" s="339"/>
      <c r="I58" s="339"/>
      <c r="J58" s="342" t="s">
        <v>152</v>
      </c>
      <c r="K58" s="343"/>
      <c r="L58" s="343"/>
      <c r="M58" s="343"/>
      <c r="N58" s="343"/>
      <c r="O58" s="317"/>
      <c r="P58" s="336"/>
      <c r="Q58" s="339"/>
      <c r="R58" s="339"/>
      <c r="S58" s="339"/>
      <c r="T58" s="341"/>
      <c r="U58" s="317"/>
      <c r="V58"/>
      <c r="W58"/>
      <c r="X58"/>
      <c r="Y58"/>
      <c r="Z58"/>
      <c r="AA58"/>
      <c r="AB58"/>
      <c r="AC58"/>
      <c r="AD58"/>
      <c r="AE58"/>
      <c r="AF58"/>
      <c r="AG58"/>
      <c r="AH58"/>
      <c r="AI58"/>
      <c r="AJ58"/>
      <c r="AK58"/>
      <c r="AL58"/>
    </row>
    <row r="59" spans="1:52" s="38" customFormat="1" ht="16.5" customHeight="1" x14ac:dyDescent="0.2">
      <c r="A59" s="60"/>
      <c r="B59" s="328"/>
      <c r="C59" s="329"/>
      <c r="D59" s="330"/>
      <c r="E59" s="336"/>
      <c r="F59" s="321" t="s">
        <v>6</v>
      </c>
      <c r="G59" s="321" t="s">
        <v>7</v>
      </c>
      <c r="H59" s="323" t="s">
        <v>473</v>
      </c>
      <c r="I59" s="311" t="s">
        <v>136</v>
      </c>
      <c r="J59" s="344" t="s">
        <v>8</v>
      </c>
      <c r="K59" s="206"/>
      <c r="L59" s="206"/>
      <c r="M59" s="206"/>
      <c r="N59" s="204"/>
      <c r="O59" s="317"/>
      <c r="P59" s="336"/>
      <c r="Q59" s="321" t="s">
        <v>6</v>
      </c>
      <c r="R59" s="321" t="s">
        <v>7</v>
      </c>
      <c r="S59" s="323" t="s">
        <v>473</v>
      </c>
      <c r="T59" s="311" t="s">
        <v>136</v>
      </c>
      <c r="U59" s="317"/>
      <c r="V59"/>
      <c r="W59"/>
      <c r="X59"/>
      <c r="Y59"/>
      <c r="Z59"/>
      <c r="AA59"/>
      <c r="AB59"/>
      <c r="AC59"/>
      <c r="AD59"/>
      <c r="AE59"/>
      <c r="AF59"/>
      <c r="AG59"/>
      <c r="AH59"/>
      <c r="AI59"/>
      <c r="AJ59"/>
      <c r="AK59"/>
      <c r="AL59"/>
    </row>
    <row r="60" spans="1:52" s="38" customFormat="1" ht="49.5" customHeight="1" x14ac:dyDescent="0.2">
      <c r="A60" s="60"/>
      <c r="B60" s="328"/>
      <c r="C60" s="329"/>
      <c r="D60" s="330"/>
      <c r="E60" s="337"/>
      <c r="F60" s="322"/>
      <c r="G60" s="322"/>
      <c r="H60" s="324"/>
      <c r="I60" s="312"/>
      <c r="J60" s="345"/>
      <c r="K60" s="219" t="s">
        <v>137</v>
      </c>
      <c r="L60" s="219" t="s">
        <v>138</v>
      </c>
      <c r="M60" s="205" t="s">
        <v>473</v>
      </c>
      <c r="N60" s="250" t="s">
        <v>139</v>
      </c>
      <c r="O60" s="318"/>
      <c r="P60" s="337"/>
      <c r="Q60" s="322"/>
      <c r="R60" s="322"/>
      <c r="S60" s="324"/>
      <c r="T60" s="312"/>
      <c r="U60" s="318"/>
      <c r="V60"/>
      <c r="W60"/>
      <c r="X60"/>
      <c r="Y60"/>
      <c r="Z60"/>
      <c r="AA60"/>
      <c r="AB60"/>
      <c r="AC60"/>
      <c r="AD60"/>
      <c r="AE60"/>
      <c r="AF60"/>
      <c r="AG60"/>
      <c r="AH60"/>
      <c r="AI60"/>
      <c r="AJ60"/>
      <c r="AK60"/>
      <c r="AL60"/>
    </row>
    <row r="61" spans="1:52" ht="16.5" customHeight="1" x14ac:dyDescent="0.2">
      <c r="A61" s="59"/>
      <c r="B61" s="298" t="s">
        <v>33</v>
      </c>
      <c r="C61" s="299"/>
      <c r="D61" s="300"/>
      <c r="E61" s="82"/>
      <c r="F61" s="82"/>
      <c r="G61" s="82"/>
      <c r="H61" s="82"/>
      <c r="I61" s="246"/>
      <c r="J61" s="82"/>
      <c r="K61" s="82"/>
      <c r="L61" s="82"/>
      <c r="M61" s="82"/>
      <c r="N61" s="246"/>
      <c r="O61" s="82"/>
      <c r="P61" s="82"/>
      <c r="Q61" s="82"/>
      <c r="R61" s="82"/>
      <c r="S61" s="82"/>
      <c r="T61" s="246"/>
      <c r="U61" s="74">
        <f>SUM(E61,O61,P61)</f>
        <v>0</v>
      </c>
      <c r="V61" s="38"/>
      <c r="W61" s="38"/>
      <c r="X61" s="38"/>
      <c r="Y61" s="38"/>
      <c r="Z61" s="38"/>
      <c r="AA61" s="38"/>
      <c r="AB61" s="38"/>
      <c r="AC61" s="38"/>
      <c r="AD61" s="38"/>
      <c r="AE61" s="38"/>
      <c r="AF61" s="38"/>
      <c r="AG61" s="38"/>
      <c r="AH61" s="38"/>
      <c r="AI61" s="38"/>
      <c r="AJ61" s="38"/>
      <c r="AK61" s="38"/>
      <c r="AL61" s="38"/>
    </row>
    <row r="62" spans="1:52" ht="16.5" customHeight="1" x14ac:dyDescent="0.2">
      <c r="A62" s="59"/>
      <c r="B62" s="313" t="s">
        <v>110</v>
      </c>
      <c r="C62" s="314"/>
      <c r="D62" s="315"/>
      <c r="E62" s="82"/>
      <c r="F62" s="91"/>
      <c r="G62" s="91"/>
      <c r="H62" s="91"/>
      <c r="I62" s="247"/>
      <c r="J62" s="91"/>
      <c r="K62" s="91"/>
      <c r="L62" s="91"/>
      <c r="M62" s="91"/>
      <c r="N62" s="247"/>
      <c r="O62" s="82"/>
      <c r="P62" s="82"/>
      <c r="Q62" s="91"/>
      <c r="R62" s="91"/>
      <c r="S62" s="91"/>
      <c r="T62" s="247"/>
      <c r="U62" s="74">
        <f>SUM(E62,O62,P62)</f>
        <v>0</v>
      </c>
      <c r="V62" s="38"/>
      <c r="W62" s="38"/>
      <c r="X62" s="38"/>
      <c r="Y62" s="38"/>
      <c r="Z62" s="38"/>
      <c r="AA62" s="38"/>
      <c r="AB62" s="38"/>
      <c r="AC62" s="38"/>
      <c r="AD62" s="38"/>
      <c r="AE62" s="38"/>
      <c r="AF62" s="38"/>
      <c r="AG62" s="38"/>
      <c r="AH62" s="38"/>
      <c r="AI62" s="38"/>
      <c r="AJ62" s="38"/>
      <c r="AK62" s="38"/>
      <c r="AL62" s="38"/>
    </row>
    <row r="63" spans="1:52" ht="16.5" customHeight="1" x14ac:dyDescent="0.2">
      <c r="A63" s="59"/>
      <c r="B63" s="298" t="s">
        <v>34</v>
      </c>
      <c r="C63" s="299"/>
      <c r="D63" s="300"/>
      <c r="E63" s="82"/>
      <c r="F63" s="91"/>
      <c r="G63" s="91"/>
      <c r="H63" s="91"/>
      <c r="I63" s="247"/>
      <c r="J63" s="91"/>
      <c r="K63" s="91"/>
      <c r="L63" s="91"/>
      <c r="M63" s="91"/>
      <c r="N63" s="247"/>
      <c r="O63" s="82"/>
      <c r="P63" s="82"/>
      <c r="Q63" s="91"/>
      <c r="R63" s="91"/>
      <c r="S63" s="91"/>
      <c r="T63" s="247"/>
      <c r="U63" s="74">
        <f t="shared" ref="U63:U68" si="4">SUM(E63,O63,P63)</f>
        <v>0</v>
      </c>
      <c r="V63" s="38"/>
      <c r="W63" s="38"/>
      <c r="X63" s="38"/>
      <c r="Y63" s="38"/>
      <c r="Z63" s="38"/>
      <c r="AA63" s="38"/>
      <c r="AB63" s="38"/>
      <c r="AC63" s="38"/>
      <c r="AD63" s="38"/>
      <c r="AE63" s="38"/>
      <c r="AF63" s="38"/>
      <c r="AG63" s="38"/>
      <c r="AH63" s="38"/>
      <c r="AI63" s="38"/>
      <c r="AJ63" s="38"/>
      <c r="AK63" s="38"/>
      <c r="AL63" s="38"/>
    </row>
    <row r="64" spans="1:52" ht="16.5" customHeight="1" x14ac:dyDescent="0.2">
      <c r="A64" s="59"/>
      <c r="B64" s="298" t="s">
        <v>56</v>
      </c>
      <c r="C64" s="299"/>
      <c r="D64" s="300"/>
      <c r="E64" s="82"/>
      <c r="F64" s="91"/>
      <c r="G64" s="91"/>
      <c r="H64" s="91"/>
      <c r="I64" s="247"/>
      <c r="J64" s="91"/>
      <c r="K64" s="91"/>
      <c r="L64" s="91"/>
      <c r="M64" s="91"/>
      <c r="N64" s="247"/>
      <c r="O64" s="82"/>
      <c r="P64" s="82"/>
      <c r="Q64" s="91"/>
      <c r="R64" s="91"/>
      <c r="S64" s="91"/>
      <c r="T64" s="247"/>
      <c r="U64" s="74">
        <f t="shared" si="4"/>
        <v>0</v>
      </c>
      <c r="V64" s="38"/>
      <c r="W64" s="38"/>
      <c r="X64" s="38"/>
      <c r="Y64" s="38"/>
      <c r="Z64" s="38"/>
      <c r="AA64" s="38"/>
      <c r="AB64" s="38"/>
      <c r="AC64" s="38"/>
      <c r="AD64" s="38"/>
      <c r="AE64" s="38"/>
      <c r="AF64" s="38"/>
      <c r="AG64" s="38"/>
      <c r="AH64" s="38"/>
      <c r="AI64" s="38"/>
      <c r="AJ64" s="38"/>
      <c r="AK64" s="38"/>
      <c r="AL64" s="38"/>
    </row>
    <row r="65" spans="1:52" ht="16.5" customHeight="1" x14ac:dyDescent="0.2">
      <c r="A65" s="59"/>
      <c r="B65" s="301" t="s">
        <v>35</v>
      </c>
      <c r="C65" s="302"/>
      <c r="D65" s="303"/>
      <c r="E65" s="82"/>
      <c r="F65" s="91"/>
      <c r="G65" s="91"/>
      <c r="H65" s="91"/>
      <c r="I65" s="247"/>
      <c r="J65" s="91"/>
      <c r="K65" s="91"/>
      <c r="L65" s="91"/>
      <c r="M65" s="91"/>
      <c r="N65" s="247"/>
      <c r="O65" s="82"/>
      <c r="P65" s="82"/>
      <c r="Q65" s="91"/>
      <c r="R65" s="91"/>
      <c r="S65" s="91"/>
      <c r="T65" s="247"/>
      <c r="U65" s="74">
        <f t="shared" si="4"/>
        <v>0</v>
      </c>
      <c r="V65" s="38"/>
      <c r="W65" s="38"/>
      <c r="X65" s="38"/>
      <c r="Y65" s="38"/>
      <c r="Z65" s="38"/>
      <c r="AA65" s="38"/>
      <c r="AB65" s="38"/>
      <c r="AC65" s="38"/>
      <c r="AD65" s="38"/>
      <c r="AE65" s="38"/>
      <c r="AF65" s="38"/>
      <c r="AG65" s="38"/>
      <c r="AH65" s="38"/>
      <c r="AI65" s="38"/>
      <c r="AJ65" s="38"/>
      <c r="AK65" s="38"/>
      <c r="AL65" s="38"/>
    </row>
    <row r="66" spans="1:52" ht="16.5" customHeight="1" x14ac:dyDescent="0.2">
      <c r="A66" s="59"/>
      <c r="B66" s="298" t="s">
        <v>217</v>
      </c>
      <c r="C66" s="299"/>
      <c r="D66" s="300"/>
      <c r="E66" s="108"/>
      <c r="F66" s="109"/>
      <c r="G66" s="109"/>
      <c r="H66" s="109"/>
      <c r="I66" s="248"/>
      <c r="J66" s="109"/>
      <c r="K66" s="109"/>
      <c r="L66" s="109"/>
      <c r="M66" s="109"/>
      <c r="N66" s="248"/>
      <c r="O66" s="108"/>
      <c r="P66" s="108"/>
      <c r="Q66" s="109"/>
      <c r="R66" s="109"/>
      <c r="S66" s="109"/>
      <c r="T66" s="248"/>
      <c r="U66" s="74">
        <f t="shared" si="4"/>
        <v>0</v>
      </c>
      <c r="V66" s="38"/>
      <c r="W66" s="38"/>
      <c r="X66" s="38"/>
      <c r="Y66" s="38"/>
      <c r="Z66" s="38"/>
      <c r="AA66" s="38"/>
      <c r="AB66" s="38"/>
      <c r="AC66" s="38"/>
      <c r="AD66" s="38"/>
      <c r="AE66" s="38"/>
      <c r="AF66" s="38"/>
      <c r="AG66" s="38"/>
      <c r="AH66" s="38"/>
      <c r="AI66" s="38"/>
      <c r="AJ66" s="38"/>
      <c r="AK66" s="38"/>
      <c r="AL66" s="38"/>
    </row>
    <row r="67" spans="1:52" ht="16.5" customHeight="1" x14ac:dyDescent="0.2">
      <c r="A67" s="59"/>
      <c r="B67" s="301" t="s">
        <v>218</v>
      </c>
      <c r="C67" s="302"/>
      <c r="D67" s="303"/>
      <c r="E67" s="108"/>
      <c r="F67" s="109"/>
      <c r="G67" s="109"/>
      <c r="H67" s="109"/>
      <c r="I67" s="248"/>
      <c r="J67" s="109"/>
      <c r="K67" s="109"/>
      <c r="L67" s="109"/>
      <c r="M67" s="109"/>
      <c r="N67" s="248"/>
      <c r="O67" s="108"/>
      <c r="P67" s="108"/>
      <c r="Q67" s="109"/>
      <c r="R67" s="109"/>
      <c r="S67" s="109"/>
      <c r="T67" s="248"/>
      <c r="U67" s="74">
        <f t="shared" si="4"/>
        <v>0</v>
      </c>
      <c r="V67" s="38"/>
      <c r="W67" s="38"/>
      <c r="X67" s="38"/>
      <c r="Y67" s="38"/>
      <c r="Z67" s="38"/>
      <c r="AA67" s="38"/>
      <c r="AB67" s="38"/>
      <c r="AC67" s="38"/>
      <c r="AD67" s="38"/>
      <c r="AE67" s="38"/>
      <c r="AF67" s="38"/>
      <c r="AG67" s="38"/>
      <c r="AH67" s="38"/>
      <c r="AI67" s="38"/>
      <c r="AJ67" s="38"/>
      <c r="AK67" s="38"/>
      <c r="AL67" s="38"/>
    </row>
    <row r="68" spans="1:52" ht="16.5" customHeight="1" thickBot="1" x14ac:dyDescent="0.25">
      <c r="A68" s="59"/>
      <c r="B68" s="304" t="s">
        <v>29</v>
      </c>
      <c r="C68" s="305"/>
      <c r="D68" s="306"/>
      <c r="E68" s="108"/>
      <c r="F68" s="109"/>
      <c r="G68" s="109"/>
      <c r="H68" s="109"/>
      <c r="I68" s="248"/>
      <c r="J68" s="109"/>
      <c r="K68" s="109"/>
      <c r="L68" s="109"/>
      <c r="M68" s="109"/>
      <c r="N68" s="248"/>
      <c r="O68" s="108"/>
      <c r="P68" s="108"/>
      <c r="Q68" s="109"/>
      <c r="R68" s="109"/>
      <c r="S68" s="109"/>
      <c r="T68" s="248"/>
      <c r="U68" s="74">
        <f t="shared" si="4"/>
        <v>0</v>
      </c>
      <c r="V68" s="38"/>
      <c r="W68" s="38"/>
      <c r="X68" s="38"/>
      <c r="Y68" s="38"/>
      <c r="Z68" s="38"/>
      <c r="AA68" s="38"/>
      <c r="AB68" s="38"/>
      <c r="AC68" s="38"/>
      <c r="AD68" s="38"/>
      <c r="AE68" s="38"/>
      <c r="AF68" s="38"/>
      <c r="AG68" s="38"/>
      <c r="AH68" s="38"/>
      <c r="AI68" s="38"/>
      <c r="AJ68" s="38"/>
      <c r="AK68" s="38"/>
      <c r="AL68" s="38"/>
    </row>
    <row r="69" spans="1:52" ht="16.5" customHeight="1" thickTop="1" x14ac:dyDescent="0.2">
      <c r="A69" s="39"/>
      <c r="B69" s="307" t="s">
        <v>55</v>
      </c>
      <c r="C69" s="308"/>
      <c r="D69" s="309"/>
      <c r="E69" s="75">
        <f>SUM(E61:E68)</f>
        <v>0</v>
      </c>
      <c r="F69" s="93">
        <f>SUM(F61:F68)</f>
        <v>0</v>
      </c>
      <c r="G69" s="93">
        <f>SUM(G61:G68)</f>
        <v>0</v>
      </c>
      <c r="H69" s="93">
        <f>SUM(H61:H68)</f>
        <v>0</v>
      </c>
      <c r="I69" s="249"/>
      <c r="J69" s="93">
        <f>SUM(J61:J68)</f>
        <v>0</v>
      </c>
      <c r="K69" s="93">
        <f>SUM(K61:K68)</f>
        <v>0</v>
      </c>
      <c r="L69" s="93">
        <f>SUM(L61:L68)</f>
        <v>0</v>
      </c>
      <c r="M69" s="93">
        <f>SUM(M61:M68)</f>
        <v>0</v>
      </c>
      <c r="N69" s="249"/>
      <c r="O69" s="75">
        <f>SUM(O61:O68)</f>
        <v>0</v>
      </c>
      <c r="P69" s="75">
        <f>SUM(P61:P68)</f>
        <v>0</v>
      </c>
      <c r="Q69" s="93">
        <f>SUM(Q61:Q68)</f>
        <v>0</v>
      </c>
      <c r="R69" s="93">
        <f>SUM(R61:R68)</f>
        <v>0</v>
      </c>
      <c r="S69" s="93">
        <f>SUM(S61:S68)</f>
        <v>0</v>
      </c>
      <c r="T69" s="249"/>
      <c r="U69" s="75">
        <f>SUM(U61:U68)</f>
        <v>0</v>
      </c>
      <c r="V69" s="38"/>
      <c r="W69" s="38"/>
      <c r="X69" s="38"/>
      <c r="Y69" s="38"/>
      <c r="Z69" s="38"/>
      <c r="AA69" s="38"/>
      <c r="AB69" s="38"/>
      <c r="AC69" s="38"/>
      <c r="AD69" s="38"/>
      <c r="AE69" s="38"/>
      <c r="AF69" s="38"/>
      <c r="AG69" s="38"/>
      <c r="AH69" s="38"/>
      <c r="AI69" s="38"/>
      <c r="AJ69" s="38"/>
      <c r="AK69" s="38"/>
      <c r="AL69" s="38"/>
    </row>
    <row r="70" spans="1:52" ht="13.5" customHeight="1" x14ac:dyDescent="0.2">
      <c r="A70" s="40"/>
      <c r="B70" s="61"/>
      <c r="C70" s="61"/>
      <c r="D70" s="61"/>
      <c r="E70" s="85"/>
      <c r="F70" s="86"/>
      <c r="G70" s="86"/>
      <c r="H70" s="86"/>
      <c r="I70" s="86"/>
      <c r="J70" s="86"/>
      <c r="K70" s="86"/>
      <c r="L70" s="86"/>
      <c r="M70" s="86"/>
      <c r="N70" s="85"/>
      <c r="O70" s="86"/>
      <c r="P70" s="86"/>
      <c r="Q70" s="86"/>
      <c r="R70" s="92"/>
      <c r="U70" s="92" t="s">
        <v>183</v>
      </c>
      <c r="AA70" s="38"/>
      <c r="AB70" s="38"/>
      <c r="AC70" s="38"/>
      <c r="AD70" s="38"/>
      <c r="AE70" s="38"/>
      <c r="AG70" s="38"/>
      <c r="AH70" s="38"/>
      <c r="AI70" s="38"/>
      <c r="AJ70" s="38"/>
      <c r="AK70" s="38"/>
      <c r="AL70" s="38"/>
      <c r="AM70" s="38"/>
      <c r="AN70" s="38"/>
      <c r="AO70" s="38"/>
      <c r="AP70" s="38"/>
      <c r="AQ70" s="38"/>
      <c r="AR70" s="38"/>
      <c r="AS70" s="38"/>
      <c r="AT70" s="38"/>
      <c r="AU70" s="38"/>
      <c r="AV70" s="38"/>
      <c r="AW70" s="38"/>
      <c r="AX70" s="38"/>
      <c r="AY70" s="38"/>
      <c r="AZ70" s="38"/>
    </row>
    <row r="71" spans="1:52" ht="16.5" customHeight="1" x14ac:dyDescent="0.2">
      <c r="A71" s="40"/>
      <c r="B71" s="53" t="s">
        <v>568</v>
      </c>
      <c r="C71" s="53"/>
      <c r="D71" s="53"/>
      <c r="E71" s="53"/>
      <c r="F71" s="53"/>
      <c r="G71" s="53"/>
      <c r="H71" s="53"/>
      <c r="I71" s="88"/>
      <c r="J71" s="88"/>
      <c r="K71" s="88"/>
      <c r="L71" s="88"/>
      <c r="M71" s="88"/>
      <c r="N71" s="87"/>
      <c r="O71" s="88"/>
      <c r="P71" s="88"/>
      <c r="Q71" s="88"/>
      <c r="R71" s="92"/>
      <c r="AA71" s="38"/>
      <c r="AB71" s="38"/>
      <c r="AC71" s="38"/>
      <c r="AD71" s="38"/>
      <c r="AE71" s="38"/>
      <c r="AG71" s="38"/>
      <c r="AH71" s="38"/>
      <c r="AI71" s="38"/>
      <c r="AJ71" s="38"/>
      <c r="AK71" s="38"/>
      <c r="AL71" s="38"/>
      <c r="AM71" s="38"/>
      <c r="AN71" s="38"/>
      <c r="AO71" s="38"/>
      <c r="AP71" s="38"/>
      <c r="AQ71" s="38"/>
      <c r="AR71" s="38"/>
      <c r="AS71" s="38"/>
      <c r="AT71" s="38"/>
      <c r="AU71" s="38"/>
      <c r="AV71" s="38"/>
      <c r="AW71" s="38"/>
      <c r="AX71" s="38"/>
      <c r="AY71" s="38"/>
      <c r="AZ71" s="38"/>
    </row>
    <row r="72" spans="1:52" ht="12.75" customHeight="1" x14ac:dyDescent="0.2">
      <c r="A72" s="40"/>
      <c r="B72" s="310"/>
      <c r="C72" s="310"/>
      <c r="D72" s="310"/>
      <c r="E72" s="310"/>
      <c r="F72" s="310"/>
      <c r="G72" s="310"/>
      <c r="H72" s="310"/>
      <c r="I72" s="310"/>
      <c r="J72" s="310"/>
      <c r="K72" s="310"/>
      <c r="L72" s="310"/>
      <c r="M72" s="310"/>
      <c r="N72" s="310"/>
      <c r="O72" s="310"/>
      <c r="P72" s="310"/>
      <c r="Q72" s="310"/>
      <c r="R72" s="310"/>
      <c r="S72" s="310"/>
      <c r="T72" s="310"/>
      <c r="U72" s="310"/>
      <c r="AA72" s="38"/>
      <c r="AB72" s="38"/>
      <c r="AC72" s="38"/>
      <c r="AD72" s="38"/>
      <c r="AE72" s="38"/>
      <c r="AG72" s="38"/>
      <c r="AH72" s="38"/>
      <c r="AI72" s="38"/>
      <c r="AJ72" s="38"/>
      <c r="AK72" s="38"/>
      <c r="AL72" s="38"/>
      <c r="AM72" s="38"/>
      <c r="AN72" s="38"/>
      <c r="AO72" s="38"/>
      <c r="AP72" s="38"/>
      <c r="AQ72" s="38"/>
      <c r="AR72" s="38"/>
      <c r="AS72" s="38"/>
      <c r="AT72" s="38"/>
      <c r="AU72" s="38"/>
      <c r="AV72" s="38"/>
      <c r="AW72" s="38"/>
      <c r="AX72" s="38"/>
      <c r="AY72" s="38"/>
      <c r="AZ72" s="38"/>
    </row>
    <row r="73" spans="1:52" ht="12.75" customHeight="1" x14ac:dyDescent="0.2">
      <c r="A73" s="40"/>
      <c r="B73" s="310"/>
      <c r="C73" s="310"/>
      <c r="D73" s="310"/>
      <c r="E73" s="310"/>
      <c r="F73" s="310"/>
      <c r="G73" s="310"/>
      <c r="H73" s="310"/>
      <c r="I73" s="310"/>
      <c r="J73" s="310"/>
      <c r="K73" s="310"/>
      <c r="L73" s="310"/>
      <c r="M73" s="310"/>
      <c r="N73" s="310"/>
      <c r="O73" s="310"/>
      <c r="P73" s="310"/>
      <c r="Q73" s="310"/>
      <c r="R73" s="310"/>
      <c r="S73" s="310"/>
      <c r="T73" s="310"/>
      <c r="U73" s="310"/>
      <c r="AA73" s="38"/>
      <c r="AB73" s="38"/>
      <c r="AC73" s="38"/>
      <c r="AD73" s="38"/>
      <c r="AE73" s="38"/>
      <c r="AG73" s="38"/>
      <c r="AH73" s="38"/>
      <c r="AI73" s="38"/>
      <c r="AJ73" s="38"/>
      <c r="AK73" s="38"/>
      <c r="AL73" s="38"/>
      <c r="AM73" s="38"/>
      <c r="AN73" s="38"/>
      <c r="AO73" s="38"/>
      <c r="AP73" s="38"/>
      <c r="AQ73" s="38"/>
      <c r="AR73" s="38"/>
      <c r="AS73" s="38"/>
      <c r="AT73" s="38"/>
      <c r="AU73" s="38"/>
      <c r="AV73" s="38"/>
      <c r="AW73" s="38"/>
      <c r="AX73" s="38"/>
      <c r="AY73" s="38"/>
      <c r="AZ73" s="38"/>
    </row>
    <row r="74" spans="1:52" ht="12.75" customHeight="1" x14ac:dyDescent="0.2">
      <c r="A74" s="40"/>
      <c r="B74" s="310"/>
      <c r="C74" s="310"/>
      <c r="D74" s="310"/>
      <c r="E74" s="310"/>
      <c r="F74" s="310"/>
      <c r="G74" s="310"/>
      <c r="H74" s="310"/>
      <c r="I74" s="310"/>
      <c r="J74" s="310"/>
      <c r="K74" s="310"/>
      <c r="L74" s="310"/>
      <c r="M74" s="310"/>
      <c r="N74" s="310"/>
      <c r="O74" s="310"/>
      <c r="P74" s="310"/>
      <c r="Q74" s="310"/>
      <c r="R74" s="310"/>
      <c r="S74" s="310"/>
      <c r="T74" s="310"/>
      <c r="U74" s="310"/>
      <c r="AA74" s="38"/>
      <c r="AB74" s="38"/>
      <c r="AC74" s="38"/>
      <c r="AD74" s="38"/>
      <c r="AE74" s="38"/>
      <c r="AG74" s="38"/>
      <c r="AH74" s="38"/>
      <c r="AI74" s="38"/>
      <c r="AJ74" s="38"/>
      <c r="AK74" s="38"/>
      <c r="AL74" s="38"/>
      <c r="AM74" s="38"/>
      <c r="AN74" s="38"/>
      <c r="AO74" s="38"/>
      <c r="AP74" s="38"/>
      <c r="AQ74" s="38"/>
      <c r="AR74" s="38"/>
      <c r="AS74" s="38"/>
      <c r="AT74" s="38"/>
      <c r="AU74" s="38"/>
      <c r="AV74" s="38"/>
      <c r="AW74" s="38"/>
      <c r="AX74" s="38"/>
      <c r="AY74" s="38"/>
      <c r="AZ74" s="38"/>
    </row>
    <row r="75" spans="1:52" ht="16.5" customHeight="1" x14ac:dyDescent="0.2">
      <c r="A75" s="40"/>
      <c r="B75" s="2" t="s">
        <v>442</v>
      </c>
      <c r="AA75" s="38"/>
      <c r="AB75" s="38"/>
      <c r="AC75" s="38"/>
      <c r="AD75" s="38"/>
      <c r="AE75" s="38"/>
      <c r="AG75" s="38"/>
      <c r="AH75" s="38"/>
      <c r="AI75" s="38"/>
      <c r="AJ75" s="38"/>
      <c r="AK75" s="38"/>
      <c r="AL75" s="38"/>
      <c r="AM75" s="38"/>
      <c r="AN75" s="38"/>
      <c r="AO75" s="38"/>
      <c r="AP75" s="38"/>
      <c r="AQ75" s="38"/>
      <c r="AR75" s="38"/>
      <c r="AS75" s="38"/>
      <c r="AT75" s="38"/>
      <c r="AU75" s="38"/>
      <c r="AV75" s="38"/>
      <c r="AW75" s="38"/>
      <c r="AX75" s="38"/>
      <c r="AY75" s="38"/>
      <c r="AZ75" s="38"/>
    </row>
    <row r="76" spans="1:52" ht="9.75" customHeight="1" x14ac:dyDescent="0.2">
      <c r="A76" s="40"/>
      <c r="B76" s="2"/>
      <c r="AA76" s="38"/>
      <c r="AB76" s="38"/>
      <c r="AC76" s="38"/>
      <c r="AD76" s="38"/>
      <c r="AE76" s="38"/>
      <c r="AG76" s="38"/>
      <c r="AH76" s="38"/>
      <c r="AI76" s="38"/>
      <c r="AJ76" s="38"/>
      <c r="AK76" s="38"/>
      <c r="AL76" s="38"/>
      <c r="AM76" s="38"/>
      <c r="AN76" s="38"/>
      <c r="AO76" s="38"/>
      <c r="AP76" s="38"/>
      <c r="AQ76" s="38"/>
      <c r="AR76" s="38"/>
      <c r="AS76" s="38"/>
      <c r="AT76" s="38"/>
      <c r="AU76" s="38"/>
      <c r="AV76" s="38"/>
      <c r="AW76" s="38"/>
      <c r="AX76" s="38"/>
      <c r="AY76" s="38"/>
      <c r="AZ76" s="38"/>
    </row>
    <row r="77" spans="1:52" ht="21.75" customHeight="1" x14ac:dyDescent="0.15">
      <c r="A77" s="33"/>
      <c r="B77" s="47" t="s">
        <v>605</v>
      </c>
      <c r="J77" s="58"/>
      <c r="K77" s="58"/>
      <c r="L77" s="58"/>
      <c r="M77" s="58"/>
      <c r="N77" s="58"/>
      <c r="R77" s="48"/>
      <c r="S77" s="36"/>
      <c r="T77" s="36"/>
      <c r="U77" s="48" t="s">
        <v>177</v>
      </c>
      <c r="V77" s="36"/>
      <c r="W77" s="36"/>
      <c r="X77" s="36"/>
      <c r="Y77" s="36"/>
      <c r="Z77" s="36"/>
      <c r="AA77" s="36"/>
    </row>
    <row r="78" spans="1:52" ht="16.5" customHeight="1" x14ac:dyDescent="0.2">
      <c r="A78" s="59"/>
      <c r="B78" s="325"/>
      <c r="C78" s="326"/>
      <c r="D78" s="327"/>
      <c r="E78" s="331" t="s">
        <v>569</v>
      </c>
      <c r="F78" s="332"/>
      <c r="G78" s="332"/>
      <c r="H78" s="332"/>
      <c r="I78" s="332"/>
      <c r="J78" s="332"/>
      <c r="K78" s="332"/>
      <c r="L78" s="332"/>
      <c r="M78" s="332"/>
      <c r="N78" s="332"/>
      <c r="O78" s="332"/>
      <c r="P78" s="332"/>
      <c r="Q78" s="332"/>
      <c r="R78" s="332"/>
      <c r="S78" s="332"/>
      <c r="T78" s="332"/>
      <c r="U78" s="333"/>
    </row>
    <row r="79" spans="1:52" ht="16.5" customHeight="1" x14ac:dyDescent="0.2">
      <c r="A79" s="59"/>
      <c r="B79" s="328"/>
      <c r="C79" s="329"/>
      <c r="D79" s="330"/>
      <c r="E79" s="334" t="s">
        <v>140</v>
      </c>
      <c r="F79" s="319"/>
      <c r="G79" s="319"/>
      <c r="H79" s="319"/>
      <c r="I79" s="319"/>
      <c r="J79" s="319"/>
      <c r="K79" s="319"/>
      <c r="L79" s="319"/>
      <c r="M79" s="319"/>
      <c r="N79" s="319"/>
      <c r="O79" s="320"/>
      <c r="P79" s="334" t="s">
        <v>141</v>
      </c>
      <c r="Q79" s="319"/>
      <c r="R79" s="319"/>
      <c r="S79" s="319"/>
      <c r="T79" s="320"/>
      <c r="U79" s="316" t="s">
        <v>142</v>
      </c>
    </row>
    <row r="80" spans="1:52" ht="16.5" customHeight="1" x14ac:dyDescent="0.2">
      <c r="A80" s="59"/>
      <c r="B80" s="328"/>
      <c r="C80" s="329"/>
      <c r="D80" s="330"/>
      <c r="E80" s="335" t="s">
        <v>32</v>
      </c>
      <c r="F80" s="338"/>
      <c r="G80" s="338"/>
      <c r="H80" s="338"/>
      <c r="I80" s="338"/>
      <c r="J80" s="319"/>
      <c r="K80" s="319"/>
      <c r="L80" s="319"/>
      <c r="M80" s="319"/>
      <c r="N80" s="320"/>
      <c r="O80" s="316" t="s">
        <v>178</v>
      </c>
      <c r="P80" s="335" t="s">
        <v>32</v>
      </c>
      <c r="Q80" s="338"/>
      <c r="R80" s="338"/>
      <c r="S80" s="338"/>
      <c r="T80" s="340"/>
      <c r="U80" s="317"/>
    </row>
    <row r="81" spans="1:52" s="38" customFormat="1" ht="16.5" customHeight="1" x14ac:dyDescent="0.2">
      <c r="A81" s="60"/>
      <c r="B81" s="328"/>
      <c r="C81" s="329"/>
      <c r="D81" s="330"/>
      <c r="E81" s="336"/>
      <c r="F81" s="339"/>
      <c r="G81" s="339"/>
      <c r="H81" s="339"/>
      <c r="I81" s="339"/>
      <c r="J81" s="342" t="s">
        <v>152</v>
      </c>
      <c r="K81" s="343"/>
      <c r="L81" s="343"/>
      <c r="M81" s="343"/>
      <c r="N81" s="343"/>
      <c r="O81" s="317"/>
      <c r="P81" s="336"/>
      <c r="Q81" s="339"/>
      <c r="R81" s="339"/>
      <c r="S81" s="339"/>
      <c r="T81" s="341"/>
      <c r="U81" s="317"/>
      <c r="V81"/>
      <c r="W81"/>
      <c r="X81"/>
      <c r="Y81"/>
      <c r="Z81"/>
      <c r="AA81"/>
      <c r="AB81"/>
      <c r="AC81"/>
      <c r="AD81"/>
      <c r="AE81"/>
      <c r="AF81"/>
      <c r="AG81"/>
      <c r="AH81"/>
      <c r="AI81"/>
      <c r="AJ81"/>
      <c r="AK81"/>
      <c r="AL81"/>
    </row>
    <row r="82" spans="1:52" s="38" customFormat="1" ht="16.5" customHeight="1" x14ac:dyDescent="0.2">
      <c r="A82" s="60"/>
      <c r="B82" s="328"/>
      <c r="C82" s="329"/>
      <c r="D82" s="330"/>
      <c r="E82" s="336"/>
      <c r="F82" s="321" t="s">
        <v>6</v>
      </c>
      <c r="G82" s="321" t="s">
        <v>7</v>
      </c>
      <c r="H82" s="323" t="s">
        <v>473</v>
      </c>
      <c r="I82" s="311" t="s">
        <v>136</v>
      </c>
      <c r="J82" s="344" t="s">
        <v>8</v>
      </c>
      <c r="K82" s="206"/>
      <c r="L82" s="206"/>
      <c r="M82" s="206"/>
      <c r="N82" s="204"/>
      <c r="O82" s="317"/>
      <c r="P82" s="336"/>
      <c r="Q82" s="321" t="s">
        <v>6</v>
      </c>
      <c r="R82" s="321" t="s">
        <v>7</v>
      </c>
      <c r="S82" s="323" t="s">
        <v>473</v>
      </c>
      <c r="T82" s="311" t="s">
        <v>136</v>
      </c>
      <c r="U82" s="317"/>
      <c r="V82"/>
      <c r="W82"/>
      <c r="X82"/>
      <c r="Y82"/>
      <c r="Z82"/>
      <c r="AA82"/>
      <c r="AB82"/>
      <c r="AC82"/>
      <c r="AD82"/>
      <c r="AE82"/>
      <c r="AF82"/>
      <c r="AG82"/>
      <c r="AH82"/>
      <c r="AI82"/>
      <c r="AJ82"/>
      <c r="AK82"/>
      <c r="AL82"/>
    </row>
    <row r="83" spans="1:52" s="38" customFormat="1" ht="49.5" customHeight="1" x14ac:dyDescent="0.2">
      <c r="A83" s="60"/>
      <c r="B83" s="328"/>
      <c r="C83" s="329"/>
      <c r="D83" s="330"/>
      <c r="E83" s="337"/>
      <c r="F83" s="322"/>
      <c r="G83" s="322"/>
      <c r="H83" s="324"/>
      <c r="I83" s="312"/>
      <c r="J83" s="345"/>
      <c r="K83" s="219" t="s">
        <v>137</v>
      </c>
      <c r="L83" s="219" t="s">
        <v>138</v>
      </c>
      <c r="M83" s="205" t="s">
        <v>473</v>
      </c>
      <c r="N83" s="250" t="s">
        <v>139</v>
      </c>
      <c r="O83" s="318"/>
      <c r="P83" s="337"/>
      <c r="Q83" s="322"/>
      <c r="R83" s="322"/>
      <c r="S83" s="324"/>
      <c r="T83" s="312"/>
      <c r="U83" s="318"/>
      <c r="V83"/>
      <c r="W83"/>
      <c r="X83"/>
      <c r="Y83"/>
      <c r="Z83"/>
      <c r="AA83"/>
      <c r="AB83"/>
      <c r="AC83"/>
      <c r="AD83"/>
      <c r="AE83"/>
      <c r="AF83"/>
      <c r="AG83"/>
      <c r="AH83"/>
      <c r="AI83"/>
      <c r="AJ83"/>
      <c r="AK83"/>
      <c r="AL83"/>
    </row>
    <row r="84" spans="1:52" ht="16.5" customHeight="1" x14ac:dyDescent="0.2">
      <c r="A84" s="59"/>
      <c r="B84" s="298" t="s">
        <v>33</v>
      </c>
      <c r="C84" s="299"/>
      <c r="D84" s="300"/>
      <c r="E84" s="82"/>
      <c r="F84" s="82"/>
      <c r="G84" s="82"/>
      <c r="H84" s="82"/>
      <c r="I84" s="246"/>
      <c r="J84" s="82"/>
      <c r="K84" s="82"/>
      <c r="L84" s="82"/>
      <c r="M84" s="82"/>
      <c r="N84" s="246"/>
      <c r="O84" s="82"/>
      <c r="P84" s="82"/>
      <c r="Q84" s="82"/>
      <c r="R84" s="82"/>
      <c r="S84" s="82"/>
      <c r="T84" s="246"/>
      <c r="U84" s="74">
        <f t="shared" ref="U84:U91" si="5">SUM(E84,O84,P84)</f>
        <v>0</v>
      </c>
      <c r="V84" s="38"/>
      <c r="W84" s="38"/>
      <c r="X84" s="38"/>
      <c r="Y84" s="38"/>
      <c r="Z84" s="38"/>
      <c r="AA84" s="38"/>
      <c r="AB84" s="38"/>
      <c r="AC84" s="38"/>
      <c r="AD84" s="38"/>
      <c r="AE84" s="38"/>
      <c r="AF84" s="38"/>
      <c r="AG84" s="38"/>
      <c r="AH84" s="38"/>
      <c r="AI84" s="38"/>
      <c r="AJ84" s="38"/>
      <c r="AK84" s="38"/>
      <c r="AL84" s="38"/>
    </row>
    <row r="85" spans="1:52" ht="16.5" customHeight="1" x14ac:dyDescent="0.2">
      <c r="A85" s="59"/>
      <c r="B85" s="313" t="s">
        <v>110</v>
      </c>
      <c r="C85" s="314"/>
      <c r="D85" s="315"/>
      <c r="E85" s="82"/>
      <c r="F85" s="91"/>
      <c r="G85" s="91"/>
      <c r="H85" s="91"/>
      <c r="I85" s="247"/>
      <c r="J85" s="91"/>
      <c r="K85" s="91"/>
      <c r="L85" s="91"/>
      <c r="M85" s="91"/>
      <c r="N85" s="247"/>
      <c r="O85" s="82"/>
      <c r="P85" s="82"/>
      <c r="Q85" s="91"/>
      <c r="R85" s="91"/>
      <c r="S85" s="91"/>
      <c r="T85" s="247"/>
      <c r="U85" s="74">
        <f t="shared" si="5"/>
        <v>0</v>
      </c>
      <c r="V85" s="38"/>
      <c r="W85" s="38"/>
      <c r="X85" s="38"/>
      <c r="Y85" s="38"/>
      <c r="Z85" s="38"/>
      <c r="AA85" s="38"/>
      <c r="AB85" s="38"/>
      <c r="AC85" s="38"/>
      <c r="AD85" s="38"/>
      <c r="AE85" s="38"/>
      <c r="AF85" s="38"/>
      <c r="AG85" s="38"/>
      <c r="AH85" s="38"/>
      <c r="AI85" s="38"/>
      <c r="AJ85" s="38"/>
      <c r="AK85" s="38"/>
      <c r="AL85" s="38"/>
    </row>
    <row r="86" spans="1:52" ht="16.5" customHeight="1" x14ac:dyDescent="0.2">
      <c r="A86" s="59"/>
      <c r="B86" s="298" t="s">
        <v>34</v>
      </c>
      <c r="C86" s="299"/>
      <c r="D86" s="300"/>
      <c r="E86" s="82"/>
      <c r="F86" s="91"/>
      <c r="G86" s="91"/>
      <c r="H86" s="91"/>
      <c r="I86" s="247"/>
      <c r="J86" s="91"/>
      <c r="K86" s="91"/>
      <c r="L86" s="91"/>
      <c r="M86" s="91"/>
      <c r="N86" s="247"/>
      <c r="O86" s="82"/>
      <c r="P86" s="82"/>
      <c r="Q86" s="91"/>
      <c r="R86" s="91"/>
      <c r="S86" s="91"/>
      <c r="T86" s="247"/>
      <c r="U86" s="74">
        <f t="shared" si="5"/>
        <v>0</v>
      </c>
      <c r="V86" s="38"/>
      <c r="W86" s="38"/>
      <c r="X86" s="38"/>
      <c r="Y86" s="38"/>
      <c r="Z86" s="38"/>
      <c r="AA86" s="38"/>
      <c r="AB86" s="38"/>
      <c r="AC86" s="38"/>
      <c r="AD86" s="38"/>
      <c r="AE86" s="38"/>
      <c r="AF86" s="38"/>
      <c r="AG86" s="38"/>
      <c r="AH86" s="38"/>
      <c r="AI86" s="38"/>
      <c r="AJ86" s="38"/>
      <c r="AK86" s="38"/>
      <c r="AL86" s="38"/>
    </row>
    <row r="87" spans="1:52" ht="16.5" customHeight="1" x14ac:dyDescent="0.2">
      <c r="A87" s="59"/>
      <c r="B87" s="298" t="s">
        <v>56</v>
      </c>
      <c r="C87" s="299"/>
      <c r="D87" s="300"/>
      <c r="E87" s="82"/>
      <c r="F87" s="91"/>
      <c r="G87" s="91"/>
      <c r="H87" s="91"/>
      <c r="I87" s="247"/>
      <c r="J87" s="91"/>
      <c r="K87" s="91"/>
      <c r="L87" s="91"/>
      <c r="M87" s="91"/>
      <c r="N87" s="247"/>
      <c r="O87" s="82"/>
      <c r="P87" s="82"/>
      <c r="Q87" s="91"/>
      <c r="R87" s="91"/>
      <c r="S87" s="91"/>
      <c r="T87" s="247"/>
      <c r="U87" s="74">
        <f t="shared" si="5"/>
        <v>0</v>
      </c>
      <c r="V87" s="38"/>
      <c r="W87" s="38"/>
      <c r="X87" s="38"/>
      <c r="Y87" s="38"/>
      <c r="Z87" s="38"/>
      <c r="AA87" s="38"/>
      <c r="AB87" s="38"/>
      <c r="AC87" s="38"/>
      <c r="AD87" s="38"/>
      <c r="AE87" s="38"/>
      <c r="AF87" s="38"/>
      <c r="AG87" s="38"/>
      <c r="AH87" s="38"/>
      <c r="AI87" s="38"/>
      <c r="AJ87" s="38"/>
      <c r="AK87" s="38"/>
      <c r="AL87" s="38"/>
    </row>
    <row r="88" spans="1:52" ht="16.5" customHeight="1" x14ac:dyDescent="0.2">
      <c r="A88" s="59"/>
      <c r="B88" s="301" t="s">
        <v>35</v>
      </c>
      <c r="C88" s="302"/>
      <c r="D88" s="303"/>
      <c r="E88" s="82"/>
      <c r="F88" s="91"/>
      <c r="G88" s="91"/>
      <c r="H88" s="91"/>
      <c r="I88" s="247"/>
      <c r="J88" s="91"/>
      <c r="K88" s="91"/>
      <c r="L88" s="91"/>
      <c r="M88" s="91"/>
      <c r="N88" s="247"/>
      <c r="O88" s="82"/>
      <c r="P88" s="82"/>
      <c r="Q88" s="91"/>
      <c r="R88" s="91"/>
      <c r="S88" s="91"/>
      <c r="T88" s="247"/>
      <c r="U88" s="74">
        <f t="shared" si="5"/>
        <v>0</v>
      </c>
      <c r="V88" s="38"/>
      <c r="W88" s="38"/>
      <c r="X88" s="38"/>
      <c r="Y88" s="38"/>
      <c r="Z88" s="38"/>
      <c r="AA88" s="38"/>
      <c r="AB88" s="38"/>
      <c r="AC88" s="38"/>
      <c r="AD88" s="38"/>
      <c r="AE88" s="38"/>
      <c r="AF88" s="38"/>
      <c r="AG88" s="38"/>
      <c r="AH88" s="38"/>
      <c r="AI88" s="38"/>
      <c r="AJ88" s="38"/>
      <c r="AK88" s="38"/>
      <c r="AL88" s="38"/>
    </row>
    <row r="89" spans="1:52" ht="16.5" customHeight="1" x14ac:dyDescent="0.2">
      <c r="A89" s="59"/>
      <c r="B89" s="298" t="s">
        <v>217</v>
      </c>
      <c r="C89" s="299"/>
      <c r="D89" s="300"/>
      <c r="E89" s="108"/>
      <c r="F89" s="109"/>
      <c r="G89" s="109"/>
      <c r="H89" s="109"/>
      <c r="I89" s="248"/>
      <c r="J89" s="109"/>
      <c r="K89" s="109"/>
      <c r="L89" s="109"/>
      <c r="M89" s="109"/>
      <c r="N89" s="248"/>
      <c r="O89" s="108"/>
      <c r="P89" s="108"/>
      <c r="Q89" s="109"/>
      <c r="R89" s="109"/>
      <c r="S89" s="109"/>
      <c r="T89" s="248"/>
      <c r="U89" s="74">
        <f t="shared" si="5"/>
        <v>0</v>
      </c>
      <c r="V89" s="38"/>
      <c r="W89" s="38"/>
      <c r="X89" s="38"/>
      <c r="Y89" s="38"/>
      <c r="Z89" s="38"/>
      <c r="AA89" s="38"/>
      <c r="AB89" s="38"/>
      <c r="AC89" s="38"/>
      <c r="AD89" s="38"/>
      <c r="AE89" s="38"/>
      <c r="AF89" s="38"/>
      <c r="AG89" s="38"/>
      <c r="AH89" s="38"/>
      <c r="AI89" s="38"/>
      <c r="AJ89" s="38"/>
      <c r="AK89" s="38"/>
      <c r="AL89" s="38"/>
    </row>
    <row r="90" spans="1:52" ht="16.5" customHeight="1" x14ac:dyDescent="0.2">
      <c r="A90" s="59"/>
      <c r="B90" s="301" t="s">
        <v>218</v>
      </c>
      <c r="C90" s="302"/>
      <c r="D90" s="303"/>
      <c r="E90" s="108"/>
      <c r="F90" s="109"/>
      <c r="G90" s="109"/>
      <c r="H90" s="109"/>
      <c r="I90" s="248"/>
      <c r="J90" s="109"/>
      <c r="K90" s="109"/>
      <c r="L90" s="109"/>
      <c r="M90" s="109"/>
      <c r="N90" s="248"/>
      <c r="O90" s="108"/>
      <c r="P90" s="108"/>
      <c r="Q90" s="109"/>
      <c r="R90" s="109"/>
      <c r="S90" s="109"/>
      <c r="T90" s="248"/>
      <c r="U90" s="74">
        <f t="shared" si="5"/>
        <v>0</v>
      </c>
      <c r="V90" s="38"/>
      <c r="W90" s="38"/>
      <c r="X90" s="38"/>
      <c r="Y90" s="38"/>
      <c r="Z90" s="38"/>
      <c r="AA90" s="38"/>
      <c r="AB90" s="38"/>
      <c r="AC90" s="38"/>
      <c r="AD90" s="38"/>
      <c r="AE90" s="38"/>
      <c r="AF90" s="38"/>
      <c r="AG90" s="38"/>
      <c r="AH90" s="38"/>
      <c r="AI90" s="38"/>
      <c r="AJ90" s="38"/>
      <c r="AK90" s="38"/>
      <c r="AL90" s="38"/>
    </row>
    <row r="91" spans="1:52" ht="16.5" customHeight="1" thickBot="1" x14ac:dyDescent="0.25">
      <c r="A91" s="59"/>
      <c r="B91" s="304" t="s">
        <v>29</v>
      </c>
      <c r="C91" s="305"/>
      <c r="D91" s="306"/>
      <c r="E91" s="108"/>
      <c r="F91" s="109"/>
      <c r="G91" s="109"/>
      <c r="H91" s="109"/>
      <c r="I91" s="248"/>
      <c r="J91" s="109"/>
      <c r="K91" s="109"/>
      <c r="L91" s="109"/>
      <c r="M91" s="109"/>
      <c r="N91" s="248"/>
      <c r="O91" s="108"/>
      <c r="P91" s="108"/>
      <c r="Q91" s="109"/>
      <c r="R91" s="109"/>
      <c r="S91" s="109"/>
      <c r="T91" s="248"/>
      <c r="U91" s="74">
        <f t="shared" si="5"/>
        <v>0</v>
      </c>
      <c r="V91" s="38"/>
      <c r="W91" s="38"/>
      <c r="X91" s="38"/>
      <c r="Y91" s="38"/>
      <c r="Z91" s="38"/>
      <c r="AA91" s="38"/>
      <c r="AB91" s="38"/>
      <c r="AC91" s="38"/>
      <c r="AD91" s="38"/>
      <c r="AE91" s="38"/>
      <c r="AF91" s="38"/>
      <c r="AG91" s="38"/>
      <c r="AH91" s="38"/>
      <c r="AI91" s="38"/>
      <c r="AJ91" s="38"/>
      <c r="AK91" s="38"/>
      <c r="AL91" s="38"/>
    </row>
    <row r="92" spans="1:52" ht="16.5" customHeight="1" thickTop="1" x14ac:dyDescent="0.2">
      <c r="A92" s="39"/>
      <c r="B92" s="307" t="s">
        <v>55</v>
      </c>
      <c r="C92" s="308"/>
      <c r="D92" s="309"/>
      <c r="E92" s="75">
        <f>SUM(E84:E91)</f>
        <v>0</v>
      </c>
      <c r="F92" s="93">
        <f>SUM(F84:F91)</f>
        <v>0</v>
      </c>
      <c r="G92" s="93">
        <f t="shared" ref="G92:O92" si="6">SUM(G84:G91)</f>
        <v>0</v>
      </c>
      <c r="H92" s="93">
        <f t="shared" si="6"/>
        <v>0</v>
      </c>
      <c r="I92" s="249"/>
      <c r="J92" s="93">
        <f t="shared" si="6"/>
        <v>0</v>
      </c>
      <c r="K92" s="93">
        <f t="shared" si="6"/>
        <v>0</v>
      </c>
      <c r="L92" s="93">
        <f t="shared" si="6"/>
        <v>0</v>
      </c>
      <c r="M92" s="93">
        <f t="shared" si="6"/>
        <v>0</v>
      </c>
      <c r="N92" s="249"/>
      <c r="O92" s="75">
        <f t="shared" si="6"/>
        <v>0</v>
      </c>
      <c r="P92" s="75">
        <f>SUM(P84:P91)</f>
        <v>0</v>
      </c>
      <c r="Q92" s="93">
        <f>SUM(Q84:Q91)</f>
        <v>0</v>
      </c>
      <c r="R92" s="93">
        <f>SUM(R84:R91)</f>
        <v>0</v>
      </c>
      <c r="S92" s="93">
        <f>SUM(S84:S91)</f>
        <v>0</v>
      </c>
      <c r="T92" s="249"/>
      <c r="U92" s="75">
        <f>SUM(U84:U91)</f>
        <v>0</v>
      </c>
      <c r="V92" s="38"/>
      <c r="W92" s="38"/>
      <c r="X92" s="38"/>
      <c r="Y92" s="38"/>
      <c r="Z92" s="38"/>
      <c r="AA92" s="38"/>
      <c r="AB92" s="38"/>
      <c r="AC92" s="38"/>
      <c r="AD92" s="38"/>
      <c r="AE92" s="38"/>
      <c r="AF92" s="38"/>
      <c r="AG92" s="38"/>
      <c r="AH92" s="38"/>
      <c r="AI92" s="38"/>
      <c r="AJ92" s="38"/>
      <c r="AK92" s="38"/>
      <c r="AL92" s="38"/>
    </row>
    <row r="93" spans="1:52" ht="13.5" customHeight="1" x14ac:dyDescent="0.2">
      <c r="A93" s="40"/>
      <c r="B93" s="61"/>
      <c r="C93" s="61"/>
      <c r="D93" s="61"/>
      <c r="E93" s="85"/>
      <c r="F93" s="86"/>
      <c r="G93" s="86"/>
      <c r="H93" s="86"/>
      <c r="I93" s="86"/>
      <c r="J93" s="86"/>
      <c r="K93" s="86"/>
      <c r="L93" s="86"/>
      <c r="M93" s="86"/>
      <c r="N93" s="85"/>
      <c r="O93" s="86"/>
      <c r="P93" s="86"/>
      <c r="Q93" s="86"/>
      <c r="R93" s="92"/>
      <c r="U93" s="92" t="s">
        <v>183</v>
      </c>
      <c r="AA93" s="38"/>
      <c r="AB93" s="38"/>
      <c r="AC93" s="38"/>
      <c r="AD93" s="38"/>
      <c r="AE93" s="38"/>
      <c r="AG93" s="38"/>
      <c r="AH93" s="38"/>
      <c r="AI93" s="38"/>
      <c r="AJ93" s="38"/>
      <c r="AK93" s="38"/>
      <c r="AL93" s="38"/>
      <c r="AM93" s="38"/>
      <c r="AN93" s="38"/>
      <c r="AO93" s="38"/>
      <c r="AP93" s="38"/>
      <c r="AQ93" s="38"/>
      <c r="AR93" s="38"/>
      <c r="AS93" s="38"/>
      <c r="AT93" s="38"/>
      <c r="AU93" s="38"/>
      <c r="AV93" s="38"/>
      <c r="AW93" s="38"/>
      <c r="AX93" s="38"/>
      <c r="AY93" s="38"/>
      <c r="AZ93" s="38"/>
    </row>
    <row r="94" spans="1:52" ht="16.5" customHeight="1" x14ac:dyDescent="0.2">
      <c r="A94" s="40"/>
      <c r="B94" s="259" t="s">
        <v>570</v>
      </c>
      <c r="C94" s="53"/>
      <c r="D94" s="53"/>
      <c r="E94" s="53"/>
      <c r="F94" s="53"/>
      <c r="G94" s="53"/>
      <c r="H94" s="53"/>
      <c r="I94" s="88"/>
      <c r="J94" s="88"/>
      <c r="K94" s="88"/>
      <c r="L94" s="88"/>
      <c r="M94" s="88"/>
      <c r="N94" s="87"/>
      <c r="O94" s="88"/>
      <c r="P94" s="88"/>
      <c r="Q94" s="88"/>
      <c r="R94" s="92"/>
      <c r="AA94" s="38"/>
      <c r="AB94" s="38"/>
      <c r="AC94" s="38"/>
      <c r="AD94" s="38"/>
      <c r="AE94" s="38"/>
      <c r="AG94" s="38"/>
      <c r="AH94" s="38"/>
      <c r="AI94" s="38"/>
      <c r="AJ94" s="38"/>
      <c r="AK94" s="38"/>
      <c r="AL94" s="38"/>
      <c r="AM94" s="38"/>
      <c r="AN94" s="38"/>
      <c r="AO94" s="38"/>
      <c r="AP94" s="38"/>
      <c r="AQ94" s="38"/>
      <c r="AR94" s="38"/>
      <c r="AS94" s="38"/>
      <c r="AT94" s="38"/>
      <c r="AU94" s="38"/>
      <c r="AV94" s="38"/>
      <c r="AW94" s="38"/>
      <c r="AX94" s="38"/>
      <c r="AY94" s="38"/>
      <c r="AZ94" s="38"/>
    </row>
    <row r="95" spans="1:52" ht="12.75" customHeight="1" x14ac:dyDescent="0.2">
      <c r="A95" s="40"/>
      <c r="B95" s="310"/>
      <c r="C95" s="310"/>
      <c r="D95" s="310"/>
      <c r="E95" s="310"/>
      <c r="F95" s="310"/>
      <c r="G95" s="310"/>
      <c r="H95" s="310"/>
      <c r="I95" s="310"/>
      <c r="J95" s="310"/>
      <c r="K95" s="310"/>
      <c r="L95" s="310"/>
      <c r="M95" s="310"/>
      <c r="N95" s="310"/>
      <c r="O95" s="310"/>
      <c r="P95" s="310"/>
      <c r="Q95" s="310"/>
      <c r="R95" s="310"/>
      <c r="S95" s="310"/>
      <c r="T95" s="310"/>
      <c r="U95" s="310"/>
      <c r="AA95" s="38"/>
      <c r="AB95" s="38"/>
      <c r="AC95" s="38"/>
      <c r="AD95" s="38"/>
      <c r="AE95" s="38"/>
      <c r="AG95" s="38"/>
      <c r="AH95" s="38"/>
      <c r="AI95" s="38"/>
      <c r="AJ95" s="38"/>
      <c r="AK95" s="38"/>
      <c r="AL95" s="38"/>
      <c r="AM95" s="38"/>
      <c r="AN95" s="38"/>
      <c r="AO95" s="38"/>
      <c r="AP95" s="38"/>
      <c r="AQ95" s="38"/>
      <c r="AR95" s="38"/>
      <c r="AS95" s="38"/>
      <c r="AT95" s="38"/>
      <c r="AU95" s="38"/>
      <c r="AV95" s="38"/>
      <c r="AW95" s="38"/>
      <c r="AX95" s="38"/>
      <c r="AY95" s="38"/>
      <c r="AZ95" s="38"/>
    </row>
    <row r="96" spans="1:52" ht="12.75" customHeight="1" x14ac:dyDescent="0.2">
      <c r="A96" s="40"/>
      <c r="B96" s="310"/>
      <c r="C96" s="310"/>
      <c r="D96" s="310"/>
      <c r="E96" s="310"/>
      <c r="F96" s="310"/>
      <c r="G96" s="310"/>
      <c r="H96" s="310"/>
      <c r="I96" s="310"/>
      <c r="J96" s="310"/>
      <c r="K96" s="310"/>
      <c r="L96" s="310"/>
      <c r="M96" s="310"/>
      <c r="N96" s="310"/>
      <c r="O96" s="310"/>
      <c r="P96" s="310"/>
      <c r="Q96" s="310"/>
      <c r="R96" s="310"/>
      <c r="S96" s="310"/>
      <c r="T96" s="310"/>
      <c r="U96" s="310"/>
      <c r="AA96" s="38"/>
      <c r="AB96" s="38"/>
      <c r="AC96" s="38"/>
      <c r="AD96" s="38"/>
      <c r="AE96" s="38"/>
      <c r="AG96" s="38"/>
      <c r="AH96" s="38"/>
      <c r="AI96" s="38"/>
      <c r="AJ96" s="38"/>
      <c r="AK96" s="38"/>
      <c r="AL96" s="38"/>
      <c r="AM96" s="38"/>
      <c r="AN96" s="38"/>
      <c r="AO96" s="38"/>
      <c r="AP96" s="38"/>
      <c r="AQ96" s="38"/>
      <c r="AR96" s="38"/>
      <c r="AS96" s="38"/>
      <c r="AT96" s="38"/>
      <c r="AU96" s="38"/>
      <c r="AV96" s="38"/>
      <c r="AW96" s="38"/>
      <c r="AX96" s="38"/>
      <c r="AY96" s="38"/>
      <c r="AZ96" s="38"/>
    </row>
    <row r="97" spans="1:52" ht="12.75" customHeight="1" x14ac:dyDescent="0.2">
      <c r="A97" s="40"/>
      <c r="B97" s="310"/>
      <c r="C97" s="310"/>
      <c r="D97" s="310"/>
      <c r="E97" s="310"/>
      <c r="F97" s="310"/>
      <c r="G97" s="310"/>
      <c r="H97" s="310"/>
      <c r="I97" s="310"/>
      <c r="J97" s="310"/>
      <c r="K97" s="310"/>
      <c r="L97" s="310"/>
      <c r="M97" s="310"/>
      <c r="N97" s="310"/>
      <c r="O97" s="310"/>
      <c r="P97" s="310"/>
      <c r="Q97" s="310"/>
      <c r="R97" s="310"/>
      <c r="S97" s="310"/>
      <c r="T97" s="310"/>
      <c r="U97" s="310"/>
      <c r="AA97" s="38"/>
      <c r="AB97" s="38"/>
      <c r="AC97" s="38"/>
      <c r="AD97" s="38"/>
      <c r="AE97" s="38"/>
      <c r="AG97" s="38"/>
      <c r="AH97" s="38"/>
      <c r="AI97" s="38"/>
      <c r="AJ97" s="38"/>
      <c r="AK97" s="38"/>
      <c r="AL97" s="38"/>
      <c r="AM97" s="38"/>
      <c r="AN97" s="38"/>
      <c r="AO97" s="38"/>
      <c r="AP97" s="38"/>
      <c r="AQ97" s="38"/>
      <c r="AR97" s="38"/>
      <c r="AS97" s="38"/>
      <c r="AT97" s="38"/>
      <c r="AU97" s="38"/>
      <c r="AV97" s="38"/>
      <c r="AW97" s="38"/>
      <c r="AX97" s="38"/>
      <c r="AY97" s="38"/>
      <c r="AZ97" s="38"/>
    </row>
    <row r="98" spans="1:52" ht="16.5" customHeight="1" x14ac:dyDescent="0.2">
      <c r="A98" s="40"/>
      <c r="B98" s="2" t="s">
        <v>442</v>
      </c>
      <c r="AA98" s="38"/>
      <c r="AB98" s="38"/>
      <c r="AC98" s="38"/>
      <c r="AD98" s="38"/>
      <c r="AE98" s="38"/>
      <c r="AG98" s="38"/>
      <c r="AH98" s="38"/>
      <c r="AI98" s="38"/>
      <c r="AJ98" s="38"/>
      <c r="AK98" s="38"/>
      <c r="AL98" s="38"/>
      <c r="AM98" s="38"/>
      <c r="AN98" s="38"/>
      <c r="AO98" s="38"/>
      <c r="AP98" s="38"/>
      <c r="AQ98" s="38"/>
      <c r="AR98" s="38"/>
      <c r="AS98" s="38"/>
      <c r="AT98" s="38"/>
      <c r="AU98" s="38"/>
      <c r="AV98" s="38"/>
      <c r="AW98" s="38"/>
      <c r="AX98" s="38"/>
      <c r="AY98" s="38"/>
      <c r="AZ98" s="38"/>
    </row>
    <row r="99" spans="1:52" ht="9.75" customHeight="1" x14ac:dyDescent="0.2">
      <c r="A99" s="40"/>
      <c r="B99" s="2"/>
      <c r="AA99" s="38"/>
      <c r="AB99" s="38"/>
      <c r="AC99" s="38"/>
      <c r="AD99" s="38"/>
      <c r="AE99" s="38"/>
      <c r="AG99" s="38"/>
      <c r="AH99" s="38"/>
      <c r="AI99" s="38"/>
      <c r="AJ99" s="38"/>
      <c r="AK99" s="38"/>
      <c r="AL99" s="38"/>
      <c r="AM99" s="38"/>
      <c r="AN99" s="38"/>
      <c r="AO99" s="38"/>
      <c r="AP99" s="38"/>
      <c r="AQ99" s="38"/>
      <c r="AR99" s="38"/>
      <c r="AS99" s="38"/>
      <c r="AT99" s="38"/>
      <c r="AU99" s="38"/>
      <c r="AV99" s="38"/>
      <c r="AW99" s="38"/>
      <c r="AX99" s="38"/>
      <c r="AY99" s="38"/>
      <c r="AZ99" s="38"/>
    </row>
    <row r="100" spans="1:52" ht="21.75" customHeight="1" x14ac:dyDescent="0.15">
      <c r="A100" s="33"/>
      <c r="B100" s="47" t="s">
        <v>606</v>
      </c>
      <c r="R100" s="48"/>
      <c r="S100" s="36"/>
      <c r="T100" s="36"/>
      <c r="U100" s="48"/>
      <c r="V100" s="36"/>
      <c r="W100" s="36"/>
      <c r="X100" s="36"/>
      <c r="Y100" s="36"/>
      <c r="Z100" s="36"/>
      <c r="AA100" s="36"/>
    </row>
    <row r="101" spans="1:52" ht="21.75" customHeight="1" x14ac:dyDescent="0.15">
      <c r="A101" s="33"/>
      <c r="B101" s="58" t="s">
        <v>504</v>
      </c>
      <c r="J101" s="58"/>
      <c r="K101" s="58"/>
      <c r="L101" s="58"/>
      <c r="M101" s="58"/>
      <c r="N101" s="58"/>
      <c r="R101" s="48"/>
      <c r="S101" s="36"/>
      <c r="T101" s="36"/>
      <c r="U101" s="48" t="s">
        <v>177</v>
      </c>
      <c r="V101" s="36"/>
      <c r="W101" s="36"/>
      <c r="X101" s="36"/>
      <c r="Y101" s="36"/>
      <c r="Z101" s="36"/>
      <c r="AA101" s="36"/>
    </row>
    <row r="102" spans="1:52" ht="16.5" customHeight="1" x14ac:dyDescent="0.2">
      <c r="A102" s="59"/>
      <c r="B102" s="325"/>
      <c r="C102" s="326"/>
      <c r="D102" s="327"/>
      <c r="E102" s="331" t="s">
        <v>505</v>
      </c>
      <c r="F102" s="332"/>
      <c r="G102" s="332"/>
      <c r="H102" s="332"/>
      <c r="I102" s="332"/>
      <c r="J102" s="332"/>
      <c r="K102" s="332"/>
      <c r="L102" s="332"/>
      <c r="M102" s="332"/>
      <c r="N102" s="332"/>
      <c r="O102" s="332"/>
      <c r="P102" s="332"/>
      <c r="Q102" s="332"/>
      <c r="R102" s="332"/>
      <c r="S102" s="332"/>
      <c r="T102" s="332"/>
      <c r="U102" s="333"/>
    </row>
    <row r="103" spans="1:52" ht="16.5" customHeight="1" x14ac:dyDescent="0.2">
      <c r="A103" s="59"/>
      <c r="B103" s="328"/>
      <c r="C103" s="329"/>
      <c r="D103" s="330"/>
      <c r="E103" s="334" t="s">
        <v>140</v>
      </c>
      <c r="F103" s="319"/>
      <c r="G103" s="319"/>
      <c r="H103" s="319"/>
      <c r="I103" s="319"/>
      <c r="J103" s="319"/>
      <c r="K103" s="319"/>
      <c r="L103" s="319"/>
      <c r="M103" s="319"/>
      <c r="N103" s="319"/>
      <c r="O103" s="320"/>
      <c r="P103" s="334" t="s">
        <v>141</v>
      </c>
      <c r="Q103" s="319"/>
      <c r="R103" s="319"/>
      <c r="S103" s="319"/>
      <c r="T103" s="320"/>
      <c r="U103" s="316" t="s">
        <v>142</v>
      </c>
    </row>
    <row r="104" spans="1:52" ht="16.5" customHeight="1" x14ac:dyDescent="0.2">
      <c r="A104" s="59"/>
      <c r="B104" s="328"/>
      <c r="C104" s="329"/>
      <c r="D104" s="330"/>
      <c r="E104" s="335" t="s">
        <v>32</v>
      </c>
      <c r="F104" s="338"/>
      <c r="G104" s="338"/>
      <c r="H104" s="338"/>
      <c r="I104" s="338"/>
      <c r="J104" s="319"/>
      <c r="K104" s="319"/>
      <c r="L104" s="319"/>
      <c r="M104" s="319"/>
      <c r="N104" s="320"/>
      <c r="O104" s="316" t="s">
        <v>178</v>
      </c>
      <c r="P104" s="335" t="s">
        <v>32</v>
      </c>
      <c r="Q104" s="338"/>
      <c r="R104" s="338"/>
      <c r="S104" s="338"/>
      <c r="T104" s="340"/>
      <c r="U104" s="317"/>
    </row>
    <row r="105" spans="1:52" s="38" customFormat="1" ht="16.5" customHeight="1" x14ac:dyDescent="0.2">
      <c r="A105" s="60"/>
      <c r="B105" s="328"/>
      <c r="C105" s="329"/>
      <c r="D105" s="330"/>
      <c r="E105" s="336"/>
      <c r="F105" s="339"/>
      <c r="G105" s="339"/>
      <c r="H105" s="339"/>
      <c r="I105" s="339"/>
      <c r="J105" s="342" t="s">
        <v>152</v>
      </c>
      <c r="K105" s="343"/>
      <c r="L105" s="343"/>
      <c r="M105" s="343"/>
      <c r="N105" s="343"/>
      <c r="O105" s="317"/>
      <c r="P105" s="336"/>
      <c r="Q105" s="339"/>
      <c r="R105" s="339"/>
      <c r="S105" s="339"/>
      <c r="T105" s="341"/>
      <c r="U105" s="317"/>
      <c r="V105"/>
      <c r="W105"/>
      <c r="X105"/>
      <c r="Y105"/>
      <c r="Z105"/>
      <c r="AA105"/>
      <c r="AB105"/>
      <c r="AC105"/>
      <c r="AD105"/>
      <c r="AE105"/>
      <c r="AF105"/>
      <c r="AG105"/>
      <c r="AH105"/>
      <c r="AI105"/>
      <c r="AJ105"/>
      <c r="AK105"/>
      <c r="AL105"/>
    </row>
    <row r="106" spans="1:52" s="38" customFormat="1" ht="16.5" customHeight="1" x14ac:dyDescent="0.2">
      <c r="A106" s="60"/>
      <c r="B106" s="328"/>
      <c r="C106" s="329"/>
      <c r="D106" s="330"/>
      <c r="E106" s="336"/>
      <c r="F106" s="321" t="s">
        <v>6</v>
      </c>
      <c r="G106" s="321" t="s">
        <v>7</v>
      </c>
      <c r="H106" s="323" t="s">
        <v>473</v>
      </c>
      <c r="I106" s="311" t="s">
        <v>136</v>
      </c>
      <c r="J106" s="344" t="s">
        <v>8</v>
      </c>
      <c r="K106" s="206"/>
      <c r="L106" s="206"/>
      <c r="M106" s="206"/>
      <c r="N106" s="204"/>
      <c r="O106" s="317"/>
      <c r="P106" s="336"/>
      <c r="Q106" s="321" t="s">
        <v>6</v>
      </c>
      <c r="R106" s="321" t="s">
        <v>7</v>
      </c>
      <c r="S106" s="323" t="s">
        <v>473</v>
      </c>
      <c r="T106" s="311" t="s">
        <v>136</v>
      </c>
      <c r="U106" s="317"/>
      <c r="V106"/>
      <c r="W106"/>
      <c r="X106"/>
      <c r="Y106"/>
      <c r="Z106"/>
      <c r="AA106"/>
      <c r="AB106"/>
      <c r="AC106"/>
      <c r="AD106"/>
      <c r="AE106"/>
      <c r="AF106"/>
      <c r="AG106"/>
      <c r="AH106"/>
      <c r="AI106"/>
      <c r="AJ106"/>
      <c r="AK106"/>
      <c r="AL106"/>
    </row>
    <row r="107" spans="1:52" s="38" customFormat="1" ht="49.5" customHeight="1" x14ac:dyDescent="0.2">
      <c r="A107" s="60"/>
      <c r="B107" s="328"/>
      <c r="C107" s="329"/>
      <c r="D107" s="330"/>
      <c r="E107" s="337"/>
      <c r="F107" s="322"/>
      <c r="G107" s="322"/>
      <c r="H107" s="324"/>
      <c r="I107" s="312"/>
      <c r="J107" s="345"/>
      <c r="K107" s="219" t="s">
        <v>137</v>
      </c>
      <c r="L107" s="219" t="s">
        <v>138</v>
      </c>
      <c r="M107" s="205" t="s">
        <v>473</v>
      </c>
      <c r="N107" s="250" t="s">
        <v>139</v>
      </c>
      <c r="O107" s="318"/>
      <c r="P107" s="337"/>
      <c r="Q107" s="322"/>
      <c r="R107" s="322"/>
      <c r="S107" s="324"/>
      <c r="T107" s="312"/>
      <c r="U107" s="318"/>
      <c r="V107"/>
      <c r="W107"/>
      <c r="X107"/>
      <c r="Y107"/>
      <c r="Z107"/>
      <c r="AA107"/>
      <c r="AB107"/>
      <c r="AC107"/>
      <c r="AD107"/>
      <c r="AE107"/>
      <c r="AF107"/>
      <c r="AG107"/>
      <c r="AH107"/>
      <c r="AI107"/>
      <c r="AJ107"/>
      <c r="AK107"/>
      <c r="AL107"/>
    </row>
    <row r="108" spans="1:52" ht="16.5" customHeight="1" x14ac:dyDescent="0.2">
      <c r="A108" s="59"/>
      <c r="B108" s="298" t="s">
        <v>33</v>
      </c>
      <c r="C108" s="299"/>
      <c r="D108" s="300"/>
      <c r="E108" s="82"/>
      <c r="F108" s="82"/>
      <c r="G108" s="82"/>
      <c r="H108" s="82"/>
      <c r="I108" s="246"/>
      <c r="J108" s="82"/>
      <c r="K108" s="82"/>
      <c r="L108" s="82"/>
      <c r="M108" s="82"/>
      <c r="N108" s="246"/>
      <c r="O108" s="82"/>
      <c r="P108" s="82"/>
      <c r="Q108" s="82"/>
      <c r="R108" s="82"/>
      <c r="S108" s="82"/>
      <c r="T108" s="246"/>
      <c r="U108" s="74">
        <f>SUM(E108,O108,P108)</f>
        <v>0</v>
      </c>
      <c r="V108" s="38"/>
      <c r="W108" s="38"/>
      <c r="X108" s="38"/>
      <c r="Y108" s="38"/>
      <c r="Z108" s="38"/>
      <c r="AA108" s="38"/>
      <c r="AB108" s="38"/>
      <c r="AC108" s="38"/>
      <c r="AD108" s="38"/>
      <c r="AE108" s="38"/>
      <c r="AF108" s="38"/>
      <c r="AG108" s="38"/>
      <c r="AH108" s="38"/>
      <c r="AI108" s="38"/>
      <c r="AJ108" s="38"/>
      <c r="AK108" s="38"/>
      <c r="AL108" s="38"/>
    </row>
    <row r="109" spans="1:52" ht="16.5" customHeight="1" x14ac:dyDescent="0.2">
      <c r="A109" s="59"/>
      <c r="B109" s="313" t="s">
        <v>110</v>
      </c>
      <c r="C109" s="314"/>
      <c r="D109" s="315"/>
      <c r="E109" s="82"/>
      <c r="F109" s="91"/>
      <c r="G109" s="91"/>
      <c r="H109" s="91"/>
      <c r="I109" s="247"/>
      <c r="J109" s="91"/>
      <c r="K109" s="91"/>
      <c r="L109" s="91"/>
      <c r="M109" s="91"/>
      <c r="N109" s="247"/>
      <c r="O109" s="82"/>
      <c r="P109" s="82"/>
      <c r="Q109" s="91"/>
      <c r="R109" s="91"/>
      <c r="S109" s="91"/>
      <c r="T109" s="247"/>
      <c r="U109" s="74">
        <f>SUM(E109,O109,P109)</f>
        <v>0</v>
      </c>
      <c r="V109" s="38"/>
      <c r="W109" s="38"/>
      <c r="X109" s="38"/>
      <c r="Y109" s="38"/>
      <c r="Z109" s="38"/>
      <c r="AA109" s="38"/>
      <c r="AB109" s="38"/>
      <c r="AC109" s="38"/>
      <c r="AD109" s="38"/>
      <c r="AE109" s="38"/>
      <c r="AF109" s="38"/>
      <c r="AG109" s="38"/>
      <c r="AH109" s="38"/>
      <c r="AI109" s="38"/>
      <c r="AJ109" s="38"/>
      <c r="AK109" s="38"/>
      <c r="AL109" s="38"/>
    </row>
    <row r="110" spans="1:52" ht="16.5" customHeight="1" x14ac:dyDescent="0.2">
      <c r="A110" s="59"/>
      <c r="B110" s="298" t="s">
        <v>34</v>
      </c>
      <c r="C110" s="299"/>
      <c r="D110" s="300"/>
      <c r="E110" s="82"/>
      <c r="F110" s="91"/>
      <c r="G110" s="91"/>
      <c r="H110" s="91"/>
      <c r="I110" s="247"/>
      <c r="J110" s="91"/>
      <c r="K110" s="91"/>
      <c r="L110" s="91"/>
      <c r="M110" s="91"/>
      <c r="N110" s="247"/>
      <c r="O110" s="82"/>
      <c r="P110" s="82"/>
      <c r="Q110" s="91"/>
      <c r="R110" s="91"/>
      <c r="S110" s="91"/>
      <c r="T110" s="247"/>
      <c r="U110" s="74">
        <f t="shared" ref="U110:U114" si="7">SUM(E110,O110,P110)</f>
        <v>0</v>
      </c>
      <c r="V110" s="38"/>
      <c r="W110" s="38"/>
      <c r="X110" s="38"/>
      <c r="Y110" s="38"/>
      <c r="Z110" s="38"/>
      <c r="AA110" s="38"/>
      <c r="AB110" s="38"/>
      <c r="AC110" s="38"/>
      <c r="AD110" s="38"/>
      <c r="AE110" s="38"/>
      <c r="AF110" s="38"/>
      <c r="AG110" s="38"/>
      <c r="AH110" s="38"/>
      <c r="AI110" s="38"/>
      <c r="AJ110" s="38"/>
      <c r="AK110" s="38"/>
      <c r="AL110" s="38"/>
    </row>
    <row r="111" spans="1:52" ht="16.5" customHeight="1" x14ac:dyDescent="0.2">
      <c r="A111" s="59"/>
      <c r="B111" s="298" t="s">
        <v>56</v>
      </c>
      <c r="C111" s="299"/>
      <c r="D111" s="300"/>
      <c r="E111" s="82"/>
      <c r="F111" s="91"/>
      <c r="G111" s="91"/>
      <c r="H111" s="91"/>
      <c r="I111" s="247"/>
      <c r="J111" s="91"/>
      <c r="K111" s="91"/>
      <c r="L111" s="91"/>
      <c r="M111" s="91"/>
      <c r="N111" s="247"/>
      <c r="O111" s="82"/>
      <c r="P111" s="82"/>
      <c r="Q111" s="91"/>
      <c r="R111" s="91"/>
      <c r="S111" s="91"/>
      <c r="T111" s="247"/>
      <c r="U111" s="74">
        <f t="shared" si="7"/>
        <v>0</v>
      </c>
      <c r="V111" s="38"/>
      <c r="W111" s="38"/>
      <c r="X111" s="38"/>
      <c r="Y111" s="38"/>
      <c r="Z111" s="38"/>
      <c r="AA111" s="38"/>
      <c r="AB111" s="38"/>
      <c r="AC111" s="38"/>
      <c r="AD111" s="38"/>
      <c r="AE111" s="38"/>
      <c r="AF111" s="38"/>
      <c r="AG111" s="38"/>
      <c r="AH111" s="38"/>
      <c r="AI111" s="38"/>
      <c r="AJ111" s="38"/>
      <c r="AK111" s="38"/>
      <c r="AL111" s="38"/>
    </row>
    <row r="112" spans="1:52" ht="16.5" customHeight="1" x14ac:dyDescent="0.2">
      <c r="A112" s="59"/>
      <c r="B112" s="301" t="s">
        <v>35</v>
      </c>
      <c r="C112" s="302"/>
      <c r="D112" s="303"/>
      <c r="E112" s="82"/>
      <c r="F112" s="91"/>
      <c r="G112" s="91"/>
      <c r="H112" s="91"/>
      <c r="I112" s="247"/>
      <c r="J112" s="91"/>
      <c r="K112" s="91"/>
      <c r="L112" s="91"/>
      <c r="M112" s="91"/>
      <c r="N112" s="247"/>
      <c r="O112" s="82"/>
      <c r="P112" s="82"/>
      <c r="Q112" s="91"/>
      <c r="R112" s="91"/>
      <c r="S112" s="91"/>
      <c r="T112" s="247"/>
      <c r="U112" s="74">
        <f t="shared" si="7"/>
        <v>0</v>
      </c>
      <c r="V112" s="38"/>
      <c r="W112" s="38"/>
      <c r="X112" s="38"/>
      <c r="Y112" s="38"/>
      <c r="Z112" s="38"/>
      <c r="AA112" s="38"/>
      <c r="AB112" s="38"/>
      <c r="AC112" s="38"/>
      <c r="AD112" s="38"/>
      <c r="AE112" s="38"/>
      <c r="AF112" s="38"/>
      <c r="AG112" s="38"/>
      <c r="AH112" s="38"/>
      <c r="AI112" s="38"/>
      <c r="AJ112" s="38"/>
      <c r="AK112" s="38"/>
      <c r="AL112" s="38"/>
    </row>
    <row r="113" spans="1:52" ht="16.5" customHeight="1" x14ac:dyDescent="0.2">
      <c r="A113" s="59"/>
      <c r="B113" s="298" t="s">
        <v>217</v>
      </c>
      <c r="C113" s="299"/>
      <c r="D113" s="300"/>
      <c r="E113" s="108"/>
      <c r="F113" s="109"/>
      <c r="G113" s="109"/>
      <c r="H113" s="109"/>
      <c r="I113" s="248"/>
      <c r="J113" s="109"/>
      <c r="K113" s="109"/>
      <c r="L113" s="109"/>
      <c r="M113" s="109"/>
      <c r="N113" s="248"/>
      <c r="O113" s="108"/>
      <c r="P113" s="108"/>
      <c r="Q113" s="109"/>
      <c r="R113" s="109"/>
      <c r="S113" s="109"/>
      <c r="T113" s="248"/>
      <c r="U113" s="74">
        <f t="shared" si="7"/>
        <v>0</v>
      </c>
      <c r="V113" s="38"/>
      <c r="W113" s="38"/>
      <c r="X113" s="38"/>
      <c r="Y113" s="38"/>
      <c r="Z113" s="38"/>
      <c r="AA113" s="38"/>
      <c r="AB113" s="38"/>
      <c r="AC113" s="38"/>
      <c r="AD113" s="38"/>
      <c r="AE113" s="38"/>
      <c r="AF113" s="38"/>
      <c r="AG113" s="38"/>
      <c r="AH113" s="38"/>
      <c r="AI113" s="38"/>
      <c r="AJ113" s="38"/>
      <c r="AK113" s="38"/>
      <c r="AL113" s="38"/>
    </row>
    <row r="114" spans="1:52" ht="16.5" customHeight="1" x14ac:dyDescent="0.2">
      <c r="A114" s="59"/>
      <c r="B114" s="301" t="s">
        <v>218</v>
      </c>
      <c r="C114" s="302"/>
      <c r="D114" s="303"/>
      <c r="E114" s="108"/>
      <c r="F114" s="109"/>
      <c r="G114" s="109"/>
      <c r="H114" s="109"/>
      <c r="I114" s="248"/>
      <c r="J114" s="109"/>
      <c r="K114" s="109"/>
      <c r="L114" s="109"/>
      <c r="M114" s="109"/>
      <c r="N114" s="248"/>
      <c r="O114" s="108"/>
      <c r="P114" s="108"/>
      <c r="Q114" s="109"/>
      <c r="R114" s="109"/>
      <c r="S114" s="109"/>
      <c r="T114" s="248"/>
      <c r="U114" s="74">
        <f t="shared" si="7"/>
        <v>0</v>
      </c>
      <c r="V114" s="38"/>
      <c r="W114" s="38"/>
      <c r="X114" s="38"/>
      <c r="Y114" s="38"/>
      <c r="Z114" s="38"/>
      <c r="AA114" s="38"/>
      <c r="AB114" s="38"/>
      <c r="AC114" s="38"/>
      <c r="AD114" s="38"/>
      <c r="AE114" s="38"/>
      <c r="AF114" s="38"/>
      <c r="AG114" s="38"/>
      <c r="AH114" s="38"/>
      <c r="AI114" s="38"/>
      <c r="AJ114" s="38"/>
      <c r="AK114" s="38"/>
      <c r="AL114" s="38"/>
    </row>
    <row r="115" spans="1:52" ht="16.5" customHeight="1" thickBot="1" x14ac:dyDescent="0.25">
      <c r="A115" s="59"/>
      <c r="B115" s="304" t="s">
        <v>29</v>
      </c>
      <c r="C115" s="305"/>
      <c r="D115" s="306"/>
      <c r="E115" s="108"/>
      <c r="F115" s="109"/>
      <c r="G115" s="109"/>
      <c r="H115" s="109"/>
      <c r="I115" s="248"/>
      <c r="J115" s="109"/>
      <c r="K115" s="109"/>
      <c r="L115" s="109"/>
      <c r="M115" s="109"/>
      <c r="N115" s="248"/>
      <c r="O115" s="108"/>
      <c r="P115" s="108"/>
      <c r="Q115" s="109"/>
      <c r="R115" s="109"/>
      <c r="S115" s="109"/>
      <c r="T115" s="248"/>
      <c r="U115" s="74">
        <f>SUM(E115,O115,P115)</f>
        <v>0</v>
      </c>
      <c r="V115" s="38"/>
      <c r="W115" s="38"/>
      <c r="X115" s="38"/>
      <c r="Y115" s="38"/>
      <c r="Z115" s="38"/>
      <c r="AA115" s="38"/>
      <c r="AB115" s="38"/>
      <c r="AC115" s="38"/>
      <c r="AD115" s="38"/>
      <c r="AE115" s="38"/>
      <c r="AF115" s="38"/>
      <c r="AG115" s="38"/>
      <c r="AH115" s="38"/>
      <c r="AI115" s="38"/>
      <c r="AJ115" s="38"/>
      <c r="AK115" s="38"/>
      <c r="AL115" s="38"/>
    </row>
    <row r="116" spans="1:52" ht="16.5" customHeight="1" thickTop="1" x14ac:dyDescent="0.2">
      <c r="A116" s="39"/>
      <c r="B116" s="307" t="s">
        <v>55</v>
      </c>
      <c r="C116" s="308"/>
      <c r="D116" s="309"/>
      <c r="E116" s="75">
        <f>SUM(E108:E115)</f>
        <v>0</v>
      </c>
      <c r="F116" s="93">
        <f>SUM(F108:F115)</f>
        <v>0</v>
      </c>
      <c r="G116" s="93">
        <f t="shared" ref="G116:P116" si="8">SUM(G108:G115)</f>
        <v>0</v>
      </c>
      <c r="H116" s="93">
        <f t="shared" si="8"/>
        <v>0</v>
      </c>
      <c r="I116" s="249"/>
      <c r="J116" s="93">
        <f t="shared" si="8"/>
        <v>0</v>
      </c>
      <c r="K116" s="93">
        <f t="shared" si="8"/>
        <v>0</v>
      </c>
      <c r="L116" s="93">
        <f t="shared" si="8"/>
        <v>0</v>
      </c>
      <c r="M116" s="93">
        <f t="shared" si="8"/>
        <v>0</v>
      </c>
      <c r="N116" s="249"/>
      <c r="O116" s="75">
        <f t="shared" si="8"/>
        <v>0</v>
      </c>
      <c r="P116" s="75">
        <f t="shared" si="8"/>
        <v>0</v>
      </c>
      <c r="Q116" s="93">
        <f>SUM(Q108:Q115)</f>
        <v>0</v>
      </c>
      <c r="R116" s="93">
        <f>SUM(R108:R115)</f>
        <v>0</v>
      </c>
      <c r="S116" s="93">
        <f>SUM(S108:S115)</f>
        <v>0</v>
      </c>
      <c r="T116" s="249"/>
      <c r="U116" s="75">
        <f>SUM(U108:U115)</f>
        <v>0</v>
      </c>
      <c r="V116" s="38"/>
      <c r="W116" s="38"/>
      <c r="X116" s="38"/>
      <c r="Y116" s="38"/>
      <c r="Z116" s="38"/>
      <c r="AA116" s="38"/>
      <c r="AB116" s="38"/>
      <c r="AC116" s="38"/>
      <c r="AD116" s="38"/>
      <c r="AE116" s="38"/>
      <c r="AF116" s="38"/>
      <c r="AG116" s="38"/>
      <c r="AH116" s="38"/>
      <c r="AI116" s="38"/>
      <c r="AJ116" s="38"/>
      <c r="AK116" s="38"/>
      <c r="AL116" s="38"/>
    </row>
    <row r="117" spans="1:52" ht="13.5" customHeight="1" x14ac:dyDescent="0.2">
      <c r="A117" s="40"/>
      <c r="B117" s="61"/>
      <c r="C117" s="61"/>
      <c r="D117" s="61"/>
      <c r="E117" s="85"/>
      <c r="F117" s="86"/>
      <c r="G117" s="86"/>
      <c r="H117" s="86"/>
      <c r="I117" s="86"/>
      <c r="J117" s="86"/>
      <c r="K117" s="86"/>
      <c r="L117" s="86"/>
      <c r="M117" s="86"/>
      <c r="N117" s="85"/>
      <c r="O117" s="86"/>
      <c r="P117" s="86"/>
      <c r="Q117" s="86"/>
      <c r="R117" s="92"/>
      <c r="U117" s="92" t="s">
        <v>183</v>
      </c>
      <c r="AA117" s="38"/>
      <c r="AB117" s="38"/>
      <c r="AC117" s="38"/>
      <c r="AD117" s="38"/>
      <c r="AE117" s="38"/>
      <c r="AG117" s="38"/>
      <c r="AH117" s="38"/>
      <c r="AI117" s="38"/>
      <c r="AJ117" s="38"/>
      <c r="AK117" s="38"/>
      <c r="AL117" s="38"/>
      <c r="AM117" s="38"/>
      <c r="AN117" s="38"/>
      <c r="AO117" s="38"/>
      <c r="AP117" s="38"/>
      <c r="AQ117" s="38"/>
      <c r="AR117" s="38"/>
      <c r="AS117" s="38"/>
      <c r="AT117" s="38"/>
      <c r="AU117" s="38"/>
      <c r="AV117" s="38"/>
      <c r="AW117" s="38"/>
      <c r="AX117" s="38"/>
      <c r="AY117" s="38"/>
      <c r="AZ117" s="38"/>
    </row>
    <row r="118" spans="1:52" ht="16.5" customHeight="1" x14ac:dyDescent="0.2">
      <c r="A118" s="40"/>
      <c r="B118" s="53" t="s">
        <v>506</v>
      </c>
      <c r="C118" s="53"/>
      <c r="D118" s="53"/>
      <c r="E118" s="53"/>
      <c r="F118" s="53"/>
      <c r="G118" s="53"/>
      <c r="H118" s="53"/>
      <c r="I118" s="88"/>
      <c r="J118" s="88"/>
      <c r="K118" s="88"/>
      <c r="L118" s="88"/>
      <c r="M118" s="88"/>
      <c r="N118" s="87"/>
      <c r="O118" s="88"/>
      <c r="P118" s="88"/>
      <c r="Q118" s="88"/>
      <c r="R118" s="92"/>
      <c r="AA118" s="38"/>
      <c r="AB118" s="38"/>
      <c r="AC118" s="38"/>
      <c r="AD118" s="38"/>
      <c r="AE118" s="38"/>
      <c r="AG118" s="38"/>
      <c r="AH118" s="38"/>
      <c r="AI118" s="38"/>
      <c r="AJ118" s="38"/>
      <c r="AK118" s="38"/>
      <c r="AL118" s="38"/>
      <c r="AM118" s="38"/>
      <c r="AN118" s="38"/>
      <c r="AO118" s="38"/>
      <c r="AP118" s="38"/>
      <c r="AQ118" s="38"/>
      <c r="AR118" s="38"/>
      <c r="AS118" s="38"/>
      <c r="AT118" s="38"/>
      <c r="AU118" s="38"/>
      <c r="AV118" s="38"/>
      <c r="AW118" s="38"/>
      <c r="AX118" s="38"/>
      <c r="AY118" s="38"/>
      <c r="AZ118" s="38"/>
    </row>
    <row r="119" spans="1:52" ht="12.75" customHeight="1" x14ac:dyDescent="0.2">
      <c r="A119" s="40"/>
      <c r="B119" s="310"/>
      <c r="C119" s="310"/>
      <c r="D119" s="310"/>
      <c r="E119" s="310"/>
      <c r="F119" s="310"/>
      <c r="G119" s="310"/>
      <c r="H119" s="310"/>
      <c r="I119" s="310"/>
      <c r="J119" s="310"/>
      <c r="K119" s="310"/>
      <c r="L119" s="310"/>
      <c r="M119" s="310"/>
      <c r="N119" s="310"/>
      <c r="O119" s="310"/>
      <c r="P119" s="310"/>
      <c r="Q119" s="310"/>
      <c r="R119" s="310"/>
      <c r="S119" s="310"/>
      <c r="T119" s="310"/>
      <c r="U119" s="310"/>
      <c r="AA119" s="38"/>
      <c r="AB119" s="38"/>
      <c r="AC119" s="38"/>
      <c r="AD119" s="38"/>
      <c r="AE119" s="38"/>
      <c r="AG119" s="38"/>
      <c r="AH119" s="38"/>
      <c r="AI119" s="38"/>
      <c r="AJ119" s="38"/>
      <c r="AK119" s="38"/>
      <c r="AL119" s="38"/>
      <c r="AM119" s="38"/>
      <c r="AN119" s="38"/>
      <c r="AO119" s="38"/>
      <c r="AP119" s="38"/>
      <c r="AQ119" s="38"/>
      <c r="AR119" s="38"/>
      <c r="AS119" s="38"/>
      <c r="AT119" s="38"/>
      <c r="AU119" s="38"/>
      <c r="AV119" s="38"/>
      <c r="AW119" s="38"/>
      <c r="AX119" s="38"/>
      <c r="AY119" s="38"/>
      <c r="AZ119" s="38"/>
    </row>
    <row r="120" spans="1:52" ht="12.75" customHeight="1" x14ac:dyDescent="0.2">
      <c r="A120" s="40"/>
      <c r="B120" s="310"/>
      <c r="C120" s="310"/>
      <c r="D120" s="310"/>
      <c r="E120" s="310"/>
      <c r="F120" s="310"/>
      <c r="G120" s="310"/>
      <c r="H120" s="310"/>
      <c r="I120" s="310"/>
      <c r="J120" s="310"/>
      <c r="K120" s="310"/>
      <c r="L120" s="310"/>
      <c r="M120" s="310"/>
      <c r="N120" s="310"/>
      <c r="O120" s="310"/>
      <c r="P120" s="310"/>
      <c r="Q120" s="310"/>
      <c r="R120" s="310"/>
      <c r="S120" s="310"/>
      <c r="T120" s="310"/>
      <c r="U120" s="310"/>
      <c r="AA120" s="38"/>
      <c r="AB120" s="38"/>
      <c r="AC120" s="38"/>
      <c r="AD120" s="38"/>
      <c r="AE120" s="38"/>
      <c r="AG120" s="38"/>
      <c r="AH120" s="38"/>
      <c r="AI120" s="38"/>
      <c r="AJ120" s="38"/>
      <c r="AK120" s="38"/>
      <c r="AL120" s="38"/>
      <c r="AM120" s="38"/>
      <c r="AN120" s="38"/>
      <c r="AO120" s="38"/>
      <c r="AP120" s="38"/>
      <c r="AQ120" s="38"/>
      <c r="AR120" s="38"/>
      <c r="AS120" s="38"/>
      <c r="AT120" s="38"/>
      <c r="AU120" s="38"/>
      <c r="AV120" s="38"/>
      <c r="AW120" s="38"/>
      <c r="AX120" s="38"/>
      <c r="AY120" s="38"/>
      <c r="AZ120" s="38"/>
    </row>
    <row r="121" spans="1:52" ht="12.75" customHeight="1" x14ac:dyDescent="0.2">
      <c r="A121" s="40"/>
      <c r="B121" s="310"/>
      <c r="C121" s="310"/>
      <c r="D121" s="310"/>
      <c r="E121" s="310"/>
      <c r="F121" s="310"/>
      <c r="G121" s="310"/>
      <c r="H121" s="310"/>
      <c r="I121" s="310"/>
      <c r="J121" s="310"/>
      <c r="K121" s="310"/>
      <c r="L121" s="310"/>
      <c r="M121" s="310"/>
      <c r="N121" s="310"/>
      <c r="O121" s="310"/>
      <c r="P121" s="310"/>
      <c r="Q121" s="310"/>
      <c r="R121" s="310"/>
      <c r="S121" s="310"/>
      <c r="T121" s="310"/>
      <c r="U121" s="310"/>
      <c r="AA121" s="38"/>
      <c r="AB121" s="38"/>
      <c r="AC121" s="38"/>
      <c r="AD121" s="38"/>
      <c r="AE121" s="38"/>
      <c r="AG121" s="38"/>
      <c r="AH121" s="38"/>
      <c r="AI121" s="38"/>
      <c r="AJ121" s="38"/>
      <c r="AK121" s="38"/>
      <c r="AL121" s="38"/>
      <c r="AM121" s="38"/>
      <c r="AN121" s="38"/>
      <c r="AO121" s="38"/>
      <c r="AP121" s="38"/>
      <c r="AQ121" s="38"/>
      <c r="AR121" s="38"/>
      <c r="AS121" s="38"/>
      <c r="AT121" s="38"/>
      <c r="AU121" s="38"/>
      <c r="AV121" s="38"/>
      <c r="AW121" s="38"/>
      <c r="AX121" s="38"/>
      <c r="AY121" s="38"/>
      <c r="AZ121" s="38"/>
    </row>
    <row r="122" spans="1:52" ht="16.5" customHeight="1" x14ac:dyDescent="0.2">
      <c r="A122" s="40"/>
      <c r="B122" s="2" t="s">
        <v>442</v>
      </c>
      <c r="AA122" s="38"/>
      <c r="AB122" s="38"/>
      <c r="AC122" s="38"/>
      <c r="AD122" s="38"/>
      <c r="AE122" s="38"/>
      <c r="AG122" s="38"/>
      <c r="AH122" s="38"/>
      <c r="AI122" s="38"/>
      <c r="AJ122" s="38"/>
      <c r="AK122" s="38"/>
      <c r="AL122" s="38"/>
      <c r="AM122" s="38"/>
      <c r="AN122" s="38"/>
      <c r="AO122" s="38"/>
      <c r="AP122" s="38"/>
      <c r="AQ122" s="38"/>
      <c r="AR122" s="38"/>
      <c r="AS122" s="38"/>
      <c r="AT122" s="38"/>
      <c r="AU122" s="38"/>
      <c r="AV122" s="38"/>
      <c r="AW122" s="38"/>
      <c r="AX122" s="38"/>
      <c r="AY122" s="38"/>
      <c r="AZ122" s="38"/>
    </row>
    <row r="123" spans="1:52" ht="9.75" customHeight="1" x14ac:dyDescent="0.2">
      <c r="A123" s="40"/>
      <c r="B123" s="2"/>
      <c r="AA123" s="38"/>
      <c r="AB123" s="38"/>
      <c r="AC123" s="38"/>
      <c r="AD123" s="38"/>
      <c r="AE123" s="38"/>
      <c r="AG123" s="38"/>
      <c r="AH123" s="38"/>
      <c r="AI123" s="38"/>
      <c r="AJ123" s="38"/>
      <c r="AK123" s="38"/>
      <c r="AL123" s="38"/>
      <c r="AM123" s="38"/>
      <c r="AN123" s="38"/>
      <c r="AO123" s="38"/>
      <c r="AP123" s="38"/>
      <c r="AQ123" s="38"/>
      <c r="AR123" s="38"/>
      <c r="AS123" s="38"/>
      <c r="AT123" s="38"/>
      <c r="AU123" s="38"/>
      <c r="AV123" s="38"/>
      <c r="AW123" s="38"/>
      <c r="AX123" s="38"/>
      <c r="AY123" s="38"/>
      <c r="AZ123" s="38"/>
    </row>
    <row r="124" spans="1:52" s="110" customFormat="1" ht="17.25" customHeight="1" x14ac:dyDescent="0.2">
      <c r="B124" s="139" t="s">
        <v>607</v>
      </c>
      <c r="C124" s="111"/>
      <c r="D124" s="111"/>
      <c r="E124" s="111"/>
      <c r="F124" s="111"/>
      <c r="G124" s="111"/>
      <c r="H124" s="111"/>
      <c r="I124" s="111"/>
      <c r="J124" s="111"/>
      <c r="K124" s="111"/>
      <c r="L124" s="111"/>
      <c r="M124" s="111"/>
      <c r="N124" s="111"/>
      <c r="O124" s="111"/>
      <c r="P124" s="111"/>
      <c r="Q124" s="48" t="s">
        <v>177</v>
      </c>
      <c r="R124" s="111"/>
      <c r="S124" s="111"/>
      <c r="T124" s="111"/>
      <c r="U124" s="111"/>
      <c r="V124" s="111"/>
      <c r="W124" s="111"/>
      <c r="X124" s="111"/>
      <c r="Y124" s="111"/>
      <c r="Z124" s="111"/>
      <c r="AA124" s="111"/>
      <c r="AB124" s="111"/>
      <c r="AC124" s="111"/>
      <c r="AD124" s="111"/>
      <c r="AE124" s="111"/>
    </row>
    <row r="125" spans="1:52" s="112" customFormat="1" ht="15" customHeight="1" x14ac:dyDescent="0.2">
      <c r="B125" s="349"/>
      <c r="C125" s="357"/>
      <c r="D125" s="334" t="s">
        <v>557</v>
      </c>
      <c r="E125" s="319"/>
      <c r="F125" s="319"/>
      <c r="G125" s="319"/>
      <c r="H125" s="319"/>
      <c r="I125" s="319"/>
      <c r="J125" s="320"/>
      <c r="K125" s="334" t="s">
        <v>562</v>
      </c>
      <c r="L125" s="319"/>
      <c r="M125" s="319"/>
      <c r="N125" s="319"/>
      <c r="O125" s="319"/>
      <c r="P125" s="319"/>
      <c r="Q125" s="320"/>
      <c r="R125" s="148"/>
      <c r="S125" s="148"/>
      <c r="T125" s="148"/>
      <c r="U125" s="148"/>
      <c r="V125" s="148"/>
      <c r="W125" s="113"/>
      <c r="X125" s="113"/>
    </row>
    <row r="126" spans="1:52" s="112" customFormat="1" ht="15" customHeight="1" x14ac:dyDescent="0.2">
      <c r="B126" s="351"/>
      <c r="C126" s="358"/>
      <c r="D126" s="342" t="s">
        <v>219</v>
      </c>
      <c r="E126" s="343"/>
      <c r="F126" s="343"/>
      <c r="G126" s="342" t="s">
        <v>220</v>
      </c>
      <c r="H126" s="343"/>
      <c r="I126" s="343"/>
      <c r="J126" s="348"/>
      <c r="K126" s="342" t="s">
        <v>219</v>
      </c>
      <c r="L126" s="343"/>
      <c r="M126" s="343"/>
      <c r="N126" s="342" t="s">
        <v>220</v>
      </c>
      <c r="O126" s="343"/>
      <c r="P126" s="343"/>
      <c r="Q126" s="348"/>
      <c r="R126" s="149"/>
      <c r="S126" s="149"/>
      <c r="T126" s="149"/>
      <c r="U126" s="149"/>
      <c r="V126" s="149"/>
      <c r="W126" s="113"/>
      <c r="X126" s="113"/>
    </row>
    <row r="127" spans="1:52" s="112" customFormat="1" ht="15" customHeight="1" x14ac:dyDescent="0.2">
      <c r="A127" s="114"/>
      <c r="B127" s="351"/>
      <c r="C127" s="358"/>
      <c r="D127" s="356" t="s">
        <v>221</v>
      </c>
      <c r="E127" s="115"/>
      <c r="F127" s="116"/>
      <c r="G127" s="354" t="s">
        <v>221</v>
      </c>
      <c r="H127" s="117"/>
      <c r="I127" s="117"/>
      <c r="J127" s="196"/>
      <c r="K127" s="356" t="s">
        <v>221</v>
      </c>
      <c r="L127" s="115"/>
      <c r="M127" s="116"/>
      <c r="N127" s="354" t="s">
        <v>221</v>
      </c>
      <c r="O127" s="117"/>
      <c r="P127" s="117"/>
      <c r="Q127" s="196"/>
      <c r="R127" s="150"/>
      <c r="S127" s="129"/>
      <c r="T127" s="2"/>
      <c r="U127" s="150"/>
      <c r="V127" s="129"/>
      <c r="W127" s="113"/>
      <c r="X127" s="113"/>
    </row>
    <row r="128" spans="1:52" s="120" customFormat="1" ht="15" customHeight="1" x14ac:dyDescent="0.2">
      <c r="A128" s="114"/>
      <c r="B128" s="351"/>
      <c r="C128" s="358"/>
      <c r="D128" s="355"/>
      <c r="E128" s="353" t="s">
        <v>432</v>
      </c>
      <c r="F128" s="344" t="s">
        <v>222</v>
      </c>
      <c r="G128" s="355"/>
      <c r="H128" s="344" t="s">
        <v>223</v>
      </c>
      <c r="I128" s="118"/>
      <c r="J128" s="321" t="s">
        <v>222</v>
      </c>
      <c r="K128" s="355"/>
      <c r="L128" s="353" t="s">
        <v>432</v>
      </c>
      <c r="M128" s="344" t="s">
        <v>222</v>
      </c>
      <c r="N128" s="355"/>
      <c r="O128" s="344" t="s">
        <v>223</v>
      </c>
      <c r="P128" s="118"/>
      <c r="Q128" s="321" t="s">
        <v>222</v>
      </c>
      <c r="R128" s="147"/>
      <c r="S128" s="151"/>
      <c r="T128" s="151"/>
      <c r="U128" s="147"/>
      <c r="V128" s="151"/>
      <c r="W128" s="119"/>
      <c r="X128" s="119"/>
    </row>
    <row r="129" spans="1:24" s="120" customFormat="1" ht="79.5" customHeight="1" x14ac:dyDescent="0.2">
      <c r="A129" s="114"/>
      <c r="B129" s="351"/>
      <c r="C129" s="358"/>
      <c r="D129" s="355"/>
      <c r="E129" s="322"/>
      <c r="F129" s="345"/>
      <c r="G129" s="355"/>
      <c r="H129" s="345"/>
      <c r="I129" s="219" t="s">
        <v>224</v>
      </c>
      <c r="J129" s="322"/>
      <c r="K129" s="355"/>
      <c r="L129" s="322"/>
      <c r="M129" s="345"/>
      <c r="N129" s="355"/>
      <c r="O129" s="345"/>
      <c r="P129" s="219" t="s">
        <v>224</v>
      </c>
      <c r="Q129" s="322"/>
      <c r="R129" s="147"/>
      <c r="S129" s="151"/>
      <c r="T129" s="151"/>
      <c r="U129" s="147"/>
      <c r="V129" s="151"/>
      <c r="W129" s="119"/>
      <c r="X129" s="119"/>
    </row>
    <row r="130" spans="1:24" s="112" customFormat="1" ht="18.75" customHeight="1" x14ac:dyDescent="0.2">
      <c r="B130" s="346" t="s">
        <v>33</v>
      </c>
      <c r="C130" s="347"/>
      <c r="D130" s="123">
        <f>SUM(E130:F130)</f>
        <v>0</v>
      </c>
      <c r="E130" s="121"/>
      <c r="F130" s="122"/>
      <c r="G130" s="123">
        <f>SUM(H130,J130)</f>
        <v>0</v>
      </c>
      <c r="H130" s="121"/>
      <c r="I130" s="122"/>
      <c r="J130" s="121"/>
      <c r="K130" s="123">
        <f>SUM(L130:M130)</f>
        <v>0</v>
      </c>
      <c r="L130" s="121"/>
      <c r="M130" s="122"/>
      <c r="N130" s="123">
        <f>SUM(O130,Q130)</f>
        <v>0</v>
      </c>
      <c r="O130" s="121"/>
      <c r="P130" s="122"/>
      <c r="Q130" s="121"/>
      <c r="R130" s="130"/>
      <c r="S130" s="130"/>
      <c r="T130" s="130"/>
      <c r="U130" s="130"/>
      <c r="V130" s="130"/>
      <c r="W130" s="113"/>
      <c r="X130" s="113"/>
    </row>
    <row r="131" spans="1:24" s="112" customFormat="1" ht="18.75" customHeight="1" x14ac:dyDescent="0.2">
      <c r="B131" s="367" t="s">
        <v>110</v>
      </c>
      <c r="C131" s="372"/>
      <c r="D131" s="123">
        <f>SUM(E131:F131)</f>
        <v>0</v>
      </c>
      <c r="E131" s="121"/>
      <c r="F131" s="122"/>
      <c r="G131" s="123">
        <f>SUM(H131,J131)</f>
        <v>0</v>
      </c>
      <c r="H131" s="121"/>
      <c r="I131" s="122"/>
      <c r="J131" s="121"/>
      <c r="K131" s="123">
        <f>SUM(L131:M131)</f>
        <v>0</v>
      </c>
      <c r="L131" s="121"/>
      <c r="M131" s="122"/>
      <c r="N131" s="123">
        <f>SUM(O131,Q131)</f>
        <v>0</v>
      </c>
      <c r="O131" s="121"/>
      <c r="P131" s="122"/>
      <c r="Q131" s="121"/>
      <c r="R131" s="130"/>
      <c r="S131" s="130"/>
      <c r="T131" s="130"/>
      <c r="U131" s="130"/>
      <c r="V131" s="130"/>
      <c r="W131" s="113"/>
      <c r="X131" s="113"/>
    </row>
    <row r="132" spans="1:24" s="112" customFormat="1" ht="18.75" customHeight="1" x14ac:dyDescent="0.2">
      <c r="B132" s="346" t="s">
        <v>34</v>
      </c>
      <c r="C132" s="347"/>
      <c r="D132" s="123">
        <f>SUM(E132:F132)</f>
        <v>0</v>
      </c>
      <c r="E132" s="121"/>
      <c r="F132" s="122"/>
      <c r="G132" s="123">
        <f>SUM(H132,J132)</f>
        <v>0</v>
      </c>
      <c r="H132" s="121"/>
      <c r="I132" s="122"/>
      <c r="J132" s="121"/>
      <c r="K132" s="123">
        <f>SUM(L132:M132)</f>
        <v>0</v>
      </c>
      <c r="L132" s="121"/>
      <c r="M132" s="122"/>
      <c r="N132" s="123">
        <f>SUM(O132,Q132)</f>
        <v>0</v>
      </c>
      <c r="O132" s="121"/>
      <c r="P132" s="122"/>
      <c r="Q132" s="121"/>
      <c r="R132" s="130"/>
      <c r="S132" s="130"/>
      <c r="T132" s="130"/>
      <c r="U132" s="130"/>
      <c r="V132" s="130"/>
      <c r="W132" s="113"/>
      <c r="X132" s="113"/>
    </row>
    <row r="133" spans="1:24" s="112" customFormat="1" ht="18.75" customHeight="1" x14ac:dyDescent="0.2">
      <c r="B133" s="346" t="s">
        <v>56</v>
      </c>
      <c r="C133" s="347"/>
      <c r="D133" s="123">
        <f>SUM(E133:F133)</f>
        <v>0</v>
      </c>
      <c r="E133" s="121"/>
      <c r="F133" s="122"/>
      <c r="G133" s="123">
        <f>SUM(H133,J133)</f>
        <v>0</v>
      </c>
      <c r="H133" s="121"/>
      <c r="I133" s="122"/>
      <c r="J133" s="121"/>
      <c r="K133" s="123">
        <f>SUM(L133:M133)</f>
        <v>0</v>
      </c>
      <c r="L133" s="121"/>
      <c r="M133" s="122"/>
      <c r="N133" s="123">
        <f>SUM(O133,Q133)</f>
        <v>0</v>
      </c>
      <c r="O133" s="121"/>
      <c r="P133" s="122"/>
      <c r="Q133" s="121"/>
      <c r="R133" s="130"/>
      <c r="S133" s="130"/>
      <c r="T133" s="130"/>
      <c r="U133" s="130"/>
      <c r="V133" s="130"/>
      <c r="W133" s="113"/>
      <c r="X133" s="113"/>
    </row>
    <row r="134" spans="1:24" s="112" customFormat="1" ht="18.75" customHeight="1" thickBot="1" x14ac:dyDescent="0.25">
      <c r="B134" s="362" t="s">
        <v>35</v>
      </c>
      <c r="C134" s="370"/>
      <c r="D134" s="126">
        <f>SUM(E134:F134)</f>
        <v>0</v>
      </c>
      <c r="E134" s="124"/>
      <c r="F134" s="125"/>
      <c r="G134" s="126">
        <f>SUM(H134,J134)</f>
        <v>0</v>
      </c>
      <c r="H134" s="124"/>
      <c r="I134" s="125"/>
      <c r="J134" s="124"/>
      <c r="K134" s="126">
        <f>SUM(L134:M134)</f>
        <v>0</v>
      </c>
      <c r="L134" s="124"/>
      <c r="M134" s="125"/>
      <c r="N134" s="126">
        <f>SUM(O134,Q134)</f>
        <v>0</v>
      </c>
      <c r="O134" s="124"/>
      <c r="P134" s="125"/>
      <c r="Q134" s="124"/>
      <c r="R134" s="130"/>
      <c r="S134" s="130"/>
      <c r="T134" s="130"/>
      <c r="U134" s="130"/>
      <c r="V134" s="130"/>
      <c r="W134" s="113"/>
      <c r="X134" s="113"/>
    </row>
    <row r="135" spans="1:24" s="112" customFormat="1" ht="18.75" customHeight="1" thickTop="1" x14ac:dyDescent="0.2">
      <c r="A135" s="127"/>
      <c r="B135" s="364" t="s">
        <v>55</v>
      </c>
      <c r="C135" s="371"/>
      <c r="D135" s="197">
        <f t="shared" ref="D135:J135" si="9">SUM(D130:D134)</f>
        <v>0</v>
      </c>
      <c r="E135" s="197">
        <f t="shared" si="9"/>
        <v>0</v>
      </c>
      <c r="F135" s="198">
        <f t="shared" si="9"/>
        <v>0</v>
      </c>
      <c r="G135" s="197">
        <f t="shared" si="9"/>
        <v>0</v>
      </c>
      <c r="H135" s="197">
        <f t="shared" si="9"/>
        <v>0</v>
      </c>
      <c r="I135" s="198">
        <f t="shared" si="9"/>
        <v>0</v>
      </c>
      <c r="J135" s="197">
        <f t="shared" si="9"/>
        <v>0</v>
      </c>
      <c r="K135" s="197">
        <f t="shared" ref="K135:Q135" si="10">SUM(K130:K134)</f>
        <v>0</v>
      </c>
      <c r="L135" s="197">
        <f t="shared" si="10"/>
        <v>0</v>
      </c>
      <c r="M135" s="198">
        <f t="shared" si="10"/>
        <v>0</v>
      </c>
      <c r="N135" s="197">
        <f t="shared" si="10"/>
        <v>0</v>
      </c>
      <c r="O135" s="197">
        <f t="shared" si="10"/>
        <v>0</v>
      </c>
      <c r="P135" s="198">
        <f t="shared" si="10"/>
        <v>0</v>
      </c>
      <c r="Q135" s="197">
        <f t="shared" si="10"/>
        <v>0</v>
      </c>
      <c r="R135" s="131"/>
      <c r="S135" s="131"/>
      <c r="T135" s="131"/>
      <c r="U135" s="131"/>
      <c r="V135" s="131"/>
      <c r="W135" s="113"/>
      <c r="X135" s="113"/>
    </row>
    <row r="136" spans="1:24" s="112" customFormat="1" ht="15" customHeight="1" x14ac:dyDescent="0.2">
      <c r="B136" s="349"/>
      <c r="C136" s="350"/>
      <c r="D136" s="334" t="s">
        <v>649</v>
      </c>
      <c r="E136" s="319"/>
      <c r="F136" s="319"/>
      <c r="G136" s="319"/>
      <c r="H136" s="319"/>
      <c r="I136" s="319"/>
      <c r="J136" s="320"/>
      <c r="K136" s="334" t="s">
        <v>405</v>
      </c>
      <c r="L136" s="319"/>
      <c r="M136" s="319"/>
      <c r="N136" s="319"/>
      <c r="O136" s="319"/>
      <c r="P136" s="319"/>
      <c r="Q136" s="320"/>
    </row>
    <row r="137" spans="1:24" s="112" customFormat="1" ht="15" customHeight="1" x14ac:dyDescent="0.2">
      <c r="B137" s="351"/>
      <c r="C137" s="352"/>
      <c r="D137" s="342" t="s">
        <v>219</v>
      </c>
      <c r="E137" s="343"/>
      <c r="F137" s="343"/>
      <c r="G137" s="342" t="s">
        <v>220</v>
      </c>
      <c r="H137" s="343"/>
      <c r="I137" s="343"/>
      <c r="J137" s="348"/>
      <c r="K137" s="342" t="s">
        <v>219</v>
      </c>
      <c r="L137" s="343"/>
      <c r="M137" s="343"/>
      <c r="N137" s="342" t="s">
        <v>220</v>
      </c>
      <c r="O137" s="343"/>
      <c r="P137" s="343"/>
      <c r="Q137" s="348"/>
    </row>
    <row r="138" spans="1:24" s="112" customFormat="1" ht="15" customHeight="1" x14ac:dyDescent="0.2">
      <c r="A138" s="114"/>
      <c r="B138" s="351"/>
      <c r="C138" s="352"/>
      <c r="D138" s="356" t="s">
        <v>221</v>
      </c>
      <c r="E138" s="115"/>
      <c r="F138" s="116"/>
      <c r="G138" s="354" t="s">
        <v>221</v>
      </c>
      <c r="H138" s="117"/>
      <c r="I138" s="117"/>
      <c r="J138" s="196"/>
      <c r="K138" s="356" t="s">
        <v>221</v>
      </c>
      <c r="L138" s="115"/>
      <c r="M138" s="116"/>
      <c r="N138" s="354" t="s">
        <v>221</v>
      </c>
      <c r="O138" s="117"/>
      <c r="P138" s="117"/>
      <c r="Q138" s="196"/>
    </row>
    <row r="139" spans="1:24" s="120" customFormat="1" ht="15" customHeight="1" x14ac:dyDescent="0.2">
      <c r="A139" s="114"/>
      <c r="B139" s="351"/>
      <c r="C139" s="352"/>
      <c r="D139" s="355"/>
      <c r="E139" s="353" t="s">
        <v>432</v>
      </c>
      <c r="F139" s="344" t="s">
        <v>222</v>
      </c>
      <c r="G139" s="355"/>
      <c r="H139" s="344" t="s">
        <v>223</v>
      </c>
      <c r="I139" s="118"/>
      <c r="J139" s="321" t="s">
        <v>222</v>
      </c>
      <c r="K139" s="355"/>
      <c r="L139" s="353" t="s">
        <v>432</v>
      </c>
      <c r="M139" s="344" t="s">
        <v>222</v>
      </c>
      <c r="N139" s="355"/>
      <c r="O139" s="344" t="s">
        <v>223</v>
      </c>
      <c r="P139" s="118"/>
      <c r="Q139" s="321" t="s">
        <v>222</v>
      </c>
    </row>
    <row r="140" spans="1:24" s="120" customFormat="1" ht="79.5" customHeight="1" x14ac:dyDescent="0.2">
      <c r="A140" s="114"/>
      <c r="B140" s="351"/>
      <c r="C140" s="352"/>
      <c r="D140" s="355"/>
      <c r="E140" s="322"/>
      <c r="F140" s="345"/>
      <c r="G140" s="355"/>
      <c r="H140" s="345"/>
      <c r="I140" s="219" t="s">
        <v>224</v>
      </c>
      <c r="J140" s="322"/>
      <c r="K140" s="355"/>
      <c r="L140" s="322"/>
      <c r="M140" s="345"/>
      <c r="N140" s="355"/>
      <c r="O140" s="345"/>
      <c r="P140" s="219" t="s">
        <v>224</v>
      </c>
      <c r="Q140" s="322"/>
    </row>
    <row r="141" spans="1:24" s="112" customFormat="1" ht="19.5" customHeight="1" x14ac:dyDescent="0.2">
      <c r="B141" s="346" t="s">
        <v>33</v>
      </c>
      <c r="C141" s="366"/>
      <c r="D141" s="123">
        <f>SUM(E141:F141)</f>
        <v>0</v>
      </c>
      <c r="E141" s="121"/>
      <c r="F141" s="122"/>
      <c r="G141" s="123">
        <f>SUM(H141,J141)</f>
        <v>0</v>
      </c>
      <c r="H141" s="121"/>
      <c r="I141" s="122"/>
      <c r="J141" s="121"/>
      <c r="K141" s="222">
        <f t="shared" ref="K141:Q146" si="11">IFERROR(AVERAGE(D130,K130,D141),"")</f>
        <v>0</v>
      </c>
      <c r="L141" s="222" t="str">
        <f t="shared" si="11"/>
        <v/>
      </c>
      <c r="M141" s="199" t="str">
        <f t="shared" si="11"/>
        <v/>
      </c>
      <c r="N141" s="222">
        <f t="shared" si="11"/>
        <v>0</v>
      </c>
      <c r="O141" s="222" t="str">
        <f t="shared" si="11"/>
        <v/>
      </c>
      <c r="P141" s="199" t="str">
        <f t="shared" si="11"/>
        <v/>
      </c>
      <c r="Q141" s="222" t="str">
        <f t="shared" si="11"/>
        <v/>
      </c>
    </row>
    <row r="142" spans="1:24" s="112" customFormat="1" ht="19.5" customHeight="1" x14ac:dyDescent="0.2">
      <c r="B142" s="367" t="s">
        <v>110</v>
      </c>
      <c r="C142" s="368"/>
      <c r="D142" s="123">
        <f>SUM(E142:F142)</f>
        <v>0</v>
      </c>
      <c r="E142" s="121"/>
      <c r="F142" s="122"/>
      <c r="G142" s="123">
        <f>SUM(H142,J142)</f>
        <v>0</v>
      </c>
      <c r="H142" s="121"/>
      <c r="I142" s="122"/>
      <c r="J142" s="121"/>
      <c r="K142" s="222">
        <f t="shared" si="11"/>
        <v>0</v>
      </c>
      <c r="L142" s="222" t="str">
        <f t="shared" si="11"/>
        <v/>
      </c>
      <c r="M142" s="199" t="str">
        <f t="shared" si="11"/>
        <v/>
      </c>
      <c r="N142" s="222">
        <f t="shared" si="11"/>
        <v>0</v>
      </c>
      <c r="O142" s="222" t="str">
        <f t="shared" si="11"/>
        <v/>
      </c>
      <c r="P142" s="199" t="str">
        <f t="shared" si="11"/>
        <v/>
      </c>
      <c r="Q142" s="222" t="str">
        <f t="shared" si="11"/>
        <v/>
      </c>
    </row>
    <row r="143" spans="1:24" s="112" customFormat="1" ht="19.5" customHeight="1" x14ac:dyDescent="0.2">
      <c r="B143" s="346" t="s">
        <v>34</v>
      </c>
      <c r="C143" s="366"/>
      <c r="D143" s="123">
        <f>SUM(E143:F143)</f>
        <v>0</v>
      </c>
      <c r="E143" s="121"/>
      <c r="F143" s="122"/>
      <c r="G143" s="123">
        <f>SUM(H143,J143)</f>
        <v>0</v>
      </c>
      <c r="H143" s="121"/>
      <c r="I143" s="122"/>
      <c r="J143" s="121"/>
      <c r="K143" s="222">
        <f t="shared" si="11"/>
        <v>0</v>
      </c>
      <c r="L143" s="222" t="str">
        <f t="shared" si="11"/>
        <v/>
      </c>
      <c r="M143" s="199" t="str">
        <f t="shared" si="11"/>
        <v/>
      </c>
      <c r="N143" s="222">
        <f t="shared" si="11"/>
        <v>0</v>
      </c>
      <c r="O143" s="222" t="str">
        <f t="shared" si="11"/>
        <v/>
      </c>
      <c r="P143" s="199" t="str">
        <f t="shared" si="11"/>
        <v/>
      </c>
      <c r="Q143" s="222" t="str">
        <f t="shared" si="11"/>
        <v/>
      </c>
    </row>
    <row r="144" spans="1:24" s="112" customFormat="1" ht="19.5" customHeight="1" x14ac:dyDescent="0.2">
      <c r="B144" s="346" t="s">
        <v>56</v>
      </c>
      <c r="C144" s="366"/>
      <c r="D144" s="123">
        <f>SUM(E144:F144)</f>
        <v>0</v>
      </c>
      <c r="E144" s="121"/>
      <c r="F144" s="122"/>
      <c r="G144" s="123">
        <f>SUM(H144,J144)</f>
        <v>0</v>
      </c>
      <c r="H144" s="121"/>
      <c r="I144" s="122"/>
      <c r="J144" s="121"/>
      <c r="K144" s="222">
        <f t="shared" si="11"/>
        <v>0</v>
      </c>
      <c r="L144" s="222" t="str">
        <f t="shared" si="11"/>
        <v/>
      </c>
      <c r="M144" s="199" t="str">
        <f t="shared" si="11"/>
        <v/>
      </c>
      <c r="N144" s="222">
        <f t="shared" si="11"/>
        <v>0</v>
      </c>
      <c r="O144" s="222" t="str">
        <f t="shared" si="11"/>
        <v/>
      </c>
      <c r="P144" s="199" t="str">
        <f t="shared" si="11"/>
        <v/>
      </c>
      <c r="Q144" s="222" t="str">
        <f t="shared" si="11"/>
        <v/>
      </c>
    </row>
    <row r="145" spans="1:33" s="112" customFormat="1" ht="19.5" customHeight="1" thickBot="1" x14ac:dyDescent="0.25">
      <c r="B145" s="362" t="s">
        <v>35</v>
      </c>
      <c r="C145" s="363"/>
      <c r="D145" s="126">
        <f>SUM(E145:F145)</f>
        <v>0</v>
      </c>
      <c r="E145" s="124"/>
      <c r="F145" s="125"/>
      <c r="G145" s="126">
        <f>SUM(H145,J145)</f>
        <v>0</v>
      </c>
      <c r="H145" s="124"/>
      <c r="I145" s="125"/>
      <c r="J145" s="124"/>
      <c r="K145" s="221">
        <f t="shared" si="11"/>
        <v>0</v>
      </c>
      <c r="L145" s="221" t="str">
        <f t="shared" si="11"/>
        <v/>
      </c>
      <c r="M145" s="200" t="str">
        <f t="shared" si="11"/>
        <v/>
      </c>
      <c r="N145" s="221">
        <f t="shared" si="11"/>
        <v>0</v>
      </c>
      <c r="O145" s="221" t="str">
        <f t="shared" si="11"/>
        <v/>
      </c>
      <c r="P145" s="200" t="str">
        <f t="shared" si="11"/>
        <v/>
      </c>
      <c r="Q145" s="221" t="str">
        <f t="shared" si="11"/>
        <v/>
      </c>
    </row>
    <row r="146" spans="1:33" s="112" customFormat="1" ht="19.5" customHeight="1" thickTop="1" x14ac:dyDescent="0.2">
      <c r="A146" s="127"/>
      <c r="B146" s="364" t="s">
        <v>55</v>
      </c>
      <c r="C146" s="365"/>
      <c r="D146" s="197">
        <f>SUM(D141:D145)</f>
        <v>0</v>
      </c>
      <c r="E146" s="197">
        <f>SUM(E141:E145)</f>
        <v>0</v>
      </c>
      <c r="F146" s="198">
        <f t="shared" ref="F146:J146" si="12">SUM(F141:F145)</f>
        <v>0</v>
      </c>
      <c r="G146" s="197">
        <f>SUM(G141:G145)</f>
        <v>0</v>
      </c>
      <c r="H146" s="197">
        <f t="shared" si="12"/>
        <v>0</v>
      </c>
      <c r="I146" s="198">
        <f t="shared" si="12"/>
        <v>0</v>
      </c>
      <c r="J146" s="197">
        <f t="shared" si="12"/>
        <v>0</v>
      </c>
      <c r="K146" s="201">
        <f t="shared" si="11"/>
        <v>0</v>
      </c>
      <c r="L146" s="201">
        <f t="shared" si="11"/>
        <v>0</v>
      </c>
      <c r="M146" s="202">
        <f t="shared" si="11"/>
        <v>0</v>
      </c>
      <c r="N146" s="201">
        <f t="shared" si="11"/>
        <v>0</v>
      </c>
      <c r="O146" s="201">
        <f t="shared" si="11"/>
        <v>0</v>
      </c>
      <c r="P146" s="202">
        <f t="shared" si="11"/>
        <v>0</v>
      </c>
      <c r="Q146" s="201">
        <f t="shared" si="11"/>
        <v>0</v>
      </c>
    </row>
    <row r="147" spans="1:33" s="110" customFormat="1" ht="9" customHeight="1" x14ac:dyDescent="0.2">
      <c r="B147" s="128"/>
      <c r="C147" s="128"/>
      <c r="D147" s="128"/>
      <c r="E147" s="128"/>
      <c r="F147" s="128"/>
      <c r="G147" s="112"/>
      <c r="H147" s="112"/>
      <c r="I147" s="112"/>
      <c r="K147" s="112"/>
      <c r="M147" s="112"/>
      <c r="O147" s="112"/>
      <c r="Q147" s="112"/>
      <c r="S147" s="112"/>
      <c r="U147" s="112"/>
      <c r="W147" s="112"/>
      <c r="Y147" s="112"/>
      <c r="AA147" s="112"/>
      <c r="AC147" s="112"/>
      <c r="AE147" s="112"/>
      <c r="AG147" s="112"/>
    </row>
    <row r="148" spans="1:33" ht="15" customHeight="1" x14ac:dyDescent="0.2"/>
    <row r="149" spans="1:33" ht="15" customHeight="1" x14ac:dyDescent="0.2"/>
    <row r="150" spans="1:33" s="228" customFormat="1" ht="21" customHeight="1" x14ac:dyDescent="0.2">
      <c r="A150" s="229"/>
      <c r="B150" s="369"/>
      <c r="C150" s="369"/>
      <c r="D150" s="369"/>
      <c r="E150" s="369"/>
      <c r="F150" s="369"/>
      <c r="G150" s="369"/>
      <c r="H150" s="369"/>
      <c r="I150" s="369"/>
      <c r="J150" s="369"/>
      <c r="K150" s="369"/>
      <c r="L150" s="369"/>
      <c r="M150" s="369"/>
      <c r="N150" s="369"/>
      <c r="O150" s="369"/>
      <c r="P150" s="369"/>
      <c r="Q150" s="369"/>
      <c r="R150" s="369"/>
      <c r="S150" s="369"/>
      <c r="T150" s="369"/>
      <c r="U150" s="369"/>
      <c r="V150" s="254"/>
      <c r="W150" s="254"/>
      <c r="X150" s="254"/>
      <c r="Y150" s="254"/>
      <c r="Z150" s="254"/>
      <c r="AA150" s="254"/>
      <c r="AB150" s="254"/>
      <c r="AC150" s="229"/>
    </row>
    <row r="151" spans="1:33" s="228" customFormat="1" ht="21" customHeight="1" x14ac:dyDescent="0.2">
      <c r="A151" s="229"/>
      <c r="B151" s="369"/>
      <c r="C151" s="369"/>
      <c r="D151" s="369"/>
      <c r="E151" s="369"/>
      <c r="F151" s="369"/>
      <c r="G151" s="369"/>
      <c r="H151" s="369"/>
      <c r="I151" s="369"/>
      <c r="J151" s="369"/>
      <c r="K151" s="369"/>
      <c r="L151" s="369"/>
      <c r="M151" s="369"/>
      <c r="N151" s="369"/>
      <c r="O151" s="369"/>
      <c r="P151" s="369"/>
      <c r="Q151" s="369"/>
      <c r="R151" s="369"/>
      <c r="S151" s="369"/>
      <c r="T151" s="369"/>
      <c r="U151" s="369"/>
    </row>
    <row r="152" spans="1:33" s="96" customFormat="1" ht="30" customHeight="1" x14ac:dyDescent="0.2">
      <c r="A152" s="1"/>
      <c r="B152" s="359"/>
      <c r="C152" s="360"/>
      <c r="D152" s="360"/>
      <c r="E152" s="360"/>
      <c r="F152" s="360"/>
      <c r="G152" s="360"/>
      <c r="H152" s="360"/>
      <c r="I152" s="360"/>
      <c r="J152" s="360"/>
      <c r="K152" s="360"/>
      <c r="L152" s="360"/>
      <c r="M152" s="360"/>
      <c r="N152" s="360"/>
      <c r="O152" s="360"/>
      <c r="P152" s="360"/>
      <c r="Q152" s="360"/>
      <c r="R152" s="360"/>
      <c r="S152" s="360"/>
      <c r="T152" s="360"/>
      <c r="U152" s="361"/>
    </row>
    <row r="153" spans="1:33" ht="15" customHeight="1" x14ac:dyDescent="0.2"/>
    <row r="154" spans="1:33" ht="15" customHeight="1" x14ac:dyDescent="0.2"/>
    <row r="155" spans="1:33" ht="15" customHeight="1" x14ac:dyDescent="0.2"/>
    <row r="156" spans="1:33" ht="15" customHeight="1" x14ac:dyDescent="0.2"/>
    <row r="157" spans="1:33" ht="15" customHeight="1" x14ac:dyDescent="0.2"/>
    <row r="158" spans="1:33" ht="15" customHeight="1" x14ac:dyDescent="0.2"/>
    <row r="159" spans="1:33" ht="15" customHeight="1" x14ac:dyDescent="0.2"/>
    <row r="160" spans="1:33" ht="15" customHeight="1" x14ac:dyDescent="0.2"/>
    <row r="161" ht="15" customHeight="1" x14ac:dyDescent="0.2"/>
    <row r="162" ht="15" customHeight="1" x14ac:dyDescent="0.2"/>
    <row r="163" ht="15" customHeight="1" x14ac:dyDescent="0.2"/>
    <row r="164" ht="15" customHeight="1" x14ac:dyDescent="0.2"/>
    <row r="165" ht="15" customHeight="1" x14ac:dyDescent="0.2"/>
    <row r="166" ht="15" customHeight="1" x14ac:dyDescent="0.2"/>
    <row r="167" ht="15" customHeight="1" x14ac:dyDescent="0.2"/>
    <row r="168" ht="15" customHeight="1" x14ac:dyDescent="0.2"/>
    <row r="169" ht="15" customHeight="1" x14ac:dyDescent="0.2"/>
    <row r="170" ht="15" customHeight="1" x14ac:dyDescent="0.2"/>
    <row r="171" ht="15" customHeight="1" x14ac:dyDescent="0.2"/>
    <row r="172" ht="15" customHeight="1" x14ac:dyDescent="0.2"/>
    <row r="173" ht="15" customHeight="1" x14ac:dyDescent="0.2"/>
    <row r="174" ht="15" customHeight="1" x14ac:dyDescent="0.2"/>
    <row r="175" ht="15" customHeight="1" x14ac:dyDescent="0.2"/>
    <row r="176" ht="15" customHeight="1" x14ac:dyDescent="0.2"/>
    <row r="177" ht="15" customHeight="1" x14ac:dyDescent="0.2"/>
    <row r="178" ht="15" customHeight="1" x14ac:dyDescent="0.2"/>
    <row r="179" ht="15" customHeight="1" x14ac:dyDescent="0.2"/>
    <row r="180" ht="15" customHeight="1" x14ac:dyDescent="0.2"/>
    <row r="181" ht="15" customHeight="1" x14ac:dyDescent="0.2"/>
    <row r="182" ht="15" customHeight="1" x14ac:dyDescent="0.2"/>
    <row r="183" ht="15" customHeight="1" x14ac:dyDescent="0.2"/>
    <row r="184" ht="15" customHeight="1" x14ac:dyDescent="0.2"/>
    <row r="185" ht="15" customHeight="1" x14ac:dyDescent="0.2"/>
    <row r="186" ht="15" customHeight="1" x14ac:dyDescent="0.2"/>
    <row r="187" ht="15" customHeight="1" x14ac:dyDescent="0.2"/>
    <row r="188" ht="15" customHeight="1" x14ac:dyDescent="0.2"/>
    <row r="189" ht="15" customHeight="1" x14ac:dyDescent="0.2"/>
    <row r="190" ht="15" customHeight="1" x14ac:dyDescent="0.2"/>
    <row r="191" ht="15" customHeight="1" x14ac:dyDescent="0.2"/>
    <row r="192" ht="15" customHeight="1" x14ac:dyDescent="0.2"/>
    <row r="193" ht="15" customHeight="1" x14ac:dyDescent="0.2"/>
    <row r="194" ht="15" customHeight="1" x14ac:dyDescent="0.2"/>
    <row r="195" ht="15" customHeight="1" x14ac:dyDescent="0.2"/>
    <row r="196" ht="15" customHeight="1" x14ac:dyDescent="0.2"/>
    <row r="197" ht="15" customHeight="1" x14ac:dyDescent="0.2"/>
    <row r="198" ht="15" customHeight="1" x14ac:dyDescent="0.2"/>
    <row r="199" ht="15" customHeight="1" x14ac:dyDescent="0.2"/>
    <row r="200" ht="15" customHeight="1" x14ac:dyDescent="0.2"/>
    <row r="201" ht="15" customHeight="1" x14ac:dyDescent="0.2"/>
    <row r="202" ht="15" customHeight="1" x14ac:dyDescent="0.2"/>
    <row r="203" ht="15" customHeight="1" x14ac:dyDescent="0.2"/>
    <row r="204" ht="15" customHeight="1" x14ac:dyDescent="0.2"/>
    <row r="205" ht="15" customHeight="1" x14ac:dyDescent="0.2"/>
  </sheetData>
  <customSheetViews>
    <customSheetView guid="{6C6F9770-00A4-469A-B65C-1B89AB972F41}" showPageBreaks="1" fitToPage="1" printArea="1" view="pageBreakPreview">
      <selection activeCell="P145" sqref="P145"/>
      <rowBreaks count="3" manualBreakCount="3">
        <brk id="51" max="20" man="1"/>
        <brk id="96" max="20" man="1"/>
        <brk id="121" max="20" man="1"/>
      </rowBreaks>
      <pageMargins left="0.59055118110236227" right="0.59055118110236227" top="0.88" bottom="0.78740157480314965" header="0.51181102362204722" footer="0.39370078740157483"/>
      <printOptions horizontalCentered="1"/>
      <pageSetup paperSize="9" scale="81" firstPageNumber="2" fitToHeight="0" orientation="portrait" cellComments="asDisplayed" r:id="rId1"/>
      <headerFooter alignWithMargins="0">
        <oddHeader>&amp;R&amp;10
&amp;A</oddHeader>
        <oddFooter>&amp;C&amp;P</oddFooter>
      </headerFooter>
    </customSheetView>
  </customSheetViews>
  <mergeCells count="208">
    <mergeCell ref="E80:E83"/>
    <mergeCell ref="F80:I81"/>
    <mergeCell ref="J80:N80"/>
    <mergeCell ref="O80:O83"/>
    <mergeCell ref="E102:U102"/>
    <mergeCell ref="U103:U107"/>
    <mergeCell ref="F106:F107"/>
    <mergeCell ref="H128:H129"/>
    <mergeCell ref="B150:U151"/>
    <mergeCell ref="B143:C143"/>
    <mergeCell ref="B144:C144"/>
    <mergeCell ref="B134:C134"/>
    <mergeCell ref="B135:C135"/>
    <mergeCell ref="D138:D140"/>
    <mergeCell ref="G138:G140"/>
    <mergeCell ref="K138:K140"/>
    <mergeCell ref="E139:E140"/>
    <mergeCell ref="F139:F140"/>
    <mergeCell ref="H139:H140"/>
    <mergeCell ref="J139:J140"/>
    <mergeCell ref="N138:N140"/>
    <mergeCell ref="K136:Q136"/>
    <mergeCell ref="B130:C130"/>
    <mergeCell ref="B131:C131"/>
    <mergeCell ref="B152:U152"/>
    <mergeCell ref="B95:U97"/>
    <mergeCell ref="T82:T83"/>
    <mergeCell ref="B84:D84"/>
    <mergeCell ref="B85:D85"/>
    <mergeCell ref="B86:D86"/>
    <mergeCell ref="B87:D87"/>
    <mergeCell ref="B78:D83"/>
    <mergeCell ref="Q82:Q83"/>
    <mergeCell ref="B90:D90"/>
    <mergeCell ref="B91:D91"/>
    <mergeCell ref="B92:D92"/>
    <mergeCell ref="J81:N81"/>
    <mergeCell ref="F82:F83"/>
    <mergeCell ref="G82:G83"/>
    <mergeCell ref="H82:H83"/>
    <mergeCell ref="I82:I83"/>
    <mergeCell ref="B89:D89"/>
    <mergeCell ref="U79:U83"/>
    <mergeCell ref="H106:H107"/>
    <mergeCell ref="B145:C145"/>
    <mergeCell ref="B146:C146"/>
    <mergeCell ref="B141:C141"/>
    <mergeCell ref="B142:C142"/>
    <mergeCell ref="B72:U74"/>
    <mergeCell ref="T59:T60"/>
    <mergeCell ref="F104:I105"/>
    <mergeCell ref="J104:N104"/>
    <mergeCell ref="O104:O107"/>
    <mergeCell ref="Q80:T81"/>
    <mergeCell ref="P79:T79"/>
    <mergeCell ref="P80:P83"/>
    <mergeCell ref="R82:R83"/>
    <mergeCell ref="S82:S83"/>
    <mergeCell ref="B64:D64"/>
    <mergeCell ref="B65:D65"/>
    <mergeCell ref="J59:J60"/>
    <mergeCell ref="I106:I107"/>
    <mergeCell ref="B63:D63"/>
    <mergeCell ref="B88:D88"/>
    <mergeCell ref="E79:O79"/>
    <mergeCell ref="B61:D61"/>
    <mergeCell ref="Q106:Q107"/>
    <mergeCell ref="B102:D107"/>
    <mergeCell ref="E104:E107"/>
    <mergeCell ref="J105:N105"/>
    <mergeCell ref="J106:J107"/>
    <mergeCell ref="B62:D62"/>
    <mergeCell ref="I36:I37"/>
    <mergeCell ref="J36:J37"/>
    <mergeCell ref="B43:D43"/>
    <mergeCell ref="H59:H60"/>
    <mergeCell ref="I59:I60"/>
    <mergeCell ref="B44:D44"/>
    <mergeCell ref="B45:D45"/>
    <mergeCell ref="B46:D46"/>
    <mergeCell ref="B55:D60"/>
    <mergeCell ref="E57:E60"/>
    <mergeCell ref="B38:D38"/>
    <mergeCell ref="F36:F37"/>
    <mergeCell ref="J58:N58"/>
    <mergeCell ref="F59:F60"/>
    <mergeCell ref="G59:G60"/>
    <mergeCell ref="B32:D37"/>
    <mergeCell ref="B69:D69"/>
    <mergeCell ref="K126:M126"/>
    <mergeCell ref="O128:O129"/>
    <mergeCell ref="G127:G129"/>
    <mergeCell ref="K127:K129"/>
    <mergeCell ref="N127:N129"/>
    <mergeCell ref="B109:D109"/>
    <mergeCell ref="B110:D110"/>
    <mergeCell ref="B111:D111"/>
    <mergeCell ref="B112:D112"/>
    <mergeCell ref="B116:D116"/>
    <mergeCell ref="B119:U121"/>
    <mergeCell ref="G126:J126"/>
    <mergeCell ref="B114:D114"/>
    <mergeCell ref="D127:D129"/>
    <mergeCell ref="F128:F129"/>
    <mergeCell ref="J128:J129"/>
    <mergeCell ref="L128:L129"/>
    <mergeCell ref="B125:C129"/>
    <mergeCell ref="D125:J125"/>
    <mergeCell ref="K125:Q125"/>
    <mergeCell ref="D126:F126"/>
    <mergeCell ref="N126:Q126"/>
    <mergeCell ref="Q128:Q129"/>
    <mergeCell ref="B132:C132"/>
    <mergeCell ref="K137:M137"/>
    <mergeCell ref="N137:Q137"/>
    <mergeCell ref="B136:C140"/>
    <mergeCell ref="D136:J136"/>
    <mergeCell ref="D137:F137"/>
    <mergeCell ref="M128:M129"/>
    <mergeCell ref="E128:E129"/>
    <mergeCell ref="L139:L140"/>
    <mergeCell ref="M139:M140"/>
    <mergeCell ref="O139:O140"/>
    <mergeCell ref="Q139:Q140"/>
    <mergeCell ref="G137:J137"/>
    <mergeCell ref="B133:C133"/>
    <mergeCell ref="B115:D115"/>
    <mergeCell ref="R36:R37"/>
    <mergeCell ref="S36:S37"/>
    <mergeCell ref="T36:T37"/>
    <mergeCell ref="B49:U51"/>
    <mergeCell ref="E55:U55"/>
    <mergeCell ref="B113:D113"/>
    <mergeCell ref="B66:D66"/>
    <mergeCell ref="B67:D67"/>
    <mergeCell ref="B108:D108"/>
    <mergeCell ref="B68:D68"/>
    <mergeCell ref="Q104:T105"/>
    <mergeCell ref="O34:O37"/>
    <mergeCell ref="P34:P37"/>
    <mergeCell ref="Q34:T35"/>
    <mergeCell ref="J35:N35"/>
    <mergeCell ref="F57:I58"/>
    <mergeCell ref="R59:R60"/>
    <mergeCell ref="S59:S60"/>
    <mergeCell ref="B39:D39"/>
    <mergeCell ref="B40:D40"/>
    <mergeCell ref="H36:H37"/>
    <mergeCell ref="E34:E37"/>
    <mergeCell ref="J82:J83"/>
    <mergeCell ref="E103:O103"/>
    <mergeCell ref="O11:O14"/>
    <mergeCell ref="P11:P14"/>
    <mergeCell ref="R106:R107"/>
    <mergeCell ref="S106:S107"/>
    <mergeCell ref="T106:T107"/>
    <mergeCell ref="J34:N34"/>
    <mergeCell ref="P104:P107"/>
    <mergeCell ref="Q36:Q37"/>
    <mergeCell ref="P103:T103"/>
    <mergeCell ref="E56:O56"/>
    <mergeCell ref="P56:T56"/>
    <mergeCell ref="E32:U32"/>
    <mergeCell ref="E33:O33"/>
    <mergeCell ref="P33:T33"/>
    <mergeCell ref="U33:U37"/>
    <mergeCell ref="F34:I35"/>
    <mergeCell ref="E78:U78"/>
    <mergeCell ref="G36:G37"/>
    <mergeCell ref="Q59:Q60"/>
    <mergeCell ref="O57:O60"/>
    <mergeCell ref="P57:P60"/>
    <mergeCell ref="Q57:T58"/>
    <mergeCell ref="G106:G107"/>
    <mergeCell ref="U56:U60"/>
    <mergeCell ref="J57:N57"/>
    <mergeCell ref="R13:R14"/>
    <mergeCell ref="S13:S14"/>
    <mergeCell ref="B9:D14"/>
    <mergeCell ref="E9:U9"/>
    <mergeCell ref="E10:O10"/>
    <mergeCell ref="P10:T10"/>
    <mergeCell ref="U10:U14"/>
    <mergeCell ref="E11:E14"/>
    <mergeCell ref="F11:I12"/>
    <mergeCell ref="J11:N11"/>
    <mergeCell ref="B18:D18"/>
    <mergeCell ref="B19:D19"/>
    <mergeCell ref="Q11:T12"/>
    <mergeCell ref="J12:N12"/>
    <mergeCell ref="F13:F14"/>
    <mergeCell ref="G13:G14"/>
    <mergeCell ref="H13:H14"/>
    <mergeCell ref="I13:I14"/>
    <mergeCell ref="J13:J14"/>
    <mergeCell ref="Q13:Q14"/>
    <mergeCell ref="B41:D41"/>
    <mergeCell ref="B42:D42"/>
    <mergeCell ref="A4:D4"/>
    <mergeCell ref="B20:D20"/>
    <mergeCell ref="B21:D21"/>
    <mergeCell ref="B22:D22"/>
    <mergeCell ref="B23:D23"/>
    <mergeCell ref="B26:U28"/>
    <mergeCell ref="T13:T14"/>
    <mergeCell ref="B15:D15"/>
    <mergeCell ref="B16:D16"/>
    <mergeCell ref="B17:D17"/>
  </mergeCells>
  <phoneticPr fontId="2"/>
  <dataValidations count="1">
    <dataValidation imeMode="off" allowBlank="1" showInputMessage="1" showErrorMessage="1" sqref="D130:V134 D141:Q145" xr:uid="{00000000-0002-0000-0000-000000000000}"/>
  </dataValidations>
  <printOptions horizontalCentered="1"/>
  <pageMargins left="0.59055118110236227" right="0.59055118110236227" top="0.86614173228346458" bottom="0.78740157480314965" header="0.51181102362204722" footer="0.39370078740157483"/>
  <pageSetup paperSize="9" scale="81" firstPageNumber="2" fitToHeight="0" orientation="portrait" cellComments="asDisplayed" r:id="rId2"/>
  <headerFooter alignWithMargins="0">
    <oddHeader>&amp;R&amp;10
&amp;A</oddHeader>
  </headerFooter>
  <rowBreaks count="3" manualBreakCount="3">
    <brk id="53" max="20" man="1"/>
    <brk id="98" max="20" man="1"/>
    <brk id="123" max="20"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4">
    <tabColor rgb="FF92D050"/>
    <pageSetUpPr fitToPage="1"/>
  </sheetPr>
  <dimension ref="A1:BI350"/>
  <sheetViews>
    <sheetView view="pageBreakPreview" topLeftCell="A218" zoomScaleNormal="100" zoomScaleSheetLayoutView="100" workbookViewId="0">
      <selection activeCell="AI247" sqref="AI247"/>
    </sheetView>
  </sheetViews>
  <sheetFormatPr defaultColWidth="3.109375" defaultRowHeight="9" customHeight="1" x14ac:dyDescent="0.2"/>
  <cols>
    <col min="1" max="6" width="3.6640625" customWidth="1"/>
    <col min="7" max="7" width="3.109375" customWidth="1"/>
    <col min="8" max="25" width="3.33203125" customWidth="1"/>
    <col min="26" max="27" width="3.109375" customWidth="1"/>
    <col min="28" max="28" width="5" customWidth="1"/>
    <col min="29" max="32" width="3.109375" customWidth="1"/>
    <col min="33" max="33" width="4.88671875" customWidth="1"/>
    <col min="34" max="34" width="3.109375" customWidth="1"/>
    <col min="35" max="35" width="5.33203125" bestFit="1" customWidth="1"/>
    <col min="36" max="36" width="4.109375" customWidth="1"/>
    <col min="37" max="37" width="4.88671875" bestFit="1" customWidth="1"/>
    <col min="38" max="38" width="6.21875" bestFit="1" customWidth="1"/>
    <col min="39" max="40" width="4.88671875" bestFit="1" customWidth="1"/>
    <col min="41" max="41" width="6.21875" bestFit="1" customWidth="1"/>
    <col min="42" max="42" width="4.88671875" bestFit="1" customWidth="1"/>
    <col min="43" max="43" width="5.77734375" bestFit="1" customWidth="1"/>
    <col min="44" max="44" width="5.21875" customWidth="1"/>
    <col min="45" max="45" width="4" bestFit="1" customWidth="1"/>
    <col min="46" max="46" width="6.109375" bestFit="1" customWidth="1"/>
    <col min="47" max="47" width="4" bestFit="1" customWidth="1"/>
  </cols>
  <sheetData>
    <row r="1" spans="1:61" s="72" customFormat="1" ht="22.5" customHeight="1" x14ac:dyDescent="0.2">
      <c r="A1" s="154">
        <f>+Z10</f>
        <v>0</v>
      </c>
      <c r="B1" s="154" t="str">
        <f>+Z11</f>
        <v/>
      </c>
      <c r="C1" s="154" t="str">
        <f>+Z12</f>
        <v/>
      </c>
      <c r="D1" s="154" t="str">
        <f>+Z13</f>
        <v/>
      </c>
      <c r="E1" s="154" t="str">
        <f>+Z14</f>
        <v/>
      </c>
      <c r="F1" s="154" t="str">
        <f>+Z15</f>
        <v/>
      </c>
      <c r="G1" s="89">
        <f>+Z16</f>
        <v>0</v>
      </c>
      <c r="H1" s="189">
        <f>+G27</f>
        <v>0</v>
      </c>
      <c r="I1" s="89" t="str">
        <f>+J27</f>
        <v/>
      </c>
      <c r="J1" s="89" t="str">
        <f>+M27</f>
        <v/>
      </c>
      <c r="K1" s="89" t="str">
        <f>+P27</f>
        <v/>
      </c>
      <c r="L1" s="89" t="str">
        <f>S27</f>
        <v/>
      </c>
      <c r="M1" s="89" t="str">
        <f>+V27</f>
        <v/>
      </c>
      <c r="N1" s="89" t="str">
        <f>+Y27</f>
        <v/>
      </c>
      <c r="O1" s="76">
        <f>+S309</f>
        <v>0</v>
      </c>
      <c r="P1" s="76">
        <f>+S298</f>
        <v>0</v>
      </c>
      <c r="Q1" s="189">
        <f>+L298</f>
        <v>0</v>
      </c>
      <c r="R1" s="189">
        <f>+N298</f>
        <v>0</v>
      </c>
      <c r="S1" s="77" t="str">
        <f>+P298</f>
        <v/>
      </c>
      <c r="T1" s="189">
        <f>+N299</f>
        <v>0</v>
      </c>
      <c r="U1" s="190" t="str">
        <f>+S314</f>
        <v/>
      </c>
      <c r="V1" s="89" t="str">
        <f>+W242</f>
        <v/>
      </c>
      <c r="W1" s="189">
        <f>+SUM(N258:O259)</f>
        <v>0</v>
      </c>
      <c r="X1" s="189">
        <f>+SUM(N260:O261)</f>
        <v>0</v>
      </c>
      <c r="Y1" s="189">
        <f>+SUM(N262:O263)</f>
        <v>0</v>
      </c>
      <c r="Z1" s="189">
        <f>+SUM(N264:O265)</f>
        <v>0</v>
      </c>
      <c r="AA1" s="189">
        <f>+SUM(N266:O267)</f>
        <v>0</v>
      </c>
      <c r="AB1" s="76">
        <f>+S307</f>
        <v>0</v>
      </c>
      <c r="AC1" s="189">
        <f>+SUM(N307:O308)</f>
        <v>0</v>
      </c>
      <c r="AD1" s="189" t="str">
        <f>+P321</f>
        <v/>
      </c>
      <c r="AE1" s="189" t="str">
        <f>+P322</f>
        <v/>
      </c>
      <c r="AF1" s="189" t="str">
        <f>+P332</f>
        <v/>
      </c>
      <c r="AG1" s="189" t="str">
        <f>+P333</f>
        <v/>
      </c>
      <c r="AH1" s="189" t="str">
        <f>+P343</f>
        <v/>
      </c>
      <c r="AI1" s="189" t="str">
        <f>+P344</f>
        <v/>
      </c>
      <c r="AJ1" s="189"/>
      <c r="AK1" s="76"/>
      <c r="AL1" s="189"/>
      <c r="AM1" s="189"/>
      <c r="AN1" s="79"/>
      <c r="AO1" s="189"/>
      <c r="AP1" s="79"/>
      <c r="AQ1" s="189"/>
      <c r="AR1" s="79"/>
      <c r="AS1" s="89"/>
      <c r="AT1" s="90"/>
      <c r="AU1" s="90"/>
      <c r="AV1" s="76"/>
      <c r="AW1" s="76"/>
      <c r="AX1" s="76"/>
      <c r="AY1" s="76"/>
      <c r="AZ1" s="76"/>
      <c r="BA1" s="77"/>
      <c r="BB1" s="77"/>
      <c r="BC1" s="77"/>
      <c r="BE1" s="76"/>
      <c r="BF1" s="76"/>
      <c r="BG1" s="77"/>
      <c r="BH1" s="77"/>
      <c r="BI1" s="77"/>
    </row>
    <row r="2" spans="1:61" s="78" customFormat="1" ht="23.25" customHeight="1" x14ac:dyDescent="0.2">
      <c r="A2" s="78" t="s">
        <v>193</v>
      </c>
      <c r="B2" s="78" t="s">
        <v>312</v>
      </c>
      <c r="C2" s="78" t="s">
        <v>313</v>
      </c>
      <c r="D2" s="78" t="s">
        <v>314</v>
      </c>
      <c r="E2" s="78" t="s">
        <v>315</v>
      </c>
      <c r="F2" s="78" t="s">
        <v>29</v>
      </c>
      <c r="G2" s="78" t="s">
        <v>316</v>
      </c>
      <c r="H2" s="78" t="s">
        <v>120</v>
      </c>
      <c r="I2" s="78" t="s">
        <v>78</v>
      </c>
      <c r="J2" s="78" t="s">
        <v>545</v>
      </c>
      <c r="K2" s="78" t="s">
        <v>356</v>
      </c>
      <c r="L2" s="78" t="s">
        <v>121</v>
      </c>
      <c r="M2" s="78" t="s">
        <v>355</v>
      </c>
      <c r="N2" s="78" t="s">
        <v>357</v>
      </c>
      <c r="O2" s="78" t="s">
        <v>30</v>
      </c>
      <c r="P2" s="78" t="s">
        <v>391</v>
      </c>
      <c r="Q2" s="78" t="s">
        <v>392</v>
      </c>
      <c r="R2" s="78" t="s">
        <v>393</v>
      </c>
      <c r="S2" s="78" t="s">
        <v>123</v>
      </c>
      <c r="T2" s="78" t="s">
        <v>390</v>
      </c>
      <c r="U2" s="78" t="s">
        <v>317</v>
      </c>
      <c r="V2" s="78" t="s">
        <v>318</v>
      </c>
      <c r="W2" s="78" t="s">
        <v>358</v>
      </c>
      <c r="X2" s="78" t="s">
        <v>359</v>
      </c>
      <c r="Y2" s="78" t="s">
        <v>717</v>
      </c>
      <c r="Z2" s="78" t="s">
        <v>718</v>
      </c>
      <c r="AA2" s="78" t="s">
        <v>360</v>
      </c>
      <c r="AB2" s="78" t="s">
        <v>163</v>
      </c>
      <c r="AC2" s="78" t="s">
        <v>395</v>
      </c>
      <c r="AD2" s="78" t="s">
        <v>164</v>
      </c>
      <c r="AE2" s="78" t="s">
        <v>165</v>
      </c>
      <c r="AF2" s="78" t="s">
        <v>166</v>
      </c>
      <c r="AG2" s="78" t="s">
        <v>167</v>
      </c>
      <c r="AH2" s="78" t="s">
        <v>168</v>
      </c>
      <c r="AI2" s="78" t="s">
        <v>169</v>
      </c>
    </row>
    <row r="3" spans="1:61" s="78" customFormat="1" ht="23.25" customHeight="1" x14ac:dyDescent="0.2">
      <c r="A3" s="94" t="s">
        <v>170</v>
      </c>
    </row>
    <row r="4" spans="1:61" ht="22.5" customHeight="1" x14ac:dyDescent="0.2">
      <c r="A4" s="217" t="s">
        <v>608</v>
      </c>
      <c r="B4" s="155"/>
      <c r="C4" s="155"/>
      <c r="D4" s="155"/>
      <c r="E4" s="155"/>
      <c r="F4" s="155"/>
      <c r="G4" s="155"/>
      <c r="H4" s="155"/>
      <c r="I4" s="155"/>
      <c r="J4" s="155"/>
      <c r="K4" s="155"/>
      <c r="L4" s="155"/>
      <c r="M4" s="155"/>
      <c r="N4" s="155"/>
      <c r="O4" s="155"/>
      <c r="P4" s="155"/>
      <c r="Q4" s="155"/>
      <c r="R4" s="155"/>
      <c r="S4" s="155"/>
    </row>
    <row r="5" spans="1:61" ht="15" customHeight="1" x14ac:dyDescent="0.2">
      <c r="A5" s="33"/>
    </row>
    <row r="6" spans="1:61" s="96" customFormat="1" ht="15" customHeight="1" x14ac:dyDescent="0.2">
      <c r="B6" s="107" t="s">
        <v>609</v>
      </c>
      <c r="AC6" s="100"/>
      <c r="AD6" s="100"/>
      <c r="AG6" s="100" t="s">
        <v>239</v>
      </c>
    </row>
    <row r="7" spans="1:61" s="96" customFormat="1" ht="15" customHeight="1" x14ac:dyDescent="0.2">
      <c r="B7" s="454" t="s">
        <v>194</v>
      </c>
      <c r="C7" s="454"/>
      <c r="D7" s="454"/>
      <c r="E7" s="454"/>
      <c r="F7" s="454"/>
      <c r="G7" s="454"/>
      <c r="H7" s="482" t="s">
        <v>474</v>
      </c>
      <c r="I7" s="483"/>
      <c r="J7" s="483"/>
      <c r="K7" s="483"/>
      <c r="L7" s="483"/>
      <c r="M7" s="484"/>
      <c r="N7" s="482" t="s">
        <v>557</v>
      </c>
      <c r="O7" s="483"/>
      <c r="P7" s="483"/>
      <c r="Q7" s="483"/>
      <c r="R7" s="483"/>
      <c r="S7" s="484"/>
      <c r="T7" s="482" t="s">
        <v>558</v>
      </c>
      <c r="U7" s="483"/>
      <c r="V7" s="483"/>
      <c r="W7" s="483"/>
      <c r="X7" s="483"/>
      <c r="Y7" s="484"/>
      <c r="Z7" s="445" t="s">
        <v>405</v>
      </c>
      <c r="AA7" s="446"/>
      <c r="AB7" s="447"/>
      <c r="AC7" s="454" t="s">
        <v>102</v>
      </c>
      <c r="AD7" s="454"/>
      <c r="AE7" s="454"/>
      <c r="AF7" s="454"/>
      <c r="AG7" s="454"/>
      <c r="AH7" s="454"/>
    </row>
    <row r="8" spans="1:61" s="96" customFormat="1" ht="15" customHeight="1" x14ac:dyDescent="0.2">
      <c r="B8" s="454"/>
      <c r="C8" s="454"/>
      <c r="D8" s="454"/>
      <c r="E8" s="454"/>
      <c r="F8" s="454"/>
      <c r="G8" s="454"/>
      <c r="H8" s="485" t="s">
        <v>726</v>
      </c>
      <c r="I8" s="486"/>
      <c r="J8" s="486"/>
      <c r="K8" s="486"/>
      <c r="L8" s="486"/>
      <c r="M8" s="487"/>
      <c r="N8" s="485" t="s">
        <v>726</v>
      </c>
      <c r="O8" s="486"/>
      <c r="P8" s="486"/>
      <c r="Q8" s="486"/>
      <c r="R8" s="486"/>
      <c r="S8" s="487"/>
      <c r="T8" s="445" t="s">
        <v>726</v>
      </c>
      <c r="U8" s="446"/>
      <c r="V8" s="446"/>
      <c r="W8" s="446"/>
      <c r="X8" s="446"/>
      <c r="Y8" s="447"/>
      <c r="Z8" s="448"/>
      <c r="AA8" s="449"/>
      <c r="AB8" s="450"/>
      <c r="AC8" s="454"/>
      <c r="AD8" s="454"/>
      <c r="AE8" s="454"/>
      <c r="AF8" s="454"/>
      <c r="AG8" s="454"/>
      <c r="AH8" s="454"/>
    </row>
    <row r="9" spans="1:61" s="96" customFormat="1" ht="15" customHeight="1" x14ac:dyDescent="0.2">
      <c r="B9" s="454"/>
      <c r="C9" s="454"/>
      <c r="D9" s="454"/>
      <c r="E9" s="454"/>
      <c r="F9" s="454"/>
      <c r="G9" s="454"/>
      <c r="H9" s="279"/>
      <c r="I9" s="280"/>
      <c r="J9" s="281"/>
      <c r="K9" s="488" t="s">
        <v>727</v>
      </c>
      <c r="L9" s="488"/>
      <c r="M9" s="488"/>
      <c r="N9" s="279"/>
      <c r="O9" s="280"/>
      <c r="P9" s="281"/>
      <c r="Q9" s="488" t="s">
        <v>727</v>
      </c>
      <c r="R9" s="488"/>
      <c r="S9" s="488"/>
      <c r="T9" s="282"/>
      <c r="U9" s="283"/>
      <c r="V9" s="284"/>
      <c r="W9" s="488" t="s">
        <v>727</v>
      </c>
      <c r="X9" s="488"/>
      <c r="Y9" s="488"/>
      <c r="Z9" s="451"/>
      <c r="AA9" s="452"/>
      <c r="AB9" s="453"/>
      <c r="AC9" s="454"/>
      <c r="AD9" s="454"/>
      <c r="AE9" s="454"/>
      <c r="AF9" s="454"/>
      <c r="AG9" s="454"/>
      <c r="AH9" s="454"/>
    </row>
    <row r="10" spans="1:61" s="96" customFormat="1" ht="15" customHeight="1" x14ac:dyDescent="0.2">
      <c r="B10" s="704" t="s">
        <v>193</v>
      </c>
      <c r="C10" s="704"/>
      <c r="D10" s="704"/>
      <c r="E10" s="704"/>
      <c r="F10" s="704"/>
      <c r="G10" s="704"/>
      <c r="H10" s="492">
        <f>SUM(H11:J15)</f>
        <v>0</v>
      </c>
      <c r="I10" s="493"/>
      <c r="J10" s="494"/>
      <c r="K10" s="492">
        <f>SUM(K11:M15)</f>
        <v>0</v>
      </c>
      <c r="L10" s="493"/>
      <c r="M10" s="494"/>
      <c r="N10" s="492">
        <f>SUM(N11:P15)</f>
        <v>0</v>
      </c>
      <c r="O10" s="493"/>
      <c r="P10" s="494"/>
      <c r="Q10" s="492">
        <f>SUM(Q11:S15)</f>
        <v>0</v>
      </c>
      <c r="R10" s="493"/>
      <c r="S10" s="494"/>
      <c r="T10" s="492">
        <f>SUM(T11:V15)</f>
        <v>0</v>
      </c>
      <c r="U10" s="493"/>
      <c r="V10" s="494"/>
      <c r="W10" s="492">
        <f>SUM(W11:Y15)</f>
        <v>0</v>
      </c>
      <c r="X10" s="493"/>
      <c r="Y10" s="494"/>
      <c r="Z10" s="690">
        <f>IFERROR(AVERAGE(H10,N10,T10),"")</f>
        <v>0</v>
      </c>
      <c r="AA10" s="691"/>
      <c r="AB10" s="691"/>
      <c r="AC10" s="455"/>
      <c r="AD10" s="455"/>
      <c r="AE10" s="455"/>
      <c r="AF10" s="455"/>
      <c r="AG10" s="455"/>
      <c r="AH10" s="455"/>
    </row>
    <row r="11" spans="1:61" s="96" customFormat="1" ht="15" customHeight="1" x14ac:dyDescent="0.2">
      <c r="B11" s="706"/>
      <c r="C11" s="705" t="s">
        <v>225</v>
      </c>
      <c r="D11" s="705"/>
      <c r="E11" s="705"/>
      <c r="F11" s="705"/>
      <c r="G11" s="705"/>
      <c r="H11" s="687"/>
      <c r="I11" s="688"/>
      <c r="J11" s="689"/>
      <c r="K11" s="489"/>
      <c r="L11" s="490"/>
      <c r="M11" s="491"/>
      <c r="N11" s="687"/>
      <c r="O11" s="688"/>
      <c r="P11" s="689"/>
      <c r="Q11" s="489"/>
      <c r="R11" s="490"/>
      <c r="S11" s="491"/>
      <c r="T11" s="687"/>
      <c r="U11" s="688"/>
      <c r="V11" s="689"/>
      <c r="W11" s="489"/>
      <c r="X11" s="490"/>
      <c r="Y11" s="491"/>
      <c r="Z11" s="690" t="str">
        <f>IFERROR(AVERAGE(H11,N11,T11),"")</f>
        <v/>
      </c>
      <c r="AA11" s="691"/>
      <c r="AB11" s="691"/>
      <c r="AC11" s="455"/>
      <c r="AD11" s="455"/>
      <c r="AE11" s="455"/>
      <c r="AF11" s="455"/>
      <c r="AG11" s="455"/>
      <c r="AH11" s="455"/>
    </row>
    <row r="12" spans="1:61" s="96" customFormat="1" ht="15" customHeight="1" x14ac:dyDescent="0.2">
      <c r="B12" s="707"/>
      <c r="C12" s="705" t="s">
        <v>227</v>
      </c>
      <c r="D12" s="705"/>
      <c r="E12" s="705"/>
      <c r="F12" s="705"/>
      <c r="G12" s="705"/>
      <c r="H12" s="687"/>
      <c r="I12" s="688"/>
      <c r="J12" s="689"/>
      <c r="K12" s="489"/>
      <c r="L12" s="490"/>
      <c r="M12" s="491"/>
      <c r="N12" s="687"/>
      <c r="O12" s="688"/>
      <c r="P12" s="689"/>
      <c r="Q12" s="489"/>
      <c r="R12" s="490"/>
      <c r="S12" s="491"/>
      <c r="T12" s="687"/>
      <c r="U12" s="688"/>
      <c r="V12" s="689"/>
      <c r="W12" s="489"/>
      <c r="X12" s="490"/>
      <c r="Y12" s="491"/>
      <c r="Z12" s="690" t="str">
        <f>IFERROR(AVERAGE(H12,N12,T12),"")</f>
        <v/>
      </c>
      <c r="AA12" s="691"/>
      <c r="AB12" s="691"/>
      <c r="AC12" s="455"/>
      <c r="AD12" s="455"/>
      <c r="AE12" s="455"/>
      <c r="AF12" s="455"/>
      <c r="AG12" s="455"/>
      <c r="AH12" s="455"/>
    </row>
    <row r="13" spans="1:61" s="96" customFormat="1" ht="15" customHeight="1" x14ac:dyDescent="0.2">
      <c r="B13" s="707"/>
      <c r="C13" s="705" t="s">
        <v>228</v>
      </c>
      <c r="D13" s="705"/>
      <c r="E13" s="705"/>
      <c r="F13" s="705"/>
      <c r="G13" s="705"/>
      <c r="H13" s="687"/>
      <c r="I13" s="688"/>
      <c r="J13" s="689"/>
      <c r="K13" s="489"/>
      <c r="L13" s="490"/>
      <c r="M13" s="491"/>
      <c r="N13" s="687"/>
      <c r="O13" s="688"/>
      <c r="P13" s="689"/>
      <c r="Q13" s="489"/>
      <c r="R13" s="490"/>
      <c r="S13" s="491"/>
      <c r="T13" s="687"/>
      <c r="U13" s="688"/>
      <c r="V13" s="689"/>
      <c r="W13" s="489"/>
      <c r="X13" s="490"/>
      <c r="Y13" s="491"/>
      <c r="Z13" s="690" t="str">
        <f t="shared" ref="Z13:Z15" si="0">IFERROR(AVERAGE(H13,N13,T13),"")</f>
        <v/>
      </c>
      <c r="AA13" s="691"/>
      <c r="AB13" s="691"/>
      <c r="AC13" s="455"/>
      <c r="AD13" s="455"/>
      <c r="AE13" s="455"/>
      <c r="AF13" s="455"/>
      <c r="AG13" s="455"/>
      <c r="AH13" s="455"/>
    </row>
    <row r="14" spans="1:61" s="96" customFormat="1" ht="15" customHeight="1" x14ac:dyDescent="0.2">
      <c r="B14" s="707"/>
      <c r="C14" s="705" t="s">
        <v>230</v>
      </c>
      <c r="D14" s="705"/>
      <c r="E14" s="705"/>
      <c r="F14" s="705"/>
      <c r="G14" s="705"/>
      <c r="H14" s="687"/>
      <c r="I14" s="688"/>
      <c r="J14" s="689"/>
      <c r="K14" s="489"/>
      <c r="L14" s="490"/>
      <c r="M14" s="491"/>
      <c r="N14" s="687"/>
      <c r="O14" s="688"/>
      <c r="P14" s="689"/>
      <c r="Q14" s="489"/>
      <c r="R14" s="490"/>
      <c r="S14" s="491"/>
      <c r="T14" s="687"/>
      <c r="U14" s="688"/>
      <c r="V14" s="689"/>
      <c r="W14" s="489"/>
      <c r="X14" s="490"/>
      <c r="Y14" s="491"/>
      <c r="Z14" s="690" t="str">
        <f t="shared" si="0"/>
        <v/>
      </c>
      <c r="AA14" s="691"/>
      <c r="AB14" s="691"/>
      <c r="AC14" s="455"/>
      <c r="AD14" s="455"/>
      <c r="AE14" s="455"/>
      <c r="AF14" s="455"/>
      <c r="AG14" s="455"/>
      <c r="AH14" s="455"/>
    </row>
    <row r="15" spans="1:61" s="96" customFormat="1" ht="15" customHeight="1" x14ac:dyDescent="0.2">
      <c r="B15" s="707"/>
      <c r="C15" s="713" t="s">
        <v>226</v>
      </c>
      <c r="D15" s="714"/>
      <c r="E15" s="714"/>
      <c r="F15" s="714"/>
      <c r="G15" s="715"/>
      <c r="H15" s="687"/>
      <c r="I15" s="688"/>
      <c r="J15" s="689"/>
      <c r="K15" s="489"/>
      <c r="L15" s="490"/>
      <c r="M15" s="491"/>
      <c r="N15" s="687"/>
      <c r="O15" s="688"/>
      <c r="P15" s="689"/>
      <c r="Q15" s="489"/>
      <c r="R15" s="490"/>
      <c r="S15" s="491"/>
      <c r="T15" s="687"/>
      <c r="U15" s="688"/>
      <c r="V15" s="689"/>
      <c r="W15" s="489"/>
      <c r="X15" s="490"/>
      <c r="Y15" s="491"/>
      <c r="Z15" s="690" t="str">
        <f t="shared" si="0"/>
        <v/>
      </c>
      <c r="AA15" s="691"/>
      <c r="AB15" s="691"/>
      <c r="AC15" s="455"/>
      <c r="AD15" s="455"/>
      <c r="AE15" s="455"/>
      <c r="AF15" s="455"/>
      <c r="AG15" s="455"/>
      <c r="AH15" s="455"/>
    </row>
    <row r="16" spans="1:61" s="96" customFormat="1" ht="15" customHeight="1" x14ac:dyDescent="0.2">
      <c r="B16" s="708"/>
      <c r="C16" s="454" t="s">
        <v>231</v>
      </c>
      <c r="D16" s="454"/>
      <c r="E16" s="454"/>
      <c r="F16" s="454"/>
      <c r="G16" s="454"/>
      <c r="H16" s="441">
        <f>SUM(H12:J14)</f>
        <v>0</v>
      </c>
      <c r="I16" s="441"/>
      <c r="J16" s="441"/>
      <c r="K16" s="441">
        <f>SUM(K12:M14)</f>
        <v>0</v>
      </c>
      <c r="L16" s="441"/>
      <c r="M16" s="441"/>
      <c r="N16" s="441">
        <f>SUM(N12:P14)</f>
        <v>0</v>
      </c>
      <c r="O16" s="441"/>
      <c r="P16" s="441"/>
      <c r="Q16" s="442">
        <f>SUM(Q12:S14)</f>
        <v>0</v>
      </c>
      <c r="R16" s="443"/>
      <c r="S16" s="444"/>
      <c r="T16" s="441">
        <f>SUM(T12:V14)</f>
        <v>0</v>
      </c>
      <c r="U16" s="441"/>
      <c r="V16" s="441"/>
      <c r="W16" s="441">
        <f>SUM(W12:Y14)</f>
        <v>0</v>
      </c>
      <c r="X16" s="441"/>
      <c r="Y16" s="441"/>
      <c r="Z16" s="690">
        <f>IFERROR(AVERAGE(H16,N16,,T16),"")</f>
        <v>0</v>
      </c>
      <c r="AA16" s="691"/>
      <c r="AB16" s="691"/>
      <c r="AC16" s="455"/>
      <c r="AD16" s="455"/>
      <c r="AE16" s="455"/>
      <c r="AF16" s="455"/>
      <c r="AG16" s="455"/>
      <c r="AH16" s="455"/>
    </row>
    <row r="17" spans="2:36" s="96" customFormat="1" ht="13.5" customHeight="1" x14ac:dyDescent="0.2">
      <c r="B17" s="97" t="s">
        <v>443</v>
      </c>
    </row>
    <row r="18" spans="2:36" s="96" customFormat="1" ht="13.5" customHeight="1" x14ac:dyDescent="0.2">
      <c r="B18" s="97" t="s">
        <v>444</v>
      </c>
    </row>
    <row r="19" spans="2:36" ht="14.25" customHeight="1" x14ac:dyDescent="0.2">
      <c r="B19" s="19"/>
      <c r="C19" s="19"/>
      <c r="D19" s="19"/>
      <c r="E19" s="19"/>
      <c r="F19" s="19"/>
      <c r="G19" s="19"/>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row>
    <row r="20" spans="2:36" ht="21" customHeight="1" x14ac:dyDescent="0.2">
      <c r="B20" s="47" t="s">
        <v>610</v>
      </c>
      <c r="C20" s="19"/>
      <c r="D20" s="19"/>
      <c r="E20" s="19"/>
      <c r="F20" s="19"/>
      <c r="G20" s="19"/>
      <c r="H20" s="5"/>
      <c r="I20" s="5"/>
      <c r="J20" s="5"/>
      <c r="K20" s="5"/>
      <c r="L20" s="5"/>
      <c r="M20" s="5"/>
      <c r="N20" s="5"/>
      <c r="O20" s="5"/>
      <c r="P20" s="5"/>
      <c r="Q20" s="5"/>
      <c r="R20" s="5"/>
      <c r="S20" s="5"/>
      <c r="T20" s="5"/>
      <c r="U20" s="5"/>
      <c r="V20" s="49"/>
      <c r="X20" s="49"/>
      <c r="Z20" s="5"/>
      <c r="AA20" s="50" t="s">
        <v>57</v>
      </c>
    </row>
    <row r="21" spans="2:36" ht="21" customHeight="1" x14ac:dyDescent="0.2">
      <c r="B21" s="301"/>
      <c r="C21" s="302"/>
      <c r="D21" s="302"/>
      <c r="E21" s="302"/>
      <c r="F21" s="303"/>
      <c r="G21" s="717" t="s">
        <v>120</v>
      </c>
      <c r="H21" s="302"/>
      <c r="I21" s="303"/>
      <c r="J21" s="457" t="s">
        <v>78</v>
      </c>
      <c r="K21" s="458"/>
      <c r="L21" s="459"/>
      <c r="M21" s="457" t="s">
        <v>229</v>
      </c>
      <c r="N21" s="458"/>
      <c r="O21" s="459"/>
      <c r="P21" s="457" t="s">
        <v>3</v>
      </c>
      <c r="Q21" s="458"/>
      <c r="R21" s="459"/>
      <c r="S21" s="457" t="s">
        <v>121</v>
      </c>
      <c r="T21" s="458"/>
      <c r="U21" s="459"/>
      <c r="V21" s="457" t="s">
        <v>122</v>
      </c>
      <c r="W21" s="458"/>
      <c r="X21" s="459"/>
      <c r="Y21" s="724" t="s">
        <v>173</v>
      </c>
      <c r="Z21" s="725"/>
      <c r="AA21" s="726"/>
    </row>
    <row r="22" spans="2:36" ht="38.25" customHeight="1" x14ac:dyDescent="0.2">
      <c r="B22" s="718"/>
      <c r="C22" s="719"/>
      <c r="D22" s="719"/>
      <c r="E22" s="719"/>
      <c r="F22" s="720"/>
      <c r="G22" s="718"/>
      <c r="H22" s="719"/>
      <c r="I22" s="720"/>
      <c r="J22" s="460"/>
      <c r="K22" s="461"/>
      <c r="L22" s="462"/>
      <c r="M22" s="460"/>
      <c r="N22" s="461"/>
      <c r="O22" s="462"/>
      <c r="P22" s="460"/>
      <c r="Q22" s="461"/>
      <c r="R22" s="462"/>
      <c r="S22" s="460"/>
      <c r="T22" s="461"/>
      <c r="U22" s="462"/>
      <c r="V22" s="460"/>
      <c r="W22" s="461"/>
      <c r="X22" s="462"/>
      <c r="Y22" s="727"/>
      <c r="Z22" s="728"/>
      <c r="AA22" s="729"/>
    </row>
    <row r="23" spans="2:36" ht="30" customHeight="1" x14ac:dyDescent="0.2">
      <c r="B23" s="721"/>
      <c r="C23" s="722"/>
      <c r="D23" s="722"/>
      <c r="E23" s="722"/>
      <c r="F23" s="723"/>
      <c r="G23" s="721"/>
      <c r="H23" s="722"/>
      <c r="I23" s="723"/>
      <c r="J23" s="463"/>
      <c r="K23" s="464"/>
      <c r="L23" s="465"/>
      <c r="M23" s="463"/>
      <c r="N23" s="464"/>
      <c r="O23" s="465"/>
      <c r="P23" s="463"/>
      <c r="Q23" s="464"/>
      <c r="R23" s="465"/>
      <c r="S23" s="463"/>
      <c r="T23" s="464"/>
      <c r="U23" s="465"/>
      <c r="V23" s="463"/>
      <c r="W23" s="464"/>
      <c r="X23" s="465"/>
      <c r="Y23" s="730"/>
      <c r="Z23" s="731"/>
      <c r="AA23" s="732"/>
    </row>
    <row r="24" spans="2:36" ht="15" customHeight="1" x14ac:dyDescent="0.2">
      <c r="B24" s="342" t="s">
        <v>559</v>
      </c>
      <c r="C24" s="343"/>
      <c r="D24" s="343"/>
      <c r="E24" s="343"/>
      <c r="F24" s="348"/>
      <c r="G24" s="711">
        <f>SUM('１－１．組織等'!U15:U19)</f>
        <v>0</v>
      </c>
      <c r="H24" s="711"/>
      <c r="I24" s="712"/>
      <c r="J24" s="466"/>
      <c r="K24" s="467"/>
      <c r="L24" s="468"/>
      <c r="M24" s="466"/>
      <c r="N24" s="467"/>
      <c r="O24" s="468"/>
      <c r="P24" s="466"/>
      <c r="Q24" s="467"/>
      <c r="R24" s="468"/>
      <c r="S24" s="670" t="str">
        <f>+IFERROR(J24/G24,"")</f>
        <v/>
      </c>
      <c r="T24" s="671"/>
      <c r="U24" s="672"/>
      <c r="V24" s="670" t="str">
        <f>+IFERROR(M24/G24,"")</f>
        <v/>
      </c>
      <c r="W24" s="671"/>
      <c r="X24" s="672"/>
      <c r="Y24" s="670" t="str">
        <f>+IFERROR(P24/G24,"")</f>
        <v/>
      </c>
      <c r="Z24" s="671"/>
      <c r="AA24" s="672"/>
    </row>
    <row r="25" spans="2:36" ht="15" customHeight="1" x14ac:dyDescent="0.2">
      <c r="B25" s="342" t="s">
        <v>560</v>
      </c>
      <c r="C25" s="343"/>
      <c r="D25" s="343"/>
      <c r="E25" s="343"/>
      <c r="F25" s="348"/>
      <c r="G25" s="711">
        <f>SUM('１－１．組織等'!U38:U42)</f>
        <v>0</v>
      </c>
      <c r="H25" s="711"/>
      <c r="I25" s="712"/>
      <c r="J25" s="466"/>
      <c r="K25" s="467"/>
      <c r="L25" s="468"/>
      <c r="M25" s="466"/>
      <c r="N25" s="467"/>
      <c r="O25" s="468"/>
      <c r="P25" s="466"/>
      <c r="Q25" s="467"/>
      <c r="R25" s="468"/>
      <c r="S25" s="670" t="str">
        <f>+IFERROR(J25/G25,"")</f>
        <v/>
      </c>
      <c r="T25" s="671"/>
      <c r="U25" s="672"/>
      <c r="V25" s="670" t="str">
        <f>+IFERROR(M25/G25,"")</f>
        <v/>
      </c>
      <c r="W25" s="671"/>
      <c r="X25" s="672"/>
      <c r="Y25" s="670" t="str">
        <f>+IFERROR(P25/G25,"")</f>
        <v/>
      </c>
      <c r="Z25" s="671"/>
      <c r="AA25" s="672"/>
    </row>
    <row r="26" spans="2:36" ht="15" customHeight="1" x14ac:dyDescent="0.2">
      <c r="B26" s="342" t="s">
        <v>561</v>
      </c>
      <c r="C26" s="343"/>
      <c r="D26" s="343"/>
      <c r="E26" s="343"/>
      <c r="F26" s="348"/>
      <c r="G26" s="711">
        <f>SUM('１－１．組織等'!U61:U65)</f>
        <v>0</v>
      </c>
      <c r="H26" s="711"/>
      <c r="I26" s="712"/>
      <c r="J26" s="466"/>
      <c r="K26" s="467"/>
      <c r="L26" s="468"/>
      <c r="M26" s="466"/>
      <c r="N26" s="467"/>
      <c r="O26" s="468"/>
      <c r="P26" s="466"/>
      <c r="Q26" s="467"/>
      <c r="R26" s="468"/>
      <c r="S26" s="670" t="str">
        <f>+IFERROR(J26/G26,"")</f>
        <v/>
      </c>
      <c r="T26" s="671"/>
      <c r="U26" s="672"/>
      <c r="V26" s="670" t="str">
        <f>+IFERROR(M26/G26,"")</f>
        <v/>
      </c>
      <c r="W26" s="671"/>
      <c r="X26" s="672"/>
      <c r="Y26" s="670" t="str">
        <f>+IFERROR(P26/G26,"")</f>
        <v/>
      </c>
      <c r="Z26" s="671"/>
      <c r="AA26" s="672"/>
    </row>
    <row r="27" spans="2:36" ht="15" customHeight="1" x14ac:dyDescent="0.2">
      <c r="B27" s="342" t="s">
        <v>405</v>
      </c>
      <c r="C27" s="343"/>
      <c r="D27" s="343"/>
      <c r="E27" s="343"/>
      <c r="F27" s="348"/>
      <c r="G27" s="709">
        <f>IFERROR(AVERAGE(G24:I26),"")</f>
        <v>0</v>
      </c>
      <c r="H27" s="709"/>
      <c r="I27" s="710"/>
      <c r="J27" s="469" t="str">
        <f>IFERROR(AVERAGE(J24:L26),"")</f>
        <v/>
      </c>
      <c r="K27" s="469"/>
      <c r="L27" s="469"/>
      <c r="M27" s="469" t="str">
        <f>IFERROR(AVERAGE(M24:O26),"")</f>
        <v/>
      </c>
      <c r="N27" s="469"/>
      <c r="O27" s="469"/>
      <c r="P27" s="469" t="str">
        <f>IFERROR(AVERAGE(P24:R26),"")</f>
        <v/>
      </c>
      <c r="Q27" s="469"/>
      <c r="R27" s="469"/>
      <c r="S27" s="709" t="str">
        <f>IFERROR(AVERAGE(S24:U26),"")</f>
        <v/>
      </c>
      <c r="T27" s="709"/>
      <c r="U27" s="710"/>
      <c r="V27" s="709" t="str">
        <f>IFERROR(AVERAGE(V24:X26),"")</f>
        <v/>
      </c>
      <c r="W27" s="709"/>
      <c r="X27" s="710"/>
      <c r="Y27" s="709" t="str">
        <f>IFERROR(AVERAGE(Y24:AA26),"")</f>
        <v/>
      </c>
      <c r="Z27" s="709"/>
      <c r="AA27" s="710"/>
    </row>
    <row r="28" spans="2:36" ht="14.25" customHeight="1" x14ac:dyDescent="0.2">
      <c r="B28" s="6"/>
      <c r="C28" s="6"/>
      <c r="D28" s="6"/>
      <c r="E28" s="6"/>
      <c r="F28" s="6"/>
      <c r="G28" s="6"/>
      <c r="H28" s="6"/>
      <c r="I28" s="6"/>
      <c r="J28" s="6"/>
      <c r="K28" s="6"/>
      <c r="L28" s="6"/>
      <c r="M28" s="6"/>
      <c r="N28" s="6"/>
      <c r="O28" s="6"/>
      <c r="P28" s="6"/>
      <c r="Q28" s="6"/>
      <c r="R28" s="6"/>
      <c r="S28" s="6"/>
      <c r="T28" s="6"/>
      <c r="U28" s="6"/>
      <c r="V28" s="6"/>
      <c r="W28" s="6"/>
      <c r="X28" s="6"/>
      <c r="Y28" s="6"/>
      <c r="Z28" s="6"/>
      <c r="AA28" s="6"/>
      <c r="AB28" s="6"/>
      <c r="AC28" s="6"/>
      <c r="AD28" s="6"/>
      <c r="AE28" s="6"/>
      <c r="AF28" s="6"/>
      <c r="AG28" s="6"/>
      <c r="AH28" s="6"/>
      <c r="AI28" s="6"/>
      <c r="AJ28" s="5"/>
    </row>
    <row r="29" spans="2:36" ht="13.5" customHeight="1" x14ac:dyDescent="0.2">
      <c r="B29" s="373" t="s">
        <v>452</v>
      </c>
      <c r="C29" s="373"/>
      <c r="D29" s="373"/>
      <c r="E29" s="373"/>
      <c r="F29" s="373"/>
      <c r="G29" s="373"/>
      <c r="H29" s="373"/>
      <c r="I29" s="373"/>
      <c r="J29" s="373"/>
      <c r="K29" s="373"/>
      <c r="L29" s="373"/>
      <c r="M29" s="373"/>
      <c r="N29" s="373"/>
      <c r="O29" s="373"/>
      <c r="P29" s="373"/>
      <c r="Q29" s="373"/>
      <c r="R29" s="373"/>
      <c r="S29" s="373"/>
      <c r="T29" s="373"/>
      <c r="U29" s="373"/>
      <c r="V29" s="373"/>
      <c r="W29" s="373"/>
      <c r="X29" s="373"/>
      <c r="Y29" s="373"/>
      <c r="Z29" s="373"/>
      <c r="AA29" s="373"/>
      <c r="AB29" s="373"/>
      <c r="AC29" s="373"/>
      <c r="AD29" s="373"/>
    </row>
    <row r="30" spans="2:36" s="31" customFormat="1" ht="18" customHeight="1" x14ac:dyDescent="0.2">
      <c r="B30" s="678" t="s">
        <v>234</v>
      </c>
      <c r="C30" s="678"/>
      <c r="D30" s="678" t="s">
        <v>22</v>
      </c>
      <c r="E30" s="678"/>
      <c r="F30" s="678"/>
      <c r="G30" s="678"/>
      <c r="H30" s="678"/>
      <c r="I30" s="470" t="s">
        <v>23</v>
      </c>
      <c r="J30" s="471"/>
      <c r="K30" s="471"/>
      <c r="L30" s="471"/>
      <c r="M30" s="471"/>
      <c r="N30" s="472"/>
      <c r="O30" s="676" t="s">
        <v>24</v>
      </c>
      <c r="P30" s="676"/>
      <c r="Q30" s="676"/>
      <c r="R30" s="676"/>
      <c r="S30" s="676"/>
      <c r="T30" s="676"/>
      <c r="U30" s="676"/>
      <c r="V30" s="676"/>
      <c r="W30" s="676"/>
      <c r="X30" s="676" t="s">
        <v>83</v>
      </c>
      <c r="Y30" s="676"/>
      <c r="Z30" s="676"/>
      <c r="AA30" s="676" t="s">
        <v>4</v>
      </c>
      <c r="AB30" s="678"/>
      <c r="AC30" s="678"/>
      <c r="AD30" s="678"/>
    </row>
    <row r="31" spans="2:36" s="31" customFormat="1" ht="18.75" customHeight="1" x14ac:dyDescent="0.2">
      <c r="B31" s="678"/>
      <c r="C31" s="678"/>
      <c r="D31" s="678"/>
      <c r="E31" s="678"/>
      <c r="F31" s="678"/>
      <c r="G31" s="678"/>
      <c r="H31" s="678"/>
      <c r="I31" s="473"/>
      <c r="J31" s="474"/>
      <c r="K31" s="474"/>
      <c r="L31" s="474"/>
      <c r="M31" s="474"/>
      <c r="N31" s="475"/>
      <c r="O31" s="676"/>
      <c r="P31" s="676"/>
      <c r="Q31" s="676"/>
      <c r="R31" s="676"/>
      <c r="S31" s="676"/>
      <c r="T31" s="676"/>
      <c r="U31" s="676"/>
      <c r="V31" s="676"/>
      <c r="W31" s="676"/>
      <c r="X31" s="676"/>
      <c r="Y31" s="676"/>
      <c r="Z31" s="676"/>
      <c r="AA31" s="678"/>
      <c r="AB31" s="678"/>
      <c r="AC31" s="678"/>
      <c r="AD31" s="678"/>
    </row>
    <row r="32" spans="2:36" s="31" customFormat="1" ht="25.5" customHeight="1" x14ac:dyDescent="0.2">
      <c r="B32" s="733" t="s">
        <v>576</v>
      </c>
      <c r="C32" s="733"/>
      <c r="D32" s="677" t="s">
        <v>453</v>
      </c>
      <c r="E32" s="677"/>
      <c r="F32" s="677"/>
      <c r="G32" s="677"/>
      <c r="H32" s="677"/>
      <c r="I32" s="476" t="s">
        <v>179</v>
      </c>
      <c r="J32" s="477"/>
      <c r="K32" s="477"/>
      <c r="L32" s="477"/>
      <c r="M32" s="477"/>
      <c r="N32" s="478"/>
      <c r="O32" s="679" t="s">
        <v>179</v>
      </c>
      <c r="P32" s="679"/>
      <c r="Q32" s="679"/>
      <c r="R32" s="679"/>
      <c r="S32" s="679"/>
      <c r="T32" s="679"/>
      <c r="U32" s="679"/>
      <c r="V32" s="679"/>
      <c r="W32" s="679"/>
      <c r="X32" s="716">
        <v>30</v>
      </c>
      <c r="Y32" s="716"/>
      <c r="Z32" s="716"/>
      <c r="AA32" s="679" t="s">
        <v>5</v>
      </c>
      <c r="AB32" s="679"/>
      <c r="AC32" s="679"/>
      <c r="AD32" s="679"/>
    </row>
    <row r="33" spans="2:30" s="31" customFormat="1" ht="25.5" customHeight="1" x14ac:dyDescent="0.2">
      <c r="B33" s="673"/>
      <c r="C33" s="673"/>
      <c r="D33" s="673"/>
      <c r="E33" s="673"/>
      <c r="F33" s="673"/>
      <c r="G33" s="673"/>
      <c r="H33" s="673"/>
      <c r="I33" s="479"/>
      <c r="J33" s="480"/>
      <c r="K33" s="480"/>
      <c r="L33" s="480"/>
      <c r="M33" s="480"/>
      <c r="N33" s="481"/>
      <c r="O33" s="674"/>
      <c r="P33" s="674"/>
      <c r="Q33" s="674"/>
      <c r="R33" s="674"/>
      <c r="S33" s="674"/>
      <c r="T33" s="674"/>
      <c r="U33" s="674"/>
      <c r="V33" s="674"/>
      <c r="W33" s="674"/>
      <c r="X33" s="675"/>
      <c r="Y33" s="675"/>
      <c r="Z33" s="675"/>
      <c r="AA33" s="674"/>
      <c r="AB33" s="674"/>
      <c r="AC33" s="674"/>
      <c r="AD33" s="674"/>
    </row>
    <row r="34" spans="2:30" s="31" customFormat="1" ht="25.5" customHeight="1" x14ac:dyDescent="0.2">
      <c r="B34" s="673"/>
      <c r="C34" s="673"/>
      <c r="D34" s="673"/>
      <c r="E34" s="673"/>
      <c r="F34" s="673"/>
      <c r="G34" s="673"/>
      <c r="H34" s="673"/>
      <c r="I34" s="479"/>
      <c r="J34" s="480"/>
      <c r="K34" s="480"/>
      <c r="L34" s="480"/>
      <c r="M34" s="480"/>
      <c r="N34" s="481"/>
      <c r="O34" s="674"/>
      <c r="P34" s="674"/>
      <c r="Q34" s="674"/>
      <c r="R34" s="674"/>
      <c r="S34" s="674"/>
      <c r="T34" s="674"/>
      <c r="U34" s="674"/>
      <c r="V34" s="674"/>
      <c r="W34" s="674"/>
      <c r="X34" s="675"/>
      <c r="Y34" s="675"/>
      <c r="Z34" s="675"/>
      <c r="AA34" s="674"/>
      <c r="AB34" s="674"/>
      <c r="AC34" s="674"/>
      <c r="AD34" s="674"/>
    </row>
    <row r="35" spans="2:30" s="31" customFormat="1" ht="25.5" customHeight="1" x14ac:dyDescent="0.2">
      <c r="B35" s="673"/>
      <c r="C35" s="673"/>
      <c r="D35" s="673"/>
      <c r="E35" s="673"/>
      <c r="F35" s="673"/>
      <c r="G35" s="673"/>
      <c r="H35" s="673"/>
      <c r="I35" s="479"/>
      <c r="J35" s="480"/>
      <c r="K35" s="480"/>
      <c r="L35" s="480"/>
      <c r="M35" s="480"/>
      <c r="N35" s="481"/>
      <c r="O35" s="674"/>
      <c r="P35" s="674"/>
      <c r="Q35" s="674"/>
      <c r="R35" s="674"/>
      <c r="S35" s="674"/>
      <c r="T35" s="674"/>
      <c r="U35" s="674"/>
      <c r="V35" s="674"/>
      <c r="W35" s="674"/>
      <c r="X35" s="675"/>
      <c r="Y35" s="675"/>
      <c r="Z35" s="675"/>
      <c r="AA35" s="674"/>
      <c r="AB35" s="674"/>
      <c r="AC35" s="674"/>
      <c r="AD35" s="674"/>
    </row>
    <row r="36" spans="2:30" s="31" customFormat="1" ht="25.5" customHeight="1" x14ac:dyDescent="0.2">
      <c r="B36" s="673"/>
      <c r="C36" s="673"/>
      <c r="D36" s="673"/>
      <c r="E36" s="673"/>
      <c r="F36" s="673"/>
      <c r="G36" s="673"/>
      <c r="H36" s="673"/>
      <c r="I36" s="479"/>
      <c r="J36" s="480"/>
      <c r="K36" s="480"/>
      <c r="L36" s="480"/>
      <c r="M36" s="480"/>
      <c r="N36" s="481"/>
      <c r="O36" s="674"/>
      <c r="P36" s="674"/>
      <c r="Q36" s="674"/>
      <c r="R36" s="674"/>
      <c r="S36" s="674"/>
      <c r="T36" s="674"/>
      <c r="U36" s="674"/>
      <c r="V36" s="674"/>
      <c r="W36" s="674"/>
      <c r="X36" s="675"/>
      <c r="Y36" s="675"/>
      <c r="Z36" s="675"/>
      <c r="AA36" s="674"/>
      <c r="AB36" s="674"/>
      <c r="AC36" s="674"/>
      <c r="AD36" s="674"/>
    </row>
    <row r="37" spans="2:30" ht="19.5" customHeight="1" x14ac:dyDescent="0.2">
      <c r="B37" s="47" t="s">
        <v>611</v>
      </c>
    </row>
    <row r="38" spans="2:30" ht="14.25" customHeight="1" x14ac:dyDescent="0.2">
      <c r="B38" s="47" t="s">
        <v>650</v>
      </c>
    </row>
    <row r="39" spans="2:30" ht="12" customHeight="1" x14ac:dyDescent="0.2">
      <c r="B39" s="391" t="s">
        <v>28</v>
      </c>
      <c r="C39" s="398"/>
      <c r="D39" s="398"/>
      <c r="E39" s="398"/>
      <c r="F39" s="398"/>
      <c r="G39" s="398"/>
      <c r="H39" s="398"/>
      <c r="I39" s="392"/>
      <c r="J39" s="388" t="s">
        <v>557</v>
      </c>
      <c r="K39" s="389"/>
      <c r="L39" s="389"/>
      <c r="M39" s="389"/>
      <c r="N39" s="389"/>
      <c r="O39" s="389"/>
      <c r="P39" s="389"/>
      <c r="Q39" s="389"/>
      <c r="R39" s="389"/>
      <c r="S39" s="389"/>
      <c r="T39" s="389"/>
      <c r="U39" s="389"/>
      <c r="V39" s="389"/>
      <c r="W39" s="389"/>
      <c r="X39" s="389"/>
      <c r="Y39" s="389"/>
      <c r="Z39" s="389"/>
      <c r="AA39" s="390"/>
    </row>
    <row r="40" spans="2:30" ht="12" customHeight="1" x14ac:dyDescent="0.2">
      <c r="B40" s="617"/>
      <c r="C40" s="618"/>
      <c r="D40" s="618"/>
      <c r="E40" s="618"/>
      <c r="F40" s="618"/>
      <c r="G40" s="618"/>
      <c r="H40" s="618"/>
      <c r="I40" s="619"/>
      <c r="J40" s="456" t="s">
        <v>37</v>
      </c>
      <c r="K40" s="456"/>
      <c r="L40" s="456"/>
      <c r="M40" s="456"/>
      <c r="N40" s="456"/>
      <c r="O40" s="456"/>
      <c r="P40" s="680" t="s">
        <v>728</v>
      </c>
      <c r="Q40" s="681"/>
      <c r="R40" s="681"/>
      <c r="S40" s="388" t="s">
        <v>124</v>
      </c>
      <c r="T40" s="389"/>
      <c r="U40" s="389"/>
      <c r="V40" s="389"/>
      <c r="W40" s="389"/>
      <c r="X40" s="389"/>
      <c r="Y40" s="389"/>
      <c r="Z40" s="389"/>
      <c r="AA40" s="390"/>
    </row>
    <row r="41" spans="2:30" ht="12" customHeight="1" x14ac:dyDescent="0.2">
      <c r="B41" s="393"/>
      <c r="C41" s="399"/>
      <c r="D41" s="399"/>
      <c r="E41" s="399"/>
      <c r="F41" s="399"/>
      <c r="G41" s="399"/>
      <c r="H41" s="399"/>
      <c r="I41" s="394"/>
      <c r="J41" s="391" t="s">
        <v>28</v>
      </c>
      <c r="K41" s="392"/>
      <c r="L41" s="605" t="s">
        <v>125</v>
      </c>
      <c r="M41" s="607"/>
      <c r="N41" s="605" t="s">
        <v>126</v>
      </c>
      <c r="O41" s="607"/>
      <c r="P41" s="682"/>
      <c r="Q41" s="683"/>
      <c r="R41" s="683"/>
      <c r="S41" s="620" t="s">
        <v>127</v>
      </c>
      <c r="T41" s="621"/>
      <c r="U41" s="621"/>
      <c r="V41" s="621"/>
      <c r="W41" s="622"/>
      <c r="X41" s="605" t="s">
        <v>128</v>
      </c>
      <c r="Y41" s="606"/>
      <c r="Z41" s="606"/>
      <c r="AA41" s="607"/>
    </row>
    <row r="42" spans="2:30" ht="12" customHeight="1" x14ac:dyDescent="0.2">
      <c r="B42" s="591" t="s">
        <v>434</v>
      </c>
      <c r="C42" s="592"/>
      <c r="D42" s="592"/>
      <c r="E42" s="592"/>
      <c r="F42" s="592"/>
      <c r="G42" s="592"/>
      <c r="H42" s="592"/>
      <c r="I42" s="593"/>
      <c r="J42" s="393"/>
      <c r="K42" s="394"/>
      <c r="L42" s="608" t="s">
        <v>39</v>
      </c>
      <c r="M42" s="609"/>
      <c r="N42" s="608" t="s">
        <v>39</v>
      </c>
      <c r="O42" s="609"/>
      <c r="P42" s="388" t="s">
        <v>129</v>
      </c>
      <c r="Q42" s="389"/>
      <c r="R42" s="390"/>
      <c r="S42" s="623"/>
      <c r="T42" s="624"/>
      <c r="U42" s="624"/>
      <c r="V42" s="624"/>
      <c r="W42" s="625"/>
      <c r="X42" s="605" t="s">
        <v>130</v>
      </c>
      <c r="Y42" s="606"/>
      <c r="Z42" s="606"/>
      <c r="AA42" s="607"/>
    </row>
    <row r="43" spans="2:30" ht="12" customHeight="1" x14ac:dyDescent="0.2">
      <c r="B43" s="187"/>
      <c r="C43" s="433" t="s">
        <v>9</v>
      </c>
      <c r="D43" s="434"/>
      <c r="E43" s="434"/>
      <c r="F43" s="434"/>
      <c r="G43" s="434"/>
      <c r="H43" s="434"/>
      <c r="I43" s="435"/>
      <c r="J43" s="386" t="s">
        <v>131</v>
      </c>
      <c r="K43" s="387"/>
      <c r="L43" s="439"/>
      <c r="M43" s="440"/>
      <c r="N43" s="439"/>
      <c r="O43" s="440"/>
      <c r="P43" s="374" t="str">
        <f>+IFERROR(N43/L43,"")</f>
        <v/>
      </c>
      <c r="Q43" s="375"/>
      <c r="R43" s="376"/>
      <c r="S43" s="518">
        <f>X43+X44</f>
        <v>0</v>
      </c>
      <c r="T43" s="519"/>
      <c r="U43" s="519"/>
      <c r="V43" s="519"/>
      <c r="W43" s="520"/>
      <c r="X43" s="636"/>
      <c r="Y43" s="637"/>
      <c r="Z43" s="637"/>
      <c r="AA43" s="638"/>
    </row>
    <row r="44" spans="2:30" ht="12" customHeight="1" x14ac:dyDescent="0.2">
      <c r="B44" s="187"/>
      <c r="C44" s="436"/>
      <c r="D44" s="437"/>
      <c r="E44" s="437"/>
      <c r="F44" s="437"/>
      <c r="G44" s="437"/>
      <c r="H44" s="437"/>
      <c r="I44" s="438"/>
      <c r="J44" s="384" t="s">
        <v>132</v>
      </c>
      <c r="K44" s="385"/>
      <c r="L44" s="508"/>
      <c r="M44" s="509"/>
      <c r="N44" s="510"/>
      <c r="O44" s="511"/>
      <c r="P44" s="377"/>
      <c r="Q44" s="378"/>
      <c r="R44" s="379"/>
      <c r="S44" s="502"/>
      <c r="T44" s="503"/>
      <c r="U44" s="503"/>
      <c r="V44" s="503"/>
      <c r="W44" s="504"/>
      <c r="X44" s="512"/>
      <c r="Y44" s="513"/>
      <c r="Z44" s="513"/>
      <c r="AA44" s="514"/>
    </row>
    <row r="45" spans="2:30" ht="12" customHeight="1" x14ac:dyDescent="0.2">
      <c r="B45" s="187"/>
      <c r="C45" s="433" t="s">
        <v>438</v>
      </c>
      <c r="D45" s="434"/>
      <c r="E45" s="434"/>
      <c r="F45" s="434"/>
      <c r="G45" s="434"/>
      <c r="H45" s="434"/>
      <c r="I45" s="435"/>
      <c r="J45" s="386" t="s">
        <v>131</v>
      </c>
      <c r="K45" s="387"/>
      <c r="L45" s="439"/>
      <c r="M45" s="440"/>
      <c r="N45" s="439"/>
      <c r="O45" s="440"/>
      <c r="P45" s="374" t="str">
        <f>+IFERROR(N45/L45,"")</f>
        <v/>
      </c>
      <c r="Q45" s="375"/>
      <c r="R45" s="376"/>
      <c r="S45" s="518">
        <f>X45+X46</f>
        <v>0</v>
      </c>
      <c r="T45" s="519"/>
      <c r="U45" s="519"/>
      <c r="V45" s="519"/>
      <c r="W45" s="520"/>
      <c r="X45" s="636"/>
      <c r="Y45" s="637"/>
      <c r="Z45" s="637"/>
      <c r="AA45" s="638"/>
    </row>
    <row r="46" spans="2:30" ht="12" customHeight="1" x14ac:dyDescent="0.2">
      <c r="B46" s="187"/>
      <c r="C46" s="436"/>
      <c r="D46" s="437"/>
      <c r="E46" s="437"/>
      <c r="F46" s="437"/>
      <c r="G46" s="437"/>
      <c r="H46" s="437"/>
      <c r="I46" s="438"/>
      <c r="J46" s="384" t="s">
        <v>132</v>
      </c>
      <c r="K46" s="385"/>
      <c r="L46" s="508"/>
      <c r="M46" s="509"/>
      <c r="N46" s="510"/>
      <c r="O46" s="511"/>
      <c r="P46" s="377"/>
      <c r="Q46" s="378"/>
      <c r="R46" s="379"/>
      <c r="S46" s="502"/>
      <c r="T46" s="503"/>
      <c r="U46" s="503"/>
      <c r="V46" s="503"/>
      <c r="W46" s="504"/>
      <c r="X46" s="512"/>
      <c r="Y46" s="513"/>
      <c r="Z46" s="513"/>
      <c r="AA46" s="514"/>
    </row>
    <row r="47" spans="2:30" ht="12" customHeight="1" x14ac:dyDescent="0.2">
      <c r="B47" s="187"/>
      <c r="C47" s="433" t="s">
        <v>612</v>
      </c>
      <c r="D47" s="434"/>
      <c r="E47" s="434"/>
      <c r="F47" s="434"/>
      <c r="G47" s="434"/>
      <c r="H47" s="434"/>
      <c r="I47" s="435"/>
      <c r="J47" s="386" t="s">
        <v>131</v>
      </c>
      <c r="K47" s="387"/>
      <c r="L47" s="439"/>
      <c r="M47" s="440"/>
      <c r="N47" s="439"/>
      <c r="O47" s="440"/>
      <c r="P47" s="374" t="str">
        <f>+IFERROR(N47/L47,"")</f>
        <v/>
      </c>
      <c r="Q47" s="375"/>
      <c r="R47" s="376"/>
      <c r="S47" s="518">
        <f>X47+X48</f>
        <v>0</v>
      </c>
      <c r="T47" s="519"/>
      <c r="U47" s="519"/>
      <c r="V47" s="519"/>
      <c r="W47" s="520"/>
      <c r="X47" s="636"/>
      <c r="Y47" s="637"/>
      <c r="Z47" s="637"/>
      <c r="AA47" s="638"/>
    </row>
    <row r="48" spans="2:30" ht="12" customHeight="1" x14ac:dyDescent="0.2">
      <c r="B48" s="187"/>
      <c r="C48" s="436"/>
      <c r="D48" s="437"/>
      <c r="E48" s="437"/>
      <c r="F48" s="437"/>
      <c r="G48" s="437"/>
      <c r="H48" s="437"/>
      <c r="I48" s="438"/>
      <c r="J48" s="384" t="s">
        <v>132</v>
      </c>
      <c r="K48" s="385"/>
      <c r="L48" s="508"/>
      <c r="M48" s="509"/>
      <c r="N48" s="510"/>
      <c r="O48" s="511"/>
      <c r="P48" s="377"/>
      <c r="Q48" s="378"/>
      <c r="R48" s="379"/>
      <c r="S48" s="502"/>
      <c r="T48" s="503"/>
      <c r="U48" s="503"/>
      <c r="V48" s="503"/>
      <c r="W48" s="504"/>
      <c r="X48" s="512"/>
      <c r="Y48" s="513"/>
      <c r="Z48" s="513"/>
      <c r="AA48" s="514"/>
    </row>
    <row r="49" spans="2:27" ht="12" customHeight="1" x14ac:dyDescent="0.2">
      <c r="B49" s="187"/>
      <c r="C49" s="433" t="s">
        <v>613</v>
      </c>
      <c r="D49" s="434"/>
      <c r="E49" s="434"/>
      <c r="F49" s="434"/>
      <c r="G49" s="434"/>
      <c r="H49" s="434"/>
      <c r="I49" s="435"/>
      <c r="J49" s="386" t="s">
        <v>131</v>
      </c>
      <c r="K49" s="387"/>
      <c r="L49" s="439"/>
      <c r="M49" s="440"/>
      <c r="N49" s="439"/>
      <c r="O49" s="440"/>
      <c r="P49" s="374" t="str">
        <f>+IFERROR(N49/L49,"")</f>
        <v/>
      </c>
      <c r="Q49" s="375"/>
      <c r="R49" s="376"/>
      <c r="S49" s="518">
        <f>X49+X50</f>
        <v>0</v>
      </c>
      <c r="T49" s="519"/>
      <c r="U49" s="519"/>
      <c r="V49" s="519"/>
      <c r="W49" s="520"/>
      <c r="X49" s="636"/>
      <c r="Y49" s="637"/>
      <c r="Z49" s="637"/>
      <c r="AA49" s="638"/>
    </row>
    <row r="50" spans="2:27" ht="12" customHeight="1" x14ac:dyDescent="0.2">
      <c r="B50" s="187"/>
      <c r="C50" s="436"/>
      <c r="D50" s="437"/>
      <c r="E50" s="437"/>
      <c r="F50" s="437"/>
      <c r="G50" s="437"/>
      <c r="H50" s="437"/>
      <c r="I50" s="438"/>
      <c r="J50" s="384" t="s">
        <v>132</v>
      </c>
      <c r="K50" s="385"/>
      <c r="L50" s="508"/>
      <c r="M50" s="509"/>
      <c r="N50" s="510"/>
      <c r="O50" s="511"/>
      <c r="P50" s="377"/>
      <c r="Q50" s="378"/>
      <c r="R50" s="379"/>
      <c r="S50" s="502"/>
      <c r="T50" s="503"/>
      <c r="U50" s="503"/>
      <c r="V50" s="503"/>
      <c r="W50" s="504"/>
      <c r="X50" s="512"/>
      <c r="Y50" s="513"/>
      <c r="Z50" s="513"/>
      <c r="AA50" s="514"/>
    </row>
    <row r="51" spans="2:27" ht="12" customHeight="1" x14ac:dyDescent="0.2">
      <c r="B51" s="187"/>
      <c r="C51" s="433" t="s">
        <v>10</v>
      </c>
      <c r="D51" s="434"/>
      <c r="E51" s="434"/>
      <c r="F51" s="434"/>
      <c r="G51" s="434"/>
      <c r="H51" s="434"/>
      <c r="I51" s="435"/>
      <c r="J51" s="386" t="s">
        <v>131</v>
      </c>
      <c r="K51" s="387"/>
      <c r="L51" s="439"/>
      <c r="M51" s="440"/>
      <c r="N51" s="439"/>
      <c r="O51" s="440"/>
      <c r="P51" s="374" t="str">
        <f>+IFERROR(N51/L51,"")</f>
        <v/>
      </c>
      <c r="Q51" s="375"/>
      <c r="R51" s="376"/>
      <c r="S51" s="518">
        <f>X51+X52</f>
        <v>0</v>
      </c>
      <c r="T51" s="519"/>
      <c r="U51" s="519"/>
      <c r="V51" s="519"/>
      <c r="W51" s="520"/>
      <c r="X51" s="636"/>
      <c r="Y51" s="637"/>
      <c r="Z51" s="637"/>
      <c r="AA51" s="638"/>
    </row>
    <row r="52" spans="2:27" ht="12" customHeight="1" x14ac:dyDescent="0.2">
      <c r="B52" s="187"/>
      <c r="C52" s="436"/>
      <c r="D52" s="437"/>
      <c r="E52" s="437"/>
      <c r="F52" s="437"/>
      <c r="G52" s="437"/>
      <c r="H52" s="437"/>
      <c r="I52" s="438"/>
      <c r="J52" s="384" t="s">
        <v>132</v>
      </c>
      <c r="K52" s="385"/>
      <c r="L52" s="508"/>
      <c r="M52" s="509"/>
      <c r="N52" s="510"/>
      <c r="O52" s="511"/>
      <c r="P52" s="377"/>
      <c r="Q52" s="378"/>
      <c r="R52" s="379"/>
      <c r="S52" s="502"/>
      <c r="T52" s="503"/>
      <c r="U52" s="503"/>
      <c r="V52" s="503"/>
      <c r="W52" s="504"/>
      <c r="X52" s="512"/>
      <c r="Y52" s="513"/>
      <c r="Z52" s="513"/>
      <c r="AA52" s="514"/>
    </row>
    <row r="53" spans="2:27" ht="12" customHeight="1" x14ac:dyDescent="0.2">
      <c r="B53" s="187"/>
      <c r="C53" s="433" t="s">
        <v>11</v>
      </c>
      <c r="D53" s="434"/>
      <c r="E53" s="434"/>
      <c r="F53" s="434"/>
      <c r="G53" s="434"/>
      <c r="H53" s="434"/>
      <c r="I53" s="435"/>
      <c r="J53" s="386" t="s">
        <v>131</v>
      </c>
      <c r="K53" s="387"/>
      <c r="L53" s="439"/>
      <c r="M53" s="440"/>
      <c r="N53" s="439"/>
      <c r="O53" s="440"/>
      <c r="P53" s="374" t="str">
        <f>+IFERROR(N53/L53,"")</f>
        <v/>
      </c>
      <c r="Q53" s="375"/>
      <c r="R53" s="376"/>
      <c r="S53" s="518">
        <f>X53+X54</f>
        <v>0</v>
      </c>
      <c r="T53" s="519"/>
      <c r="U53" s="519"/>
      <c r="V53" s="519"/>
      <c r="W53" s="520"/>
      <c r="X53" s="636"/>
      <c r="Y53" s="637"/>
      <c r="Z53" s="637"/>
      <c r="AA53" s="638"/>
    </row>
    <row r="54" spans="2:27" ht="12" customHeight="1" x14ac:dyDescent="0.2">
      <c r="B54" s="187"/>
      <c r="C54" s="436"/>
      <c r="D54" s="437"/>
      <c r="E54" s="437"/>
      <c r="F54" s="437"/>
      <c r="G54" s="437"/>
      <c r="H54" s="437"/>
      <c r="I54" s="438"/>
      <c r="J54" s="384" t="s">
        <v>132</v>
      </c>
      <c r="K54" s="385"/>
      <c r="L54" s="508"/>
      <c r="M54" s="509"/>
      <c r="N54" s="510"/>
      <c r="O54" s="511"/>
      <c r="P54" s="377"/>
      <c r="Q54" s="378"/>
      <c r="R54" s="379"/>
      <c r="S54" s="502"/>
      <c r="T54" s="503"/>
      <c r="U54" s="503"/>
      <c r="V54" s="503"/>
      <c r="W54" s="504"/>
      <c r="X54" s="512"/>
      <c r="Y54" s="513"/>
      <c r="Z54" s="513"/>
      <c r="AA54" s="514"/>
    </row>
    <row r="55" spans="2:27" ht="12" customHeight="1" x14ac:dyDescent="0.2">
      <c r="B55" s="187"/>
      <c r="C55" s="433" t="s">
        <v>12</v>
      </c>
      <c r="D55" s="434"/>
      <c r="E55" s="434"/>
      <c r="F55" s="434"/>
      <c r="G55" s="434"/>
      <c r="H55" s="434"/>
      <c r="I55" s="435"/>
      <c r="J55" s="386" t="s">
        <v>131</v>
      </c>
      <c r="K55" s="387"/>
      <c r="L55" s="439"/>
      <c r="M55" s="440"/>
      <c r="N55" s="439"/>
      <c r="O55" s="440"/>
      <c r="P55" s="374" t="str">
        <f>+IFERROR(N55/L55,"")</f>
        <v/>
      </c>
      <c r="Q55" s="375"/>
      <c r="R55" s="376"/>
      <c r="S55" s="518">
        <f>X55+X56</f>
        <v>0</v>
      </c>
      <c r="T55" s="519"/>
      <c r="U55" s="519"/>
      <c r="V55" s="519"/>
      <c r="W55" s="520"/>
      <c r="X55" s="636"/>
      <c r="Y55" s="637"/>
      <c r="Z55" s="637"/>
      <c r="AA55" s="638"/>
    </row>
    <row r="56" spans="2:27" ht="12" customHeight="1" x14ac:dyDescent="0.2">
      <c r="B56" s="187"/>
      <c r="C56" s="436"/>
      <c r="D56" s="437"/>
      <c r="E56" s="437"/>
      <c r="F56" s="437"/>
      <c r="G56" s="437"/>
      <c r="H56" s="437"/>
      <c r="I56" s="438"/>
      <c r="J56" s="384" t="s">
        <v>132</v>
      </c>
      <c r="K56" s="385"/>
      <c r="L56" s="508"/>
      <c r="M56" s="509"/>
      <c r="N56" s="510"/>
      <c r="O56" s="511"/>
      <c r="P56" s="377"/>
      <c r="Q56" s="378"/>
      <c r="R56" s="379"/>
      <c r="S56" s="502"/>
      <c r="T56" s="503"/>
      <c r="U56" s="503"/>
      <c r="V56" s="503"/>
      <c r="W56" s="504"/>
      <c r="X56" s="512"/>
      <c r="Y56" s="513"/>
      <c r="Z56" s="513"/>
      <c r="AA56" s="514"/>
    </row>
    <row r="57" spans="2:27" ht="12" customHeight="1" x14ac:dyDescent="0.2">
      <c r="B57" s="187"/>
      <c r="C57" s="433" t="s">
        <v>133</v>
      </c>
      <c r="D57" s="434"/>
      <c r="E57" s="434"/>
      <c r="F57" s="434"/>
      <c r="G57" s="434"/>
      <c r="H57" s="434"/>
      <c r="I57" s="435"/>
      <c r="J57" s="386" t="s">
        <v>131</v>
      </c>
      <c r="K57" s="387"/>
      <c r="L57" s="439"/>
      <c r="M57" s="440"/>
      <c r="N57" s="439"/>
      <c r="O57" s="440"/>
      <c r="P57" s="374" t="str">
        <f>+IFERROR(N57/L57,"")</f>
        <v/>
      </c>
      <c r="Q57" s="375"/>
      <c r="R57" s="376"/>
      <c r="S57" s="518">
        <f>X57+X58</f>
        <v>0</v>
      </c>
      <c r="T57" s="519"/>
      <c r="U57" s="519"/>
      <c r="V57" s="519"/>
      <c r="W57" s="520"/>
      <c r="X57" s="636"/>
      <c r="Y57" s="637"/>
      <c r="Z57" s="637"/>
      <c r="AA57" s="638"/>
    </row>
    <row r="58" spans="2:27" ht="12" customHeight="1" x14ac:dyDescent="0.2">
      <c r="B58" s="187"/>
      <c r="C58" s="436"/>
      <c r="D58" s="437"/>
      <c r="E58" s="437"/>
      <c r="F58" s="437"/>
      <c r="G58" s="437"/>
      <c r="H58" s="437"/>
      <c r="I58" s="438"/>
      <c r="J58" s="384" t="s">
        <v>132</v>
      </c>
      <c r="K58" s="385"/>
      <c r="L58" s="508"/>
      <c r="M58" s="509"/>
      <c r="N58" s="510"/>
      <c r="O58" s="511"/>
      <c r="P58" s="377"/>
      <c r="Q58" s="378"/>
      <c r="R58" s="379"/>
      <c r="S58" s="502"/>
      <c r="T58" s="503"/>
      <c r="U58" s="503"/>
      <c r="V58" s="503"/>
      <c r="W58" s="504"/>
      <c r="X58" s="512"/>
      <c r="Y58" s="513"/>
      <c r="Z58" s="513"/>
      <c r="AA58" s="514"/>
    </row>
    <row r="59" spans="2:27" ht="12" customHeight="1" x14ac:dyDescent="0.2">
      <c r="B59" s="187"/>
      <c r="C59" s="433" t="s">
        <v>428</v>
      </c>
      <c r="D59" s="434"/>
      <c r="E59" s="434"/>
      <c r="F59" s="434"/>
      <c r="G59" s="434"/>
      <c r="H59" s="434"/>
      <c r="I59" s="435"/>
      <c r="J59" s="386" t="s">
        <v>131</v>
      </c>
      <c r="K59" s="387"/>
      <c r="L59" s="439"/>
      <c r="M59" s="440"/>
      <c r="N59" s="439"/>
      <c r="O59" s="440"/>
      <c r="P59" s="374" t="str">
        <f>+IFERROR(N59/L59,"")</f>
        <v/>
      </c>
      <c r="Q59" s="375"/>
      <c r="R59" s="376"/>
      <c r="S59" s="518">
        <f>X59+X60</f>
        <v>0</v>
      </c>
      <c r="T59" s="519"/>
      <c r="U59" s="519"/>
      <c r="V59" s="519"/>
      <c r="W59" s="520"/>
      <c r="X59" s="636"/>
      <c r="Y59" s="637"/>
      <c r="Z59" s="637"/>
      <c r="AA59" s="638"/>
    </row>
    <row r="60" spans="2:27" ht="12" customHeight="1" x14ac:dyDescent="0.2">
      <c r="B60" s="187"/>
      <c r="C60" s="436"/>
      <c r="D60" s="437"/>
      <c r="E60" s="437"/>
      <c r="F60" s="437"/>
      <c r="G60" s="437"/>
      <c r="H60" s="437"/>
      <c r="I60" s="438"/>
      <c r="J60" s="384" t="s">
        <v>132</v>
      </c>
      <c r="K60" s="385"/>
      <c r="L60" s="508"/>
      <c r="M60" s="509"/>
      <c r="N60" s="510"/>
      <c r="O60" s="511"/>
      <c r="P60" s="377"/>
      <c r="Q60" s="378"/>
      <c r="R60" s="379"/>
      <c r="S60" s="502"/>
      <c r="T60" s="503"/>
      <c r="U60" s="503"/>
      <c r="V60" s="503"/>
      <c r="W60" s="504"/>
      <c r="X60" s="512"/>
      <c r="Y60" s="513"/>
      <c r="Z60" s="513"/>
      <c r="AA60" s="514"/>
    </row>
    <row r="61" spans="2:27" ht="12" customHeight="1" x14ac:dyDescent="0.2">
      <c r="B61" s="187"/>
      <c r="C61" s="433" t="s">
        <v>429</v>
      </c>
      <c r="D61" s="434"/>
      <c r="E61" s="434"/>
      <c r="F61" s="434"/>
      <c r="G61" s="434"/>
      <c r="H61" s="434"/>
      <c r="I61" s="435"/>
      <c r="J61" s="386" t="s">
        <v>131</v>
      </c>
      <c r="K61" s="387"/>
      <c r="L61" s="439"/>
      <c r="M61" s="440"/>
      <c r="N61" s="439"/>
      <c r="O61" s="440"/>
      <c r="P61" s="374" t="str">
        <f>+IFERROR(N61/L61,"")</f>
        <v/>
      </c>
      <c r="Q61" s="375"/>
      <c r="R61" s="376"/>
      <c r="S61" s="518">
        <f>X61+X62</f>
        <v>0</v>
      </c>
      <c r="T61" s="519"/>
      <c r="U61" s="519"/>
      <c r="V61" s="519"/>
      <c r="W61" s="520"/>
      <c r="X61" s="636"/>
      <c r="Y61" s="637"/>
      <c r="Z61" s="637"/>
      <c r="AA61" s="638"/>
    </row>
    <row r="62" spans="2:27" ht="12" customHeight="1" x14ac:dyDescent="0.2">
      <c r="B62" s="187"/>
      <c r="C62" s="436"/>
      <c r="D62" s="437"/>
      <c r="E62" s="437"/>
      <c r="F62" s="437"/>
      <c r="G62" s="437"/>
      <c r="H62" s="437"/>
      <c r="I62" s="438"/>
      <c r="J62" s="384" t="s">
        <v>132</v>
      </c>
      <c r="K62" s="385"/>
      <c r="L62" s="508"/>
      <c r="M62" s="509"/>
      <c r="N62" s="510"/>
      <c r="O62" s="511"/>
      <c r="P62" s="377"/>
      <c r="Q62" s="378"/>
      <c r="R62" s="379"/>
      <c r="S62" s="502"/>
      <c r="T62" s="503"/>
      <c r="U62" s="503"/>
      <c r="V62" s="503"/>
      <c r="W62" s="504"/>
      <c r="X62" s="512"/>
      <c r="Y62" s="513"/>
      <c r="Z62" s="513"/>
      <c r="AA62" s="514"/>
    </row>
    <row r="63" spans="2:27" ht="12" customHeight="1" x14ac:dyDescent="0.2">
      <c r="B63" s="187"/>
      <c r="C63" s="433" t="s">
        <v>475</v>
      </c>
      <c r="D63" s="434"/>
      <c r="E63" s="434"/>
      <c r="F63" s="434"/>
      <c r="G63" s="434"/>
      <c r="H63" s="434"/>
      <c r="I63" s="435"/>
      <c r="J63" s="386" t="s">
        <v>131</v>
      </c>
      <c r="K63" s="387"/>
      <c r="L63" s="439"/>
      <c r="M63" s="440"/>
      <c r="N63" s="439"/>
      <c r="O63" s="440"/>
      <c r="P63" s="374" t="str">
        <f>+IFERROR(N63/L63,"")</f>
        <v/>
      </c>
      <c r="Q63" s="375"/>
      <c r="R63" s="376"/>
      <c r="S63" s="518">
        <f>X63+X64</f>
        <v>0</v>
      </c>
      <c r="T63" s="519"/>
      <c r="U63" s="519"/>
      <c r="V63" s="519"/>
      <c r="W63" s="520"/>
      <c r="X63" s="636"/>
      <c r="Y63" s="637"/>
      <c r="Z63" s="637"/>
      <c r="AA63" s="638"/>
    </row>
    <row r="64" spans="2:27" ht="12" customHeight="1" x14ac:dyDescent="0.2">
      <c r="B64" s="187"/>
      <c r="C64" s="436"/>
      <c r="D64" s="437"/>
      <c r="E64" s="437"/>
      <c r="F64" s="437"/>
      <c r="G64" s="437"/>
      <c r="H64" s="437"/>
      <c r="I64" s="438"/>
      <c r="J64" s="384" t="s">
        <v>132</v>
      </c>
      <c r="K64" s="385"/>
      <c r="L64" s="508"/>
      <c r="M64" s="509"/>
      <c r="N64" s="510"/>
      <c r="O64" s="511"/>
      <c r="P64" s="377"/>
      <c r="Q64" s="378"/>
      <c r="R64" s="379"/>
      <c r="S64" s="502"/>
      <c r="T64" s="503"/>
      <c r="U64" s="503"/>
      <c r="V64" s="503"/>
      <c r="W64" s="504"/>
      <c r="X64" s="512"/>
      <c r="Y64" s="513"/>
      <c r="Z64" s="513"/>
      <c r="AA64" s="514"/>
    </row>
    <row r="65" spans="2:27" ht="12" customHeight="1" x14ac:dyDescent="0.2">
      <c r="B65" s="187"/>
      <c r="C65" s="433" t="s">
        <v>13</v>
      </c>
      <c r="D65" s="434"/>
      <c r="E65" s="434"/>
      <c r="F65" s="434"/>
      <c r="G65" s="434"/>
      <c r="H65" s="434"/>
      <c r="I65" s="435"/>
      <c r="J65" s="386" t="s">
        <v>131</v>
      </c>
      <c r="K65" s="387"/>
      <c r="L65" s="597"/>
      <c r="M65" s="598"/>
      <c r="N65" s="597"/>
      <c r="O65" s="598"/>
      <c r="P65" s="418" t="str">
        <f>+IFERROR(N65/L65,"")</f>
        <v/>
      </c>
      <c r="Q65" s="419"/>
      <c r="R65" s="420"/>
      <c r="S65" s="518">
        <f>X65+X66</f>
        <v>0</v>
      </c>
      <c r="T65" s="519"/>
      <c r="U65" s="519"/>
      <c r="V65" s="519"/>
      <c r="W65" s="520"/>
      <c r="X65" s="636"/>
      <c r="Y65" s="637"/>
      <c r="Z65" s="637"/>
      <c r="AA65" s="638"/>
    </row>
    <row r="66" spans="2:27" ht="12" customHeight="1" x14ac:dyDescent="0.2">
      <c r="B66" s="187"/>
      <c r="C66" s="436"/>
      <c r="D66" s="437"/>
      <c r="E66" s="437"/>
      <c r="F66" s="437"/>
      <c r="G66" s="437"/>
      <c r="H66" s="437"/>
      <c r="I66" s="438"/>
      <c r="J66" s="384" t="s">
        <v>132</v>
      </c>
      <c r="K66" s="385"/>
      <c r="L66" s="603"/>
      <c r="M66" s="604"/>
      <c r="N66" s="510"/>
      <c r="O66" s="511"/>
      <c r="P66" s="377"/>
      <c r="Q66" s="378"/>
      <c r="R66" s="379"/>
      <c r="S66" s="502"/>
      <c r="T66" s="503"/>
      <c r="U66" s="503"/>
      <c r="V66" s="503"/>
      <c r="W66" s="504"/>
      <c r="X66" s="512"/>
      <c r="Y66" s="513"/>
      <c r="Z66" s="513"/>
      <c r="AA66" s="514"/>
    </row>
    <row r="67" spans="2:27" ht="12" customHeight="1" x14ac:dyDescent="0.2">
      <c r="B67" s="187"/>
      <c r="C67" s="433" t="s">
        <v>14</v>
      </c>
      <c r="D67" s="434"/>
      <c r="E67" s="434"/>
      <c r="F67" s="434"/>
      <c r="G67" s="434"/>
      <c r="H67" s="434"/>
      <c r="I67" s="435"/>
      <c r="J67" s="386" t="s">
        <v>131</v>
      </c>
      <c r="K67" s="387"/>
      <c r="L67" s="597"/>
      <c r="M67" s="598"/>
      <c r="N67" s="597"/>
      <c r="O67" s="598"/>
      <c r="P67" s="418" t="str">
        <f>+IFERROR(N67/L67,"")</f>
        <v/>
      </c>
      <c r="Q67" s="419"/>
      <c r="R67" s="420"/>
      <c r="S67" s="518">
        <f>X67+X68</f>
        <v>0</v>
      </c>
      <c r="T67" s="519"/>
      <c r="U67" s="519"/>
      <c r="V67" s="519"/>
      <c r="W67" s="520"/>
      <c r="X67" s="636"/>
      <c r="Y67" s="637"/>
      <c r="Z67" s="637"/>
      <c r="AA67" s="638"/>
    </row>
    <row r="68" spans="2:27" ht="12" customHeight="1" x14ac:dyDescent="0.2">
      <c r="B68" s="187"/>
      <c r="C68" s="436"/>
      <c r="D68" s="437"/>
      <c r="E68" s="437"/>
      <c r="F68" s="437"/>
      <c r="G68" s="437"/>
      <c r="H68" s="437"/>
      <c r="I68" s="438"/>
      <c r="J68" s="384" t="s">
        <v>132</v>
      </c>
      <c r="K68" s="385"/>
      <c r="L68" s="508"/>
      <c r="M68" s="509"/>
      <c r="N68" s="510"/>
      <c r="O68" s="511"/>
      <c r="P68" s="377"/>
      <c r="Q68" s="378"/>
      <c r="R68" s="379"/>
      <c r="S68" s="502"/>
      <c r="T68" s="503"/>
      <c r="U68" s="503"/>
      <c r="V68" s="503"/>
      <c r="W68" s="504"/>
      <c r="X68" s="512"/>
      <c r="Y68" s="513"/>
      <c r="Z68" s="513"/>
      <c r="AA68" s="514"/>
    </row>
    <row r="69" spans="2:27" ht="12" customHeight="1" x14ac:dyDescent="0.2">
      <c r="B69" s="187"/>
      <c r="C69" s="433" t="s">
        <v>80</v>
      </c>
      <c r="D69" s="434"/>
      <c r="E69" s="434"/>
      <c r="F69" s="434"/>
      <c r="G69" s="434"/>
      <c r="H69" s="434"/>
      <c r="I69" s="435"/>
      <c r="J69" s="386" t="s">
        <v>131</v>
      </c>
      <c r="K69" s="387"/>
      <c r="L69" s="439"/>
      <c r="M69" s="440"/>
      <c r="N69" s="439"/>
      <c r="O69" s="440"/>
      <c r="P69" s="374" t="str">
        <f>+IFERROR(N69/L69,"")</f>
        <v/>
      </c>
      <c r="Q69" s="375"/>
      <c r="R69" s="376"/>
      <c r="S69" s="518">
        <f>X69+X70</f>
        <v>0</v>
      </c>
      <c r="T69" s="519"/>
      <c r="U69" s="519"/>
      <c r="V69" s="519"/>
      <c r="W69" s="520"/>
      <c r="X69" s="636"/>
      <c r="Y69" s="637"/>
      <c r="Z69" s="637"/>
      <c r="AA69" s="638"/>
    </row>
    <row r="70" spans="2:27" ht="12" customHeight="1" x14ac:dyDescent="0.2">
      <c r="B70" s="187"/>
      <c r="C70" s="436"/>
      <c r="D70" s="437"/>
      <c r="E70" s="437"/>
      <c r="F70" s="437"/>
      <c r="G70" s="437"/>
      <c r="H70" s="437"/>
      <c r="I70" s="438"/>
      <c r="J70" s="384" t="s">
        <v>132</v>
      </c>
      <c r="K70" s="385"/>
      <c r="L70" s="508"/>
      <c r="M70" s="509"/>
      <c r="N70" s="510"/>
      <c r="O70" s="511"/>
      <c r="P70" s="377"/>
      <c r="Q70" s="378"/>
      <c r="R70" s="379"/>
      <c r="S70" s="502"/>
      <c r="T70" s="503"/>
      <c r="U70" s="503"/>
      <c r="V70" s="503"/>
      <c r="W70" s="504"/>
      <c r="X70" s="512"/>
      <c r="Y70" s="513"/>
      <c r="Z70" s="513"/>
      <c r="AA70" s="514"/>
    </row>
    <row r="71" spans="2:27" ht="12" customHeight="1" x14ac:dyDescent="0.2">
      <c r="B71" s="187"/>
      <c r="C71" s="433" t="s">
        <v>134</v>
      </c>
      <c r="D71" s="434"/>
      <c r="E71" s="434"/>
      <c r="F71" s="434"/>
      <c r="G71" s="434"/>
      <c r="H71" s="434"/>
      <c r="I71" s="435"/>
      <c r="J71" s="386" t="s">
        <v>131</v>
      </c>
      <c r="K71" s="387"/>
      <c r="L71" s="439"/>
      <c r="M71" s="440"/>
      <c r="N71" s="439"/>
      <c r="O71" s="440"/>
      <c r="P71" s="374" t="str">
        <f>+IFERROR(N71/L71,"")</f>
        <v/>
      </c>
      <c r="Q71" s="375"/>
      <c r="R71" s="376"/>
      <c r="S71" s="518">
        <f>X71+X72</f>
        <v>0</v>
      </c>
      <c r="T71" s="519"/>
      <c r="U71" s="519"/>
      <c r="V71" s="519"/>
      <c r="W71" s="520"/>
      <c r="X71" s="636"/>
      <c r="Y71" s="637"/>
      <c r="Z71" s="637"/>
      <c r="AA71" s="638"/>
    </row>
    <row r="72" spans="2:27" ht="12" customHeight="1" x14ac:dyDescent="0.2">
      <c r="B72" s="187"/>
      <c r="C72" s="436"/>
      <c r="D72" s="437"/>
      <c r="E72" s="437"/>
      <c r="F72" s="437"/>
      <c r="G72" s="437"/>
      <c r="H72" s="437"/>
      <c r="I72" s="438"/>
      <c r="J72" s="384" t="s">
        <v>132</v>
      </c>
      <c r="K72" s="385"/>
      <c r="L72" s="508"/>
      <c r="M72" s="509"/>
      <c r="N72" s="510"/>
      <c r="O72" s="511"/>
      <c r="P72" s="377"/>
      <c r="Q72" s="378"/>
      <c r="R72" s="379"/>
      <c r="S72" s="502"/>
      <c r="T72" s="503"/>
      <c r="U72" s="503"/>
      <c r="V72" s="503"/>
      <c r="W72" s="504"/>
      <c r="X72" s="512"/>
      <c r="Y72" s="513"/>
      <c r="Z72" s="513"/>
      <c r="AA72" s="514"/>
    </row>
    <row r="73" spans="2:27" ht="12" customHeight="1" x14ac:dyDescent="0.2">
      <c r="B73" s="187"/>
      <c r="C73" s="433" t="s">
        <v>15</v>
      </c>
      <c r="D73" s="434"/>
      <c r="E73" s="434"/>
      <c r="F73" s="434"/>
      <c r="G73" s="434"/>
      <c r="H73" s="434"/>
      <c r="I73" s="435"/>
      <c r="J73" s="386" t="s">
        <v>131</v>
      </c>
      <c r="K73" s="387"/>
      <c r="L73" s="439"/>
      <c r="M73" s="440"/>
      <c r="N73" s="439"/>
      <c r="O73" s="440"/>
      <c r="P73" s="374" t="str">
        <f>+IFERROR(N73/L73,"")</f>
        <v/>
      </c>
      <c r="Q73" s="375"/>
      <c r="R73" s="376"/>
      <c r="S73" s="518">
        <f>X73+X74</f>
        <v>0</v>
      </c>
      <c r="T73" s="519"/>
      <c r="U73" s="519"/>
      <c r="V73" s="519"/>
      <c r="W73" s="520"/>
      <c r="X73" s="636"/>
      <c r="Y73" s="637"/>
      <c r="Z73" s="637"/>
      <c r="AA73" s="638"/>
    </row>
    <row r="74" spans="2:27" ht="12" customHeight="1" x14ac:dyDescent="0.2">
      <c r="B74" s="187"/>
      <c r="C74" s="436"/>
      <c r="D74" s="437"/>
      <c r="E74" s="437"/>
      <c r="F74" s="437"/>
      <c r="G74" s="437"/>
      <c r="H74" s="437"/>
      <c r="I74" s="438"/>
      <c r="J74" s="384" t="s">
        <v>132</v>
      </c>
      <c r="K74" s="385"/>
      <c r="L74" s="508"/>
      <c r="M74" s="509"/>
      <c r="N74" s="510"/>
      <c r="O74" s="511"/>
      <c r="P74" s="377"/>
      <c r="Q74" s="378"/>
      <c r="R74" s="379"/>
      <c r="S74" s="502"/>
      <c r="T74" s="503"/>
      <c r="U74" s="503"/>
      <c r="V74" s="503"/>
      <c r="W74" s="504"/>
      <c r="X74" s="512"/>
      <c r="Y74" s="513"/>
      <c r="Z74" s="513"/>
      <c r="AA74" s="514"/>
    </row>
    <row r="75" spans="2:27" ht="12" customHeight="1" x14ac:dyDescent="0.2">
      <c r="B75" s="187"/>
      <c r="C75" s="579" t="s">
        <v>614</v>
      </c>
      <c r="D75" s="434"/>
      <c r="E75" s="434"/>
      <c r="F75" s="434"/>
      <c r="G75" s="434"/>
      <c r="H75" s="434"/>
      <c r="I75" s="435"/>
      <c r="J75" s="386" t="s">
        <v>131</v>
      </c>
      <c r="K75" s="387"/>
      <c r="L75" s="654"/>
      <c r="M75" s="655"/>
      <c r="N75" s="654"/>
      <c r="O75" s="655"/>
      <c r="P75" s="418" t="str">
        <f>+IFERROR(N75/L75,"")</f>
        <v/>
      </c>
      <c r="Q75" s="419"/>
      <c r="R75" s="420"/>
      <c r="S75" s="518">
        <f>X75+X76</f>
        <v>0</v>
      </c>
      <c r="T75" s="519"/>
      <c r="U75" s="519"/>
      <c r="V75" s="519"/>
      <c r="W75" s="520"/>
      <c r="X75" s="636"/>
      <c r="Y75" s="637"/>
      <c r="Z75" s="637"/>
      <c r="AA75" s="638"/>
    </row>
    <row r="76" spans="2:27" ht="12" customHeight="1" x14ac:dyDescent="0.2">
      <c r="B76" s="187"/>
      <c r="C76" s="644"/>
      <c r="D76" s="645"/>
      <c r="E76" s="645"/>
      <c r="F76" s="645"/>
      <c r="G76" s="645"/>
      <c r="H76" s="645"/>
      <c r="I76" s="646"/>
      <c r="J76" s="384" t="s">
        <v>132</v>
      </c>
      <c r="K76" s="385"/>
      <c r="L76" s="508"/>
      <c r="M76" s="509"/>
      <c r="N76" s="508"/>
      <c r="O76" s="509"/>
      <c r="P76" s="377"/>
      <c r="Q76" s="378"/>
      <c r="R76" s="379"/>
      <c r="S76" s="502"/>
      <c r="T76" s="503"/>
      <c r="U76" s="503"/>
      <c r="V76" s="503"/>
      <c r="W76" s="504"/>
      <c r="X76" s="512"/>
      <c r="Y76" s="513"/>
      <c r="Z76" s="513"/>
      <c r="AA76" s="514"/>
    </row>
    <row r="77" spans="2:27" ht="12" customHeight="1" x14ac:dyDescent="0.2">
      <c r="B77" s="187"/>
      <c r="C77" s="667" t="s">
        <v>477</v>
      </c>
      <c r="D77" s="668"/>
      <c r="E77" s="668"/>
      <c r="F77" s="668"/>
      <c r="G77" s="668"/>
      <c r="H77" s="668"/>
      <c r="I77" s="669"/>
      <c r="J77" s="386" t="s">
        <v>131</v>
      </c>
      <c r="K77" s="387"/>
      <c r="L77" s="439"/>
      <c r="M77" s="440"/>
      <c r="N77" s="439"/>
      <c r="O77" s="440"/>
      <c r="P77" s="374" t="str">
        <f>+IFERROR(N77/L77,"")</f>
        <v/>
      </c>
      <c r="Q77" s="375"/>
      <c r="R77" s="376"/>
      <c r="S77" s="518">
        <f>X77+X78</f>
        <v>0</v>
      </c>
      <c r="T77" s="519"/>
      <c r="U77" s="519"/>
      <c r="V77" s="519"/>
      <c r="W77" s="520"/>
      <c r="X77" s="636"/>
      <c r="Y77" s="637"/>
      <c r="Z77" s="637"/>
      <c r="AA77" s="638"/>
    </row>
    <row r="78" spans="2:27" ht="12" customHeight="1" x14ac:dyDescent="0.2">
      <c r="B78" s="187"/>
      <c r="C78" s="667"/>
      <c r="D78" s="668"/>
      <c r="E78" s="668"/>
      <c r="F78" s="668"/>
      <c r="G78" s="668"/>
      <c r="H78" s="668"/>
      <c r="I78" s="669"/>
      <c r="J78" s="384" t="s">
        <v>132</v>
      </c>
      <c r="K78" s="385"/>
      <c r="L78" s="508"/>
      <c r="M78" s="509"/>
      <c r="N78" s="510"/>
      <c r="O78" s="511"/>
      <c r="P78" s="377"/>
      <c r="Q78" s="378"/>
      <c r="R78" s="379"/>
      <c r="S78" s="502"/>
      <c r="T78" s="503"/>
      <c r="U78" s="503"/>
      <c r="V78" s="503"/>
      <c r="W78" s="504"/>
      <c r="X78" s="512"/>
      <c r="Y78" s="513"/>
      <c r="Z78" s="513"/>
      <c r="AA78" s="514"/>
    </row>
    <row r="79" spans="2:27" ht="12" customHeight="1" x14ac:dyDescent="0.2">
      <c r="B79" s="187"/>
      <c r="C79" s="667" t="s">
        <v>478</v>
      </c>
      <c r="D79" s="668"/>
      <c r="E79" s="668"/>
      <c r="F79" s="668"/>
      <c r="G79" s="668"/>
      <c r="H79" s="668"/>
      <c r="I79" s="669"/>
      <c r="J79" s="386" t="s">
        <v>131</v>
      </c>
      <c r="K79" s="387"/>
      <c r="L79" s="439"/>
      <c r="M79" s="440"/>
      <c r="N79" s="439"/>
      <c r="O79" s="440"/>
      <c r="P79" s="374" t="str">
        <f>+IFERROR(N79/L79,"")</f>
        <v/>
      </c>
      <c r="Q79" s="375"/>
      <c r="R79" s="376"/>
      <c r="S79" s="518">
        <f>X79+X80</f>
        <v>0</v>
      </c>
      <c r="T79" s="519"/>
      <c r="U79" s="519"/>
      <c r="V79" s="519"/>
      <c r="W79" s="520"/>
      <c r="X79" s="636"/>
      <c r="Y79" s="637"/>
      <c r="Z79" s="637"/>
      <c r="AA79" s="638"/>
    </row>
    <row r="80" spans="2:27" ht="12" customHeight="1" x14ac:dyDescent="0.2">
      <c r="B80" s="187"/>
      <c r="C80" s="667"/>
      <c r="D80" s="668"/>
      <c r="E80" s="668"/>
      <c r="F80" s="668"/>
      <c r="G80" s="668"/>
      <c r="H80" s="668"/>
      <c r="I80" s="669"/>
      <c r="J80" s="384" t="s">
        <v>132</v>
      </c>
      <c r="K80" s="385"/>
      <c r="L80" s="508"/>
      <c r="M80" s="509"/>
      <c r="N80" s="510"/>
      <c r="O80" s="511"/>
      <c r="P80" s="377"/>
      <c r="Q80" s="378"/>
      <c r="R80" s="379"/>
      <c r="S80" s="502"/>
      <c r="T80" s="503"/>
      <c r="U80" s="503"/>
      <c r="V80" s="503"/>
      <c r="W80" s="504"/>
      <c r="X80" s="512"/>
      <c r="Y80" s="513"/>
      <c r="Z80" s="513"/>
      <c r="AA80" s="514"/>
    </row>
    <row r="81" spans="1:36" ht="12" customHeight="1" x14ac:dyDescent="0.2">
      <c r="B81" s="187"/>
      <c r="C81" s="644" t="s">
        <v>479</v>
      </c>
      <c r="D81" s="645"/>
      <c r="E81" s="645"/>
      <c r="F81" s="645"/>
      <c r="G81" s="645"/>
      <c r="H81" s="645"/>
      <c r="I81" s="646"/>
      <c r="J81" s="386" t="s">
        <v>131</v>
      </c>
      <c r="K81" s="387"/>
      <c r="L81" s="439"/>
      <c r="M81" s="440"/>
      <c r="N81" s="439"/>
      <c r="O81" s="440"/>
      <c r="P81" s="374" t="str">
        <f>+IFERROR(N81/L81,"")</f>
        <v/>
      </c>
      <c r="Q81" s="375"/>
      <c r="R81" s="376"/>
      <c r="S81" s="518">
        <f>X81+X82</f>
        <v>0</v>
      </c>
      <c r="T81" s="519"/>
      <c r="U81" s="519"/>
      <c r="V81" s="519"/>
      <c r="W81" s="520"/>
      <c r="X81" s="636"/>
      <c r="Y81" s="637"/>
      <c r="Z81" s="637"/>
      <c r="AA81" s="638"/>
    </row>
    <row r="82" spans="1:36" ht="12" customHeight="1" x14ac:dyDescent="0.2">
      <c r="B82" s="188"/>
      <c r="C82" s="535"/>
      <c r="D82" s="536"/>
      <c r="E82" s="536"/>
      <c r="F82" s="536"/>
      <c r="G82" s="536"/>
      <c r="H82" s="536"/>
      <c r="I82" s="537"/>
      <c r="J82" s="384" t="s">
        <v>132</v>
      </c>
      <c r="K82" s="385"/>
      <c r="L82" s="508"/>
      <c r="M82" s="509"/>
      <c r="N82" s="510"/>
      <c r="O82" s="511"/>
      <c r="P82" s="377"/>
      <c r="Q82" s="378"/>
      <c r="R82" s="379"/>
      <c r="S82" s="502"/>
      <c r="T82" s="503"/>
      <c r="U82" s="503"/>
      <c r="V82" s="503"/>
      <c r="W82" s="504"/>
      <c r="X82" s="512"/>
      <c r="Y82" s="513"/>
      <c r="Z82" s="513"/>
      <c r="AA82" s="514"/>
    </row>
    <row r="83" spans="1:36" ht="12" customHeight="1" x14ac:dyDescent="0.2">
      <c r="B83" s="659" t="s">
        <v>70</v>
      </c>
      <c r="C83" s="660"/>
      <c r="D83" s="660"/>
      <c r="E83" s="660"/>
      <c r="F83" s="660"/>
      <c r="G83" s="660"/>
      <c r="H83" s="660"/>
      <c r="I83" s="661"/>
      <c r="J83" s="386" t="s">
        <v>131</v>
      </c>
      <c r="K83" s="387"/>
      <c r="L83" s="547">
        <f>SUM(L43,L45,L51,L53,L55,L57,L59,L61,L69,L71,L73,L81,L77,L79,L63,L47,L49)</f>
        <v>0</v>
      </c>
      <c r="M83" s="548"/>
      <c r="N83" s="549">
        <f>SUM(N43,N45,N51,N53,N55,N57,N59,N61,N69,N71,N73,N81,N79,N77,N63,N47,N49,,)</f>
        <v>0</v>
      </c>
      <c r="O83" s="550"/>
      <c r="P83" s="374" t="str">
        <f>+IFERROR(N83/L83,"")</f>
        <v/>
      </c>
      <c r="Q83" s="375"/>
      <c r="R83" s="376"/>
      <c r="S83" s="554">
        <f>X83+X84</f>
        <v>0</v>
      </c>
      <c r="T83" s="555"/>
      <c r="U83" s="555"/>
      <c r="V83" s="555"/>
      <c r="W83" s="556"/>
      <c r="X83" s="551">
        <f>SUM(X43,X45,X51,X53,X55,X57,X59,X61,X69,X71,X73,X81,X77,X79,X63,X67,X75,X65,X47,X49)</f>
        <v>0</v>
      </c>
      <c r="Y83" s="552"/>
      <c r="Z83" s="552" t="e">
        <f>SUM(Z43,#REF!,Z45,Z51,Z53,Z55,Z57,Z61,#REF!,Z65,Z67,Z69,Z71,Z73,Z81)</f>
        <v>#REF!</v>
      </c>
      <c r="AA83" s="553"/>
    </row>
    <row r="84" spans="1:36" ht="12" customHeight="1" x14ac:dyDescent="0.2">
      <c r="B84" s="526"/>
      <c r="C84" s="527"/>
      <c r="D84" s="527"/>
      <c r="E84" s="527"/>
      <c r="F84" s="527"/>
      <c r="G84" s="527"/>
      <c r="H84" s="527"/>
      <c r="I84" s="528"/>
      <c r="J84" s="384" t="s">
        <v>132</v>
      </c>
      <c r="K84" s="385"/>
      <c r="L84" s="508"/>
      <c r="M84" s="509"/>
      <c r="N84" s="545">
        <f>SUM(N44,N46,N52,N50,N54,N56,N58,N66,N68,N70,N72,N74,N82,N78,N62,N60,N48,N64,N80)</f>
        <v>0</v>
      </c>
      <c r="O84" s="546"/>
      <c r="P84" s="377"/>
      <c r="Q84" s="378"/>
      <c r="R84" s="379"/>
      <c r="S84" s="557"/>
      <c r="T84" s="558"/>
      <c r="U84" s="558"/>
      <c r="V84" s="558"/>
      <c r="W84" s="559"/>
      <c r="X84" s="562">
        <f>SUM(X44,X46,X52,X54,X56,X58,X60,X62,X66,X68,X70,X72,X74,X82,X64,X76,X78,X80,X48,X50)</f>
        <v>0</v>
      </c>
      <c r="Y84" s="563"/>
      <c r="Z84" s="563" t="e">
        <f>SUM(Z44,#REF!,Z46,Z52,Z54,Z56,Z58,Z62,#REF!,Z66,Z68,Z70,Z72,Z74,Z82)</f>
        <v>#REF!</v>
      </c>
      <c r="AA84" s="564"/>
    </row>
    <row r="85" spans="1:36" ht="12" customHeight="1" x14ac:dyDescent="0.2">
      <c r="B85" s="591" t="s">
        <v>135</v>
      </c>
      <c r="C85" s="592"/>
      <c r="D85" s="592"/>
      <c r="E85" s="592"/>
      <c r="F85" s="592"/>
      <c r="G85" s="592"/>
      <c r="H85" s="592"/>
      <c r="I85" s="593"/>
      <c r="J85" s="285"/>
      <c r="K85" s="286"/>
      <c r="L85" s="662"/>
      <c r="M85" s="663"/>
      <c r="N85" s="662"/>
      <c r="O85" s="663"/>
      <c r="P85" s="381"/>
      <c r="Q85" s="382"/>
      <c r="R85" s="383"/>
      <c r="S85" s="66"/>
      <c r="T85" s="67"/>
      <c r="U85" s="67"/>
      <c r="V85" s="67"/>
      <c r="W85" s="68"/>
      <c r="X85" s="664"/>
      <c r="Y85" s="665"/>
      <c r="Z85" s="665"/>
      <c r="AA85" s="666"/>
    </row>
    <row r="86" spans="1:36" ht="12" customHeight="1" x14ac:dyDescent="0.2">
      <c r="B86" s="187"/>
      <c r="C86" s="565" t="s">
        <v>435</v>
      </c>
      <c r="D86" s="566"/>
      <c r="E86" s="566"/>
      <c r="F86" s="566"/>
      <c r="G86" s="566"/>
      <c r="H86" s="566"/>
      <c r="I86" s="567"/>
      <c r="J86" s="386" t="s">
        <v>131</v>
      </c>
      <c r="K86" s="387"/>
      <c r="L86" s="439"/>
      <c r="M86" s="440"/>
      <c r="N86" s="439"/>
      <c r="O86" s="440"/>
      <c r="P86" s="374" t="str">
        <f>+IFERROR(N86/L86,"")</f>
        <v/>
      </c>
      <c r="Q86" s="375"/>
      <c r="R86" s="376"/>
      <c r="S86" s="518">
        <f>X86+X87</f>
        <v>0</v>
      </c>
      <c r="T86" s="519"/>
      <c r="U86" s="519"/>
      <c r="V86" s="519"/>
      <c r="W86" s="520"/>
      <c r="X86" s="636"/>
      <c r="Y86" s="637"/>
      <c r="Z86" s="637"/>
      <c r="AA86" s="638"/>
    </row>
    <row r="87" spans="1:36" ht="12" customHeight="1" x14ac:dyDescent="0.2">
      <c r="B87" s="187"/>
      <c r="C87" s="568"/>
      <c r="D87" s="569"/>
      <c r="E87" s="569"/>
      <c r="F87" s="569"/>
      <c r="G87" s="569"/>
      <c r="H87" s="569"/>
      <c r="I87" s="570"/>
      <c r="J87" s="384" t="s">
        <v>132</v>
      </c>
      <c r="K87" s="385"/>
      <c r="L87" s="508"/>
      <c r="M87" s="509"/>
      <c r="N87" s="510"/>
      <c r="O87" s="511"/>
      <c r="P87" s="377"/>
      <c r="Q87" s="378"/>
      <c r="R87" s="379"/>
      <c r="S87" s="502"/>
      <c r="T87" s="503"/>
      <c r="U87" s="503"/>
      <c r="V87" s="503"/>
      <c r="W87" s="504"/>
      <c r="X87" s="512"/>
      <c r="Y87" s="513"/>
      <c r="Z87" s="513"/>
      <c r="AA87" s="514"/>
    </row>
    <row r="88" spans="1:36" ht="12" customHeight="1" x14ac:dyDescent="0.2">
      <c r="B88" s="187"/>
      <c r="C88" s="565" t="s">
        <v>153</v>
      </c>
      <c r="D88" s="566"/>
      <c r="E88" s="566"/>
      <c r="F88" s="566"/>
      <c r="G88" s="566"/>
      <c r="H88" s="566"/>
      <c r="I88" s="567"/>
      <c r="J88" s="386" t="s">
        <v>131</v>
      </c>
      <c r="K88" s="387"/>
      <c r="L88" s="439"/>
      <c r="M88" s="440"/>
      <c r="N88" s="439"/>
      <c r="O88" s="440"/>
      <c r="P88" s="374" t="str">
        <f>+IFERROR(N88/L88,"")</f>
        <v/>
      </c>
      <c r="Q88" s="375"/>
      <c r="R88" s="376"/>
      <c r="S88" s="518">
        <f>X88+X89</f>
        <v>0</v>
      </c>
      <c r="T88" s="519"/>
      <c r="U88" s="519"/>
      <c r="V88" s="519"/>
      <c r="W88" s="520"/>
      <c r="X88" s="636"/>
      <c r="Y88" s="637"/>
      <c r="Z88" s="637"/>
      <c r="AA88" s="638"/>
    </row>
    <row r="89" spans="1:36" ht="12" customHeight="1" x14ac:dyDescent="0.2">
      <c r="B89" s="187"/>
      <c r="C89" s="568"/>
      <c r="D89" s="569"/>
      <c r="E89" s="569"/>
      <c r="F89" s="569"/>
      <c r="G89" s="569"/>
      <c r="H89" s="569"/>
      <c r="I89" s="570"/>
      <c r="J89" s="384" t="s">
        <v>132</v>
      </c>
      <c r="K89" s="385"/>
      <c r="L89" s="508"/>
      <c r="M89" s="509"/>
      <c r="N89" s="510"/>
      <c r="O89" s="511"/>
      <c r="P89" s="377"/>
      <c r="Q89" s="378"/>
      <c r="R89" s="379"/>
      <c r="S89" s="502"/>
      <c r="T89" s="503"/>
      <c r="U89" s="503"/>
      <c r="V89" s="503"/>
      <c r="W89" s="504"/>
      <c r="X89" s="512"/>
      <c r="Y89" s="513"/>
      <c r="Z89" s="513"/>
      <c r="AA89" s="514"/>
    </row>
    <row r="90" spans="1:36" ht="12" customHeight="1" x14ac:dyDescent="0.2">
      <c r="B90" s="187"/>
      <c r="C90" s="565" t="s">
        <v>319</v>
      </c>
      <c r="D90" s="566"/>
      <c r="E90" s="566"/>
      <c r="F90" s="566"/>
      <c r="G90" s="566"/>
      <c r="H90" s="566"/>
      <c r="I90" s="567"/>
      <c r="J90" s="386" t="s">
        <v>131</v>
      </c>
      <c r="K90" s="387"/>
      <c r="L90" s="439"/>
      <c r="M90" s="440"/>
      <c r="N90" s="439"/>
      <c r="O90" s="440"/>
      <c r="P90" s="374" t="str">
        <f>+IFERROR(N90/L90,"")</f>
        <v/>
      </c>
      <c r="Q90" s="375"/>
      <c r="R90" s="376"/>
      <c r="S90" s="518">
        <f>X90+X91</f>
        <v>0</v>
      </c>
      <c r="T90" s="519"/>
      <c r="U90" s="519"/>
      <c r="V90" s="519"/>
      <c r="W90" s="520"/>
      <c r="X90" s="636"/>
      <c r="Y90" s="637"/>
      <c r="Z90" s="637"/>
      <c r="AA90" s="638"/>
    </row>
    <row r="91" spans="1:36" ht="12" customHeight="1" x14ac:dyDescent="0.2">
      <c r="B91" s="188"/>
      <c r="C91" s="571"/>
      <c r="D91" s="572"/>
      <c r="E91" s="572"/>
      <c r="F91" s="572"/>
      <c r="G91" s="572"/>
      <c r="H91" s="572"/>
      <c r="I91" s="573"/>
      <c r="J91" s="384" t="s">
        <v>132</v>
      </c>
      <c r="K91" s="385"/>
      <c r="L91" s="508"/>
      <c r="M91" s="509"/>
      <c r="N91" s="510"/>
      <c r="O91" s="511"/>
      <c r="P91" s="377"/>
      <c r="Q91" s="378"/>
      <c r="R91" s="379"/>
      <c r="S91" s="502"/>
      <c r="T91" s="503"/>
      <c r="U91" s="503"/>
      <c r="V91" s="503"/>
      <c r="W91" s="504"/>
      <c r="X91" s="512"/>
      <c r="Y91" s="513"/>
      <c r="Z91" s="513"/>
      <c r="AA91" s="514"/>
    </row>
    <row r="92" spans="1:36" ht="12" customHeight="1" x14ac:dyDescent="0.2">
      <c r="B92" s="659" t="s">
        <v>70</v>
      </c>
      <c r="C92" s="660"/>
      <c r="D92" s="660"/>
      <c r="E92" s="660"/>
      <c r="F92" s="660"/>
      <c r="G92" s="660"/>
      <c r="H92" s="660"/>
      <c r="I92" s="661"/>
      <c r="J92" s="386" t="s">
        <v>131</v>
      </c>
      <c r="K92" s="387"/>
      <c r="L92" s="547">
        <f>SUM(L86,L88,L90)</f>
        <v>0</v>
      </c>
      <c r="M92" s="548"/>
      <c r="N92" s="549">
        <f>SUM(N86,N88,N90)</f>
        <v>0</v>
      </c>
      <c r="O92" s="550"/>
      <c r="P92" s="374" t="str">
        <f>+IFERROR(N92/L92,"")</f>
        <v/>
      </c>
      <c r="Q92" s="375"/>
      <c r="R92" s="376"/>
      <c r="S92" s="554">
        <f>X92+X93</f>
        <v>0</v>
      </c>
      <c r="T92" s="555"/>
      <c r="U92" s="555"/>
      <c r="V92" s="555"/>
      <c r="W92" s="556"/>
      <c r="X92" s="551">
        <f>SUM(X86,X88,X90)</f>
        <v>0</v>
      </c>
      <c r="Y92" s="552"/>
      <c r="Z92" s="552" t="e">
        <f>SUM(#REF!,Z45,Z51,Z53,Z55,Z57,Z61,#REF!,Z65,#REF!,Z82,Z84,Z86,Z88,Z90)</f>
        <v>#REF!</v>
      </c>
      <c r="AA92" s="553"/>
    </row>
    <row r="93" spans="1:36" ht="12" customHeight="1" x14ac:dyDescent="0.2">
      <c r="B93" s="526"/>
      <c r="C93" s="527"/>
      <c r="D93" s="527"/>
      <c r="E93" s="527"/>
      <c r="F93" s="527"/>
      <c r="G93" s="527"/>
      <c r="H93" s="527"/>
      <c r="I93" s="528"/>
      <c r="J93" s="384" t="s">
        <v>132</v>
      </c>
      <c r="K93" s="385"/>
      <c r="L93" s="560"/>
      <c r="M93" s="561"/>
      <c r="N93" s="545">
        <f>SUM(N87,N89,N91)</f>
        <v>0</v>
      </c>
      <c r="O93" s="546"/>
      <c r="P93" s="377"/>
      <c r="Q93" s="378"/>
      <c r="R93" s="379"/>
      <c r="S93" s="557"/>
      <c r="T93" s="558"/>
      <c r="U93" s="558"/>
      <c r="V93" s="558"/>
      <c r="W93" s="559"/>
      <c r="X93" s="395">
        <f>SUM(X87,X89,X91)</f>
        <v>0</v>
      </c>
      <c r="Y93" s="396"/>
      <c r="Z93" s="396" t="e">
        <f>SUM(#REF!,Z46,Z52,Z54,Z56,Z58,Z62,#REF!,#REF!,Z81,Z83,Z85,Z87,Z89,Z91)</f>
        <v>#REF!</v>
      </c>
      <c r="AA93" s="397"/>
    </row>
    <row r="94" spans="1:36" s="180" customFormat="1" ht="12" customHeight="1" x14ac:dyDescent="0.2">
      <c r="A94"/>
      <c r="B94" s="529" t="s">
        <v>30</v>
      </c>
      <c r="C94" s="530"/>
      <c r="D94" s="530"/>
      <c r="E94" s="530"/>
      <c r="F94" s="530"/>
      <c r="G94" s="530"/>
      <c r="H94" s="530"/>
      <c r="I94" s="531"/>
      <c r="J94" s="386" t="s">
        <v>131</v>
      </c>
      <c r="K94" s="387"/>
      <c r="L94" s="547">
        <f>SUM(L83,L92)</f>
        <v>0</v>
      </c>
      <c r="M94" s="548"/>
      <c r="N94" s="549">
        <f>SUM(N83,N92)</f>
        <v>0</v>
      </c>
      <c r="O94" s="550"/>
      <c r="P94" s="374" t="str">
        <f>+IFERROR(N94/L94,"")</f>
        <v/>
      </c>
      <c r="Q94" s="375"/>
      <c r="R94" s="376"/>
      <c r="S94" s="554">
        <f>S83+S92</f>
        <v>0</v>
      </c>
      <c r="T94" s="555"/>
      <c r="U94" s="555"/>
      <c r="V94" s="555"/>
      <c r="W94" s="556"/>
      <c r="X94" s="551">
        <f>X83+X92</f>
        <v>0</v>
      </c>
      <c r="Y94" s="552"/>
      <c r="Z94" s="552"/>
      <c r="AA94" s="553"/>
      <c r="AB94"/>
    </row>
    <row r="95" spans="1:36" ht="12" customHeight="1" x14ac:dyDescent="0.2">
      <c r="B95" s="532"/>
      <c r="C95" s="533"/>
      <c r="D95" s="533"/>
      <c r="E95" s="533"/>
      <c r="F95" s="533"/>
      <c r="G95" s="533"/>
      <c r="H95" s="533"/>
      <c r="I95" s="534"/>
      <c r="J95" s="384" t="s">
        <v>132</v>
      </c>
      <c r="K95" s="385"/>
      <c r="L95" s="560"/>
      <c r="M95" s="561"/>
      <c r="N95" s="545">
        <f>SUM(N84,N93)</f>
        <v>0</v>
      </c>
      <c r="O95" s="546"/>
      <c r="P95" s="377"/>
      <c r="Q95" s="378"/>
      <c r="R95" s="379"/>
      <c r="S95" s="557"/>
      <c r="T95" s="558"/>
      <c r="U95" s="558"/>
      <c r="V95" s="558"/>
      <c r="W95" s="559"/>
      <c r="X95" s="562">
        <f>X84+X93</f>
        <v>0</v>
      </c>
      <c r="Y95" s="563"/>
      <c r="Z95" s="563"/>
      <c r="AA95" s="564"/>
    </row>
    <row r="96" spans="1:36" ht="6.75" customHeight="1" x14ac:dyDescent="0.2">
      <c r="B96" s="80"/>
      <c r="C96" s="52"/>
      <c r="D96" s="52"/>
      <c r="E96" s="52"/>
      <c r="F96" s="52"/>
      <c r="G96" s="52"/>
      <c r="H96" s="52"/>
      <c r="I96" s="52"/>
      <c r="J96" s="63"/>
      <c r="K96" s="63"/>
      <c r="L96" s="63"/>
      <c r="M96" s="63"/>
      <c r="N96" s="63"/>
      <c r="O96" s="55"/>
      <c r="P96" s="55"/>
      <c r="Q96" s="55"/>
      <c r="R96" s="55"/>
      <c r="S96" s="55"/>
      <c r="T96" s="55"/>
      <c r="U96" s="55"/>
      <c r="V96" s="54"/>
      <c r="W96" s="54"/>
      <c r="X96" s="54"/>
      <c r="Y96" s="54"/>
      <c r="Z96" s="54"/>
      <c r="AA96" s="54"/>
      <c r="AB96" s="57"/>
      <c r="AC96" s="57"/>
      <c r="AD96" s="57"/>
      <c r="AE96" s="57"/>
      <c r="AF96" s="57"/>
      <c r="AG96" s="57"/>
      <c r="AH96" s="57"/>
      <c r="AI96" s="57"/>
      <c r="AJ96" s="57"/>
    </row>
    <row r="97" spans="2:36" ht="6.75" customHeight="1" x14ac:dyDescent="0.2">
      <c r="B97" s="80"/>
      <c r="C97" s="52"/>
      <c r="D97" s="52"/>
      <c r="E97" s="52"/>
      <c r="F97" s="52"/>
      <c r="G97" s="52"/>
      <c r="H97" s="52"/>
      <c r="I97" s="52"/>
      <c r="J97" s="63"/>
      <c r="K97" s="63"/>
      <c r="L97" s="63"/>
      <c r="M97" s="63"/>
      <c r="N97" s="63"/>
      <c r="O97" s="55"/>
      <c r="P97" s="55"/>
      <c r="Q97" s="55"/>
      <c r="R97" s="55"/>
      <c r="S97" s="55"/>
      <c r="T97" s="55"/>
      <c r="U97" s="55"/>
      <c r="V97" s="54"/>
      <c r="W97" s="54"/>
      <c r="X97" s="54"/>
      <c r="Y97" s="54"/>
      <c r="Z97" s="54"/>
      <c r="AA97" s="54"/>
      <c r="AB97" s="57"/>
      <c r="AC97" s="57"/>
      <c r="AD97" s="57"/>
      <c r="AE97" s="57"/>
      <c r="AF97" s="57"/>
      <c r="AG97" s="57"/>
      <c r="AH97" s="57"/>
      <c r="AI97" s="57"/>
      <c r="AJ97" s="57"/>
    </row>
    <row r="98" spans="2:36" ht="12" customHeight="1" x14ac:dyDescent="0.2">
      <c r="B98" s="2" t="s">
        <v>651</v>
      </c>
      <c r="S98" s="541" t="s">
        <v>175</v>
      </c>
      <c r="T98" s="541"/>
      <c r="U98" s="541"/>
      <c r="V98" s="3" t="s">
        <v>174</v>
      </c>
      <c r="W98" s="542">
        <f>G25</f>
        <v>0</v>
      </c>
      <c r="X98" s="543"/>
      <c r="Y98" s="544"/>
      <c r="Z98" s="2" t="s">
        <v>36</v>
      </c>
      <c r="AA98" s="2"/>
    </row>
    <row r="99" spans="2:36" ht="12" customHeight="1" x14ac:dyDescent="0.2">
      <c r="B99" s="2"/>
      <c r="D99" s="380" t="s">
        <v>436</v>
      </c>
      <c r="E99" s="380"/>
      <c r="F99" s="380"/>
      <c r="G99" s="380"/>
      <c r="H99" s="380"/>
      <c r="I99" s="380"/>
      <c r="J99" s="380"/>
      <c r="K99" s="380"/>
      <c r="L99" s="380"/>
      <c r="M99" s="380"/>
      <c r="N99" s="380"/>
      <c r="O99" s="380"/>
      <c r="P99" s="380"/>
      <c r="Q99" s="380"/>
      <c r="R99" t="s">
        <v>174</v>
      </c>
      <c r="S99" s="656" t="str">
        <f>+IFERROR(SUM(N83:O84)/W98,"")</f>
        <v/>
      </c>
      <c r="T99" s="657"/>
      <c r="U99" s="658"/>
      <c r="V99" s="5" t="s">
        <v>39</v>
      </c>
      <c r="W99" s="538" t="str">
        <f>+IFERROR(S83/W98,"")</f>
        <v/>
      </c>
      <c r="X99" s="539"/>
      <c r="Y99" s="540"/>
      <c r="Z99" s="2" t="s">
        <v>495</v>
      </c>
      <c r="AA99" s="2"/>
    </row>
    <row r="100" spans="2:36" ht="12" customHeight="1" x14ac:dyDescent="0.2">
      <c r="D100" s="380" t="s">
        <v>437</v>
      </c>
      <c r="E100" s="380"/>
      <c r="F100" s="380"/>
      <c r="G100" s="380"/>
      <c r="H100" s="380"/>
      <c r="I100" s="380"/>
      <c r="J100" s="380"/>
      <c r="K100" s="380"/>
      <c r="L100" s="380"/>
      <c r="M100" s="380"/>
      <c r="N100" s="380"/>
      <c r="O100" s="380"/>
      <c r="P100" s="380"/>
      <c r="Q100" s="380"/>
      <c r="R100" t="s">
        <v>174</v>
      </c>
      <c r="S100" s="538" t="str">
        <f>+IFERROR(SUM(N94:O95)/W98,"")</f>
        <v/>
      </c>
      <c r="T100" s="539"/>
      <c r="U100" s="540"/>
      <c r="V100" s="5" t="s">
        <v>39</v>
      </c>
      <c r="W100" s="538" t="str">
        <f>+IFERROR(S94/W98,"")</f>
        <v/>
      </c>
      <c r="X100" s="539"/>
      <c r="Y100" s="540"/>
      <c r="Z100" s="2" t="s">
        <v>495</v>
      </c>
      <c r="AA100" s="2"/>
    </row>
    <row r="101" spans="2:36" ht="12" customHeight="1" x14ac:dyDescent="0.2">
      <c r="B101" s="2"/>
      <c r="G101" s="48"/>
      <c r="R101" s="51"/>
      <c r="S101" s="51"/>
      <c r="T101" s="51"/>
      <c r="V101" s="51"/>
      <c r="W101" s="51"/>
      <c r="X101" s="51"/>
      <c r="Z101" s="46" t="s">
        <v>480</v>
      </c>
    </row>
    <row r="102" spans="2:36" ht="12" customHeight="1" x14ac:dyDescent="0.2">
      <c r="B102" s="406" t="s">
        <v>652</v>
      </c>
      <c r="C102" s="407"/>
      <c r="D102" s="407"/>
      <c r="E102" s="407"/>
      <c r="F102" s="407"/>
      <c r="G102" s="407"/>
      <c r="H102" s="407"/>
      <c r="I102" s="407"/>
      <c r="J102" s="407"/>
      <c r="K102" s="407"/>
      <c r="L102" s="407"/>
      <c r="M102" s="407"/>
      <c r="N102" s="407"/>
      <c r="O102" s="407"/>
      <c r="P102" s="407"/>
      <c r="Q102" s="407"/>
      <c r="R102" s="407"/>
      <c r="S102" s="407"/>
      <c r="T102" s="407"/>
      <c r="U102" s="407"/>
      <c r="V102" s="407"/>
      <c r="W102" s="407"/>
      <c r="X102" s="407"/>
      <c r="Y102" s="407"/>
      <c r="Z102" s="407"/>
      <c r="AA102" s="408"/>
    </row>
    <row r="103" spans="2:36" ht="12" customHeight="1" x14ac:dyDescent="0.2">
      <c r="B103" s="24" t="s">
        <v>79</v>
      </c>
      <c r="C103" s="298" t="s">
        <v>19</v>
      </c>
      <c r="D103" s="299"/>
      <c r="E103" s="299"/>
      <c r="F103" s="299"/>
      <c r="G103" s="299"/>
      <c r="H103" s="299"/>
      <c r="I103" s="299"/>
      <c r="J103" s="299"/>
      <c r="K103" s="299"/>
      <c r="L103" s="299"/>
      <c r="M103" s="300"/>
      <c r="N103" s="289" t="s">
        <v>18</v>
      </c>
      <c r="O103" s="290"/>
      <c r="P103" s="290"/>
      <c r="Q103" s="290"/>
      <c r="R103" s="290"/>
      <c r="S103" s="290"/>
      <c r="T103" s="626" t="s">
        <v>662</v>
      </c>
      <c r="U103" s="627"/>
      <c r="V103" s="627"/>
      <c r="W103" s="628"/>
      <c r="X103" s="409" t="s">
        <v>71</v>
      </c>
      <c r="Y103" s="629"/>
      <c r="Z103" s="629"/>
      <c r="AA103" s="411"/>
    </row>
    <row r="104" spans="2:36" ht="12" customHeight="1" x14ac:dyDescent="0.2">
      <c r="B104" s="23">
        <v>1</v>
      </c>
      <c r="C104" s="400" t="s">
        <v>180</v>
      </c>
      <c r="D104" s="401"/>
      <c r="E104" s="401"/>
      <c r="F104" s="401"/>
      <c r="G104" s="401"/>
      <c r="H104" s="401"/>
      <c r="I104" s="401"/>
      <c r="J104" s="401"/>
      <c r="K104" s="401"/>
      <c r="L104" s="401"/>
      <c r="M104" s="402"/>
      <c r="N104" s="412" t="s">
        <v>20</v>
      </c>
      <c r="O104" s="413"/>
      <c r="P104" s="413"/>
      <c r="Q104" s="413"/>
      <c r="R104" s="413"/>
      <c r="S104" s="414"/>
      <c r="T104" s="586">
        <v>800</v>
      </c>
      <c r="U104" s="587"/>
      <c r="V104" s="587"/>
      <c r="W104" s="588"/>
      <c r="X104" s="580" t="s">
        <v>653</v>
      </c>
      <c r="Y104" s="581"/>
      <c r="Z104" s="581"/>
      <c r="AA104" s="582"/>
    </row>
    <row r="105" spans="2:36" ht="12" customHeight="1" x14ac:dyDescent="0.2">
      <c r="B105" s="13"/>
      <c r="C105" s="403"/>
      <c r="D105" s="404"/>
      <c r="E105" s="404"/>
      <c r="F105" s="404"/>
      <c r="G105" s="404"/>
      <c r="H105" s="404"/>
      <c r="I105" s="404"/>
      <c r="J105" s="404"/>
      <c r="K105" s="404"/>
      <c r="L105" s="404"/>
      <c r="M105" s="405"/>
      <c r="N105" s="415"/>
      <c r="O105" s="416"/>
      <c r="P105" s="416"/>
      <c r="Q105" s="416"/>
      <c r="R105" s="416"/>
      <c r="S105" s="417"/>
      <c r="T105" s="421"/>
      <c r="U105" s="422"/>
      <c r="V105" s="422"/>
      <c r="W105" s="423"/>
      <c r="X105" s="424"/>
      <c r="Y105" s="425"/>
      <c r="Z105" s="425"/>
      <c r="AA105" s="426"/>
    </row>
    <row r="106" spans="2:36" ht="12" customHeight="1" x14ac:dyDescent="0.2">
      <c r="B106" s="13"/>
      <c r="C106" s="403"/>
      <c r="D106" s="404"/>
      <c r="E106" s="404"/>
      <c r="F106" s="404"/>
      <c r="G106" s="404"/>
      <c r="H106" s="404"/>
      <c r="I106" s="404"/>
      <c r="J106" s="404"/>
      <c r="K106" s="404"/>
      <c r="L106" s="404"/>
      <c r="M106" s="405"/>
      <c r="N106" s="415"/>
      <c r="O106" s="416"/>
      <c r="P106" s="416"/>
      <c r="Q106" s="416"/>
      <c r="R106" s="416"/>
      <c r="S106" s="417"/>
      <c r="T106" s="421"/>
      <c r="U106" s="422"/>
      <c r="V106" s="422"/>
      <c r="W106" s="423"/>
      <c r="X106" s="424"/>
      <c r="Y106" s="425"/>
      <c r="Z106" s="425"/>
      <c r="AA106" s="426"/>
    </row>
    <row r="107" spans="2:36" ht="12" customHeight="1" x14ac:dyDescent="0.2">
      <c r="B107" s="11"/>
      <c r="C107" s="403"/>
      <c r="D107" s="404"/>
      <c r="E107" s="404"/>
      <c r="F107" s="404"/>
      <c r="G107" s="404"/>
      <c r="H107" s="404"/>
      <c r="I107" s="404"/>
      <c r="J107" s="404"/>
      <c r="K107" s="404"/>
      <c r="L107" s="404"/>
      <c r="M107" s="405"/>
      <c r="N107" s="415"/>
      <c r="O107" s="416"/>
      <c r="P107" s="416"/>
      <c r="Q107" s="416"/>
      <c r="R107" s="416"/>
      <c r="S107" s="417"/>
      <c r="T107" s="421"/>
      <c r="U107" s="422"/>
      <c r="V107" s="422"/>
      <c r="W107" s="423"/>
      <c r="X107" s="424"/>
      <c r="Y107" s="425"/>
      <c r="Z107" s="425"/>
      <c r="AA107" s="426"/>
    </row>
    <row r="108" spans="2:36" ht="12" customHeight="1" x14ac:dyDescent="0.2">
      <c r="B108" s="26"/>
      <c r="C108" s="427"/>
      <c r="D108" s="428"/>
      <c r="E108" s="428"/>
      <c r="F108" s="428"/>
      <c r="G108" s="428"/>
      <c r="H108" s="428"/>
      <c r="I108" s="428"/>
      <c r="J108" s="428"/>
      <c r="K108" s="428"/>
      <c r="L108" s="428"/>
      <c r="M108" s="429"/>
      <c r="N108" s="430"/>
      <c r="O108" s="431"/>
      <c r="P108" s="431"/>
      <c r="Q108" s="431"/>
      <c r="R108" s="431"/>
      <c r="S108" s="432"/>
      <c r="T108" s="630"/>
      <c r="U108" s="631"/>
      <c r="V108" s="631"/>
      <c r="W108" s="632"/>
      <c r="X108" s="633"/>
      <c r="Y108" s="634"/>
      <c r="Z108" s="634"/>
      <c r="AA108" s="635"/>
    </row>
    <row r="109" spans="2:36" ht="19.5" customHeight="1" x14ac:dyDescent="0.2">
      <c r="B109" s="47" t="s">
        <v>654</v>
      </c>
    </row>
    <row r="110" spans="2:36" ht="12" customHeight="1" x14ac:dyDescent="0.2">
      <c r="B110" s="391" t="s">
        <v>28</v>
      </c>
      <c r="C110" s="398"/>
      <c r="D110" s="398"/>
      <c r="E110" s="398"/>
      <c r="F110" s="398"/>
      <c r="G110" s="398"/>
      <c r="H110" s="398"/>
      <c r="I110" s="392"/>
      <c r="J110" s="388" t="s">
        <v>561</v>
      </c>
      <c r="K110" s="389"/>
      <c r="L110" s="389"/>
      <c r="M110" s="389"/>
      <c r="N110" s="389"/>
      <c r="O110" s="389"/>
      <c r="P110" s="389"/>
      <c r="Q110" s="389"/>
      <c r="R110" s="389"/>
      <c r="S110" s="389"/>
      <c r="T110" s="389"/>
      <c r="U110" s="389"/>
      <c r="V110" s="389"/>
      <c r="W110" s="389"/>
      <c r="X110" s="389"/>
      <c r="Y110" s="389"/>
      <c r="Z110" s="389"/>
      <c r="AA110" s="390"/>
    </row>
    <row r="111" spans="2:36" ht="12" customHeight="1" x14ac:dyDescent="0.2">
      <c r="B111" s="617"/>
      <c r="C111" s="618"/>
      <c r="D111" s="618"/>
      <c r="E111" s="618"/>
      <c r="F111" s="618"/>
      <c r="G111" s="618"/>
      <c r="H111" s="618"/>
      <c r="I111" s="619"/>
      <c r="J111" s="388" t="s">
        <v>37</v>
      </c>
      <c r="K111" s="389"/>
      <c r="L111" s="389"/>
      <c r="M111" s="389"/>
      <c r="N111" s="389"/>
      <c r="O111" s="390"/>
      <c r="P111" s="391" t="s">
        <v>123</v>
      </c>
      <c r="Q111" s="398"/>
      <c r="R111" s="392"/>
      <c r="S111" s="388" t="s">
        <v>124</v>
      </c>
      <c r="T111" s="389"/>
      <c r="U111" s="389"/>
      <c r="V111" s="389"/>
      <c r="W111" s="389"/>
      <c r="X111" s="389"/>
      <c r="Y111" s="389"/>
      <c r="Z111" s="389"/>
      <c r="AA111" s="390"/>
    </row>
    <row r="112" spans="2:36" ht="12" customHeight="1" x14ac:dyDescent="0.2">
      <c r="B112" s="393"/>
      <c r="C112" s="399"/>
      <c r="D112" s="399"/>
      <c r="E112" s="399"/>
      <c r="F112" s="399"/>
      <c r="G112" s="399"/>
      <c r="H112" s="399"/>
      <c r="I112" s="394"/>
      <c r="J112" s="391" t="s">
        <v>28</v>
      </c>
      <c r="K112" s="392"/>
      <c r="L112" s="605" t="s">
        <v>125</v>
      </c>
      <c r="M112" s="607"/>
      <c r="N112" s="605" t="s">
        <v>126</v>
      </c>
      <c r="O112" s="607"/>
      <c r="P112" s="393"/>
      <c r="Q112" s="399"/>
      <c r="R112" s="394"/>
      <c r="S112" s="620" t="s">
        <v>127</v>
      </c>
      <c r="T112" s="621"/>
      <c r="U112" s="621"/>
      <c r="V112" s="621"/>
      <c r="W112" s="622"/>
      <c r="X112" s="605" t="s">
        <v>128</v>
      </c>
      <c r="Y112" s="606"/>
      <c r="Z112" s="606"/>
      <c r="AA112" s="607"/>
    </row>
    <row r="113" spans="2:27" ht="12" customHeight="1" x14ac:dyDescent="0.2">
      <c r="B113" s="591" t="s">
        <v>434</v>
      </c>
      <c r="C113" s="592"/>
      <c r="D113" s="592"/>
      <c r="E113" s="592"/>
      <c r="F113" s="592"/>
      <c r="G113" s="592"/>
      <c r="H113" s="592"/>
      <c r="I113" s="593"/>
      <c r="J113" s="393"/>
      <c r="K113" s="394"/>
      <c r="L113" s="608" t="s">
        <v>39</v>
      </c>
      <c r="M113" s="609"/>
      <c r="N113" s="608" t="s">
        <v>39</v>
      </c>
      <c r="O113" s="609"/>
      <c r="P113" s="388" t="s">
        <v>129</v>
      </c>
      <c r="Q113" s="389"/>
      <c r="R113" s="390"/>
      <c r="S113" s="623"/>
      <c r="T113" s="624"/>
      <c r="U113" s="624"/>
      <c r="V113" s="624"/>
      <c r="W113" s="625"/>
      <c r="X113" s="605" t="s">
        <v>130</v>
      </c>
      <c r="Y113" s="606"/>
      <c r="Z113" s="606"/>
      <c r="AA113" s="607"/>
    </row>
    <row r="114" spans="2:27" ht="12" customHeight="1" x14ac:dyDescent="0.2">
      <c r="B114" s="187"/>
      <c r="C114" s="433" t="s">
        <v>9</v>
      </c>
      <c r="D114" s="434"/>
      <c r="E114" s="434"/>
      <c r="F114" s="434"/>
      <c r="G114" s="434"/>
      <c r="H114" s="434"/>
      <c r="I114" s="435"/>
      <c r="J114" s="386" t="s">
        <v>131</v>
      </c>
      <c r="K114" s="387"/>
      <c r="L114" s="439"/>
      <c r="M114" s="440"/>
      <c r="N114" s="439"/>
      <c r="O114" s="440"/>
      <c r="P114" s="374" t="str">
        <f>+IFERROR(N114/L114,"")</f>
        <v/>
      </c>
      <c r="Q114" s="375"/>
      <c r="R114" s="376"/>
      <c r="S114" s="518">
        <f>X114+X115</f>
        <v>0</v>
      </c>
      <c r="T114" s="519"/>
      <c r="U114" s="519"/>
      <c r="V114" s="519"/>
      <c r="W114" s="520"/>
      <c r="X114" s="636"/>
      <c r="Y114" s="637"/>
      <c r="Z114" s="637"/>
      <c r="AA114" s="638"/>
    </row>
    <row r="115" spans="2:27" ht="12" customHeight="1" x14ac:dyDescent="0.2">
      <c r="B115" s="187"/>
      <c r="C115" s="436"/>
      <c r="D115" s="437"/>
      <c r="E115" s="437"/>
      <c r="F115" s="437"/>
      <c r="G115" s="437"/>
      <c r="H115" s="437"/>
      <c r="I115" s="438"/>
      <c r="J115" s="384" t="s">
        <v>132</v>
      </c>
      <c r="K115" s="385"/>
      <c r="L115" s="508"/>
      <c r="M115" s="509"/>
      <c r="N115" s="510"/>
      <c r="O115" s="511"/>
      <c r="P115" s="377"/>
      <c r="Q115" s="378"/>
      <c r="R115" s="379"/>
      <c r="S115" s="502"/>
      <c r="T115" s="503"/>
      <c r="U115" s="503"/>
      <c r="V115" s="503"/>
      <c r="W115" s="504"/>
      <c r="X115" s="512"/>
      <c r="Y115" s="513"/>
      <c r="Z115" s="513"/>
      <c r="AA115" s="514"/>
    </row>
    <row r="116" spans="2:27" ht="12" customHeight="1" x14ac:dyDescent="0.2">
      <c r="B116" s="187"/>
      <c r="C116" s="433" t="s">
        <v>438</v>
      </c>
      <c r="D116" s="434"/>
      <c r="E116" s="434"/>
      <c r="F116" s="434"/>
      <c r="G116" s="434"/>
      <c r="H116" s="434"/>
      <c r="I116" s="435"/>
      <c r="J116" s="386" t="s">
        <v>131</v>
      </c>
      <c r="K116" s="387"/>
      <c r="L116" s="439"/>
      <c r="M116" s="440"/>
      <c r="N116" s="439"/>
      <c r="O116" s="440"/>
      <c r="P116" s="374" t="str">
        <f>+IFERROR(N116/L116,"")</f>
        <v/>
      </c>
      <c r="Q116" s="375"/>
      <c r="R116" s="376"/>
      <c r="S116" s="518">
        <f>X116+X117</f>
        <v>0</v>
      </c>
      <c r="T116" s="519"/>
      <c r="U116" s="519"/>
      <c r="V116" s="519"/>
      <c r="W116" s="520"/>
      <c r="X116" s="636"/>
      <c r="Y116" s="637"/>
      <c r="Z116" s="637"/>
      <c r="AA116" s="638"/>
    </row>
    <row r="117" spans="2:27" ht="12" customHeight="1" x14ac:dyDescent="0.2">
      <c r="B117" s="187"/>
      <c r="C117" s="436"/>
      <c r="D117" s="437"/>
      <c r="E117" s="437"/>
      <c r="F117" s="437"/>
      <c r="G117" s="437"/>
      <c r="H117" s="437"/>
      <c r="I117" s="438"/>
      <c r="J117" s="384" t="s">
        <v>132</v>
      </c>
      <c r="K117" s="385"/>
      <c r="L117" s="508"/>
      <c r="M117" s="509"/>
      <c r="N117" s="510"/>
      <c r="O117" s="511"/>
      <c r="P117" s="377"/>
      <c r="Q117" s="378"/>
      <c r="R117" s="379"/>
      <c r="S117" s="502"/>
      <c r="T117" s="503"/>
      <c r="U117" s="503"/>
      <c r="V117" s="503"/>
      <c r="W117" s="504"/>
      <c r="X117" s="512"/>
      <c r="Y117" s="513"/>
      <c r="Z117" s="513"/>
      <c r="AA117" s="514"/>
    </row>
    <row r="118" spans="2:27" ht="12" customHeight="1" x14ac:dyDescent="0.2">
      <c r="B118" s="187"/>
      <c r="C118" s="433" t="s">
        <v>612</v>
      </c>
      <c r="D118" s="434"/>
      <c r="E118" s="434"/>
      <c r="F118" s="434"/>
      <c r="G118" s="434"/>
      <c r="H118" s="434"/>
      <c r="I118" s="435"/>
      <c r="J118" s="386" t="s">
        <v>131</v>
      </c>
      <c r="K118" s="387"/>
      <c r="L118" s="439"/>
      <c r="M118" s="440"/>
      <c r="N118" s="439"/>
      <c r="O118" s="440"/>
      <c r="P118" s="374" t="str">
        <f>+IFERROR(N118/L118,"")</f>
        <v/>
      </c>
      <c r="Q118" s="375"/>
      <c r="R118" s="376"/>
      <c r="S118" s="518">
        <f>X118+X119</f>
        <v>0</v>
      </c>
      <c r="T118" s="519"/>
      <c r="U118" s="519"/>
      <c r="V118" s="519"/>
      <c r="W118" s="520"/>
      <c r="X118" s="636"/>
      <c r="Y118" s="637"/>
      <c r="Z118" s="637"/>
      <c r="AA118" s="638"/>
    </row>
    <row r="119" spans="2:27" ht="12" customHeight="1" x14ac:dyDescent="0.2">
      <c r="B119" s="187"/>
      <c r="C119" s="436"/>
      <c r="D119" s="437"/>
      <c r="E119" s="437"/>
      <c r="F119" s="437"/>
      <c r="G119" s="437"/>
      <c r="H119" s="437"/>
      <c r="I119" s="438"/>
      <c r="J119" s="384" t="s">
        <v>132</v>
      </c>
      <c r="K119" s="385"/>
      <c r="L119" s="508"/>
      <c r="M119" s="509"/>
      <c r="N119" s="510"/>
      <c r="O119" s="511"/>
      <c r="P119" s="377"/>
      <c r="Q119" s="378"/>
      <c r="R119" s="379"/>
      <c r="S119" s="502"/>
      <c r="T119" s="503"/>
      <c r="U119" s="503"/>
      <c r="V119" s="503"/>
      <c r="W119" s="504"/>
      <c r="X119" s="512"/>
      <c r="Y119" s="513"/>
      <c r="Z119" s="513"/>
      <c r="AA119" s="514"/>
    </row>
    <row r="120" spans="2:27" ht="12" customHeight="1" x14ac:dyDescent="0.2">
      <c r="B120" s="187"/>
      <c r="C120" s="433" t="s">
        <v>613</v>
      </c>
      <c r="D120" s="434"/>
      <c r="E120" s="434"/>
      <c r="F120" s="434"/>
      <c r="G120" s="434"/>
      <c r="H120" s="434"/>
      <c r="I120" s="435"/>
      <c r="J120" s="386" t="s">
        <v>131</v>
      </c>
      <c r="K120" s="387"/>
      <c r="L120" s="439"/>
      <c r="M120" s="440"/>
      <c r="N120" s="439"/>
      <c r="O120" s="440"/>
      <c r="P120" s="374" t="str">
        <f>+IFERROR(N120/L120,"")</f>
        <v/>
      </c>
      <c r="Q120" s="375"/>
      <c r="R120" s="376"/>
      <c r="S120" s="518">
        <f>X120+X121</f>
        <v>0</v>
      </c>
      <c r="T120" s="519"/>
      <c r="U120" s="519"/>
      <c r="V120" s="519"/>
      <c r="W120" s="520"/>
      <c r="X120" s="636"/>
      <c r="Y120" s="637"/>
      <c r="Z120" s="637"/>
      <c r="AA120" s="638"/>
    </row>
    <row r="121" spans="2:27" ht="12" customHeight="1" x14ac:dyDescent="0.2">
      <c r="B121" s="187"/>
      <c r="C121" s="436"/>
      <c r="D121" s="437"/>
      <c r="E121" s="437"/>
      <c r="F121" s="437"/>
      <c r="G121" s="437"/>
      <c r="H121" s="437"/>
      <c r="I121" s="438"/>
      <c r="J121" s="384" t="s">
        <v>132</v>
      </c>
      <c r="K121" s="385"/>
      <c r="L121" s="508"/>
      <c r="M121" s="509"/>
      <c r="N121" s="510"/>
      <c r="O121" s="511"/>
      <c r="P121" s="377"/>
      <c r="Q121" s="378"/>
      <c r="R121" s="379"/>
      <c r="S121" s="502"/>
      <c r="T121" s="503"/>
      <c r="U121" s="503"/>
      <c r="V121" s="503"/>
      <c r="W121" s="504"/>
      <c r="X121" s="512"/>
      <c r="Y121" s="513"/>
      <c r="Z121" s="513"/>
      <c r="AA121" s="514"/>
    </row>
    <row r="122" spans="2:27" ht="12" customHeight="1" x14ac:dyDescent="0.2">
      <c r="B122" s="187"/>
      <c r="C122" s="433" t="s">
        <v>10</v>
      </c>
      <c r="D122" s="434"/>
      <c r="E122" s="434"/>
      <c r="F122" s="434"/>
      <c r="G122" s="434"/>
      <c r="H122" s="434"/>
      <c r="I122" s="435"/>
      <c r="J122" s="386" t="s">
        <v>131</v>
      </c>
      <c r="K122" s="387"/>
      <c r="L122" s="439"/>
      <c r="M122" s="440"/>
      <c r="N122" s="439"/>
      <c r="O122" s="440"/>
      <c r="P122" s="374" t="str">
        <f>+IFERROR(N122/L122,"")</f>
        <v/>
      </c>
      <c r="Q122" s="375"/>
      <c r="R122" s="376"/>
      <c r="S122" s="518">
        <f>X122+X123</f>
        <v>0</v>
      </c>
      <c r="T122" s="519"/>
      <c r="U122" s="519"/>
      <c r="V122" s="519"/>
      <c r="W122" s="520"/>
      <c r="X122" s="636"/>
      <c r="Y122" s="637"/>
      <c r="Z122" s="637"/>
      <c r="AA122" s="638"/>
    </row>
    <row r="123" spans="2:27" ht="12" customHeight="1" x14ac:dyDescent="0.2">
      <c r="B123" s="187"/>
      <c r="C123" s="436"/>
      <c r="D123" s="437"/>
      <c r="E123" s="437"/>
      <c r="F123" s="437"/>
      <c r="G123" s="437"/>
      <c r="H123" s="437"/>
      <c r="I123" s="438"/>
      <c r="J123" s="384" t="s">
        <v>132</v>
      </c>
      <c r="K123" s="385"/>
      <c r="L123" s="508"/>
      <c r="M123" s="509"/>
      <c r="N123" s="510"/>
      <c r="O123" s="511"/>
      <c r="P123" s="377"/>
      <c r="Q123" s="378"/>
      <c r="R123" s="379"/>
      <c r="S123" s="502"/>
      <c r="T123" s="503"/>
      <c r="U123" s="503"/>
      <c r="V123" s="503"/>
      <c r="W123" s="504"/>
      <c r="X123" s="512"/>
      <c r="Y123" s="513"/>
      <c r="Z123" s="513"/>
      <c r="AA123" s="514"/>
    </row>
    <row r="124" spans="2:27" ht="12" customHeight="1" x14ac:dyDescent="0.2">
      <c r="B124" s="187"/>
      <c r="C124" s="433" t="s">
        <v>11</v>
      </c>
      <c r="D124" s="434"/>
      <c r="E124" s="434"/>
      <c r="F124" s="434"/>
      <c r="G124" s="434"/>
      <c r="H124" s="434"/>
      <c r="I124" s="435"/>
      <c r="J124" s="386" t="s">
        <v>131</v>
      </c>
      <c r="K124" s="387"/>
      <c r="L124" s="439"/>
      <c r="M124" s="440"/>
      <c r="N124" s="439"/>
      <c r="O124" s="440"/>
      <c r="P124" s="374" t="str">
        <f>+IFERROR(N124/L124,"")</f>
        <v/>
      </c>
      <c r="Q124" s="375"/>
      <c r="R124" s="376"/>
      <c r="S124" s="518">
        <f>X124+X125</f>
        <v>0</v>
      </c>
      <c r="T124" s="519"/>
      <c r="U124" s="519"/>
      <c r="V124" s="519"/>
      <c r="W124" s="520"/>
      <c r="X124" s="636"/>
      <c r="Y124" s="637"/>
      <c r="Z124" s="637"/>
      <c r="AA124" s="638"/>
    </row>
    <row r="125" spans="2:27" ht="12" customHeight="1" x14ac:dyDescent="0.2">
      <c r="B125" s="187"/>
      <c r="C125" s="436"/>
      <c r="D125" s="437"/>
      <c r="E125" s="437"/>
      <c r="F125" s="437"/>
      <c r="G125" s="437"/>
      <c r="H125" s="437"/>
      <c r="I125" s="438"/>
      <c r="J125" s="384" t="s">
        <v>132</v>
      </c>
      <c r="K125" s="385"/>
      <c r="L125" s="508"/>
      <c r="M125" s="509"/>
      <c r="N125" s="510"/>
      <c r="O125" s="511"/>
      <c r="P125" s="377"/>
      <c r="Q125" s="378"/>
      <c r="R125" s="379"/>
      <c r="S125" s="502"/>
      <c r="T125" s="503"/>
      <c r="U125" s="503"/>
      <c r="V125" s="503"/>
      <c r="W125" s="504"/>
      <c r="X125" s="512"/>
      <c r="Y125" s="513"/>
      <c r="Z125" s="513"/>
      <c r="AA125" s="514"/>
    </row>
    <row r="126" spans="2:27" ht="12" customHeight="1" x14ac:dyDescent="0.2">
      <c r="B126" s="187"/>
      <c r="C126" s="433" t="s">
        <v>12</v>
      </c>
      <c r="D126" s="434"/>
      <c r="E126" s="434"/>
      <c r="F126" s="434"/>
      <c r="G126" s="434"/>
      <c r="H126" s="434"/>
      <c r="I126" s="435"/>
      <c r="J126" s="386" t="s">
        <v>131</v>
      </c>
      <c r="K126" s="387"/>
      <c r="L126" s="439"/>
      <c r="M126" s="440"/>
      <c r="N126" s="439"/>
      <c r="O126" s="440"/>
      <c r="P126" s="374" t="str">
        <f>+IFERROR(N126/L126,"")</f>
        <v/>
      </c>
      <c r="Q126" s="375"/>
      <c r="R126" s="376"/>
      <c r="S126" s="518">
        <f>X126+X127</f>
        <v>0</v>
      </c>
      <c r="T126" s="519"/>
      <c r="U126" s="519"/>
      <c r="V126" s="519"/>
      <c r="W126" s="520"/>
      <c r="X126" s="636"/>
      <c r="Y126" s="637"/>
      <c r="Z126" s="637"/>
      <c r="AA126" s="638"/>
    </row>
    <row r="127" spans="2:27" ht="12" customHeight="1" x14ac:dyDescent="0.2">
      <c r="B127" s="187"/>
      <c r="C127" s="436"/>
      <c r="D127" s="437"/>
      <c r="E127" s="437"/>
      <c r="F127" s="437"/>
      <c r="G127" s="437"/>
      <c r="H127" s="437"/>
      <c r="I127" s="438"/>
      <c r="J127" s="384" t="s">
        <v>132</v>
      </c>
      <c r="K127" s="385"/>
      <c r="L127" s="508"/>
      <c r="M127" s="509"/>
      <c r="N127" s="510"/>
      <c r="O127" s="511"/>
      <c r="P127" s="377"/>
      <c r="Q127" s="378"/>
      <c r="R127" s="379"/>
      <c r="S127" s="502"/>
      <c r="T127" s="503"/>
      <c r="U127" s="503"/>
      <c r="V127" s="503"/>
      <c r="W127" s="504"/>
      <c r="X127" s="512"/>
      <c r="Y127" s="513"/>
      <c r="Z127" s="513"/>
      <c r="AA127" s="514"/>
    </row>
    <row r="128" spans="2:27" ht="12" customHeight="1" x14ac:dyDescent="0.2">
      <c r="B128" s="187"/>
      <c r="C128" s="433" t="s">
        <v>133</v>
      </c>
      <c r="D128" s="434"/>
      <c r="E128" s="434"/>
      <c r="F128" s="434"/>
      <c r="G128" s="434"/>
      <c r="H128" s="434"/>
      <c r="I128" s="435"/>
      <c r="J128" s="386" t="s">
        <v>131</v>
      </c>
      <c r="K128" s="387"/>
      <c r="L128" s="439"/>
      <c r="M128" s="440"/>
      <c r="N128" s="439"/>
      <c r="O128" s="440"/>
      <c r="P128" s="374" t="str">
        <f>+IFERROR(N128/L128,"")</f>
        <v/>
      </c>
      <c r="Q128" s="375"/>
      <c r="R128" s="376"/>
      <c r="S128" s="518">
        <f>X128+X129</f>
        <v>0</v>
      </c>
      <c r="T128" s="519"/>
      <c r="U128" s="519"/>
      <c r="V128" s="519"/>
      <c r="W128" s="520"/>
      <c r="X128" s="636"/>
      <c r="Y128" s="637"/>
      <c r="Z128" s="637"/>
      <c r="AA128" s="638"/>
    </row>
    <row r="129" spans="2:27" ht="12" customHeight="1" x14ac:dyDescent="0.2">
      <c r="B129" s="187"/>
      <c r="C129" s="436"/>
      <c r="D129" s="437"/>
      <c r="E129" s="437"/>
      <c r="F129" s="437"/>
      <c r="G129" s="437"/>
      <c r="H129" s="437"/>
      <c r="I129" s="438"/>
      <c r="J129" s="384" t="s">
        <v>132</v>
      </c>
      <c r="K129" s="385"/>
      <c r="L129" s="508"/>
      <c r="M129" s="509"/>
      <c r="N129" s="510"/>
      <c r="O129" s="511"/>
      <c r="P129" s="377"/>
      <c r="Q129" s="378"/>
      <c r="R129" s="379"/>
      <c r="S129" s="502"/>
      <c r="T129" s="503"/>
      <c r="U129" s="503"/>
      <c r="V129" s="503"/>
      <c r="W129" s="504"/>
      <c r="X129" s="512"/>
      <c r="Y129" s="513"/>
      <c r="Z129" s="513"/>
      <c r="AA129" s="514"/>
    </row>
    <row r="130" spans="2:27" ht="12" customHeight="1" x14ac:dyDescent="0.2">
      <c r="B130" s="187"/>
      <c r="C130" s="433" t="s">
        <v>428</v>
      </c>
      <c r="D130" s="434"/>
      <c r="E130" s="434"/>
      <c r="F130" s="434"/>
      <c r="G130" s="434"/>
      <c r="H130" s="434"/>
      <c r="I130" s="435"/>
      <c r="J130" s="386" t="s">
        <v>131</v>
      </c>
      <c r="K130" s="387"/>
      <c r="L130" s="439"/>
      <c r="M130" s="440"/>
      <c r="N130" s="439"/>
      <c r="O130" s="440"/>
      <c r="P130" s="374" t="str">
        <f>+IFERROR(N130/L130,"")</f>
        <v/>
      </c>
      <c r="Q130" s="375"/>
      <c r="R130" s="376"/>
      <c r="S130" s="518">
        <f>X130+X131</f>
        <v>0</v>
      </c>
      <c r="T130" s="519"/>
      <c r="U130" s="519"/>
      <c r="V130" s="519"/>
      <c r="W130" s="520"/>
      <c r="X130" s="636"/>
      <c r="Y130" s="637"/>
      <c r="Z130" s="637"/>
      <c r="AA130" s="638"/>
    </row>
    <row r="131" spans="2:27" ht="12" customHeight="1" x14ac:dyDescent="0.2">
      <c r="B131" s="187"/>
      <c r="C131" s="436"/>
      <c r="D131" s="437"/>
      <c r="E131" s="437"/>
      <c r="F131" s="437"/>
      <c r="G131" s="437"/>
      <c r="H131" s="437"/>
      <c r="I131" s="438"/>
      <c r="J131" s="384" t="s">
        <v>132</v>
      </c>
      <c r="K131" s="385"/>
      <c r="L131" s="508"/>
      <c r="M131" s="509"/>
      <c r="N131" s="510"/>
      <c r="O131" s="511"/>
      <c r="P131" s="377"/>
      <c r="Q131" s="378"/>
      <c r="R131" s="379"/>
      <c r="S131" s="502"/>
      <c r="T131" s="503"/>
      <c r="U131" s="503"/>
      <c r="V131" s="503"/>
      <c r="W131" s="504"/>
      <c r="X131" s="512"/>
      <c r="Y131" s="513"/>
      <c r="Z131" s="513"/>
      <c r="AA131" s="514"/>
    </row>
    <row r="132" spans="2:27" ht="12" customHeight="1" x14ac:dyDescent="0.2">
      <c r="B132" s="187"/>
      <c r="C132" s="433" t="s">
        <v>429</v>
      </c>
      <c r="D132" s="434"/>
      <c r="E132" s="434"/>
      <c r="F132" s="434"/>
      <c r="G132" s="434"/>
      <c r="H132" s="434"/>
      <c r="I132" s="435"/>
      <c r="J132" s="386" t="s">
        <v>131</v>
      </c>
      <c r="K132" s="387"/>
      <c r="L132" s="439"/>
      <c r="M132" s="440"/>
      <c r="N132" s="439"/>
      <c r="O132" s="440"/>
      <c r="P132" s="374" t="str">
        <f>+IFERROR(N132/L132,"")</f>
        <v/>
      </c>
      <c r="Q132" s="375"/>
      <c r="R132" s="376"/>
      <c r="S132" s="518">
        <f>X132+X133</f>
        <v>0</v>
      </c>
      <c r="T132" s="519"/>
      <c r="U132" s="519"/>
      <c r="V132" s="519"/>
      <c r="W132" s="520"/>
      <c r="X132" s="636"/>
      <c r="Y132" s="637"/>
      <c r="Z132" s="637"/>
      <c r="AA132" s="638"/>
    </row>
    <row r="133" spans="2:27" ht="12" customHeight="1" x14ac:dyDescent="0.2">
      <c r="B133" s="187"/>
      <c r="C133" s="436"/>
      <c r="D133" s="437"/>
      <c r="E133" s="437"/>
      <c r="F133" s="437"/>
      <c r="G133" s="437"/>
      <c r="H133" s="437"/>
      <c r="I133" s="438"/>
      <c r="J133" s="384" t="s">
        <v>132</v>
      </c>
      <c r="K133" s="385"/>
      <c r="L133" s="508"/>
      <c r="M133" s="509"/>
      <c r="N133" s="510"/>
      <c r="O133" s="511"/>
      <c r="P133" s="377"/>
      <c r="Q133" s="378"/>
      <c r="R133" s="379"/>
      <c r="S133" s="502"/>
      <c r="T133" s="503"/>
      <c r="U133" s="503"/>
      <c r="V133" s="503"/>
      <c r="W133" s="504"/>
      <c r="X133" s="512"/>
      <c r="Y133" s="513"/>
      <c r="Z133" s="513"/>
      <c r="AA133" s="514"/>
    </row>
    <row r="134" spans="2:27" ht="12" customHeight="1" x14ac:dyDescent="0.2">
      <c r="B134" s="187"/>
      <c r="C134" s="433" t="s">
        <v>475</v>
      </c>
      <c r="D134" s="434"/>
      <c r="E134" s="434"/>
      <c r="F134" s="434"/>
      <c r="G134" s="434"/>
      <c r="H134" s="434"/>
      <c r="I134" s="435"/>
      <c r="J134" s="386" t="s">
        <v>131</v>
      </c>
      <c r="K134" s="387"/>
      <c r="L134" s="439"/>
      <c r="M134" s="440"/>
      <c r="N134" s="439"/>
      <c r="O134" s="440"/>
      <c r="P134" s="374" t="str">
        <f>+IFERROR(N134/L134,"")</f>
        <v/>
      </c>
      <c r="Q134" s="375"/>
      <c r="R134" s="376"/>
      <c r="S134" s="518">
        <f>X134+X135</f>
        <v>0</v>
      </c>
      <c r="T134" s="519"/>
      <c r="U134" s="519"/>
      <c r="V134" s="519"/>
      <c r="W134" s="520"/>
      <c r="X134" s="636"/>
      <c r="Y134" s="637"/>
      <c r="Z134" s="637"/>
      <c r="AA134" s="638"/>
    </row>
    <row r="135" spans="2:27" ht="12" customHeight="1" x14ac:dyDescent="0.2">
      <c r="B135" s="187"/>
      <c r="C135" s="436"/>
      <c r="D135" s="437"/>
      <c r="E135" s="437"/>
      <c r="F135" s="437"/>
      <c r="G135" s="437"/>
      <c r="H135" s="437"/>
      <c r="I135" s="438"/>
      <c r="J135" s="384" t="s">
        <v>132</v>
      </c>
      <c r="K135" s="385"/>
      <c r="L135" s="508"/>
      <c r="M135" s="509"/>
      <c r="N135" s="510" t="s">
        <v>476</v>
      </c>
      <c r="O135" s="511"/>
      <c r="P135" s="377"/>
      <c r="Q135" s="378"/>
      <c r="R135" s="379"/>
      <c r="S135" s="502"/>
      <c r="T135" s="503"/>
      <c r="U135" s="503"/>
      <c r="V135" s="503"/>
      <c r="W135" s="504"/>
      <c r="X135" s="512"/>
      <c r="Y135" s="513"/>
      <c r="Z135" s="513"/>
      <c r="AA135" s="514"/>
    </row>
    <row r="136" spans="2:27" ht="12" customHeight="1" x14ac:dyDescent="0.2">
      <c r="B136" s="187"/>
      <c r="C136" s="433" t="s">
        <v>13</v>
      </c>
      <c r="D136" s="434"/>
      <c r="E136" s="434"/>
      <c r="F136" s="434"/>
      <c r="G136" s="434"/>
      <c r="H136" s="434"/>
      <c r="I136" s="435"/>
      <c r="J136" s="386" t="s">
        <v>131</v>
      </c>
      <c r="K136" s="387"/>
      <c r="L136" s="597"/>
      <c r="M136" s="598"/>
      <c r="N136" s="597"/>
      <c r="O136" s="598"/>
      <c r="P136" s="418" t="str">
        <f>+IFERROR(N136/L136,"")</f>
        <v/>
      </c>
      <c r="Q136" s="419"/>
      <c r="R136" s="420"/>
      <c r="S136" s="518">
        <f>X136+X137</f>
        <v>0</v>
      </c>
      <c r="T136" s="519"/>
      <c r="U136" s="519"/>
      <c r="V136" s="519"/>
      <c r="W136" s="520"/>
      <c r="X136" s="636"/>
      <c r="Y136" s="637"/>
      <c r="Z136" s="637"/>
      <c r="AA136" s="638"/>
    </row>
    <row r="137" spans="2:27" ht="12" customHeight="1" x14ac:dyDescent="0.2">
      <c r="B137" s="187"/>
      <c r="C137" s="436"/>
      <c r="D137" s="437"/>
      <c r="E137" s="437"/>
      <c r="F137" s="437"/>
      <c r="G137" s="437"/>
      <c r="H137" s="437"/>
      <c r="I137" s="438"/>
      <c r="J137" s="384" t="s">
        <v>132</v>
      </c>
      <c r="K137" s="385"/>
      <c r="L137" s="603"/>
      <c r="M137" s="604"/>
      <c r="N137" s="510"/>
      <c r="O137" s="511"/>
      <c r="P137" s="377"/>
      <c r="Q137" s="378"/>
      <c r="R137" s="379"/>
      <c r="S137" s="502"/>
      <c r="T137" s="503"/>
      <c r="U137" s="503"/>
      <c r="V137" s="503"/>
      <c r="W137" s="504"/>
      <c r="X137" s="512"/>
      <c r="Y137" s="513"/>
      <c r="Z137" s="513"/>
      <c r="AA137" s="514"/>
    </row>
    <row r="138" spans="2:27" ht="12" customHeight="1" x14ac:dyDescent="0.2">
      <c r="B138" s="187"/>
      <c r="C138" s="433" t="s">
        <v>14</v>
      </c>
      <c r="D138" s="434"/>
      <c r="E138" s="434"/>
      <c r="F138" s="434"/>
      <c r="G138" s="434"/>
      <c r="H138" s="434"/>
      <c r="I138" s="435"/>
      <c r="J138" s="386" t="s">
        <v>131</v>
      </c>
      <c r="K138" s="387"/>
      <c r="L138" s="597"/>
      <c r="M138" s="598"/>
      <c r="N138" s="597"/>
      <c r="O138" s="598"/>
      <c r="P138" s="418" t="str">
        <f>+IFERROR(N138/L138,"")</f>
        <v/>
      </c>
      <c r="Q138" s="419"/>
      <c r="R138" s="420"/>
      <c r="S138" s="518">
        <f>X138+X139</f>
        <v>0</v>
      </c>
      <c r="T138" s="519"/>
      <c r="U138" s="519"/>
      <c r="V138" s="519"/>
      <c r="W138" s="520"/>
      <c r="X138" s="636"/>
      <c r="Y138" s="637"/>
      <c r="Z138" s="637"/>
      <c r="AA138" s="638"/>
    </row>
    <row r="139" spans="2:27" ht="12" customHeight="1" x14ac:dyDescent="0.2">
      <c r="B139" s="187"/>
      <c r="C139" s="436"/>
      <c r="D139" s="437"/>
      <c r="E139" s="437"/>
      <c r="F139" s="437"/>
      <c r="G139" s="437"/>
      <c r="H139" s="437"/>
      <c r="I139" s="438"/>
      <c r="J139" s="384" t="s">
        <v>132</v>
      </c>
      <c r="K139" s="385"/>
      <c r="L139" s="508"/>
      <c r="M139" s="509"/>
      <c r="N139" s="510"/>
      <c r="O139" s="511"/>
      <c r="P139" s="377"/>
      <c r="Q139" s="378"/>
      <c r="R139" s="379"/>
      <c r="S139" s="502"/>
      <c r="T139" s="503"/>
      <c r="U139" s="503"/>
      <c r="V139" s="503"/>
      <c r="W139" s="504"/>
      <c r="X139" s="512"/>
      <c r="Y139" s="513"/>
      <c r="Z139" s="513"/>
      <c r="AA139" s="514"/>
    </row>
    <row r="140" spans="2:27" ht="12" customHeight="1" x14ac:dyDescent="0.2">
      <c r="B140" s="187"/>
      <c r="C140" s="433" t="s">
        <v>80</v>
      </c>
      <c r="D140" s="434"/>
      <c r="E140" s="434"/>
      <c r="F140" s="434"/>
      <c r="G140" s="434"/>
      <c r="H140" s="434"/>
      <c r="I140" s="435"/>
      <c r="J140" s="386" t="s">
        <v>131</v>
      </c>
      <c r="K140" s="387"/>
      <c r="L140" s="439"/>
      <c r="M140" s="440"/>
      <c r="N140" s="439"/>
      <c r="O140" s="440"/>
      <c r="P140" s="374" t="str">
        <f>+IFERROR(N140/L140,"")</f>
        <v/>
      </c>
      <c r="Q140" s="375"/>
      <c r="R140" s="376"/>
      <c r="S140" s="518">
        <f>X140+X141</f>
        <v>0</v>
      </c>
      <c r="T140" s="519"/>
      <c r="U140" s="519"/>
      <c r="V140" s="519"/>
      <c r="W140" s="520"/>
      <c r="X140" s="636"/>
      <c r="Y140" s="637"/>
      <c r="Z140" s="637"/>
      <c r="AA140" s="638"/>
    </row>
    <row r="141" spans="2:27" ht="12" customHeight="1" x14ac:dyDescent="0.2">
      <c r="B141" s="187"/>
      <c r="C141" s="436"/>
      <c r="D141" s="437"/>
      <c r="E141" s="437"/>
      <c r="F141" s="437"/>
      <c r="G141" s="437"/>
      <c r="H141" s="437"/>
      <c r="I141" s="438"/>
      <c r="J141" s="384" t="s">
        <v>132</v>
      </c>
      <c r="K141" s="385"/>
      <c r="L141" s="508"/>
      <c r="M141" s="509"/>
      <c r="N141" s="510"/>
      <c r="O141" s="511"/>
      <c r="P141" s="377"/>
      <c r="Q141" s="378"/>
      <c r="R141" s="379"/>
      <c r="S141" s="502"/>
      <c r="T141" s="503"/>
      <c r="U141" s="503"/>
      <c r="V141" s="503"/>
      <c r="W141" s="504"/>
      <c r="X141" s="512"/>
      <c r="Y141" s="513"/>
      <c r="Z141" s="513"/>
      <c r="AA141" s="514"/>
    </row>
    <row r="142" spans="2:27" ht="12" customHeight="1" x14ac:dyDescent="0.2">
      <c r="B142" s="187"/>
      <c r="C142" s="433" t="s">
        <v>134</v>
      </c>
      <c r="D142" s="434"/>
      <c r="E142" s="434"/>
      <c r="F142" s="434"/>
      <c r="G142" s="434"/>
      <c r="H142" s="434"/>
      <c r="I142" s="435"/>
      <c r="J142" s="386" t="s">
        <v>131</v>
      </c>
      <c r="K142" s="387"/>
      <c r="L142" s="439"/>
      <c r="M142" s="440"/>
      <c r="N142" s="439"/>
      <c r="O142" s="440"/>
      <c r="P142" s="374" t="str">
        <f>+IFERROR(N142/L142,"")</f>
        <v/>
      </c>
      <c r="Q142" s="375"/>
      <c r="R142" s="376"/>
      <c r="S142" s="518">
        <f>X142+X143</f>
        <v>0</v>
      </c>
      <c r="T142" s="519"/>
      <c r="U142" s="519"/>
      <c r="V142" s="519"/>
      <c r="W142" s="520"/>
      <c r="X142" s="636"/>
      <c r="Y142" s="637"/>
      <c r="Z142" s="637"/>
      <c r="AA142" s="638"/>
    </row>
    <row r="143" spans="2:27" ht="12" customHeight="1" x14ac:dyDescent="0.2">
      <c r="B143" s="187"/>
      <c r="C143" s="436"/>
      <c r="D143" s="437"/>
      <c r="E143" s="437"/>
      <c r="F143" s="437"/>
      <c r="G143" s="437"/>
      <c r="H143" s="437"/>
      <c r="I143" s="438"/>
      <c r="J143" s="384" t="s">
        <v>132</v>
      </c>
      <c r="K143" s="385"/>
      <c r="L143" s="508"/>
      <c r="M143" s="509"/>
      <c r="N143" s="510"/>
      <c r="O143" s="511"/>
      <c r="P143" s="377"/>
      <c r="Q143" s="378"/>
      <c r="R143" s="379"/>
      <c r="S143" s="502"/>
      <c r="T143" s="503"/>
      <c r="U143" s="503"/>
      <c r="V143" s="503"/>
      <c r="W143" s="504"/>
      <c r="X143" s="512"/>
      <c r="Y143" s="513"/>
      <c r="Z143" s="513"/>
      <c r="AA143" s="514"/>
    </row>
    <row r="144" spans="2:27" ht="12" customHeight="1" x14ac:dyDescent="0.2">
      <c r="B144" s="187"/>
      <c r="C144" s="433" t="s">
        <v>615</v>
      </c>
      <c r="D144" s="434"/>
      <c r="E144" s="434"/>
      <c r="F144" s="434"/>
      <c r="G144" s="434"/>
      <c r="H144" s="434"/>
      <c r="I144" s="435"/>
      <c r="J144" s="386" t="s">
        <v>131</v>
      </c>
      <c r="K144" s="387"/>
      <c r="L144" s="439"/>
      <c r="M144" s="440"/>
      <c r="N144" s="439"/>
      <c r="O144" s="440"/>
      <c r="P144" s="374" t="str">
        <f>+IFERROR(N144/L144,"")</f>
        <v/>
      </c>
      <c r="Q144" s="375"/>
      <c r="R144" s="376"/>
      <c r="S144" s="518">
        <f>X144+X145</f>
        <v>0</v>
      </c>
      <c r="T144" s="519"/>
      <c r="U144" s="519"/>
      <c r="V144" s="519"/>
      <c r="W144" s="520"/>
      <c r="X144" s="636"/>
      <c r="Y144" s="637"/>
      <c r="Z144" s="637"/>
      <c r="AA144" s="638"/>
    </row>
    <row r="145" spans="2:27" ht="12" customHeight="1" x14ac:dyDescent="0.2">
      <c r="B145" s="187"/>
      <c r="C145" s="436"/>
      <c r="D145" s="437"/>
      <c r="E145" s="437"/>
      <c r="F145" s="437"/>
      <c r="G145" s="437"/>
      <c r="H145" s="437"/>
      <c r="I145" s="438"/>
      <c r="J145" s="384" t="s">
        <v>132</v>
      </c>
      <c r="K145" s="385"/>
      <c r="L145" s="508"/>
      <c r="M145" s="509"/>
      <c r="N145" s="510"/>
      <c r="O145" s="511"/>
      <c r="P145" s="377"/>
      <c r="Q145" s="378"/>
      <c r="R145" s="379"/>
      <c r="S145" s="502"/>
      <c r="T145" s="503"/>
      <c r="U145" s="503"/>
      <c r="V145" s="503"/>
      <c r="W145" s="504"/>
      <c r="X145" s="512"/>
      <c r="Y145" s="513"/>
      <c r="Z145" s="513"/>
      <c r="AA145" s="514"/>
    </row>
    <row r="146" spans="2:27" ht="12" customHeight="1" x14ac:dyDescent="0.2">
      <c r="B146" s="187"/>
      <c r="C146" s="433" t="s">
        <v>614</v>
      </c>
      <c r="D146" s="434"/>
      <c r="E146" s="434"/>
      <c r="F146" s="434"/>
      <c r="G146" s="434"/>
      <c r="H146" s="434"/>
      <c r="I146" s="435"/>
      <c r="J146" s="386" t="s">
        <v>131</v>
      </c>
      <c r="K146" s="387"/>
      <c r="L146" s="654"/>
      <c r="M146" s="655"/>
      <c r="N146" s="439"/>
      <c r="O146" s="440"/>
      <c r="P146" s="374" t="str">
        <f>+IFERROR(N146/L146,"")</f>
        <v/>
      </c>
      <c r="Q146" s="375"/>
      <c r="R146" s="376"/>
      <c r="S146" s="518">
        <f>X146+X147</f>
        <v>0</v>
      </c>
      <c r="T146" s="519"/>
      <c r="U146" s="519"/>
      <c r="V146" s="519"/>
      <c r="W146" s="520"/>
      <c r="X146" s="636"/>
      <c r="Y146" s="637"/>
      <c r="Z146" s="637"/>
      <c r="AA146" s="638"/>
    </row>
    <row r="147" spans="2:27" ht="12" customHeight="1" x14ac:dyDescent="0.2">
      <c r="B147" s="187"/>
      <c r="C147" s="436"/>
      <c r="D147" s="437"/>
      <c r="E147" s="437"/>
      <c r="F147" s="437"/>
      <c r="G147" s="437"/>
      <c r="H147" s="437"/>
      <c r="I147" s="438"/>
      <c r="J147" s="384" t="s">
        <v>132</v>
      </c>
      <c r="K147" s="385"/>
      <c r="L147" s="508"/>
      <c r="M147" s="509"/>
      <c r="N147" s="508"/>
      <c r="O147" s="509"/>
      <c r="P147" s="377"/>
      <c r="Q147" s="378"/>
      <c r="R147" s="379"/>
      <c r="S147" s="502"/>
      <c r="T147" s="503"/>
      <c r="U147" s="503"/>
      <c r="V147" s="503"/>
      <c r="W147" s="504"/>
      <c r="X147" s="512"/>
      <c r="Y147" s="513"/>
      <c r="Z147" s="513"/>
      <c r="AA147" s="514"/>
    </row>
    <row r="148" spans="2:27" ht="12" customHeight="1" x14ac:dyDescent="0.2">
      <c r="B148" s="187"/>
      <c r="C148" s="433" t="s">
        <v>477</v>
      </c>
      <c r="D148" s="434"/>
      <c r="E148" s="434"/>
      <c r="F148" s="434"/>
      <c r="G148" s="434"/>
      <c r="H148" s="434"/>
      <c r="I148" s="435"/>
      <c r="J148" s="386" t="s">
        <v>131</v>
      </c>
      <c r="K148" s="387"/>
      <c r="L148" s="439"/>
      <c r="M148" s="440"/>
      <c r="N148" s="439"/>
      <c r="O148" s="440"/>
      <c r="P148" s="374" t="str">
        <f>+IFERROR(N148/L148,"")</f>
        <v/>
      </c>
      <c r="Q148" s="375"/>
      <c r="R148" s="376"/>
      <c r="S148" s="518">
        <f>X148+X149</f>
        <v>0</v>
      </c>
      <c r="T148" s="519"/>
      <c r="U148" s="519"/>
      <c r="V148" s="519"/>
      <c r="W148" s="520"/>
      <c r="X148" s="636"/>
      <c r="Y148" s="637"/>
      <c r="Z148" s="637"/>
      <c r="AA148" s="638"/>
    </row>
    <row r="149" spans="2:27" ht="12" customHeight="1" x14ac:dyDescent="0.2">
      <c r="B149" s="187"/>
      <c r="C149" s="436"/>
      <c r="D149" s="437"/>
      <c r="E149" s="437"/>
      <c r="F149" s="437"/>
      <c r="G149" s="437"/>
      <c r="H149" s="437"/>
      <c r="I149" s="438"/>
      <c r="J149" s="384" t="s">
        <v>132</v>
      </c>
      <c r="K149" s="385"/>
      <c r="L149" s="508"/>
      <c r="M149" s="509"/>
      <c r="N149" s="510"/>
      <c r="O149" s="511"/>
      <c r="P149" s="377"/>
      <c r="Q149" s="378"/>
      <c r="R149" s="379"/>
      <c r="S149" s="502"/>
      <c r="T149" s="503"/>
      <c r="U149" s="503"/>
      <c r="V149" s="503"/>
      <c r="W149" s="504"/>
      <c r="X149" s="512"/>
      <c r="Y149" s="513"/>
      <c r="Z149" s="513"/>
      <c r="AA149" s="514"/>
    </row>
    <row r="150" spans="2:27" ht="12" customHeight="1" x14ac:dyDescent="0.2">
      <c r="B150" s="187"/>
      <c r="C150" s="433" t="s">
        <v>478</v>
      </c>
      <c r="D150" s="434"/>
      <c r="E150" s="434"/>
      <c r="F150" s="434"/>
      <c r="G150" s="434"/>
      <c r="H150" s="434"/>
      <c r="I150" s="435"/>
      <c r="J150" s="386" t="s">
        <v>131</v>
      </c>
      <c r="K150" s="387"/>
      <c r="L150" s="439"/>
      <c r="M150" s="440"/>
      <c r="N150" s="439"/>
      <c r="O150" s="440"/>
      <c r="P150" s="374" t="str">
        <f>+IFERROR(N150/L150,"")</f>
        <v/>
      </c>
      <c r="Q150" s="375"/>
      <c r="R150" s="376"/>
      <c r="S150" s="518">
        <f>X150+X151</f>
        <v>0</v>
      </c>
      <c r="T150" s="519"/>
      <c r="U150" s="519"/>
      <c r="V150" s="519"/>
      <c r="W150" s="520"/>
      <c r="X150" s="636"/>
      <c r="Y150" s="637"/>
      <c r="Z150" s="637"/>
      <c r="AA150" s="638"/>
    </row>
    <row r="151" spans="2:27" ht="12" customHeight="1" x14ac:dyDescent="0.2">
      <c r="B151" s="187"/>
      <c r="C151" s="436"/>
      <c r="D151" s="437"/>
      <c r="E151" s="437"/>
      <c r="F151" s="437"/>
      <c r="G151" s="437"/>
      <c r="H151" s="437"/>
      <c r="I151" s="438"/>
      <c r="J151" s="384" t="s">
        <v>132</v>
      </c>
      <c r="K151" s="385"/>
      <c r="L151" s="508"/>
      <c r="M151" s="509"/>
      <c r="N151" s="510"/>
      <c r="O151" s="511"/>
      <c r="P151" s="377"/>
      <c r="Q151" s="378"/>
      <c r="R151" s="379"/>
      <c r="S151" s="502"/>
      <c r="T151" s="503"/>
      <c r="U151" s="503"/>
      <c r="V151" s="503"/>
      <c r="W151" s="504"/>
      <c r="X151" s="512"/>
      <c r="Y151" s="513"/>
      <c r="Z151" s="513"/>
      <c r="AA151" s="514"/>
    </row>
    <row r="152" spans="2:27" ht="12" customHeight="1" x14ac:dyDescent="0.2">
      <c r="B152" s="187"/>
      <c r="C152" s="433" t="s">
        <v>479</v>
      </c>
      <c r="D152" s="434"/>
      <c r="E152" s="434"/>
      <c r="F152" s="434"/>
      <c r="G152" s="434"/>
      <c r="H152" s="434"/>
      <c r="I152" s="435"/>
      <c r="J152" s="386" t="s">
        <v>131</v>
      </c>
      <c r="K152" s="387"/>
      <c r="L152" s="439"/>
      <c r="M152" s="440"/>
      <c r="N152" s="439"/>
      <c r="O152" s="440"/>
      <c r="P152" s="374" t="str">
        <f>+IFERROR(N152/L152,"")</f>
        <v/>
      </c>
      <c r="Q152" s="375"/>
      <c r="R152" s="376"/>
      <c r="S152" s="518">
        <f>X152+X153</f>
        <v>0</v>
      </c>
      <c r="T152" s="519"/>
      <c r="U152" s="519"/>
      <c r="V152" s="519"/>
      <c r="W152" s="520"/>
      <c r="X152" s="636"/>
      <c r="Y152" s="637"/>
      <c r="Z152" s="637"/>
      <c r="AA152" s="638"/>
    </row>
    <row r="153" spans="2:27" ht="12" customHeight="1" x14ac:dyDescent="0.2">
      <c r="B153" s="188"/>
      <c r="C153" s="535"/>
      <c r="D153" s="536"/>
      <c r="E153" s="536"/>
      <c r="F153" s="536"/>
      <c r="G153" s="536"/>
      <c r="H153" s="536"/>
      <c r="I153" s="537"/>
      <c r="J153" s="384" t="s">
        <v>132</v>
      </c>
      <c r="K153" s="385"/>
      <c r="L153" s="508"/>
      <c r="M153" s="509"/>
      <c r="N153" s="510"/>
      <c r="O153" s="511"/>
      <c r="P153" s="377"/>
      <c r="Q153" s="378"/>
      <c r="R153" s="379"/>
      <c r="S153" s="502"/>
      <c r="T153" s="503"/>
      <c r="U153" s="503"/>
      <c r="V153" s="503"/>
      <c r="W153" s="504"/>
      <c r="X153" s="512"/>
      <c r="Y153" s="513"/>
      <c r="Z153" s="513"/>
      <c r="AA153" s="514"/>
    </row>
    <row r="154" spans="2:27" ht="12" customHeight="1" x14ac:dyDescent="0.2">
      <c r="B154" s="523" t="s">
        <v>70</v>
      </c>
      <c r="C154" s="524"/>
      <c r="D154" s="524"/>
      <c r="E154" s="524"/>
      <c r="F154" s="524"/>
      <c r="G154" s="524"/>
      <c r="H154" s="524"/>
      <c r="I154" s="525"/>
      <c r="J154" s="386" t="s">
        <v>131</v>
      </c>
      <c r="K154" s="387"/>
      <c r="L154" s="547">
        <f>SUM(L114,L116,L122,L124,L126,L128,L130,L132,L140,L142,L146,L152,L148,L150,L134,L118,L120,L144)</f>
        <v>0</v>
      </c>
      <c r="M154" s="548"/>
      <c r="N154" s="549">
        <f>SUM(N114,N116,N122,N124,N126,N128,N130,N132,N140,N142,N146,N152,N150,N148,N134,N118,N120,N144,)</f>
        <v>0</v>
      </c>
      <c r="O154" s="550"/>
      <c r="P154" s="374" t="str">
        <f>+IFERROR(N154/L154,"")</f>
        <v/>
      </c>
      <c r="Q154" s="375"/>
      <c r="R154" s="376"/>
      <c r="S154" s="554">
        <f>X154+X155</f>
        <v>0</v>
      </c>
      <c r="T154" s="555"/>
      <c r="U154" s="555"/>
      <c r="V154" s="555"/>
      <c r="W154" s="556"/>
      <c r="X154" s="551">
        <f>SUM(X114,X116,X122,X124,X126,X128,X130,X132,X140,X142,X146,X152,X148,X150,X134,X138,X136,X118,X120,X144)</f>
        <v>0</v>
      </c>
      <c r="Y154" s="552"/>
      <c r="Z154" s="552" t="e">
        <f>SUM(Z114,#REF!,Z116,Z122,Z124,Z126,Z128,Z132,#REF!,Z136,Z138,Z140,Z142,Z146,Z152)</f>
        <v>#REF!</v>
      </c>
      <c r="AA154" s="553"/>
    </row>
    <row r="155" spans="2:27" ht="12" customHeight="1" x14ac:dyDescent="0.2">
      <c r="B155" s="526"/>
      <c r="C155" s="527"/>
      <c r="D155" s="527"/>
      <c r="E155" s="527"/>
      <c r="F155" s="527"/>
      <c r="G155" s="527"/>
      <c r="H155" s="527"/>
      <c r="I155" s="528"/>
      <c r="J155" s="384" t="s">
        <v>132</v>
      </c>
      <c r="K155" s="385"/>
      <c r="L155" s="508"/>
      <c r="M155" s="509"/>
      <c r="N155" s="545">
        <f>SUM(N115,N117,N123,N125,N127,N129,N131,N133,N135,N137,N139,N141,N143,N147,N149,N151,N153,N119,N121,N145)</f>
        <v>0</v>
      </c>
      <c r="O155" s="546"/>
      <c r="P155" s="377"/>
      <c r="Q155" s="378"/>
      <c r="R155" s="379"/>
      <c r="S155" s="557"/>
      <c r="T155" s="558"/>
      <c r="U155" s="558"/>
      <c r="V155" s="558"/>
      <c r="W155" s="559"/>
      <c r="X155" s="562">
        <f>SUM(X115,X117,X123,X125,X127,X129,X131,X133,X137,X139,X141,X143,X147,X153,X135,X149,X151,X119,X121,X145)</f>
        <v>0</v>
      </c>
      <c r="Y155" s="563"/>
      <c r="Z155" s="563" t="e">
        <f>SUM(Z115,#REF!,Z117,Z123,Z125,Z127,Z129,Z133,#REF!,Z137,Z139,Z141,Z143,Z147,Z153)</f>
        <v>#REF!</v>
      </c>
      <c r="AA155" s="564"/>
    </row>
    <row r="156" spans="2:27" ht="12" customHeight="1" x14ac:dyDescent="0.2">
      <c r="B156" s="591" t="s">
        <v>135</v>
      </c>
      <c r="C156" s="592"/>
      <c r="D156" s="592"/>
      <c r="E156" s="592"/>
      <c r="F156" s="592"/>
      <c r="G156" s="592"/>
      <c r="H156" s="592"/>
      <c r="I156" s="593"/>
      <c r="J156" s="293"/>
      <c r="K156" s="294"/>
      <c r="L156" s="574"/>
      <c r="M156" s="575"/>
      <c r="N156" s="574"/>
      <c r="O156" s="575"/>
      <c r="P156" s="381"/>
      <c r="Q156" s="382"/>
      <c r="R156" s="383"/>
      <c r="S156" s="66"/>
      <c r="T156" s="67"/>
      <c r="U156" s="67"/>
      <c r="V156" s="67"/>
      <c r="W156" s="68"/>
      <c r="X156" s="576"/>
      <c r="Y156" s="577"/>
      <c r="Z156" s="577"/>
      <c r="AA156" s="578"/>
    </row>
    <row r="157" spans="2:27" ht="12" customHeight="1" x14ac:dyDescent="0.2">
      <c r="B157" s="187"/>
      <c r="C157" s="565" t="s">
        <v>435</v>
      </c>
      <c r="D157" s="566"/>
      <c r="E157" s="566"/>
      <c r="F157" s="566"/>
      <c r="G157" s="566"/>
      <c r="H157" s="566"/>
      <c r="I157" s="567"/>
      <c r="J157" s="386" t="s">
        <v>131</v>
      </c>
      <c r="K157" s="387"/>
      <c r="L157" s="439"/>
      <c r="M157" s="440"/>
      <c r="N157" s="439"/>
      <c r="O157" s="440"/>
      <c r="P157" s="374" t="str">
        <f>+IFERROR(N157/L157,"")</f>
        <v/>
      </c>
      <c r="Q157" s="375"/>
      <c r="R157" s="376"/>
      <c r="S157" s="518">
        <f>X157+X158</f>
        <v>0</v>
      </c>
      <c r="T157" s="519"/>
      <c r="U157" s="519"/>
      <c r="V157" s="519"/>
      <c r="W157" s="520"/>
      <c r="X157" s="636"/>
      <c r="Y157" s="637"/>
      <c r="Z157" s="637"/>
      <c r="AA157" s="638"/>
    </row>
    <row r="158" spans="2:27" ht="12" customHeight="1" x14ac:dyDescent="0.2">
      <c r="B158" s="187"/>
      <c r="C158" s="568"/>
      <c r="D158" s="569"/>
      <c r="E158" s="569"/>
      <c r="F158" s="569"/>
      <c r="G158" s="569"/>
      <c r="H158" s="569"/>
      <c r="I158" s="570"/>
      <c r="J158" s="384" t="s">
        <v>132</v>
      </c>
      <c r="K158" s="385"/>
      <c r="L158" s="508"/>
      <c r="M158" s="509"/>
      <c r="N158" s="510"/>
      <c r="O158" s="511"/>
      <c r="P158" s="377"/>
      <c r="Q158" s="378"/>
      <c r="R158" s="379"/>
      <c r="S158" s="502"/>
      <c r="T158" s="503"/>
      <c r="U158" s="503"/>
      <c r="V158" s="503"/>
      <c r="W158" s="504"/>
      <c r="X158" s="512"/>
      <c r="Y158" s="513"/>
      <c r="Z158" s="513"/>
      <c r="AA158" s="514"/>
    </row>
    <row r="159" spans="2:27" ht="12" customHeight="1" x14ac:dyDescent="0.2">
      <c r="B159" s="187"/>
      <c r="C159" s="565" t="s">
        <v>153</v>
      </c>
      <c r="D159" s="566"/>
      <c r="E159" s="566"/>
      <c r="F159" s="566"/>
      <c r="G159" s="566"/>
      <c r="H159" s="566"/>
      <c r="I159" s="567"/>
      <c r="J159" s="386" t="s">
        <v>131</v>
      </c>
      <c r="K159" s="387"/>
      <c r="L159" s="439"/>
      <c r="M159" s="440"/>
      <c r="N159" s="439"/>
      <c r="O159" s="440"/>
      <c r="P159" s="374" t="str">
        <f>+IFERROR(N159/L159,"")</f>
        <v/>
      </c>
      <c r="Q159" s="375"/>
      <c r="R159" s="376"/>
      <c r="S159" s="518">
        <f>X159+X160</f>
        <v>0</v>
      </c>
      <c r="T159" s="519"/>
      <c r="U159" s="519"/>
      <c r="V159" s="519"/>
      <c r="W159" s="520"/>
      <c r="X159" s="636"/>
      <c r="Y159" s="637"/>
      <c r="Z159" s="637"/>
      <c r="AA159" s="638"/>
    </row>
    <row r="160" spans="2:27" ht="12" customHeight="1" x14ac:dyDescent="0.2">
      <c r="B160" s="187"/>
      <c r="C160" s="568"/>
      <c r="D160" s="569"/>
      <c r="E160" s="569"/>
      <c r="F160" s="569"/>
      <c r="G160" s="569"/>
      <c r="H160" s="569"/>
      <c r="I160" s="570"/>
      <c r="J160" s="384" t="s">
        <v>132</v>
      </c>
      <c r="K160" s="385"/>
      <c r="L160" s="508"/>
      <c r="M160" s="509"/>
      <c r="N160" s="510"/>
      <c r="O160" s="511"/>
      <c r="P160" s="377"/>
      <c r="Q160" s="378"/>
      <c r="R160" s="379"/>
      <c r="S160" s="502"/>
      <c r="T160" s="503"/>
      <c r="U160" s="503"/>
      <c r="V160" s="503"/>
      <c r="W160" s="504"/>
      <c r="X160" s="512"/>
      <c r="Y160" s="513"/>
      <c r="Z160" s="513"/>
      <c r="AA160" s="514"/>
    </row>
    <row r="161" spans="1:33" ht="12" customHeight="1" x14ac:dyDescent="0.2">
      <c r="B161" s="187"/>
      <c r="C161" s="565" t="s">
        <v>319</v>
      </c>
      <c r="D161" s="566"/>
      <c r="E161" s="566"/>
      <c r="F161" s="566"/>
      <c r="G161" s="566"/>
      <c r="H161" s="566"/>
      <c r="I161" s="567"/>
      <c r="J161" s="386" t="s">
        <v>131</v>
      </c>
      <c r="K161" s="387"/>
      <c r="L161" s="439"/>
      <c r="M161" s="440"/>
      <c r="N161" s="439"/>
      <c r="O161" s="440"/>
      <c r="P161" s="374" t="str">
        <f>+IFERROR(N161/L161,"")</f>
        <v/>
      </c>
      <c r="Q161" s="375"/>
      <c r="R161" s="376"/>
      <c r="S161" s="518">
        <f>X161+X162</f>
        <v>0</v>
      </c>
      <c r="T161" s="519"/>
      <c r="U161" s="519"/>
      <c r="V161" s="519"/>
      <c r="W161" s="520"/>
      <c r="X161" s="636"/>
      <c r="Y161" s="637"/>
      <c r="Z161" s="637"/>
      <c r="AA161" s="638"/>
    </row>
    <row r="162" spans="1:33" ht="12" customHeight="1" x14ac:dyDescent="0.2">
      <c r="B162" s="188"/>
      <c r="C162" s="571"/>
      <c r="D162" s="572"/>
      <c r="E162" s="572"/>
      <c r="F162" s="572"/>
      <c r="G162" s="572"/>
      <c r="H162" s="572"/>
      <c r="I162" s="573"/>
      <c r="J162" s="384" t="s">
        <v>132</v>
      </c>
      <c r="K162" s="385"/>
      <c r="L162" s="508"/>
      <c r="M162" s="509"/>
      <c r="N162" s="510"/>
      <c r="O162" s="511"/>
      <c r="P162" s="377"/>
      <c r="Q162" s="378"/>
      <c r="R162" s="379"/>
      <c r="S162" s="502"/>
      <c r="T162" s="503"/>
      <c r="U162" s="503"/>
      <c r="V162" s="503"/>
      <c r="W162" s="504"/>
      <c r="X162" s="512"/>
      <c r="Y162" s="513"/>
      <c r="Z162" s="513"/>
      <c r="AA162" s="514"/>
    </row>
    <row r="163" spans="1:33" ht="12" customHeight="1" x14ac:dyDescent="0.2">
      <c r="B163" s="523" t="s">
        <v>70</v>
      </c>
      <c r="C163" s="524"/>
      <c r="D163" s="524"/>
      <c r="E163" s="524"/>
      <c r="F163" s="524"/>
      <c r="G163" s="524"/>
      <c r="H163" s="524"/>
      <c r="I163" s="525"/>
      <c r="J163" s="386" t="s">
        <v>131</v>
      </c>
      <c r="K163" s="387"/>
      <c r="L163" s="547">
        <f>SUM(L157,L159,L161)</f>
        <v>0</v>
      </c>
      <c r="M163" s="548"/>
      <c r="N163" s="549">
        <f>SUM(N157,N159,N161)</f>
        <v>0</v>
      </c>
      <c r="O163" s="550"/>
      <c r="P163" s="374" t="str">
        <f>+IFERROR(N163/L163,"")</f>
        <v/>
      </c>
      <c r="Q163" s="375"/>
      <c r="R163" s="376"/>
      <c r="S163" s="554">
        <f>X163+X164</f>
        <v>0</v>
      </c>
      <c r="T163" s="555"/>
      <c r="U163" s="555"/>
      <c r="V163" s="555"/>
      <c r="W163" s="556"/>
      <c r="X163" s="551">
        <f>SUM(X157,X159,X161)</f>
        <v>0</v>
      </c>
      <c r="Y163" s="552"/>
      <c r="Z163" s="552" t="e">
        <f>SUM(#REF!,Z116,Z122,Z124,Z126,Z128,Z132,#REF!,Z136,#REF!,Z153,Z155,Z157,Z159,Z161)</f>
        <v>#REF!</v>
      </c>
      <c r="AA163" s="553"/>
    </row>
    <row r="164" spans="1:33" ht="12" customHeight="1" x14ac:dyDescent="0.2">
      <c r="B164" s="526"/>
      <c r="C164" s="527"/>
      <c r="D164" s="527"/>
      <c r="E164" s="527"/>
      <c r="F164" s="527"/>
      <c r="G164" s="527"/>
      <c r="H164" s="527"/>
      <c r="I164" s="528"/>
      <c r="J164" s="384" t="s">
        <v>132</v>
      </c>
      <c r="K164" s="385"/>
      <c r="L164" s="560"/>
      <c r="M164" s="561"/>
      <c r="N164" s="545">
        <f>SUM(N158,N160,N162)</f>
        <v>0</v>
      </c>
      <c r="O164" s="546"/>
      <c r="P164" s="377"/>
      <c r="Q164" s="378"/>
      <c r="R164" s="379"/>
      <c r="S164" s="557"/>
      <c r="T164" s="558"/>
      <c r="U164" s="558"/>
      <c r="V164" s="558"/>
      <c r="W164" s="559"/>
      <c r="X164" s="395">
        <f>SUM(X158,X160,X162)</f>
        <v>0</v>
      </c>
      <c r="Y164" s="396"/>
      <c r="Z164" s="396" t="e">
        <f>SUM(#REF!,Z117,Z123,Z125,Z127,Z129,Z133,#REF!,#REF!,Z152,Z154,Z156,Z158,Z160,Z162)</f>
        <v>#REF!</v>
      </c>
      <c r="AA164" s="397"/>
    </row>
    <row r="165" spans="1:33" s="180" customFormat="1" ht="12" customHeight="1" x14ac:dyDescent="0.2">
      <c r="A165"/>
      <c r="B165" s="529" t="s">
        <v>30</v>
      </c>
      <c r="C165" s="530"/>
      <c r="D165" s="530"/>
      <c r="E165" s="530"/>
      <c r="F165" s="530"/>
      <c r="G165" s="530"/>
      <c r="H165" s="530"/>
      <c r="I165" s="531"/>
      <c r="J165" s="386" t="s">
        <v>131</v>
      </c>
      <c r="K165" s="387"/>
      <c r="L165" s="547">
        <f>SUM(L154,L163)</f>
        <v>0</v>
      </c>
      <c r="M165" s="548"/>
      <c r="N165" s="549">
        <f>SUM(N154,N163)</f>
        <v>0</v>
      </c>
      <c r="O165" s="550"/>
      <c r="P165" s="374" t="str">
        <f>+IFERROR(N165/L165,"")</f>
        <v/>
      </c>
      <c r="Q165" s="375"/>
      <c r="R165" s="376"/>
      <c r="S165" s="554">
        <f>S154+S163</f>
        <v>0</v>
      </c>
      <c r="T165" s="555"/>
      <c r="U165" s="555"/>
      <c r="V165" s="555"/>
      <c r="W165" s="556"/>
      <c r="X165" s="551">
        <f>X154+X163</f>
        <v>0</v>
      </c>
      <c r="Y165" s="552"/>
      <c r="Z165" s="552"/>
      <c r="AA165" s="553"/>
      <c r="AB165"/>
    </row>
    <row r="166" spans="1:33" ht="12" customHeight="1" x14ac:dyDescent="0.2">
      <c r="B166" s="532"/>
      <c r="C166" s="533"/>
      <c r="D166" s="533"/>
      <c r="E166" s="533"/>
      <c r="F166" s="533"/>
      <c r="G166" s="533"/>
      <c r="H166" s="533"/>
      <c r="I166" s="534"/>
      <c r="J166" s="384" t="s">
        <v>132</v>
      </c>
      <c r="K166" s="385"/>
      <c r="L166" s="560"/>
      <c r="M166" s="561"/>
      <c r="N166" s="545">
        <f>SUM(N155,N164)</f>
        <v>0</v>
      </c>
      <c r="O166" s="546"/>
      <c r="P166" s="377"/>
      <c r="Q166" s="378"/>
      <c r="R166" s="379"/>
      <c r="S166" s="557"/>
      <c r="T166" s="558"/>
      <c r="U166" s="558"/>
      <c r="V166" s="558"/>
      <c r="W166" s="559"/>
      <c r="X166" s="562">
        <f>X155+X164</f>
        <v>0</v>
      </c>
      <c r="Y166" s="563"/>
      <c r="Z166" s="563"/>
      <c r="AA166" s="564"/>
    </row>
    <row r="167" spans="1:33" ht="12" customHeight="1" x14ac:dyDescent="0.2">
      <c r="B167" s="80"/>
      <c r="C167" s="52"/>
      <c r="D167" s="52"/>
      <c r="E167" s="52"/>
      <c r="F167" s="52"/>
      <c r="G167" s="52"/>
      <c r="H167" s="52"/>
      <c r="I167" s="52"/>
      <c r="J167" s="63"/>
      <c r="K167" s="63"/>
      <c r="L167" s="55"/>
      <c r="M167" s="55"/>
      <c r="N167" s="55"/>
      <c r="O167" s="55"/>
      <c r="P167" s="55"/>
      <c r="Q167" s="55"/>
      <c r="R167" s="55"/>
      <c r="S167" s="54"/>
      <c r="T167" s="54"/>
      <c r="U167" s="54"/>
      <c r="V167" s="54"/>
      <c r="W167" s="54"/>
      <c r="X167" s="54"/>
      <c r="Y167" s="57"/>
      <c r="Z167" s="57"/>
      <c r="AA167" s="57"/>
      <c r="AB167" s="57"/>
      <c r="AC167" s="260"/>
      <c r="AD167" s="260"/>
      <c r="AE167" s="260"/>
      <c r="AF167" s="57"/>
      <c r="AG167" s="57"/>
    </row>
    <row r="168" spans="1:33" ht="12" customHeight="1" x14ac:dyDescent="0.2">
      <c r="B168" s="80"/>
      <c r="C168" s="52"/>
      <c r="D168" s="52"/>
      <c r="E168" s="52"/>
      <c r="F168" s="52"/>
      <c r="G168" s="52"/>
      <c r="H168" s="52"/>
      <c r="I168" s="52"/>
      <c r="J168" s="63"/>
      <c r="K168" s="63"/>
      <c r="L168" s="55"/>
      <c r="M168" s="55"/>
      <c r="N168" s="55"/>
      <c r="O168" s="55"/>
      <c r="P168" s="55"/>
      <c r="Q168" s="55"/>
      <c r="R168" s="55"/>
      <c r="S168" s="54"/>
      <c r="T168" s="54"/>
      <c r="U168" s="54"/>
      <c r="V168" s="54"/>
      <c r="W168" s="54"/>
      <c r="X168" s="54"/>
      <c r="Y168" s="57"/>
      <c r="Z168" s="57"/>
      <c r="AA168" s="57"/>
      <c r="AB168" s="57"/>
      <c r="AC168" s="57"/>
      <c r="AD168" s="57"/>
      <c r="AE168" s="57"/>
      <c r="AF168" s="57"/>
      <c r="AG168" s="57"/>
    </row>
    <row r="169" spans="1:33" ht="12" customHeight="1" x14ac:dyDescent="0.2">
      <c r="B169" s="2" t="s">
        <v>655</v>
      </c>
      <c r="U169" s="541" t="s">
        <v>175</v>
      </c>
      <c r="V169" s="541"/>
      <c r="W169" s="541"/>
      <c r="X169" s="3" t="s">
        <v>174</v>
      </c>
      <c r="Y169" s="542">
        <f>G26</f>
        <v>0</v>
      </c>
      <c r="Z169" s="543"/>
      <c r="AA169" s="544"/>
      <c r="AB169" s="2" t="s">
        <v>36</v>
      </c>
      <c r="AC169" s="2"/>
    </row>
    <row r="170" spans="1:33" ht="12" customHeight="1" x14ac:dyDescent="0.2">
      <c r="B170" s="2"/>
      <c r="D170" s="380" t="s">
        <v>436</v>
      </c>
      <c r="E170" s="380"/>
      <c r="F170" s="380"/>
      <c r="G170" s="380"/>
      <c r="H170" s="380"/>
      <c r="I170" s="380"/>
      <c r="J170" s="380"/>
      <c r="K170" s="380"/>
      <c r="L170" s="380"/>
      <c r="M170" s="380"/>
      <c r="N170" s="380"/>
      <c r="O170" s="380"/>
      <c r="P170" s="380"/>
      <c r="Q170" s="380"/>
      <c r="R170" s="380"/>
      <c r="S170" s="380"/>
      <c r="T170" t="s">
        <v>174</v>
      </c>
      <c r="U170" s="538" t="str">
        <f>+IFERROR(SUM(N154:O155)/Y169,"")</f>
        <v/>
      </c>
      <c r="V170" s="539"/>
      <c r="W170" s="540"/>
      <c r="X170" s="5" t="s">
        <v>39</v>
      </c>
      <c r="Y170" s="538" t="str">
        <f>+IFERROR(S154/Y169,"")</f>
        <v/>
      </c>
      <c r="Z170" s="539"/>
      <c r="AA170" s="540"/>
      <c r="AB170" s="2" t="s">
        <v>495</v>
      </c>
      <c r="AC170" s="2"/>
    </row>
    <row r="171" spans="1:33" ht="12" customHeight="1" x14ac:dyDescent="0.2">
      <c r="D171" s="380" t="s">
        <v>437</v>
      </c>
      <c r="E171" s="380"/>
      <c r="F171" s="380"/>
      <c r="G171" s="380"/>
      <c r="H171" s="380"/>
      <c r="I171" s="380"/>
      <c r="J171" s="380"/>
      <c r="K171" s="380"/>
      <c r="L171" s="380"/>
      <c r="M171" s="380"/>
      <c r="N171" s="380"/>
      <c r="O171" s="380"/>
      <c r="P171" s="380"/>
      <c r="Q171" s="380"/>
      <c r="R171" s="380"/>
      <c r="S171" s="380"/>
      <c r="T171" t="s">
        <v>174</v>
      </c>
      <c r="U171" s="538" t="str">
        <f>+IFERROR(SUM(N165:O166)/Y169,"")</f>
        <v/>
      </c>
      <c r="V171" s="539"/>
      <c r="W171" s="540"/>
      <c r="X171" s="5" t="s">
        <v>39</v>
      </c>
      <c r="Y171" s="538" t="str">
        <f>+IFERROR(S165/Y169,"")</f>
        <v/>
      </c>
      <c r="Z171" s="539"/>
      <c r="AA171" s="540"/>
      <c r="AB171" s="2" t="s">
        <v>495</v>
      </c>
      <c r="AC171" s="2"/>
    </row>
    <row r="172" spans="1:33" ht="12" customHeight="1" x14ac:dyDescent="0.2">
      <c r="B172" s="2"/>
      <c r="G172" s="48"/>
      <c r="T172" s="51"/>
      <c r="U172" s="51"/>
      <c r="W172" s="51"/>
      <c r="X172" s="51"/>
      <c r="Y172" s="51"/>
      <c r="AA172" s="46" t="s">
        <v>480</v>
      </c>
    </row>
    <row r="173" spans="1:33" ht="12" customHeight="1" x14ac:dyDescent="0.2">
      <c r="B173" s="276" t="s">
        <v>656</v>
      </c>
      <c r="C173" s="277"/>
      <c r="D173" s="277"/>
      <c r="E173" s="277"/>
      <c r="F173" s="277"/>
      <c r="G173" s="277"/>
      <c r="H173" s="277"/>
      <c r="I173" s="277"/>
      <c r="J173" s="277"/>
      <c r="K173" s="277"/>
      <c r="L173" s="277"/>
      <c r="M173" s="277"/>
      <c r="N173" s="277"/>
      <c r="O173" s="277"/>
      <c r="P173" s="277"/>
      <c r="Q173" s="277"/>
      <c r="R173" s="277"/>
      <c r="S173" s="277"/>
      <c r="T173" s="277"/>
      <c r="U173" s="277"/>
      <c r="V173" s="277"/>
      <c r="W173" s="277"/>
      <c r="X173" s="277"/>
      <c r="Y173" s="277"/>
      <c r="Z173" s="277"/>
      <c r="AA173" s="278"/>
    </row>
    <row r="174" spans="1:33" ht="12" customHeight="1" x14ac:dyDescent="0.2">
      <c r="B174" s="24" t="s">
        <v>79</v>
      </c>
      <c r="C174" s="287" t="s">
        <v>19</v>
      </c>
      <c r="D174" s="288"/>
      <c r="E174" s="288"/>
      <c r="F174" s="288"/>
      <c r="G174" s="288"/>
      <c r="H174" s="288"/>
      <c r="I174" s="288"/>
      <c r="J174" s="288"/>
      <c r="K174" s="288"/>
      <c r="L174" s="288"/>
      <c r="M174" s="288"/>
      <c r="N174" s="289" t="s">
        <v>18</v>
      </c>
      <c r="O174" s="290"/>
      <c r="P174" s="290"/>
      <c r="Q174" s="290"/>
      <c r="R174" s="290"/>
      <c r="S174" s="290"/>
      <c r="T174" s="626" t="s">
        <v>663</v>
      </c>
      <c r="U174" s="627"/>
      <c r="V174" s="627"/>
      <c r="W174" s="628"/>
      <c r="X174" s="409" t="s">
        <v>71</v>
      </c>
      <c r="Y174" s="629"/>
      <c r="Z174" s="629"/>
      <c r="AA174" s="411"/>
    </row>
    <row r="175" spans="1:33" ht="12" customHeight="1" x14ac:dyDescent="0.2">
      <c r="B175" s="23">
        <v>1</v>
      </c>
      <c r="C175" s="400" t="s">
        <v>180</v>
      </c>
      <c r="D175" s="401"/>
      <c r="E175" s="401"/>
      <c r="F175" s="401"/>
      <c r="G175" s="401"/>
      <c r="H175" s="401"/>
      <c r="I175" s="401"/>
      <c r="J175" s="401"/>
      <c r="K175" s="401"/>
      <c r="L175" s="401"/>
      <c r="M175" s="402"/>
      <c r="N175" s="412" t="s">
        <v>20</v>
      </c>
      <c r="O175" s="413"/>
      <c r="P175" s="413"/>
      <c r="Q175" s="413"/>
      <c r="R175" s="413"/>
      <c r="S175" s="414"/>
      <c r="T175" s="586">
        <v>800</v>
      </c>
      <c r="U175" s="587"/>
      <c r="V175" s="587"/>
      <c r="W175" s="588"/>
      <c r="X175" s="580" t="s">
        <v>578</v>
      </c>
      <c r="Y175" s="581"/>
      <c r="Z175" s="581"/>
      <c r="AA175" s="582"/>
    </row>
    <row r="176" spans="1:33" ht="12" customHeight="1" x14ac:dyDescent="0.2">
      <c r="B176" s="13"/>
      <c r="C176" s="403"/>
      <c r="D176" s="404"/>
      <c r="E176" s="404"/>
      <c r="F176" s="404"/>
      <c r="G176" s="404"/>
      <c r="H176" s="404"/>
      <c r="I176" s="404"/>
      <c r="J176" s="404"/>
      <c r="K176" s="404"/>
      <c r="L176" s="404"/>
      <c r="M176" s="405"/>
      <c r="N176" s="415"/>
      <c r="O176" s="416"/>
      <c r="P176" s="416"/>
      <c r="Q176" s="416"/>
      <c r="R176" s="416"/>
      <c r="S176" s="417"/>
      <c r="T176" s="421"/>
      <c r="U176" s="422"/>
      <c r="V176" s="422"/>
      <c r="W176" s="423"/>
      <c r="X176" s="424"/>
      <c r="Y176" s="425"/>
      <c r="Z176" s="425"/>
      <c r="AA176" s="426"/>
    </row>
    <row r="177" spans="2:27" ht="12" customHeight="1" x14ac:dyDescent="0.2">
      <c r="B177" s="13"/>
      <c r="C177" s="403"/>
      <c r="D177" s="404"/>
      <c r="E177" s="404"/>
      <c r="F177" s="404"/>
      <c r="G177" s="404"/>
      <c r="H177" s="404"/>
      <c r="I177" s="404"/>
      <c r="J177" s="404"/>
      <c r="K177" s="404"/>
      <c r="L177" s="404"/>
      <c r="M177" s="405"/>
      <c r="N177" s="415"/>
      <c r="O177" s="416"/>
      <c r="P177" s="416"/>
      <c r="Q177" s="416"/>
      <c r="R177" s="416"/>
      <c r="S177" s="417"/>
      <c r="T177" s="421"/>
      <c r="U177" s="422"/>
      <c r="V177" s="422"/>
      <c r="W177" s="423"/>
      <c r="X177" s="424"/>
      <c r="Y177" s="425"/>
      <c r="Z177" s="425"/>
      <c r="AA177" s="426"/>
    </row>
    <row r="178" spans="2:27" ht="12" customHeight="1" x14ac:dyDescent="0.2">
      <c r="B178" s="11"/>
      <c r="C178" s="403"/>
      <c r="D178" s="404"/>
      <c r="E178" s="404"/>
      <c r="F178" s="404"/>
      <c r="G178" s="404"/>
      <c r="H178" s="404"/>
      <c r="I178" s="404"/>
      <c r="J178" s="404"/>
      <c r="K178" s="404"/>
      <c r="L178" s="404"/>
      <c r="M178" s="405"/>
      <c r="N178" s="415"/>
      <c r="O178" s="416"/>
      <c r="P178" s="416"/>
      <c r="Q178" s="416"/>
      <c r="R178" s="416"/>
      <c r="S178" s="417"/>
      <c r="T178" s="421"/>
      <c r="U178" s="422"/>
      <c r="V178" s="422"/>
      <c r="W178" s="423"/>
      <c r="X178" s="424"/>
      <c r="Y178" s="425"/>
      <c r="Z178" s="425"/>
      <c r="AA178" s="426"/>
    </row>
    <row r="179" spans="2:27" ht="12" customHeight="1" x14ac:dyDescent="0.2">
      <c r="B179" s="26"/>
      <c r="C179" s="427"/>
      <c r="D179" s="428"/>
      <c r="E179" s="428"/>
      <c r="F179" s="428"/>
      <c r="G179" s="428"/>
      <c r="H179" s="428"/>
      <c r="I179" s="428"/>
      <c r="J179" s="428"/>
      <c r="K179" s="428"/>
      <c r="L179" s="428"/>
      <c r="M179" s="429"/>
      <c r="N179" s="430"/>
      <c r="O179" s="431"/>
      <c r="P179" s="431"/>
      <c r="Q179" s="431"/>
      <c r="R179" s="431"/>
      <c r="S179" s="432"/>
      <c r="T179" s="630"/>
      <c r="U179" s="631"/>
      <c r="V179" s="631"/>
      <c r="W179" s="632"/>
      <c r="X179" s="633"/>
      <c r="Y179" s="634"/>
      <c r="Z179" s="634"/>
      <c r="AA179" s="635"/>
    </row>
    <row r="180" spans="2:27" ht="12" customHeight="1" x14ac:dyDescent="0.2">
      <c r="B180" s="47"/>
    </row>
    <row r="181" spans="2:27" ht="19.5" customHeight="1" x14ac:dyDescent="0.2">
      <c r="B181" s="47" t="s">
        <v>657</v>
      </c>
    </row>
    <row r="182" spans="2:27" ht="12" customHeight="1" x14ac:dyDescent="0.2">
      <c r="B182" s="391" t="s">
        <v>28</v>
      </c>
      <c r="C182" s="398"/>
      <c r="D182" s="398"/>
      <c r="E182" s="398"/>
      <c r="F182" s="398"/>
      <c r="G182" s="398"/>
      <c r="H182" s="398"/>
      <c r="I182" s="392"/>
      <c r="J182" s="388" t="s">
        <v>658</v>
      </c>
      <c r="K182" s="389"/>
      <c r="L182" s="389"/>
      <c r="M182" s="389"/>
      <c r="N182" s="389"/>
      <c r="O182" s="389"/>
      <c r="P182" s="389"/>
      <c r="Q182" s="389"/>
      <c r="R182" s="389"/>
      <c r="S182" s="389"/>
      <c r="T182" s="389"/>
      <c r="U182" s="389"/>
      <c r="V182" s="389"/>
      <c r="W182" s="389"/>
      <c r="X182" s="389"/>
      <c r="Y182" s="389"/>
      <c r="Z182" s="389"/>
      <c r="AA182" s="390"/>
    </row>
    <row r="183" spans="2:27" ht="12" customHeight="1" x14ac:dyDescent="0.2">
      <c r="B183" s="617"/>
      <c r="C183" s="618"/>
      <c r="D183" s="618"/>
      <c r="E183" s="618"/>
      <c r="F183" s="618"/>
      <c r="G183" s="618"/>
      <c r="H183" s="618"/>
      <c r="I183" s="619"/>
      <c r="J183" s="388" t="s">
        <v>37</v>
      </c>
      <c r="K183" s="389"/>
      <c r="L183" s="389"/>
      <c r="M183" s="389"/>
      <c r="N183" s="389"/>
      <c r="O183" s="390"/>
      <c r="P183" s="391" t="s">
        <v>123</v>
      </c>
      <c r="Q183" s="398"/>
      <c r="R183" s="392"/>
      <c r="S183" s="388" t="s">
        <v>124</v>
      </c>
      <c r="T183" s="389"/>
      <c r="U183" s="389"/>
      <c r="V183" s="389"/>
      <c r="W183" s="389"/>
      <c r="X183" s="389"/>
      <c r="Y183" s="389"/>
      <c r="Z183" s="389"/>
      <c r="AA183" s="390"/>
    </row>
    <row r="184" spans="2:27" ht="12" customHeight="1" x14ac:dyDescent="0.2">
      <c r="B184" s="393"/>
      <c r="C184" s="399"/>
      <c r="D184" s="399"/>
      <c r="E184" s="399"/>
      <c r="F184" s="399"/>
      <c r="G184" s="399"/>
      <c r="H184" s="399"/>
      <c r="I184" s="394"/>
      <c r="J184" s="391" t="s">
        <v>28</v>
      </c>
      <c r="K184" s="392"/>
      <c r="L184" s="605" t="s">
        <v>125</v>
      </c>
      <c r="M184" s="607"/>
      <c r="N184" s="605" t="s">
        <v>126</v>
      </c>
      <c r="O184" s="607"/>
      <c r="P184" s="393"/>
      <c r="Q184" s="399"/>
      <c r="R184" s="394"/>
      <c r="S184" s="620" t="s">
        <v>127</v>
      </c>
      <c r="T184" s="621"/>
      <c r="U184" s="621"/>
      <c r="V184" s="621"/>
      <c r="W184" s="622"/>
      <c r="X184" s="605" t="s">
        <v>128</v>
      </c>
      <c r="Y184" s="606"/>
      <c r="Z184" s="606"/>
      <c r="AA184" s="607"/>
    </row>
    <row r="185" spans="2:27" ht="12" customHeight="1" x14ac:dyDescent="0.2">
      <c r="B185" s="591" t="s">
        <v>434</v>
      </c>
      <c r="C185" s="592"/>
      <c r="D185" s="592"/>
      <c r="E185" s="592"/>
      <c r="F185" s="592"/>
      <c r="G185" s="592"/>
      <c r="H185" s="592"/>
      <c r="I185" s="593"/>
      <c r="J185" s="393"/>
      <c r="K185" s="394"/>
      <c r="L185" s="608" t="s">
        <v>39</v>
      </c>
      <c r="M185" s="609"/>
      <c r="N185" s="608" t="s">
        <v>39</v>
      </c>
      <c r="O185" s="609"/>
      <c r="P185" s="388" t="s">
        <v>129</v>
      </c>
      <c r="Q185" s="389"/>
      <c r="R185" s="390"/>
      <c r="S185" s="623"/>
      <c r="T185" s="624"/>
      <c r="U185" s="624"/>
      <c r="V185" s="624"/>
      <c r="W185" s="625"/>
      <c r="X185" s="605" t="s">
        <v>130</v>
      </c>
      <c r="Y185" s="606"/>
      <c r="Z185" s="606"/>
      <c r="AA185" s="607"/>
    </row>
    <row r="186" spans="2:27" ht="12" customHeight="1" x14ac:dyDescent="0.2">
      <c r="B186" s="187"/>
      <c r="C186" s="433" t="s">
        <v>9</v>
      </c>
      <c r="D186" s="434"/>
      <c r="E186" s="434"/>
      <c r="F186" s="434"/>
      <c r="G186" s="434"/>
      <c r="H186" s="434"/>
      <c r="I186" s="435"/>
      <c r="J186" s="386" t="s">
        <v>131</v>
      </c>
      <c r="K186" s="387"/>
      <c r="L186" s="439"/>
      <c r="M186" s="440"/>
      <c r="N186" s="439"/>
      <c r="O186" s="440"/>
      <c r="P186" s="374" t="str">
        <f>+IFERROR(N186/L186,"")</f>
        <v/>
      </c>
      <c r="Q186" s="375"/>
      <c r="R186" s="376"/>
      <c r="S186" s="518">
        <f>X186+X187</f>
        <v>0</v>
      </c>
      <c r="T186" s="519"/>
      <c r="U186" s="519"/>
      <c r="V186" s="519"/>
      <c r="W186" s="520"/>
      <c r="X186" s="636"/>
      <c r="Y186" s="637"/>
      <c r="Z186" s="637"/>
      <c r="AA186" s="638"/>
    </row>
    <row r="187" spans="2:27" ht="12" customHeight="1" x14ac:dyDescent="0.2">
      <c r="B187" s="187"/>
      <c r="C187" s="436"/>
      <c r="D187" s="437"/>
      <c r="E187" s="437"/>
      <c r="F187" s="437"/>
      <c r="G187" s="437"/>
      <c r="H187" s="437"/>
      <c r="I187" s="438"/>
      <c r="J187" s="384" t="s">
        <v>132</v>
      </c>
      <c r="K187" s="385"/>
      <c r="L187" s="508"/>
      <c r="M187" s="509"/>
      <c r="N187" s="510"/>
      <c r="O187" s="511"/>
      <c r="P187" s="377"/>
      <c r="Q187" s="378"/>
      <c r="R187" s="379"/>
      <c r="S187" s="502"/>
      <c r="T187" s="503"/>
      <c r="U187" s="503"/>
      <c r="V187" s="503"/>
      <c r="W187" s="504"/>
      <c r="X187" s="512"/>
      <c r="Y187" s="513"/>
      <c r="Z187" s="513"/>
      <c r="AA187" s="514"/>
    </row>
    <row r="188" spans="2:27" ht="12" customHeight="1" x14ac:dyDescent="0.2">
      <c r="B188" s="187"/>
      <c r="C188" s="433" t="s">
        <v>438</v>
      </c>
      <c r="D188" s="434"/>
      <c r="E188" s="434"/>
      <c r="F188" s="434"/>
      <c r="G188" s="434"/>
      <c r="H188" s="434"/>
      <c r="I188" s="435"/>
      <c r="J188" s="386" t="s">
        <v>131</v>
      </c>
      <c r="K188" s="387"/>
      <c r="L188" s="439"/>
      <c r="M188" s="440"/>
      <c r="N188" s="439"/>
      <c r="O188" s="440"/>
      <c r="P188" s="374" t="str">
        <f>+IFERROR(N188/L188,"")</f>
        <v/>
      </c>
      <c r="Q188" s="375"/>
      <c r="R188" s="376"/>
      <c r="S188" s="518">
        <f>X188+X189</f>
        <v>0</v>
      </c>
      <c r="T188" s="519"/>
      <c r="U188" s="519"/>
      <c r="V188" s="519"/>
      <c r="W188" s="520"/>
      <c r="X188" s="636"/>
      <c r="Y188" s="637"/>
      <c r="Z188" s="637"/>
      <c r="AA188" s="638"/>
    </row>
    <row r="189" spans="2:27" ht="12" customHeight="1" x14ac:dyDescent="0.2">
      <c r="B189" s="187"/>
      <c r="C189" s="644"/>
      <c r="D189" s="645"/>
      <c r="E189" s="645"/>
      <c r="F189" s="645"/>
      <c r="G189" s="645"/>
      <c r="H189" s="645"/>
      <c r="I189" s="646"/>
      <c r="J189" s="384" t="s">
        <v>132</v>
      </c>
      <c r="K189" s="385"/>
      <c r="L189" s="647"/>
      <c r="M189" s="648"/>
      <c r="N189" s="649"/>
      <c r="O189" s="650"/>
      <c r="P189" s="377"/>
      <c r="Q189" s="378"/>
      <c r="R189" s="379"/>
      <c r="S189" s="499"/>
      <c r="T189" s="500"/>
      <c r="U189" s="500"/>
      <c r="V189" s="500"/>
      <c r="W189" s="501"/>
      <c r="X189" s="651"/>
      <c r="Y189" s="652"/>
      <c r="Z189" s="652"/>
      <c r="AA189" s="653"/>
    </row>
    <row r="190" spans="2:27" ht="12" customHeight="1" x14ac:dyDescent="0.2">
      <c r="B190" s="187"/>
      <c r="C190" s="612" t="s">
        <v>542</v>
      </c>
      <c r="D190" s="613"/>
      <c r="E190" s="613"/>
      <c r="F190" s="613"/>
      <c r="G190" s="613"/>
      <c r="H190" s="613"/>
      <c r="I190" s="613"/>
      <c r="J190" s="386" t="s">
        <v>131</v>
      </c>
      <c r="K190" s="387"/>
      <c r="L190" s="639"/>
      <c r="M190" s="639"/>
      <c r="N190" s="639"/>
      <c r="O190" s="639"/>
      <c r="P190" s="374" t="str">
        <f>+IFERROR(N190/L190,"")</f>
        <v/>
      </c>
      <c r="Q190" s="375"/>
      <c r="R190" s="376"/>
      <c r="S190" s="640">
        <f>X190+X191</f>
        <v>0</v>
      </c>
      <c r="T190" s="640"/>
      <c r="U190" s="640"/>
      <c r="V190" s="640"/>
      <c r="W190" s="640"/>
      <c r="X190" s="641"/>
      <c r="Y190" s="641"/>
      <c r="Z190" s="641"/>
      <c r="AA190" s="641"/>
    </row>
    <row r="191" spans="2:27" ht="12" customHeight="1" x14ac:dyDescent="0.2">
      <c r="B191" s="187"/>
      <c r="C191" s="614"/>
      <c r="D191" s="615"/>
      <c r="E191" s="615"/>
      <c r="F191" s="615"/>
      <c r="G191" s="615"/>
      <c r="H191" s="615"/>
      <c r="I191" s="615"/>
      <c r="J191" s="384" t="s">
        <v>132</v>
      </c>
      <c r="K191" s="385"/>
      <c r="L191" s="610"/>
      <c r="M191" s="610"/>
      <c r="N191" s="642"/>
      <c r="O191" s="642"/>
      <c r="P191" s="377"/>
      <c r="Q191" s="378"/>
      <c r="R191" s="379"/>
      <c r="S191" s="640"/>
      <c r="T191" s="640"/>
      <c r="U191" s="640"/>
      <c r="V191" s="640"/>
      <c r="W191" s="640"/>
      <c r="X191" s="643"/>
      <c r="Y191" s="643"/>
      <c r="Z191" s="643"/>
      <c r="AA191" s="643"/>
    </row>
    <row r="192" spans="2:27" ht="12" customHeight="1" x14ac:dyDescent="0.2">
      <c r="B192" s="187"/>
      <c r="C192" s="612" t="s">
        <v>543</v>
      </c>
      <c r="D192" s="613"/>
      <c r="E192" s="613"/>
      <c r="F192" s="613"/>
      <c r="G192" s="613"/>
      <c r="H192" s="613"/>
      <c r="I192" s="613"/>
      <c r="J192" s="386" t="s">
        <v>131</v>
      </c>
      <c r="K192" s="387"/>
      <c r="L192" s="639"/>
      <c r="M192" s="639"/>
      <c r="N192" s="639"/>
      <c r="O192" s="639"/>
      <c r="P192" s="374" t="str">
        <f>+IFERROR(N192/L192,"")</f>
        <v/>
      </c>
      <c r="Q192" s="375"/>
      <c r="R192" s="376"/>
      <c r="S192" s="640">
        <f>X192+X193</f>
        <v>0</v>
      </c>
      <c r="T192" s="640"/>
      <c r="U192" s="640"/>
      <c r="V192" s="640"/>
      <c r="W192" s="640"/>
      <c r="X192" s="736"/>
      <c r="Y192" s="736"/>
      <c r="Z192" s="736"/>
      <c r="AA192" s="736"/>
    </row>
    <row r="193" spans="2:27" ht="12" customHeight="1" x14ac:dyDescent="0.2">
      <c r="B193" s="187"/>
      <c r="C193" s="614"/>
      <c r="D193" s="615"/>
      <c r="E193" s="615"/>
      <c r="F193" s="615"/>
      <c r="G193" s="615"/>
      <c r="H193" s="615"/>
      <c r="I193" s="615"/>
      <c r="J193" s="384" t="s">
        <v>132</v>
      </c>
      <c r="K193" s="385"/>
      <c r="L193" s="610"/>
      <c r="M193" s="610"/>
      <c r="N193" s="642"/>
      <c r="O193" s="642"/>
      <c r="P193" s="377"/>
      <c r="Q193" s="378"/>
      <c r="R193" s="379"/>
      <c r="S193" s="640"/>
      <c r="T193" s="640"/>
      <c r="U193" s="640"/>
      <c r="V193" s="640"/>
      <c r="W193" s="640"/>
      <c r="X193" s="737"/>
      <c r="Y193" s="737"/>
      <c r="Z193" s="737"/>
      <c r="AA193" s="737"/>
    </row>
    <row r="194" spans="2:27" ht="12" customHeight="1" x14ac:dyDescent="0.2">
      <c r="B194" s="187"/>
      <c r="C194" s="433" t="s">
        <v>10</v>
      </c>
      <c r="D194" s="434"/>
      <c r="E194" s="434"/>
      <c r="F194" s="434"/>
      <c r="G194" s="434"/>
      <c r="H194" s="434"/>
      <c r="I194" s="435"/>
      <c r="J194" s="386" t="s">
        <v>131</v>
      </c>
      <c r="K194" s="387"/>
      <c r="L194" s="497"/>
      <c r="M194" s="498"/>
      <c r="N194" s="497"/>
      <c r="O194" s="498"/>
      <c r="P194" s="374" t="str">
        <f>+IFERROR(N194/L194,"")</f>
        <v/>
      </c>
      <c r="Q194" s="375"/>
      <c r="R194" s="376"/>
      <c r="S194" s="499">
        <f>X194+X195</f>
        <v>0</v>
      </c>
      <c r="T194" s="500"/>
      <c r="U194" s="500"/>
      <c r="V194" s="500"/>
      <c r="W194" s="501"/>
      <c r="X194" s="505"/>
      <c r="Y194" s="506"/>
      <c r="Z194" s="506"/>
      <c r="AA194" s="507"/>
    </row>
    <row r="195" spans="2:27" ht="12" customHeight="1" x14ac:dyDescent="0.2">
      <c r="B195" s="187"/>
      <c r="C195" s="436"/>
      <c r="D195" s="437"/>
      <c r="E195" s="437"/>
      <c r="F195" s="437"/>
      <c r="G195" s="437"/>
      <c r="H195" s="437"/>
      <c r="I195" s="438"/>
      <c r="J195" s="384" t="s">
        <v>132</v>
      </c>
      <c r="K195" s="385"/>
      <c r="L195" s="508"/>
      <c r="M195" s="509"/>
      <c r="N195" s="510"/>
      <c r="O195" s="511"/>
      <c r="P195" s="377"/>
      <c r="Q195" s="378"/>
      <c r="R195" s="379"/>
      <c r="S195" s="502"/>
      <c r="T195" s="503"/>
      <c r="U195" s="503"/>
      <c r="V195" s="503"/>
      <c r="W195" s="504"/>
      <c r="X195" s="512"/>
      <c r="Y195" s="513"/>
      <c r="Z195" s="513"/>
      <c r="AA195" s="514"/>
    </row>
    <row r="196" spans="2:27" ht="12" customHeight="1" x14ac:dyDescent="0.2">
      <c r="B196" s="187"/>
      <c r="C196" s="433" t="s">
        <v>11</v>
      </c>
      <c r="D196" s="434"/>
      <c r="E196" s="434"/>
      <c r="F196" s="434"/>
      <c r="G196" s="434"/>
      <c r="H196" s="434"/>
      <c r="I196" s="435"/>
      <c r="J196" s="386" t="s">
        <v>131</v>
      </c>
      <c r="K196" s="387"/>
      <c r="L196" s="439"/>
      <c r="M196" s="440"/>
      <c r="N196" s="439"/>
      <c r="O196" s="440"/>
      <c r="P196" s="374" t="str">
        <f>+IFERROR(N196/L196,"")</f>
        <v/>
      </c>
      <c r="Q196" s="375"/>
      <c r="R196" s="376"/>
      <c r="S196" s="518">
        <f>X196+X197</f>
        <v>0</v>
      </c>
      <c r="T196" s="519"/>
      <c r="U196" s="519"/>
      <c r="V196" s="519"/>
      <c r="W196" s="520"/>
      <c r="X196" s="636"/>
      <c r="Y196" s="637"/>
      <c r="Z196" s="637"/>
      <c r="AA196" s="638"/>
    </row>
    <row r="197" spans="2:27" ht="12" customHeight="1" x14ac:dyDescent="0.2">
      <c r="B197" s="187"/>
      <c r="C197" s="436"/>
      <c r="D197" s="437"/>
      <c r="E197" s="437"/>
      <c r="F197" s="437"/>
      <c r="G197" s="437"/>
      <c r="H197" s="437"/>
      <c r="I197" s="438"/>
      <c r="J197" s="384" t="s">
        <v>132</v>
      </c>
      <c r="K197" s="385"/>
      <c r="L197" s="508"/>
      <c r="M197" s="509"/>
      <c r="N197" s="510"/>
      <c r="O197" s="511"/>
      <c r="P197" s="377"/>
      <c r="Q197" s="378"/>
      <c r="R197" s="379"/>
      <c r="S197" s="502"/>
      <c r="T197" s="503"/>
      <c r="U197" s="503"/>
      <c r="V197" s="503"/>
      <c r="W197" s="504"/>
      <c r="X197" s="512"/>
      <c r="Y197" s="513"/>
      <c r="Z197" s="513"/>
      <c r="AA197" s="514"/>
    </row>
    <row r="198" spans="2:27" ht="12" customHeight="1" x14ac:dyDescent="0.2">
      <c r="B198" s="187"/>
      <c r="C198" s="433" t="s">
        <v>12</v>
      </c>
      <c r="D198" s="434"/>
      <c r="E198" s="434"/>
      <c r="F198" s="434"/>
      <c r="G198" s="434"/>
      <c r="H198" s="434"/>
      <c r="I198" s="435"/>
      <c r="J198" s="386" t="s">
        <v>131</v>
      </c>
      <c r="K198" s="387"/>
      <c r="L198" s="439"/>
      <c r="M198" s="440"/>
      <c r="N198" s="439"/>
      <c r="O198" s="440"/>
      <c r="P198" s="374" t="str">
        <f>+IFERROR(N198/L198,"")</f>
        <v/>
      </c>
      <c r="Q198" s="375"/>
      <c r="R198" s="376"/>
      <c r="S198" s="518">
        <f>X198+X199</f>
        <v>0</v>
      </c>
      <c r="T198" s="519"/>
      <c r="U198" s="519"/>
      <c r="V198" s="519"/>
      <c r="W198" s="520"/>
      <c r="X198" s="636"/>
      <c r="Y198" s="637"/>
      <c r="Z198" s="637"/>
      <c r="AA198" s="638"/>
    </row>
    <row r="199" spans="2:27" ht="12" customHeight="1" x14ac:dyDescent="0.2">
      <c r="B199" s="187"/>
      <c r="C199" s="436"/>
      <c r="D199" s="437"/>
      <c r="E199" s="437"/>
      <c r="F199" s="437"/>
      <c r="G199" s="437"/>
      <c r="H199" s="437"/>
      <c r="I199" s="438"/>
      <c r="J199" s="384" t="s">
        <v>132</v>
      </c>
      <c r="K199" s="385"/>
      <c r="L199" s="508"/>
      <c r="M199" s="509"/>
      <c r="N199" s="510"/>
      <c r="O199" s="511"/>
      <c r="P199" s="377"/>
      <c r="Q199" s="378"/>
      <c r="R199" s="379"/>
      <c r="S199" s="502"/>
      <c r="T199" s="503"/>
      <c r="U199" s="503"/>
      <c r="V199" s="503"/>
      <c r="W199" s="504"/>
      <c r="X199" s="512"/>
      <c r="Y199" s="513"/>
      <c r="Z199" s="513"/>
      <c r="AA199" s="514"/>
    </row>
    <row r="200" spans="2:27" ht="12" customHeight="1" x14ac:dyDescent="0.2">
      <c r="B200" s="187"/>
      <c r="C200" s="433" t="s">
        <v>133</v>
      </c>
      <c r="D200" s="434"/>
      <c r="E200" s="434"/>
      <c r="F200" s="434"/>
      <c r="G200" s="434"/>
      <c r="H200" s="434"/>
      <c r="I200" s="435"/>
      <c r="J200" s="386" t="s">
        <v>131</v>
      </c>
      <c r="K200" s="387"/>
      <c r="L200" s="439"/>
      <c r="M200" s="440"/>
      <c r="N200" s="439"/>
      <c r="O200" s="440"/>
      <c r="P200" s="374" t="str">
        <f>+IFERROR(N200/L200,"")</f>
        <v/>
      </c>
      <c r="Q200" s="375"/>
      <c r="R200" s="376"/>
      <c r="S200" s="518">
        <f>X200+X201</f>
        <v>0</v>
      </c>
      <c r="T200" s="519"/>
      <c r="U200" s="519"/>
      <c r="V200" s="519"/>
      <c r="W200" s="520"/>
      <c r="X200" s="636"/>
      <c r="Y200" s="637"/>
      <c r="Z200" s="637"/>
      <c r="AA200" s="638"/>
    </row>
    <row r="201" spans="2:27" ht="12" customHeight="1" x14ac:dyDescent="0.2">
      <c r="B201" s="187"/>
      <c r="C201" s="436"/>
      <c r="D201" s="437"/>
      <c r="E201" s="437"/>
      <c r="F201" s="437"/>
      <c r="G201" s="437"/>
      <c r="H201" s="437"/>
      <c r="I201" s="438"/>
      <c r="J201" s="384" t="s">
        <v>132</v>
      </c>
      <c r="K201" s="385"/>
      <c r="L201" s="508"/>
      <c r="M201" s="509"/>
      <c r="N201" s="510"/>
      <c r="O201" s="511"/>
      <c r="P201" s="377"/>
      <c r="Q201" s="378"/>
      <c r="R201" s="379"/>
      <c r="S201" s="502"/>
      <c r="T201" s="503"/>
      <c r="U201" s="503"/>
      <c r="V201" s="503"/>
      <c r="W201" s="504"/>
      <c r="X201" s="512"/>
      <c r="Y201" s="513"/>
      <c r="Z201" s="513"/>
      <c r="AA201" s="514"/>
    </row>
    <row r="202" spans="2:27" ht="12" customHeight="1" x14ac:dyDescent="0.2">
      <c r="B202" s="187"/>
      <c r="C202" s="433" t="s">
        <v>428</v>
      </c>
      <c r="D202" s="434"/>
      <c r="E202" s="434"/>
      <c r="F202" s="434"/>
      <c r="G202" s="434"/>
      <c r="H202" s="434"/>
      <c r="I202" s="435"/>
      <c r="J202" s="386" t="s">
        <v>131</v>
      </c>
      <c r="K202" s="387"/>
      <c r="L202" s="439"/>
      <c r="M202" s="440"/>
      <c r="N202" s="439"/>
      <c r="O202" s="440"/>
      <c r="P202" s="374" t="str">
        <f>+IFERROR(N202/L202,"")</f>
        <v/>
      </c>
      <c r="Q202" s="375"/>
      <c r="R202" s="376"/>
      <c r="S202" s="518">
        <f>X202+X203</f>
        <v>0</v>
      </c>
      <c r="T202" s="519"/>
      <c r="U202" s="519"/>
      <c r="V202" s="519"/>
      <c r="W202" s="520"/>
      <c r="X202" s="636"/>
      <c r="Y202" s="637"/>
      <c r="Z202" s="637"/>
      <c r="AA202" s="638"/>
    </row>
    <row r="203" spans="2:27" ht="12" customHeight="1" x14ac:dyDescent="0.2">
      <c r="B203" s="187"/>
      <c r="C203" s="436"/>
      <c r="D203" s="437"/>
      <c r="E203" s="437"/>
      <c r="F203" s="437"/>
      <c r="G203" s="437"/>
      <c r="H203" s="437"/>
      <c r="I203" s="438"/>
      <c r="J203" s="384" t="s">
        <v>132</v>
      </c>
      <c r="K203" s="385"/>
      <c r="L203" s="508"/>
      <c r="M203" s="509"/>
      <c r="N203" s="510"/>
      <c r="O203" s="511"/>
      <c r="P203" s="377"/>
      <c r="Q203" s="378"/>
      <c r="R203" s="379"/>
      <c r="S203" s="502"/>
      <c r="T203" s="503"/>
      <c r="U203" s="503"/>
      <c r="V203" s="503"/>
      <c r="W203" s="504"/>
      <c r="X203" s="512"/>
      <c r="Y203" s="513"/>
      <c r="Z203" s="513"/>
      <c r="AA203" s="514"/>
    </row>
    <row r="204" spans="2:27" ht="12" customHeight="1" x14ac:dyDescent="0.2">
      <c r="B204" s="187"/>
      <c r="C204" s="433" t="s">
        <v>429</v>
      </c>
      <c r="D204" s="434"/>
      <c r="E204" s="434"/>
      <c r="F204" s="434"/>
      <c r="G204" s="434"/>
      <c r="H204" s="434"/>
      <c r="I204" s="435"/>
      <c r="J204" s="386" t="s">
        <v>131</v>
      </c>
      <c r="K204" s="387"/>
      <c r="L204" s="439"/>
      <c r="M204" s="440"/>
      <c r="N204" s="439"/>
      <c r="O204" s="440"/>
      <c r="P204" s="374" t="str">
        <f>+IFERROR(N204/L204,"")</f>
        <v/>
      </c>
      <c r="Q204" s="375"/>
      <c r="R204" s="376"/>
      <c r="S204" s="518">
        <f>X204+X205</f>
        <v>0</v>
      </c>
      <c r="T204" s="519"/>
      <c r="U204" s="519"/>
      <c r="V204" s="519"/>
      <c r="W204" s="520"/>
      <c r="X204" s="636"/>
      <c r="Y204" s="637"/>
      <c r="Z204" s="637"/>
      <c r="AA204" s="638"/>
    </row>
    <row r="205" spans="2:27" ht="12" customHeight="1" x14ac:dyDescent="0.2">
      <c r="B205" s="187"/>
      <c r="C205" s="436"/>
      <c r="D205" s="437"/>
      <c r="E205" s="437"/>
      <c r="F205" s="437"/>
      <c r="G205" s="437"/>
      <c r="H205" s="437"/>
      <c r="I205" s="438"/>
      <c r="J205" s="384" t="s">
        <v>132</v>
      </c>
      <c r="K205" s="385"/>
      <c r="L205" s="508"/>
      <c r="M205" s="509"/>
      <c r="N205" s="510"/>
      <c r="O205" s="511"/>
      <c r="P205" s="377"/>
      <c r="Q205" s="378"/>
      <c r="R205" s="379"/>
      <c r="S205" s="502"/>
      <c r="T205" s="503"/>
      <c r="U205" s="503"/>
      <c r="V205" s="503"/>
      <c r="W205" s="504"/>
      <c r="X205" s="512"/>
      <c r="Y205" s="513"/>
      <c r="Z205" s="513"/>
      <c r="AA205" s="514"/>
    </row>
    <row r="206" spans="2:27" ht="12" customHeight="1" x14ac:dyDescent="0.2">
      <c r="B206" s="187"/>
      <c r="C206" s="433" t="s">
        <v>475</v>
      </c>
      <c r="D206" s="434"/>
      <c r="E206" s="434"/>
      <c r="F206" s="434"/>
      <c r="G206" s="434"/>
      <c r="H206" s="434"/>
      <c r="I206" s="435"/>
      <c r="J206" s="386" t="s">
        <v>131</v>
      </c>
      <c r="K206" s="387"/>
      <c r="L206" s="439"/>
      <c r="M206" s="440"/>
      <c r="N206" s="439"/>
      <c r="O206" s="440"/>
      <c r="P206" s="374" t="str">
        <f>+IFERROR(N206/L206,"")</f>
        <v/>
      </c>
      <c r="Q206" s="375"/>
      <c r="R206" s="376"/>
      <c r="S206" s="518">
        <f>X206+X207</f>
        <v>0</v>
      </c>
      <c r="T206" s="519"/>
      <c r="U206" s="519"/>
      <c r="V206" s="519"/>
      <c r="W206" s="520"/>
      <c r="X206" s="636"/>
      <c r="Y206" s="637"/>
      <c r="Z206" s="637"/>
      <c r="AA206" s="638"/>
    </row>
    <row r="207" spans="2:27" ht="12" customHeight="1" x14ac:dyDescent="0.2">
      <c r="B207" s="187"/>
      <c r="C207" s="436"/>
      <c r="D207" s="437"/>
      <c r="E207" s="437"/>
      <c r="F207" s="437"/>
      <c r="G207" s="437"/>
      <c r="H207" s="437"/>
      <c r="I207" s="438"/>
      <c r="J207" s="384" t="s">
        <v>132</v>
      </c>
      <c r="K207" s="385"/>
      <c r="L207" s="508"/>
      <c r="M207" s="509"/>
      <c r="N207" s="510" t="s">
        <v>476</v>
      </c>
      <c r="O207" s="511"/>
      <c r="P207" s="377"/>
      <c r="Q207" s="378"/>
      <c r="R207" s="379"/>
      <c r="S207" s="502"/>
      <c r="T207" s="503"/>
      <c r="U207" s="503"/>
      <c r="V207" s="503"/>
      <c r="W207" s="504"/>
      <c r="X207" s="512"/>
      <c r="Y207" s="513"/>
      <c r="Z207" s="513"/>
      <c r="AA207" s="514"/>
    </row>
    <row r="208" spans="2:27" ht="12" customHeight="1" x14ac:dyDescent="0.2">
      <c r="B208" s="187"/>
      <c r="C208" s="433" t="s">
        <v>13</v>
      </c>
      <c r="D208" s="434"/>
      <c r="E208" s="434"/>
      <c r="F208" s="434"/>
      <c r="G208" s="434"/>
      <c r="H208" s="434"/>
      <c r="I208" s="435"/>
      <c r="J208" s="386" t="s">
        <v>131</v>
      </c>
      <c r="K208" s="387"/>
      <c r="L208" s="597"/>
      <c r="M208" s="598"/>
      <c r="N208" s="597"/>
      <c r="O208" s="598"/>
      <c r="P208" s="418" t="str">
        <f>+IFERROR(N208/L208,"")</f>
        <v/>
      </c>
      <c r="Q208" s="419"/>
      <c r="R208" s="420"/>
      <c r="S208" s="518">
        <f>X208+X209</f>
        <v>0</v>
      </c>
      <c r="T208" s="519"/>
      <c r="U208" s="519"/>
      <c r="V208" s="519"/>
      <c r="W208" s="520"/>
      <c r="X208" s="636"/>
      <c r="Y208" s="637"/>
      <c r="Z208" s="637"/>
      <c r="AA208" s="638"/>
    </row>
    <row r="209" spans="2:27" ht="12" customHeight="1" x14ac:dyDescent="0.2">
      <c r="B209" s="187"/>
      <c r="C209" s="436"/>
      <c r="D209" s="437"/>
      <c r="E209" s="437"/>
      <c r="F209" s="437"/>
      <c r="G209" s="437"/>
      <c r="H209" s="437"/>
      <c r="I209" s="438"/>
      <c r="J209" s="384" t="s">
        <v>132</v>
      </c>
      <c r="K209" s="385"/>
      <c r="L209" s="603"/>
      <c r="M209" s="604"/>
      <c r="N209" s="510"/>
      <c r="O209" s="511"/>
      <c r="P209" s="377"/>
      <c r="Q209" s="378"/>
      <c r="R209" s="379"/>
      <c r="S209" s="502"/>
      <c r="T209" s="503"/>
      <c r="U209" s="503"/>
      <c r="V209" s="503"/>
      <c r="W209" s="504"/>
      <c r="X209" s="512"/>
      <c r="Y209" s="513"/>
      <c r="Z209" s="513"/>
      <c r="AA209" s="514"/>
    </row>
    <row r="210" spans="2:27" ht="12" customHeight="1" x14ac:dyDescent="0.2">
      <c r="B210" s="187"/>
      <c r="C210" s="433" t="s">
        <v>14</v>
      </c>
      <c r="D210" s="434"/>
      <c r="E210" s="434"/>
      <c r="F210" s="434"/>
      <c r="G210" s="434"/>
      <c r="H210" s="434"/>
      <c r="I210" s="435"/>
      <c r="J210" s="386" t="s">
        <v>131</v>
      </c>
      <c r="K210" s="387"/>
      <c r="L210" s="597"/>
      <c r="M210" s="598"/>
      <c r="N210" s="597"/>
      <c r="O210" s="598"/>
      <c r="P210" s="418" t="str">
        <f>+IFERROR(N210/L210,"")</f>
        <v/>
      </c>
      <c r="Q210" s="419"/>
      <c r="R210" s="420"/>
      <c r="S210" s="518">
        <f>X210+X211</f>
        <v>0</v>
      </c>
      <c r="T210" s="519"/>
      <c r="U210" s="519"/>
      <c r="V210" s="519"/>
      <c r="W210" s="520"/>
      <c r="X210" s="636"/>
      <c r="Y210" s="637"/>
      <c r="Z210" s="637"/>
      <c r="AA210" s="638"/>
    </row>
    <row r="211" spans="2:27" ht="12" customHeight="1" x14ac:dyDescent="0.2">
      <c r="B211" s="187"/>
      <c r="C211" s="436"/>
      <c r="D211" s="437"/>
      <c r="E211" s="437"/>
      <c r="F211" s="437"/>
      <c r="G211" s="437"/>
      <c r="H211" s="437"/>
      <c r="I211" s="438"/>
      <c r="J211" s="384" t="s">
        <v>132</v>
      </c>
      <c r="K211" s="385"/>
      <c r="L211" s="508"/>
      <c r="M211" s="509"/>
      <c r="N211" s="510"/>
      <c r="O211" s="511"/>
      <c r="P211" s="377"/>
      <c r="Q211" s="378"/>
      <c r="R211" s="379"/>
      <c r="S211" s="502"/>
      <c r="T211" s="503"/>
      <c r="U211" s="503"/>
      <c r="V211" s="503"/>
      <c r="W211" s="504"/>
      <c r="X211" s="512"/>
      <c r="Y211" s="513"/>
      <c r="Z211" s="513"/>
      <c r="AA211" s="514"/>
    </row>
    <row r="212" spans="2:27" ht="12" customHeight="1" x14ac:dyDescent="0.2">
      <c r="B212" s="187"/>
      <c r="C212" s="433" t="s">
        <v>80</v>
      </c>
      <c r="D212" s="434"/>
      <c r="E212" s="434"/>
      <c r="F212" s="434"/>
      <c r="G212" s="434"/>
      <c r="H212" s="434"/>
      <c r="I212" s="435"/>
      <c r="J212" s="386" t="s">
        <v>131</v>
      </c>
      <c r="K212" s="387"/>
      <c r="L212" s="439"/>
      <c r="M212" s="440"/>
      <c r="N212" s="439"/>
      <c r="O212" s="440"/>
      <c r="P212" s="374" t="str">
        <f>+IFERROR(N212/L212,"")</f>
        <v/>
      </c>
      <c r="Q212" s="375"/>
      <c r="R212" s="376"/>
      <c r="S212" s="518">
        <f>X212+X213</f>
        <v>0</v>
      </c>
      <c r="T212" s="519"/>
      <c r="U212" s="519"/>
      <c r="V212" s="519"/>
      <c r="W212" s="520"/>
      <c r="X212" s="636"/>
      <c r="Y212" s="637"/>
      <c r="Z212" s="637"/>
      <c r="AA212" s="638"/>
    </row>
    <row r="213" spans="2:27" ht="12" customHeight="1" x14ac:dyDescent="0.2">
      <c r="B213" s="187"/>
      <c r="C213" s="436"/>
      <c r="D213" s="437"/>
      <c r="E213" s="437"/>
      <c r="F213" s="437"/>
      <c r="G213" s="437"/>
      <c r="H213" s="437"/>
      <c r="I213" s="438"/>
      <c r="J213" s="384" t="s">
        <v>132</v>
      </c>
      <c r="K213" s="385"/>
      <c r="L213" s="508"/>
      <c r="M213" s="509"/>
      <c r="N213" s="510"/>
      <c r="O213" s="511"/>
      <c r="P213" s="377"/>
      <c r="Q213" s="378"/>
      <c r="R213" s="379"/>
      <c r="S213" s="502"/>
      <c r="T213" s="503"/>
      <c r="U213" s="503"/>
      <c r="V213" s="503"/>
      <c r="W213" s="504"/>
      <c r="X213" s="512"/>
      <c r="Y213" s="513"/>
      <c r="Z213" s="513"/>
      <c r="AA213" s="514"/>
    </row>
    <row r="214" spans="2:27" ht="12" customHeight="1" x14ac:dyDescent="0.2">
      <c r="B214" s="187"/>
      <c r="C214" s="433" t="s">
        <v>134</v>
      </c>
      <c r="D214" s="434"/>
      <c r="E214" s="434"/>
      <c r="F214" s="434"/>
      <c r="G214" s="434"/>
      <c r="H214" s="434"/>
      <c r="I214" s="435"/>
      <c r="J214" s="386" t="s">
        <v>131</v>
      </c>
      <c r="K214" s="387"/>
      <c r="L214" s="439"/>
      <c r="M214" s="440"/>
      <c r="N214" s="439"/>
      <c r="O214" s="440"/>
      <c r="P214" s="374" t="str">
        <f>+IFERROR(N214/L214,"")</f>
        <v/>
      </c>
      <c r="Q214" s="375"/>
      <c r="R214" s="376"/>
      <c r="S214" s="518">
        <f>X214+X215</f>
        <v>0</v>
      </c>
      <c r="T214" s="519"/>
      <c r="U214" s="519"/>
      <c r="V214" s="519"/>
      <c r="W214" s="520"/>
      <c r="X214" s="636"/>
      <c r="Y214" s="637"/>
      <c r="Z214" s="637"/>
      <c r="AA214" s="638"/>
    </row>
    <row r="215" spans="2:27" ht="12" customHeight="1" x14ac:dyDescent="0.2">
      <c r="B215" s="187"/>
      <c r="C215" s="436"/>
      <c r="D215" s="437"/>
      <c r="E215" s="437"/>
      <c r="F215" s="437"/>
      <c r="G215" s="437"/>
      <c r="H215" s="437"/>
      <c r="I215" s="438"/>
      <c r="J215" s="384" t="s">
        <v>132</v>
      </c>
      <c r="K215" s="385"/>
      <c r="L215" s="508"/>
      <c r="M215" s="509"/>
      <c r="N215" s="510"/>
      <c r="O215" s="511"/>
      <c r="P215" s="377"/>
      <c r="Q215" s="378"/>
      <c r="R215" s="379"/>
      <c r="S215" s="502"/>
      <c r="T215" s="503"/>
      <c r="U215" s="503"/>
      <c r="V215" s="503"/>
      <c r="W215" s="504"/>
      <c r="X215" s="512"/>
      <c r="Y215" s="513"/>
      <c r="Z215" s="513"/>
      <c r="AA215" s="514"/>
    </row>
    <row r="216" spans="2:27" ht="12" customHeight="1" x14ac:dyDescent="0.2">
      <c r="B216" s="187"/>
      <c r="C216" s="433" t="s">
        <v>15</v>
      </c>
      <c r="D216" s="434"/>
      <c r="E216" s="434"/>
      <c r="F216" s="434"/>
      <c r="G216" s="434"/>
      <c r="H216" s="434"/>
      <c r="I216" s="435"/>
      <c r="J216" s="386" t="s">
        <v>131</v>
      </c>
      <c r="K216" s="387"/>
      <c r="L216" s="439"/>
      <c r="M216" s="440"/>
      <c r="N216" s="439"/>
      <c r="O216" s="440"/>
      <c r="P216" s="374" t="str">
        <f>+IFERROR(N216/L216,"")</f>
        <v/>
      </c>
      <c r="Q216" s="375"/>
      <c r="R216" s="376"/>
      <c r="S216" s="518">
        <f>X216+X217</f>
        <v>0</v>
      </c>
      <c r="T216" s="519"/>
      <c r="U216" s="519"/>
      <c r="V216" s="519"/>
      <c r="W216" s="520"/>
      <c r="X216" s="636"/>
      <c r="Y216" s="637"/>
      <c r="Z216" s="637"/>
      <c r="AA216" s="638"/>
    </row>
    <row r="217" spans="2:27" ht="12" customHeight="1" x14ac:dyDescent="0.2">
      <c r="B217" s="187"/>
      <c r="C217" s="436"/>
      <c r="D217" s="437"/>
      <c r="E217" s="437"/>
      <c r="F217" s="437"/>
      <c r="G217" s="437"/>
      <c r="H217" s="437"/>
      <c r="I217" s="438"/>
      <c r="J217" s="384" t="s">
        <v>132</v>
      </c>
      <c r="K217" s="385"/>
      <c r="L217" s="508"/>
      <c r="M217" s="509"/>
      <c r="N217" s="510"/>
      <c r="O217" s="511"/>
      <c r="P217" s="377"/>
      <c r="Q217" s="378"/>
      <c r="R217" s="379"/>
      <c r="S217" s="502"/>
      <c r="T217" s="503"/>
      <c r="U217" s="503"/>
      <c r="V217" s="503"/>
      <c r="W217" s="504"/>
      <c r="X217" s="512"/>
      <c r="Y217" s="513"/>
      <c r="Z217" s="513"/>
      <c r="AA217" s="514"/>
    </row>
    <row r="218" spans="2:27" ht="12" customHeight="1" x14ac:dyDescent="0.2">
      <c r="B218" s="187"/>
      <c r="C218" s="433" t="s">
        <v>614</v>
      </c>
      <c r="D218" s="434"/>
      <c r="E218" s="434"/>
      <c r="F218" s="434"/>
      <c r="G218" s="434"/>
      <c r="H218" s="434"/>
      <c r="I218" s="435"/>
      <c r="J218" s="386" t="s">
        <v>131</v>
      </c>
      <c r="K218" s="387"/>
      <c r="L218" s="439"/>
      <c r="M218" s="440"/>
      <c r="N218" s="439"/>
      <c r="O218" s="440"/>
      <c r="P218" s="374" t="str">
        <f>+IFERROR(N218/L218,"")</f>
        <v/>
      </c>
      <c r="Q218" s="375"/>
      <c r="R218" s="376"/>
      <c r="S218" s="518">
        <f>X218+X219</f>
        <v>0</v>
      </c>
      <c r="T218" s="519"/>
      <c r="U218" s="519"/>
      <c r="V218" s="519"/>
      <c r="W218" s="520"/>
      <c r="X218" s="636"/>
      <c r="Y218" s="637"/>
      <c r="Z218" s="637"/>
      <c r="AA218" s="638"/>
    </row>
    <row r="219" spans="2:27" ht="12" customHeight="1" x14ac:dyDescent="0.2">
      <c r="B219" s="187"/>
      <c r="C219" s="436"/>
      <c r="D219" s="437"/>
      <c r="E219" s="437"/>
      <c r="F219" s="437"/>
      <c r="G219" s="437"/>
      <c r="H219" s="437"/>
      <c r="I219" s="438"/>
      <c r="J219" s="384" t="s">
        <v>132</v>
      </c>
      <c r="K219" s="385"/>
      <c r="L219" s="508"/>
      <c r="M219" s="509"/>
      <c r="N219" s="510"/>
      <c r="O219" s="511"/>
      <c r="P219" s="377"/>
      <c r="Q219" s="378"/>
      <c r="R219" s="379"/>
      <c r="S219" s="502"/>
      <c r="T219" s="503"/>
      <c r="U219" s="503"/>
      <c r="V219" s="503"/>
      <c r="W219" s="504"/>
      <c r="X219" s="512"/>
      <c r="Y219" s="513"/>
      <c r="Z219" s="513"/>
      <c r="AA219" s="514"/>
    </row>
    <row r="220" spans="2:27" ht="12" customHeight="1" x14ac:dyDescent="0.2">
      <c r="B220" s="187"/>
      <c r="C220" s="433" t="s">
        <v>477</v>
      </c>
      <c r="D220" s="434"/>
      <c r="E220" s="434"/>
      <c r="F220" s="434"/>
      <c r="G220" s="434"/>
      <c r="H220" s="434"/>
      <c r="I220" s="435"/>
      <c r="J220" s="386" t="s">
        <v>131</v>
      </c>
      <c r="K220" s="387"/>
      <c r="L220" s="439"/>
      <c r="M220" s="440"/>
      <c r="N220" s="439"/>
      <c r="O220" s="440"/>
      <c r="P220" s="374" t="str">
        <f>+IFERROR(N220/L220,"")</f>
        <v/>
      </c>
      <c r="Q220" s="375"/>
      <c r="R220" s="376"/>
      <c r="S220" s="518">
        <f>X220+X221</f>
        <v>0</v>
      </c>
      <c r="T220" s="519"/>
      <c r="U220" s="519"/>
      <c r="V220" s="519"/>
      <c r="W220" s="520"/>
      <c r="X220" s="636"/>
      <c r="Y220" s="637"/>
      <c r="Z220" s="637"/>
      <c r="AA220" s="638"/>
    </row>
    <row r="221" spans="2:27" ht="12" customHeight="1" x14ac:dyDescent="0.2">
      <c r="B221" s="187"/>
      <c r="C221" s="436"/>
      <c r="D221" s="437"/>
      <c r="E221" s="437"/>
      <c r="F221" s="437"/>
      <c r="G221" s="437"/>
      <c r="H221" s="437"/>
      <c r="I221" s="438"/>
      <c r="J221" s="384" t="s">
        <v>132</v>
      </c>
      <c r="K221" s="385"/>
      <c r="L221" s="508"/>
      <c r="M221" s="509"/>
      <c r="N221" s="510"/>
      <c r="O221" s="511"/>
      <c r="P221" s="377"/>
      <c r="Q221" s="378"/>
      <c r="R221" s="379"/>
      <c r="S221" s="502"/>
      <c r="T221" s="503"/>
      <c r="U221" s="503"/>
      <c r="V221" s="503"/>
      <c r="W221" s="504"/>
      <c r="X221" s="512"/>
      <c r="Y221" s="513"/>
      <c r="Z221" s="513"/>
      <c r="AA221" s="514"/>
    </row>
    <row r="222" spans="2:27" ht="12" customHeight="1" x14ac:dyDescent="0.2">
      <c r="B222" s="187"/>
      <c r="C222" s="579" t="s">
        <v>661</v>
      </c>
      <c r="D222" s="434"/>
      <c r="E222" s="434"/>
      <c r="F222" s="434"/>
      <c r="G222" s="434"/>
      <c r="H222" s="434"/>
      <c r="I222" s="435"/>
      <c r="J222" s="386" t="s">
        <v>131</v>
      </c>
      <c r="K222" s="387"/>
      <c r="L222" s="439"/>
      <c r="M222" s="440"/>
      <c r="N222" s="439"/>
      <c r="O222" s="440"/>
      <c r="P222" s="374" t="str">
        <f>+IFERROR(N222/L222,"")</f>
        <v/>
      </c>
      <c r="Q222" s="375"/>
      <c r="R222" s="376"/>
      <c r="S222" s="518">
        <f>X222+X223</f>
        <v>0</v>
      </c>
      <c r="T222" s="519"/>
      <c r="U222" s="519"/>
      <c r="V222" s="519"/>
      <c r="W222" s="520"/>
      <c r="X222" s="636"/>
      <c r="Y222" s="637"/>
      <c r="Z222" s="637"/>
      <c r="AA222" s="638"/>
    </row>
    <row r="223" spans="2:27" ht="12" customHeight="1" x14ac:dyDescent="0.2">
      <c r="B223" s="187"/>
      <c r="C223" s="436"/>
      <c r="D223" s="437"/>
      <c r="E223" s="437"/>
      <c r="F223" s="437"/>
      <c r="G223" s="437"/>
      <c r="H223" s="437"/>
      <c r="I223" s="438"/>
      <c r="J223" s="384" t="s">
        <v>132</v>
      </c>
      <c r="K223" s="385"/>
      <c r="L223" s="508"/>
      <c r="M223" s="509"/>
      <c r="N223" s="510"/>
      <c r="O223" s="511"/>
      <c r="P223" s="377"/>
      <c r="Q223" s="378"/>
      <c r="R223" s="379"/>
      <c r="S223" s="502"/>
      <c r="T223" s="503"/>
      <c r="U223" s="503"/>
      <c r="V223" s="503"/>
      <c r="W223" s="504"/>
      <c r="X223" s="512"/>
      <c r="Y223" s="513"/>
      <c r="Z223" s="513"/>
      <c r="AA223" s="514"/>
    </row>
    <row r="224" spans="2:27" ht="12" customHeight="1" x14ac:dyDescent="0.2">
      <c r="B224" s="187"/>
      <c r="C224" s="433" t="s">
        <v>479</v>
      </c>
      <c r="D224" s="434"/>
      <c r="E224" s="434"/>
      <c r="F224" s="434"/>
      <c r="G224" s="434"/>
      <c r="H224" s="434"/>
      <c r="I224" s="435"/>
      <c r="J224" s="386" t="s">
        <v>131</v>
      </c>
      <c r="K224" s="387"/>
      <c r="L224" s="439"/>
      <c r="M224" s="440"/>
      <c r="N224" s="439"/>
      <c r="O224" s="440"/>
      <c r="P224" s="374" t="str">
        <f>+IFERROR(N224/L224,"")</f>
        <v/>
      </c>
      <c r="Q224" s="375"/>
      <c r="R224" s="376"/>
      <c r="S224" s="518">
        <f>X224+X225</f>
        <v>0</v>
      </c>
      <c r="T224" s="519"/>
      <c r="U224" s="519"/>
      <c r="V224" s="519"/>
      <c r="W224" s="520"/>
      <c r="X224" s="636"/>
      <c r="Y224" s="637"/>
      <c r="Z224" s="637"/>
      <c r="AA224" s="638"/>
    </row>
    <row r="225" spans="1:28" ht="12" customHeight="1" x14ac:dyDescent="0.2">
      <c r="B225" s="188"/>
      <c r="C225" s="535"/>
      <c r="D225" s="536"/>
      <c r="E225" s="536"/>
      <c r="F225" s="536"/>
      <c r="G225" s="536"/>
      <c r="H225" s="536"/>
      <c r="I225" s="537"/>
      <c r="J225" s="384" t="s">
        <v>132</v>
      </c>
      <c r="K225" s="385"/>
      <c r="L225" s="508"/>
      <c r="M225" s="509"/>
      <c r="N225" s="510"/>
      <c r="O225" s="511"/>
      <c r="P225" s="377"/>
      <c r="Q225" s="378"/>
      <c r="R225" s="379"/>
      <c r="S225" s="502"/>
      <c r="T225" s="503"/>
      <c r="U225" s="503"/>
      <c r="V225" s="503"/>
      <c r="W225" s="504"/>
      <c r="X225" s="512"/>
      <c r="Y225" s="513"/>
      <c r="Z225" s="513"/>
      <c r="AA225" s="514"/>
    </row>
    <row r="226" spans="1:28" ht="12" customHeight="1" x14ac:dyDescent="0.2">
      <c r="B226" s="523" t="s">
        <v>70</v>
      </c>
      <c r="C226" s="524"/>
      <c r="D226" s="524"/>
      <c r="E226" s="524"/>
      <c r="F226" s="524"/>
      <c r="G226" s="524"/>
      <c r="H226" s="524"/>
      <c r="I226" s="525"/>
      <c r="J226" s="386" t="s">
        <v>131</v>
      </c>
      <c r="K226" s="387"/>
      <c r="L226" s="547">
        <f>SUM(L186,L188,L190,L192,L194,L196,L198,L200,L202,L204,L212,L214,L216,L224,L220,L222,L206,L218)</f>
        <v>0</v>
      </c>
      <c r="M226" s="548"/>
      <c r="N226" s="549">
        <f>SUM(N186,N188,N190,N192,N194,N196,N198,N200,N202,N204,N212,N214,N216,N224,N222,N220,N206,N218)</f>
        <v>0</v>
      </c>
      <c r="O226" s="550"/>
      <c r="P226" s="374" t="str">
        <f>+IFERROR(N226/L226,"")</f>
        <v/>
      </c>
      <c r="Q226" s="375"/>
      <c r="R226" s="376"/>
      <c r="S226" s="554">
        <f>X226+X227</f>
        <v>0</v>
      </c>
      <c r="T226" s="555"/>
      <c r="U226" s="555"/>
      <c r="V226" s="555"/>
      <c r="W226" s="556"/>
      <c r="X226" s="551">
        <f>SUM(X186,X188,X190,X192,X194,X196,X198,X200,X202,X204,X212,X214,X216,X224,X220,X222,X206,X210,X208,X218)</f>
        <v>0</v>
      </c>
      <c r="Y226" s="552"/>
      <c r="Z226" s="552" t="e">
        <f>SUM(Z186,#REF!,Z188,Z190,Z196,Z198,Z200,Z204,#REF!,Z208,Z210,Z212,Z214,Z216,Z224)</f>
        <v>#REF!</v>
      </c>
      <c r="AA226" s="553"/>
    </row>
    <row r="227" spans="1:28" ht="12" customHeight="1" x14ac:dyDescent="0.2">
      <c r="B227" s="526"/>
      <c r="C227" s="527"/>
      <c r="D227" s="527"/>
      <c r="E227" s="527"/>
      <c r="F227" s="527"/>
      <c r="G227" s="527"/>
      <c r="H227" s="527"/>
      <c r="I227" s="528"/>
      <c r="J227" s="384" t="s">
        <v>132</v>
      </c>
      <c r="K227" s="385"/>
      <c r="L227" s="508"/>
      <c r="M227" s="509"/>
      <c r="N227" s="545">
        <f>SUM(N187,N189,N191,N193,N195,N197,N199,N201,N203,N205,N207,N209,N211,N213,N215,N217,N221,N223,N225,N219)</f>
        <v>0</v>
      </c>
      <c r="O227" s="546"/>
      <c r="P227" s="377"/>
      <c r="Q227" s="378"/>
      <c r="R227" s="379"/>
      <c r="S227" s="557"/>
      <c r="T227" s="558"/>
      <c r="U227" s="558"/>
      <c r="V227" s="558"/>
      <c r="W227" s="559"/>
      <c r="X227" s="562">
        <f>SUM(X187,X189,X191,X193,X195,X197,X199,X201,X203,X205,X209,X211,X213,X215,X217,X225,X207,X221,X223,X219)</f>
        <v>0</v>
      </c>
      <c r="Y227" s="563"/>
      <c r="Z227" s="563" t="e">
        <f>SUM(Z187,#REF!,Z189,Z191,Z197,Z199,Z201,Z205,#REF!,Z209,Z211,Z213,Z215,Z217,Z225)</f>
        <v>#REF!</v>
      </c>
      <c r="AA227" s="564"/>
    </row>
    <row r="228" spans="1:28" ht="12" customHeight="1" x14ac:dyDescent="0.2">
      <c r="B228" s="591" t="s">
        <v>135</v>
      </c>
      <c r="C228" s="592"/>
      <c r="D228" s="592"/>
      <c r="E228" s="592"/>
      <c r="F228" s="592"/>
      <c r="G228" s="592"/>
      <c r="H228" s="592"/>
      <c r="I228" s="593"/>
      <c r="J228" s="293"/>
      <c r="K228" s="294"/>
      <c r="L228" s="574"/>
      <c r="M228" s="575"/>
      <c r="N228" s="574"/>
      <c r="O228" s="575"/>
      <c r="P228" s="291"/>
      <c r="Q228" s="292"/>
      <c r="R228" s="292"/>
      <c r="S228" s="66"/>
      <c r="T228" s="67"/>
      <c r="U228" s="67"/>
      <c r="V228" s="67"/>
      <c r="W228" s="68"/>
      <c r="X228" s="576"/>
      <c r="Y228" s="577"/>
      <c r="Z228" s="577"/>
      <c r="AA228" s="578"/>
    </row>
    <row r="229" spans="1:28" ht="12" customHeight="1" x14ac:dyDescent="0.2">
      <c r="B229" s="187"/>
      <c r="C229" s="565" t="s">
        <v>435</v>
      </c>
      <c r="D229" s="566"/>
      <c r="E229" s="566"/>
      <c r="F229" s="566"/>
      <c r="G229" s="566"/>
      <c r="H229" s="566"/>
      <c r="I229" s="567"/>
      <c r="J229" s="386" t="s">
        <v>131</v>
      </c>
      <c r="K229" s="387"/>
      <c r="L229" s="439"/>
      <c r="M229" s="440"/>
      <c r="N229" s="439"/>
      <c r="O229" s="440"/>
      <c r="P229" s="374" t="str">
        <f>+IFERROR(N229/L229,"")</f>
        <v/>
      </c>
      <c r="Q229" s="375"/>
      <c r="R229" s="376"/>
      <c r="S229" s="518">
        <f>X229+X230</f>
        <v>0</v>
      </c>
      <c r="T229" s="519"/>
      <c r="U229" s="519"/>
      <c r="V229" s="519"/>
      <c r="W229" s="520"/>
      <c r="X229" s="636"/>
      <c r="Y229" s="637"/>
      <c r="Z229" s="637"/>
      <c r="AA229" s="638"/>
    </row>
    <row r="230" spans="1:28" ht="12" customHeight="1" x14ac:dyDescent="0.2">
      <c r="B230" s="187"/>
      <c r="C230" s="568"/>
      <c r="D230" s="569"/>
      <c r="E230" s="569"/>
      <c r="F230" s="569"/>
      <c r="G230" s="569"/>
      <c r="H230" s="569"/>
      <c r="I230" s="570"/>
      <c r="J230" s="384" t="s">
        <v>132</v>
      </c>
      <c r="K230" s="385"/>
      <c r="L230" s="508"/>
      <c r="M230" s="509"/>
      <c r="N230" s="510"/>
      <c r="O230" s="511"/>
      <c r="P230" s="377"/>
      <c r="Q230" s="378"/>
      <c r="R230" s="379"/>
      <c r="S230" s="502"/>
      <c r="T230" s="503"/>
      <c r="U230" s="503"/>
      <c r="V230" s="503"/>
      <c r="W230" s="504"/>
      <c r="X230" s="512"/>
      <c r="Y230" s="513"/>
      <c r="Z230" s="513"/>
      <c r="AA230" s="514"/>
    </row>
    <row r="231" spans="1:28" ht="12" customHeight="1" x14ac:dyDescent="0.2">
      <c r="B231" s="187"/>
      <c r="C231" s="565" t="s">
        <v>153</v>
      </c>
      <c r="D231" s="566"/>
      <c r="E231" s="566"/>
      <c r="F231" s="566"/>
      <c r="G231" s="566"/>
      <c r="H231" s="566"/>
      <c r="I231" s="567"/>
      <c r="J231" s="386" t="s">
        <v>131</v>
      </c>
      <c r="K231" s="387"/>
      <c r="L231" s="439"/>
      <c r="M231" s="440"/>
      <c r="N231" s="439"/>
      <c r="O231" s="440"/>
      <c r="P231" s="374" t="str">
        <f>+IFERROR(N231/L231,"")</f>
        <v/>
      </c>
      <c r="Q231" s="375"/>
      <c r="R231" s="376"/>
      <c r="S231" s="518">
        <f>X231+X232</f>
        <v>0</v>
      </c>
      <c r="T231" s="519"/>
      <c r="U231" s="519"/>
      <c r="V231" s="519"/>
      <c r="W231" s="520"/>
      <c r="X231" s="636"/>
      <c r="Y231" s="637"/>
      <c r="Z231" s="637"/>
      <c r="AA231" s="638"/>
    </row>
    <row r="232" spans="1:28" ht="12" customHeight="1" x14ac:dyDescent="0.2">
      <c r="B232" s="187"/>
      <c r="C232" s="568"/>
      <c r="D232" s="569"/>
      <c r="E232" s="569"/>
      <c r="F232" s="569"/>
      <c r="G232" s="569"/>
      <c r="H232" s="569"/>
      <c r="I232" s="570"/>
      <c r="J232" s="384" t="s">
        <v>132</v>
      </c>
      <c r="K232" s="385"/>
      <c r="L232" s="508"/>
      <c r="M232" s="509"/>
      <c r="N232" s="510"/>
      <c r="O232" s="511"/>
      <c r="P232" s="377"/>
      <c r="Q232" s="378"/>
      <c r="R232" s="379"/>
      <c r="S232" s="502"/>
      <c r="T232" s="503"/>
      <c r="U232" s="503"/>
      <c r="V232" s="503"/>
      <c r="W232" s="504"/>
      <c r="X232" s="512"/>
      <c r="Y232" s="513"/>
      <c r="Z232" s="513"/>
      <c r="AA232" s="514"/>
    </row>
    <row r="233" spans="1:28" ht="12" customHeight="1" x14ac:dyDescent="0.2">
      <c r="B233" s="187"/>
      <c r="C233" s="565" t="s">
        <v>319</v>
      </c>
      <c r="D233" s="566"/>
      <c r="E233" s="566"/>
      <c r="F233" s="566"/>
      <c r="G233" s="566"/>
      <c r="H233" s="566"/>
      <c r="I233" s="567"/>
      <c r="J233" s="386" t="s">
        <v>131</v>
      </c>
      <c r="K233" s="387"/>
      <c r="L233" s="439"/>
      <c r="M233" s="440"/>
      <c r="N233" s="439"/>
      <c r="O233" s="440"/>
      <c r="P233" s="374" t="str">
        <f>+IFERROR(N233/L233,"")</f>
        <v/>
      </c>
      <c r="Q233" s="375"/>
      <c r="R233" s="376"/>
      <c r="S233" s="518">
        <f>X233+X234</f>
        <v>0</v>
      </c>
      <c r="T233" s="519"/>
      <c r="U233" s="519"/>
      <c r="V233" s="519"/>
      <c r="W233" s="520"/>
      <c r="X233" s="636"/>
      <c r="Y233" s="637"/>
      <c r="Z233" s="637"/>
      <c r="AA233" s="638"/>
    </row>
    <row r="234" spans="1:28" ht="12" customHeight="1" x14ac:dyDescent="0.2">
      <c r="B234" s="188"/>
      <c r="C234" s="571"/>
      <c r="D234" s="572"/>
      <c r="E234" s="572"/>
      <c r="F234" s="572"/>
      <c r="G234" s="572"/>
      <c r="H234" s="572"/>
      <c r="I234" s="573"/>
      <c r="J234" s="384" t="s">
        <v>132</v>
      </c>
      <c r="K234" s="385"/>
      <c r="L234" s="508"/>
      <c r="M234" s="509"/>
      <c r="N234" s="510"/>
      <c r="O234" s="511"/>
      <c r="P234" s="377"/>
      <c r="Q234" s="378"/>
      <c r="R234" s="379"/>
      <c r="S234" s="502"/>
      <c r="T234" s="503"/>
      <c r="U234" s="503"/>
      <c r="V234" s="503"/>
      <c r="W234" s="504"/>
      <c r="X234" s="512"/>
      <c r="Y234" s="513"/>
      <c r="Z234" s="513"/>
      <c r="AA234" s="514"/>
    </row>
    <row r="235" spans="1:28" ht="12" customHeight="1" x14ac:dyDescent="0.2">
      <c r="B235" s="523" t="s">
        <v>70</v>
      </c>
      <c r="C235" s="524"/>
      <c r="D235" s="524"/>
      <c r="E235" s="524"/>
      <c r="F235" s="524"/>
      <c r="G235" s="524"/>
      <c r="H235" s="524"/>
      <c r="I235" s="525"/>
      <c r="J235" s="386" t="s">
        <v>131</v>
      </c>
      <c r="K235" s="387"/>
      <c r="L235" s="547">
        <f>SUM(L229,L231,L233)</f>
        <v>0</v>
      </c>
      <c r="M235" s="548"/>
      <c r="N235" s="549">
        <f>SUM(N229,N231,N233)</f>
        <v>0</v>
      </c>
      <c r="O235" s="550"/>
      <c r="P235" s="374" t="str">
        <f>+IFERROR(N235/L235,"")</f>
        <v/>
      </c>
      <c r="Q235" s="375"/>
      <c r="R235" s="376"/>
      <c r="S235" s="554">
        <f>X235+X236</f>
        <v>0</v>
      </c>
      <c r="T235" s="555"/>
      <c r="U235" s="555"/>
      <c r="V235" s="555"/>
      <c r="W235" s="556"/>
      <c r="X235" s="551">
        <f>SUM(X229,X231,X233)</f>
        <v>0</v>
      </c>
      <c r="Y235" s="552"/>
      <c r="Z235" s="552" t="e">
        <f>SUM(#REF!,Z188,Z190,Z196,Z198,Z200,Z204,#REF!,Z208,#REF!,Z225,Z227,Z229,Z231,Z233)</f>
        <v>#REF!</v>
      </c>
      <c r="AA235" s="553"/>
    </row>
    <row r="236" spans="1:28" ht="12" customHeight="1" x14ac:dyDescent="0.2">
      <c r="B236" s="526"/>
      <c r="C236" s="527"/>
      <c r="D236" s="527"/>
      <c r="E236" s="527"/>
      <c r="F236" s="527"/>
      <c r="G236" s="527"/>
      <c r="H236" s="527"/>
      <c r="I236" s="528"/>
      <c r="J236" s="384" t="s">
        <v>132</v>
      </c>
      <c r="K236" s="385"/>
      <c r="L236" s="560"/>
      <c r="M236" s="561"/>
      <c r="N236" s="545">
        <f>SUM(N230,N232,N234)</f>
        <v>0</v>
      </c>
      <c r="O236" s="546"/>
      <c r="P236" s="377"/>
      <c r="Q236" s="378"/>
      <c r="R236" s="379"/>
      <c r="S236" s="557"/>
      <c r="T236" s="558"/>
      <c r="U236" s="558"/>
      <c r="V236" s="558"/>
      <c r="W236" s="559"/>
      <c r="X236" s="395">
        <f>SUM(X230,X232,X234)</f>
        <v>0</v>
      </c>
      <c r="Y236" s="396"/>
      <c r="Z236" s="396" t="e">
        <f>SUM(#REF!,Z189,Z191,Z197,Z199,Z201,Z205,#REF!,#REF!,Z224,Z226,Z228,Z230,Z232,Z234)</f>
        <v>#REF!</v>
      </c>
      <c r="AA236" s="397"/>
    </row>
    <row r="237" spans="1:28" s="180" customFormat="1" ht="12" customHeight="1" x14ac:dyDescent="0.2">
      <c r="A237"/>
      <c r="B237" s="529" t="s">
        <v>30</v>
      </c>
      <c r="C237" s="530"/>
      <c r="D237" s="530"/>
      <c r="E237" s="530"/>
      <c r="F237" s="530"/>
      <c r="G237" s="530"/>
      <c r="H237" s="530"/>
      <c r="I237" s="531"/>
      <c r="J237" s="386" t="s">
        <v>131</v>
      </c>
      <c r="K237" s="387"/>
      <c r="L237" s="547">
        <f>SUM(L226,L235)</f>
        <v>0</v>
      </c>
      <c r="M237" s="548"/>
      <c r="N237" s="549">
        <f>SUM(N226,N235)</f>
        <v>0</v>
      </c>
      <c r="O237" s="550"/>
      <c r="P237" s="374" t="str">
        <f>+IFERROR(N237/L237,"")</f>
        <v/>
      </c>
      <c r="Q237" s="375"/>
      <c r="R237" s="376"/>
      <c r="S237" s="554">
        <f>S226+S235</f>
        <v>0</v>
      </c>
      <c r="T237" s="555"/>
      <c r="U237" s="555"/>
      <c r="V237" s="555"/>
      <c r="W237" s="556"/>
      <c r="X237" s="551">
        <f>X226+X235</f>
        <v>0</v>
      </c>
      <c r="Y237" s="552"/>
      <c r="Z237" s="552"/>
      <c r="AA237" s="553"/>
      <c r="AB237"/>
    </row>
    <row r="238" spans="1:28" ht="12" customHeight="1" x14ac:dyDescent="0.2">
      <c r="B238" s="532"/>
      <c r="C238" s="533"/>
      <c r="D238" s="533"/>
      <c r="E238" s="533"/>
      <c r="F238" s="533"/>
      <c r="G238" s="533"/>
      <c r="H238" s="533"/>
      <c r="I238" s="534"/>
      <c r="J238" s="384" t="s">
        <v>132</v>
      </c>
      <c r="K238" s="385"/>
      <c r="L238" s="560"/>
      <c r="M238" s="561"/>
      <c r="N238" s="545">
        <f>SUM(N227,N236)</f>
        <v>0</v>
      </c>
      <c r="O238" s="546"/>
      <c r="P238" s="377"/>
      <c r="Q238" s="378"/>
      <c r="R238" s="379"/>
      <c r="S238" s="557"/>
      <c r="T238" s="558"/>
      <c r="U238" s="558"/>
      <c r="V238" s="558"/>
      <c r="W238" s="559"/>
      <c r="X238" s="562">
        <f>X227+X236</f>
        <v>0</v>
      </c>
      <c r="Y238" s="563"/>
      <c r="Z238" s="563"/>
      <c r="AA238" s="564"/>
    </row>
    <row r="239" spans="1:28" ht="6.6" customHeight="1" x14ac:dyDescent="0.2">
      <c r="B239" s="80"/>
      <c r="C239" s="52"/>
      <c r="D239" s="52"/>
      <c r="E239" s="52"/>
      <c r="F239" s="52"/>
      <c r="G239" s="52"/>
      <c r="H239" s="52"/>
      <c r="I239" s="52"/>
      <c r="J239" s="63"/>
      <c r="K239" s="63"/>
      <c r="L239" s="55"/>
      <c r="M239" s="55"/>
      <c r="N239" s="55"/>
      <c r="O239" s="55"/>
      <c r="P239" s="54"/>
      <c r="Q239" s="54"/>
      <c r="R239" s="54"/>
      <c r="S239" s="57"/>
      <c r="T239" s="57"/>
      <c r="U239" s="57"/>
      <c r="V239" s="57"/>
      <c r="W239" s="260"/>
      <c r="X239" s="260"/>
      <c r="Y239" s="260"/>
      <c r="Z239" s="57"/>
      <c r="AA239" s="57"/>
    </row>
    <row r="240" spans="1:28" ht="7.2" customHeight="1" x14ac:dyDescent="0.2">
      <c r="B240" s="80"/>
      <c r="C240" s="52"/>
      <c r="D240" s="52"/>
      <c r="E240" s="52"/>
      <c r="F240" s="52"/>
      <c r="G240" s="52"/>
      <c r="H240" s="52"/>
      <c r="I240" s="52"/>
      <c r="J240" s="63"/>
      <c r="K240" s="63"/>
      <c r="L240" s="55"/>
      <c r="M240" s="55"/>
      <c r="N240" s="55"/>
      <c r="O240" s="55"/>
      <c r="P240" s="54"/>
      <c r="Q240" s="54"/>
      <c r="R240" s="54"/>
      <c r="S240" s="57"/>
      <c r="T240" s="57"/>
      <c r="U240" s="57"/>
      <c r="V240" s="57"/>
      <c r="W240" s="56"/>
      <c r="X240" s="56"/>
      <c r="Y240" s="56"/>
      <c r="Z240" s="57"/>
      <c r="AA240" s="57"/>
    </row>
    <row r="241" spans="2:27" ht="12" customHeight="1" x14ac:dyDescent="0.2">
      <c r="B241" s="2" t="s">
        <v>659</v>
      </c>
      <c r="S241" s="541" t="s">
        <v>175</v>
      </c>
      <c r="T241" s="541"/>
      <c r="U241" s="541"/>
      <c r="V241" s="3" t="s">
        <v>174</v>
      </c>
      <c r="W241" s="542">
        <f>SUM('１－１．組織等'!U84:U88)</f>
        <v>0</v>
      </c>
      <c r="X241" s="543"/>
      <c r="Y241" s="544"/>
      <c r="Z241" s="2" t="s">
        <v>36</v>
      </c>
      <c r="AA241" s="2"/>
    </row>
    <row r="242" spans="2:27" ht="12" customHeight="1" x14ac:dyDescent="0.2">
      <c r="B242" s="2"/>
      <c r="D242" s="380" t="s">
        <v>436</v>
      </c>
      <c r="E242" s="380"/>
      <c r="F242" s="380"/>
      <c r="G242" s="380"/>
      <c r="H242" s="380"/>
      <c r="I242" s="380"/>
      <c r="J242" s="380"/>
      <c r="K242" s="380"/>
      <c r="L242" s="380"/>
      <c r="M242" s="380"/>
      <c r="N242" s="380"/>
      <c r="O242" s="380"/>
      <c r="P242" s="380"/>
      <c r="Q242" s="380"/>
      <c r="R242" t="s">
        <v>174</v>
      </c>
      <c r="S242" s="538" t="str">
        <f>+IFERROR(SUM(N226:O227)/W241,"")</f>
        <v/>
      </c>
      <c r="T242" s="539"/>
      <c r="U242" s="540"/>
      <c r="V242" s="5" t="s">
        <v>39</v>
      </c>
      <c r="W242" s="538" t="str">
        <f>+IFERROR(S226/W241,"")</f>
        <v/>
      </c>
      <c r="X242" s="539"/>
      <c r="Y242" s="540"/>
      <c r="Z242" s="2" t="s">
        <v>495</v>
      </c>
      <c r="AA242" s="2"/>
    </row>
    <row r="243" spans="2:27" ht="12" customHeight="1" x14ac:dyDescent="0.2">
      <c r="D243" s="380" t="s">
        <v>437</v>
      </c>
      <c r="E243" s="380"/>
      <c r="F243" s="380"/>
      <c r="G243" s="380"/>
      <c r="H243" s="380"/>
      <c r="I243" s="380"/>
      <c r="J243" s="380"/>
      <c r="K243" s="380"/>
      <c r="L243" s="380"/>
      <c r="M243" s="380"/>
      <c r="N243" s="380"/>
      <c r="O243" s="380"/>
      <c r="P243" s="380"/>
      <c r="Q243" s="380"/>
      <c r="R243" t="s">
        <v>174</v>
      </c>
      <c r="S243" s="538" t="str">
        <f>+IFERROR(SUM(N237:O238)/W241,"")</f>
        <v/>
      </c>
      <c r="T243" s="539"/>
      <c r="U243" s="540"/>
      <c r="V243" s="5" t="s">
        <v>39</v>
      </c>
      <c r="W243" s="538" t="str">
        <f>+IFERROR(S237/W241,"")</f>
        <v/>
      </c>
      <c r="X243" s="539"/>
      <c r="Y243" s="540"/>
      <c r="Z243" s="2" t="s">
        <v>495</v>
      </c>
      <c r="AA243" s="2"/>
    </row>
    <row r="244" spans="2:27" ht="12" customHeight="1" x14ac:dyDescent="0.2">
      <c r="B244" s="2"/>
      <c r="G244" s="48"/>
      <c r="T244" s="51"/>
      <c r="U244" s="51"/>
      <c r="W244" s="51"/>
      <c r="X244" s="51"/>
      <c r="Y244" s="51"/>
      <c r="AA244" s="48" t="s">
        <v>216</v>
      </c>
    </row>
    <row r="245" spans="2:27" ht="12" customHeight="1" x14ac:dyDescent="0.2">
      <c r="B245" s="406" t="s">
        <v>660</v>
      </c>
      <c r="C245" s="407"/>
      <c r="D245" s="407"/>
      <c r="E245" s="407"/>
      <c r="F245" s="407"/>
      <c r="G245" s="407"/>
      <c r="H245" s="407"/>
      <c r="I245" s="407"/>
      <c r="J245" s="407"/>
      <c r="K245" s="407"/>
      <c r="L245" s="407"/>
      <c r="M245" s="407"/>
      <c r="N245" s="407"/>
      <c r="O245" s="407"/>
      <c r="P245" s="407"/>
      <c r="Q245" s="407"/>
      <c r="R245" s="407"/>
      <c r="S245" s="407"/>
      <c r="T245" s="407"/>
      <c r="U245" s="407"/>
      <c r="V245" s="407"/>
      <c r="W245" s="407"/>
      <c r="X245" s="407"/>
      <c r="Y245" s="407"/>
      <c r="Z245" s="407"/>
      <c r="AA245" s="408"/>
    </row>
    <row r="246" spans="2:27" ht="12" customHeight="1" x14ac:dyDescent="0.2">
      <c r="B246" s="24" t="s">
        <v>79</v>
      </c>
      <c r="C246" s="298" t="s">
        <v>19</v>
      </c>
      <c r="D246" s="299"/>
      <c r="E246" s="299"/>
      <c r="F246" s="299"/>
      <c r="G246" s="299"/>
      <c r="H246" s="299"/>
      <c r="I246" s="299"/>
      <c r="J246" s="299"/>
      <c r="K246" s="299"/>
      <c r="L246" s="299"/>
      <c r="M246" s="300"/>
      <c r="N246" s="409" t="s">
        <v>18</v>
      </c>
      <c r="O246" s="410"/>
      <c r="P246" s="410"/>
      <c r="Q246" s="410"/>
      <c r="R246" s="410"/>
      <c r="S246" s="411"/>
      <c r="T246" s="626" t="s">
        <v>664</v>
      </c>
      <c r="U246" s="627"/>
      <c r="V246" s="627"/>
      <c r="W246" s="628"/>
      <c r="X246" s="409" t="s">
        <v>71</v>
      </c>
      <c r="Y246" s="629"/>
      <c r="Z246" s="629"/>
      <c r="AA246" s="411"/>
    </row>
    <row r="247" spans="2:27" ht="12" customHeight="1" x14ac:dyDescent="0.2">
      <c r="B247" s="23">
        <v>1</v>
      </c>
      <c r="C247" s="400" t="s">
        <v>180</v>
      </c>
      <c r="D247" s="401"/>
      <c r="E247" s="401"/>
      <c r="F247" s="401"/>
      <c r="G247" s="401"/>
      <c r="H247" s="401"/>
      <c r="I247" s="401"/>
      <c r="J247" s="401"/>
      <c r="K247" s="401"/>
      <c r="L247" s="401"/>
      <c r="M247" s="402"/>
      <c r="N247" s="412" t="s">
        <v>20</v>
      </c>
      <c r="O247" s="413"/>
      <c r="P247" s="413"/>
      <c r="Q247" s="413"/>
      <c r="R247" s="413"/>
      <c r="S247" s="414"/>
      <c r="T247" s="586">
        <v>800</v>
      </c>
      <c r="U247" s="587"/>
      <c r="V247" s="587"/>
      <c r="W247" s="588"/>
      <c r="X247" s="580" t="s">
        <v>665</v>
      </c>
      <c r="Y247" s="581"/>
      <c r="Z247" s="581"/>
      <c r="AA247" s="582"/>
    </row>
    <row r="248" spans="2:27" ht="12" customHeight="1" x14ac:dyDescent="0.2">
      <c r="B248" s="13"/>
      <c r="C248" s="403"/>
      <c r="D248" s="404"/>
      <c r="E248" s="404"/>
      <c r="F248" s="404"/>
      <c r="G248" s="404"/>
      <c r="H248" s="404"/>
      <c r="I248" s="404"/>
      <c r="J248" s="404"/>
      <c r="K248" s="404"/>
      <c r="L248" s="404"/>
      <c r="M248" s="405"/>
      <c r="N248" s="415"/>
      <c r="O248" s="416"/>
      <c r="P248" s="416"/>
      <c r="Q248" s="416"/>
      <c r="R248" s="416"/>
      <c r="S248" s="417"/>
      <c r="T248" s="421"/>
      <c r="U248" s="422"/>
      <c r="V248" s="422"/>
      <c r="W248" s="423"/>
      <c r="X248" s="424"/>
      <c r="Y248" s="425"/>
      <c r="Z248" s="425"/>
      <c r="AA248" s="426"/>
    </row>
    <row r="249" spans="2:27" ht="12" customHeight="1" x14ac:dyDescent="0.2">
      <c r="B249" s="13"/>
      <c r="C249" s="403"/>
      <c r="D249" s="404"/>
      <c r="E249" s="404"/>
      <c r="F249" s="404"/>
      <c r="G249" s="404"/>
      <c r="H249" s="404"/>
      <c r="I249" s="404"/>
      <c r="J249" s="404"/>
      <c r="K249" s="404"/>
      <c r="L249" s="404"/>
      <c r="M249" s="405"/>
      <c r="N249" s="415"/>
      <c r="O249" s="416"/>
      <c r="P249" s="416"/>
      <c r="Q249" s="416"/>
      <c r="R249" s="416"/>
      <c r="S249" s="417"/>
      <c r="T249" s="421"/>
      <c r="U249" s="422"/>
      <c r="V249" s="422"/>
      <c r="W249" s="423"/>
      <c r="X249" s="424"/>
      <c r="Y249" s="425"/>
      <c r="Z249" s="425"/>
      <c r="AA249" s="426"/>
    </row>
    <row r="250" spans="2:27" ht="12" customHeight="1" x14ac:dyDescent="0.2">
      <c r="B250" s="11"/>
      <c r="C250" s="403"/>
      <c r="D250" s="404"/>
      <c r="E250" s="404"/>
      <c r="F250" s="404"/>
      <c r="G250" s="404"/>
      <c r="H250" s="404"/>
      <c r="I250" s="404"/>
      <c r="J250" s="404"/>
      <c r="K250" s="404"/>
      <c r="L250" s="404"/>
      <c r="M250" s="405"/>
      <c r="N250" s="415"/>
      <c r="O250" s="416"/>
      <c r="P250" s="416"/>
      <c r="Q250" s="416"/>
      <c r="R250" s="416"/>
      <c r="S250" s="417"/>
      <c r="T250" s="421"/>
      <c r="U250" s="422"/>
      <c r="V250" s="422"/>
      <c r="W250" s="423"/>
      <c r="X250" s="424"/>
      <c r="Y250" s="425"/>
      <c r="Z250" s="425"/>
      <c r="AA250" s="426"/>
    </row>
    <row r="251" spans="2:27" ht="12" customHeight="1" x14ac:dyDescent="0.2">
      <c r="B251" s="26"/>
      <c r="C251" s="427"/>
      <c r="D251" s="428"/>
      <c r="E251" s="428"/>
      <c r="F251" s="428"/>
      <c r="G251" s="428"/>
      <c r="H251" s="428"/>
      <c r="I251" s="428"/>
      <c r="J251" s="428"/>
      <c r="K251" s="428"/>
      <c r="L251" s="428"/>
      <c r="M251" s="429"/>
      <c r="N251" s="430"/>
      <c r="O251" s="431"/>
      <c r="P251" s="431"/>
      <c r="Q251" s="431"/>
      <c r="R251" s="431"/>
      <c r="S251" s="432"/>
      <c r="T251" s="630"/>
      <c r="U251" s="631"/>
      <c r="V251" s="631"/>
      <c r="W251" s="632"/>
      <c r="X251" s="633"/>
      <c r="Y251" s="634"/>
      <c r="Z251" s="634"/>
      <c r="AA251" s="635"/>
    </row>
    <row r="252" spans="2:27" ht="12" customHeight="1" x14ac:dyDescent="0.2">
      <c r="B252" s="47"/>
    </row>
    <row r="253" spans="2:27" ht="20.25" customHeight="1" x14ac:dyDescent="0.2">
      <c r="B253" s="47" t="s">
        <v>616</v>
      </c>
      <c r="C253" s="47"/>
    </row>
    <row r="254" spans="2:27" ht="12.75" customHeight="1" x14ac:dyDescent="0.2">
      <c r="B254" s="391" t="s">
        <v>28</v>
      </c>
      <c r="C254" s="398"/>
      <c r="D254" s="398"/>
      <c r="E254" s="398"/>
      <c r="F254" s="398"/>
      <c r="G254" s="398"/>
      <c r="H254" s="398"/>
      <c r="I254" s="392"/>
      <c r="J254" s="388" t="s">
        <v>405</v>
      </c>
      <c r="K254" s="389"/>
      <c r="L254" s="389"/>
      <c r="M254" s="389"/>
      <c r="N254" s="389"/>
      <c r="O254" s="389"/>
      <c r="P254" s="389"/>
      <c r="Q254" s="389"/>
      <c r="R254" s="389"/>
      <c r="S254" s="389"/>
      <c r="T254" s="389"/>
      <c r="U254" s="389"/>
      <c r="V254" s="389"/>
      <c r="W254" s="389"/>
      <c r="X254" s="389"/>
      <c r="Y254" s="389"/>
      <c r="Z254" s="389"/>
      <c r="AA254" s="390"/>
    </row>
    <row r="255" spans="2:27" ht="12.75" customHeight="1" x14ac:dyDescent="0.2">
      <c r="B255" s="617"/>
      <c r="C255" s="618"/>
      <c r="D255" s="618"/>
      <c r="E255" s="618"/>
      <c r="F255" s="618"/>
      <c r="G255" s="618"/>
      <c r="H255" s="618"/>
      <c r="I255" s="619"/>
      <c r="J255" s="388" t="s">
        <v>37</v>
      </c>
      <c r="K255" s="389"/>
      <c r="L255" s="389"/>
      <c r="M255" s="389"/>
      <c r="N255" s="389"/>
      <c r="O255" s="390"/>
      <c r="P255" s="391" t="s">
        <v>123</v>
      </c>
      <c r="Q255" s="398"/>
      <c r="R255" s="392"/>
      <c r="S255" s="388" t="s">
        <v>124</v>
      </c>
      <c r="T255" s="389"/>
      <c r="U255" s="389"/>
      <c r="V255" s="389"/>
      <c r="W255" s="389"/>
      <c r="X255" s="389"/>
      <c r="Y255" s="389"/>
      <c r="Z255" s="389"/>
      <c r="AA255" s="390"/>
    </row>
    <row r="256" spans="2:27" ht="12.75" customHeight="1" x14ac:dyDescent="0.2">
      <c r="B256" s="393"/>
      <c r="C256" s="399"/>
      <c r="D256" s="399"/>
      <c r="E256" s="399"/>
      <c r="F256" s="399"/>
      <c r="G256" s="399"/>
      <c r="H256" s="399"/>
      <c r="I256" s="394"/>
      <c r="J256" s="391" t="s">
        <v>28</v>
      </c>
      <c r="K256" s="392"/>
      <c r="L256" s="605" t="s">
        <v>125</v>
      </c>
      <c r="M256" s="607"/>
      <c r="N256" s="605" t="s">
        <v>126</v>
      </c>
      <c r="O256" s="607"/>
      <c r="P256" s="393"/>
      <c r="Q256" s="399"/>
      <c r="R256" s="394"/>
      <c r="S256" s="620" t="s">
        <v>127</v>
      </c>
      <c r="T256" s="621"/>
      <c r="U256" s="621"/>
      <c r="V256" s="621"/>
      <c r="W256" s="622"/>
      <c r="X256" s="605" t="s">
        <v>128</v>
      </c>
      <c r="Y256" s="606"/>
      <c r="Z256" s="606"/>
      <c r="AA256" s="607"/>
    </row>
    <row r="257" spans="2:27" ht="12.75" customHeight="1" x14ac:dyDescent="0.2">
      <c r="B257" s="591" t="s">
        <v>434</v>
      </c>
      <c r="C257" s="592"/>
      <c r="D257" s="592"/>
      <c r="E257" s="592"/>
      <c r="F257" s="592"/>
      <c r="G257" s="592"/>
      <c r="H257" s="592"/>
      <c r="I257" s="593"/>
      <c r="J257" s="393"/>
      <c r="K257" s="394"/>
      <c r="L257" s="608" t="s">
        <v>39</v>
      </c>
      <c r="M257" s="609"/>
      <c r="N257" s="608" t="s">
        <v>39</v>
      </c>
      <c r="O257" s="609"/>
      <c r="P257" s="388" t="s">
        <v>129</v>
      </c>
      <c r="Q257" s="389"/>
      <c r="R257" s="390"/>
      <c r="S257" s="623"/>
      <c r="T257" s="624"/>
      <c r="U257" s="624"/>
      <c r="V257" s="624"/>
      <c r="W257" s="625"/>
      <c r="X257" s="605" t="s">
        <v>130</v>
      </c>
      <c r="Y257" s="606"/>
      <c r="Z257" s="606"/>
      <c r="AA257" s="607"/>
    </row>
    <row r="258" spans="2:27" ht="12.75" customHeight="1" x14ac:dyDescent="0.2">
      <c r="B258" s="187"/>
      <c r="C258" s="433" t="s">
        <v>9</v>
      </c>
      <c r="D258" s="434"/>
      <c r="E258" s="434"/>
      <c r="F258" s="434"/>
      <c r="G258" s="434"/>
      <c r="H258" s="434"/>
      <c r="I258" s="435"/>
      <c r="J258" s="386" t="s">
        <v>131</v>
      </c>
      <c r="K258" s="387"/>
      <c r="L258" s="495" t="str">
        <f>IFERROR(AVERAGE(L43,L114,L186),"")</f>
        <v/>
      </c>
      <c r="M258" s="496"/>
      <c r="N258" s="495" t="str">
        <f t="shared" ref="N258:N279" si="1">IFERROR(AVERAGE(N43,N114,N186),"")</f>
        <v/>
      </c>
      <c r="O258" s="496"/>
      <c r="P258" s="374" t="str">
        <f>+IFERROR(N258/L258,"")</f>
        <v/>
      </c>
      <c r="Q258" s="375"/>
      <c r="R258" s="376"/>
      <c r="S258" s="554">
        <f>IFERROR(AVERAGE(S43,S114,S186),"")</f>
        <v>0</v>
      </c>
      <c r="T258" s="555"/>
      <c r="U258" s="555"/>
      <c r="V258" s="555"/>
      <c r="W258" s="556"/>
      <c r="X258" s="515" t="str">
        <f t="shared" ref="X258:X299" si="2">IFERROR(AVERAGE(X43,X114,X186),"")</f>
        <v/>
      </c>
      <c r="Y258" s="516"/>
      <c r="Z258" s="516" t="str">
        <f t="shared" ref="Z258:Z287" si="3">IFERROR(AVERAGE(Z43,Z114,Z186),"")</f>
        <v/>
      </c>
      <c r="AA258" s="517"/>
    </row>
    <row r="259" spans="2:27" ht="12.75" customHeight="1" x14ac:dyDescent="0.2">
      <c r="B259" s="187"/>
      <c r="C259" s="436"/>
      <c r="D259" s="437"/>
      <c r="E259" s="437"/>
      <c r="F259" s="437"/>
      <c r="G259" s="437"/>
      <c r="H259" s="437"/>
      <c r="I259" s="438"/>
      <c r="J259" s="384" t="s">
        <v>132</v>
      </c>
      <c r="K259" s="385"/>
      <c r="L259" s="508"/>
      <c r="M259" s="509"/>
      <c r="N259" s="521" t="str">
        <f t="shared" si="1"/>
        <v/>
      </c>
      <c r="O259" s="522"/>
      <c r="P259" s="377"/>
      <c r="Q259" s="378"/>
      <c r="R259" s="379"/>
      <c r="S259" s="557"/>
      <c r="T259" s="558"/>
      <c r="U259" s="558"/>
      <c r="V259" s="558"/>
      <c r="W259" s="559"/>
      <c r="X259" s="395" t="str">
        <f t="shared" si="2"/>
        <v/>
      </c>
      <c r="Y259" s="396"/>
      <c r="Z259" s="396" t="str">
        <f t="shared" si="3"/>
        <v/>
      </c>
      <c r="AA259" s="397"/>
    </row>
    <row r="260" spans="2:27" ht="12.75" customHeight="1" x14ac:dyDescent="0.2">
      <c r="B260" s="187"/>
      <c r="C260" s="433" t="s">
        <v>438</v>
      </c>
      <c r="D260" s="434"/>
      <c r="E260" s="434"/>
      <c r="F260" s="434"/>
      <c r="G260" s="434"/>
      <c r="H260" s="434"/>
      <c r="I260" s="435"/>
      <c r="J260" s="386" t="s">
        <v>131</v>
      </c>
      <c r="K260" s="387"/>
      <c r="L260" s="495" t="str">
        <f>IFERROR(AVERAGE(L45,L116,L188),"")</f>
        <v/>
      </c>
      <c r="M260" s="496"/>
      <c r="N260" s="495" t="str">
        <f t="shared" si="1"/>
        <v/>
      </c>
      <c r="O260" s="496"/>
      <c r="P260" s="374" t="str">
        <f>+IFERROR(N260/L260,"")</f>
        <v/>
      </c>
      <c r="Q260" s="375"/>
      <c r="R260" s="376"/>
      <c r="S260" s="554">
        <f>IFERROR(AVERAGE(S45,S116,S188),"")</f>
        <v>0</v>
      </c>
      <c r="T260" s="555"/>
      <c r="U260" s="555"/>
      <c r="V260" s="555"/>
      <c r="W260" s="556"/>
      <c r="X260" s="515" t="str">
        <f t="shared" si="2"/>
        <v/>
      </c>
      <c r="Y260" s="516"/>
      <c r="Z260" s="516" t="str">
        <f t="shared" si="3"/>
        <v/>
      </c>
      <c r="AA260" s="517"/>
    </row>
    <row r="261" spans="2:27" ht="12.75" customHeight="1" x14ac:dyDescent="0.2">
      <c r="B261" s="187"/>
      <c r="C261" s="436"/>
      <c r="D261" s="437"/>
      <c r="E261" s="437"/>
      <c r="F261" s="437"/>
      <c r="G261" s="437"/>
      <c r="H261" s="437"/>
      <c r="I261" s="438"/>
      <c r="J261" s="384" t="s">
        <v>132</v>
      </c>
      <c r="K261" s="385"/>
      <c r="L261" s="508"/>
      <c r="M261" s="509"/>
      <c r="N261" s="521" t="str">
        <f t="shared" si="1"/>
        <v/>
      </c>
      <c r="O261" s="522"/>
      <c r="P261" s="377"/>
      <c r="Q261" s="378"/>
      <c r="R261" s="379"/>
      <c r="S261" s="557"/>
      <c r="T261" s="558"/>
      <c r="U261" s="558"/>
      <c r="V261" s="558"/>
      <c r="W261" s="559"/>
      <c r="X261" s="395" t="str">
        <f t="shared" si="2"/>
        <v/>
      </c>
      <c r="Y261" s="396"/>
      <c r="Z261" s="396" t="str">
        <f t="shared" si="3"/>
        <v/>
      </c>
      <c r="AA261" s="397"/>
    </row>
    <row r="262" spans="2:27" ht="12" customHeight="1" x14ac:dyDescent="0.2">
      <c r="B262" s="187"/>
      <c r="C262" s="612" t="s">
        <v>542</v>
      </c>
      <c r="D262" s="613"/>
      <c r="E262" s="613"/>
      <c r="F262" s="613"/>
      <c r="G262" s="613"/>
      <c r="H262" s="613"/>
      <c r="I262" s="613"/>
      <c r="J262" s="386" t="s">
        <v>131</v>
      </c>
      <c r="K262" s="387"/>
      <c r="L262" s="616" t="str">
        <f>IFERROR(AVERAGE(L190,L118,L47),"")</f>
        <v/>
      </c>
      <c r="M262" s="616"/>
      <c r="N262" s="616" t="str">
        <f t="shared" si="1"/>
        <v/>
      </c>
      <c r="O262" s="616"/>
      <c r="P262" s="374" t="str">
        <f>+IFERROR(N262/L262,"")</f>
        <v/>
      </c>
      <c r="Q262" s="375"/>
      <c r="R262" s="376"/>
      <c r="S262" s="554">
        <f>IFERROR(AVERAGE(S190),"")</f>
        <v>0</v>
      </c>
      <c r="T262" s="555"/>
      <c r="U262" s="555"/>
      <c r="V262" s="555"/>
      <c r="W262" s="556"/>
      <c r="X262" s="515" t="str">
        <f t="shared" si="2"/>
        <v/>
      </c>
      <c r="Y262" s="516"/>
      <c r="Z262" s="516" t="str">
        <f t="shared" si="3"/>
        <v/>
      </c>
      <c r="AA262" s="517"/>
    </row>
    <row r="263" spans="2:27" ht="12" customHeight="1" x14ac:dyDescent="0.2">
      <c r="B263" s="187"/>
      <c r="C263" s="614"/>
      <c r="D263" s="615"/>
      <c r="E263" s="615"/>
      <c r="F263" s="615"/>
      <c r="G263" s="615"/>
      <c r="H263" s="615"/>
      <c r="I263" s="615"/>
      <c r="J263" s="384" t="s">
        <v>132</v>
      </c>
      <c r="K263" s="385"/>
      <c r="L263" s="610"/>
      <c r="M263" s="610"/>
      <c r="N263" s="734" t="str">
        <f t="shared" si="1"/>
        <v/>
      </c>
      <c r="O263" s="735"/>
      <c r="P263" s="377"/>
      <c r="Q263" s="378"/>
      <c r="R263" s="379"/>
      <c r="S263" s="557"/>
      <c r="T263" s="558"/>
      <c r="U263" s="558"/>
      <c r="V263" s="558"/>
      <c r="W263" s="559"/>
      <c r="X263" s="395" t="str">
        <f t="shared" si="2"/>
        <v/>
      </c>
      <c r="Y263" s="396"/>
      <c r="Z263" s="396" t="str">
        <f t="shared" si="3"/>
        <v/>
      </c>
      <c r="AA263" s="397"/>
    </row>
    <row r="264" spans="2:27" ht="12" customHeight="1" x14ac:dyDescent="0.2">
      <c r="B264" s="187"/>
      <c r="C264" s="612" t="s">
        <v>543</v>
      </c>
      <c r="D264" s="613"/>
      <c r="E264" s="613"/>
      <c r="F264" s="613"/>
      <c r="G264" s="613"/>
      <c r="H264" s="613"/>
      <c r="I264" s="613"/>
      <c r="J264" s="386" t="s">
        <v>131</v>
      </c>
      <c r="K264" s="387"/>
      <c r="L264" s="616"/>
      <c r="M264" s="616"/>
      <c r="N264" s="616" t="str">
        <f t="shared" si="1"/>
        <v/>
      </c>
      <c r="O264" s="616"/>
      <c r="P264" s="374" t="str">
        <f>+IFERROR(N264/L264,"")</f>
        <v/>
      </c>
      <c r="Q264" s="375"/>
      <c r="R264" s="376"/>
      <c r="S264" s="554">
        <f>IFERROR(AVERAGE(S192),"")</f>
        <v>0</v>
      </c>
      <c r="T264" s="555"/>
      <c r="U264" s="555"/>
      <c r="V264" s="555"/>
      <c r="W264" s="556"/>
      <c r="X264" s="515" t="str">
        <f t="shared" si="2"/>
        <v/>
      </c>
      <c r="Y264" s="516"/>
      <c r="Z264" s="516" t="str">
        <f t="shared" si="3"/>
        <v/>
      </c>
      <c r="AA264" s="517"/>
    </row>
    <row r="265" spans="2:27" ht="12" customHeight="1" x14ac:dyDescent="0.2">
      <c r="B265" s="187"/>
      <c r="C265" s="614"/>
      <c r="D265" s="615"/>
      <c r="E265" s="615"/>
      <c r="F265" s="615"/>
      <c r="G265" s="615"/>
      <c r="H265" s="615"/>
      <c r="I265" s="615"/>
      <c r="J265" s="384" t="s">
        <v>132</v>
      </c>
      <c r="K265" s="385"/>
      <c r="L265" s="610"/>
      <c r="M265" s="610"/>
      <c r="N265" s="611" t="str">
        <f t="shared" si="1"/>
        <v/>
      </c>
      <c r="O265" s="611"/>
      <c r="P265" s="377"/>
      <c r="Q265" s="378"/>
      <c r="R265" s="379"/>
      <c r="S265" s="557"/>
      <c r="T265" s="558"/>
      <c r="U265" s="558"/>
      <c r="V265" s="558"/>
      <c r="W265" s="559"/>
      <c r="X265" s="395" t="str">
        <f t="shared" si="2"/>
        <v/>
      </c>
      <c r="Y265" s="396"/>
      <c r="Z265" s="396" t="str">
        <f t="shared" si="3"/>
        <v/>
      </c>
      <c r="AA265" s="397"/>
    </row>
    <row r="266" spans="2:27" ht="12.75" customHeight="1" x14ac:dyDescent="0.2">
      <c r="B266" s="187"/>
      <c r="C266" s="433" t="s">
        <v>10</v>
      </c>
      <c r="D266" s="434"/>
      <c r="E266" s="434"/>
      <c r="F266" s="434"/>
      <c r="G266" s="434"/>
      <c r="H266" s="434"/>
      <c r="I266" s="435"/>
      <c r="J266" s="386" t="s">
        <v>131</v>
      </c>
      <c r="K266" s="387"/>
      <c r="L266" s="495" t="str">
        <f>IFERROR(AVERAGE(L51,L122,L194),"")</f>
        <v/>
      </c>
      <c r="M266" s="496"/>
      <c r="N266" s="495" t="str">
        <f t="shared" si="1"/>
        <v/>
      </c>
      <c r="O266" s="496"/>
      <c r="P266" s="374" t="str">
        <f>+IFERROR(N266/L266,"")</f>
        <v/>
      </c>
      <c r="Q266" s="375"/>
      <c r="R266" s="376"/>
      <c r="S266" s="518">
        <f>IFERROR(AVERAGE(S51,S122,S194),"")</f>
        <v>0</v>
      </c>
      <c r="T266" s="519"/>
      <c r="U266" s="519"/>
      <c r="V266" s="519"/>
      <c r="W266" s="520"/>
      <c r="X266" s="515" t="str">
        <f t="shared" si="2"/>
        <v/>
      </c>
      <c r="Y266" s="516"/>
      <c r="Z266" s="516" t="str">
        <f t="shared" si="3"/>
        <v/>
      </c>
      <c r="AA266" s="517"/>
    </row>
    <row r="267" spans="2:27" ht="12.75" customHeight="1" x14ac:dyDescent="0.2">
      <c r="B267" s="187"/>
      <c r="C267" s="436"/>
      <c r="D267" s="437"/>
      <c r="E267" s="437"/>
      <c r="F267" s="437"/>
      <c r="G267" s="437"/>
      <c r="H267" s="437"/>
      <c r="I267" s="438"/>
      <c r="J267" s="384" t="s">
        <v>132</v>
      </c>
      <c r="K267" s="385"/>
      <c r="L267" s="508"/>
      <c r="M267" s="509"/>
      <c r="N267" s="521" t="str">
        <f t="shared" si="1"/>
        <v/>
      </c>
      <c r="O267" s="522"/>
      <c r="P267" s="377"/>
      <c r="Q267" s="378"/>
      <c r="R267" s="379"/>
      <c r="S267" s="502"/>
      <c r="T267" s="503"/>
      <c r="U267" s="503"/>
      <c r="V267" s="503"/>
      <c r="W267" s="504"/>
      <c r="X267" s="395" t="str">
        <f t="shared" si="2"/>
        <v/>
      </c>
      <c r="Y267" s="396"/>
      <c r="Z267" s="396" t="str">
        <f t="shared" si="3"/>
        <v/>
      </c>
      <c r="AA267" s="397"/>
    </row>
    <row r="268" spans="2:27" ht="12.75" customHeight="1" x14ac:dyDescent="0.2">
      <c r="B268" s="187"/>
      <c r="C268" s="433" t="s">
        <v>11</v>
      </c>
      <c r="D268" s="434"/>
      <c r="E268" s="434"/>
      <c r="F268" s="434"/>
      <c r="G268" s="434"/>
      <c r="H268" s="434"/>
      <c r="I268" s="435"/>
      <c r="J268" s="386" t="s">
        <v>131</v>
      </c>
      <c r="K268" s="387"/>
      <c r="L268" s="495" t="str">
        <f>IFERROR(AVERAGE(L53,L124,L196),"")</f>
        <v/>
      </c>
      <c r="M268" s="496"/>
      <c r="N268" s="495" t="str">
        <f t="shared" si="1"/>
        <v/>
      </c>
      <c r="O268" s="496"/>
      <c r="P268" s="374" t="str">
        <f>+IFERROR(N268/L268,"")</f>
        <v/>
      </c>
      <c r="Q268" s="375"/>
      <c r="R268" s="376"/>
      <c r="S268" s="518">
        <f>IFERROR(AVERAGE(S53,S124,S196),"")</f>
        <v>0</v>
      </c>
      <c r="T268" s="519"/>
      <c r="U268" s="519"/>
      <c r="V268" s="519"/>
      <c r="W268" s="520"/>
      <c r="X268" s="515" t="str">
        <f t="shared" si="2"/>
        <v/>
      </c>
      <c r="Y268" s="516"/>
      <c r="Z268" s="516" t="str">
        <f t="shared" si="3"/>
        <v/>
      </c>
      <c r="AA268" s="517"/>
    </row>
    <row r="269" spans="2:27" ht="12.75" customHeight="1" x14ac:dyDescent="0.2">
      <c r="B269" s="187"/>
      <c r="C269" s="436"/>
      <c r="D269" s="437"/>
      <c r="E269" s="437"/>
      <c r="F269" s="437"/>
      <c r="G269" s="437"/>
      <c r="H269" s="437"/>
      <c r="I269" s="438"/>
      <c r="J269" s="384" t="s">
        <v>132</v>
      </c>
      <c r="K269" s="385"/>
      <c r="L269" s="508"/>
      <c r="M269" s="509"/>
      <c r="N269" s="521" t="str">
        <f t="shared" si="1"/>
        <v/>
      </c>
      <c r="O269" s="522"/>
      <c r="P269" s="377"/>
      <c r="Q269" s="378"/>
      <c r="R269" s="379"/>
      <c r="S269" s="502"/>
      <c r="T269" s="503"/>
      <c r="U269" s="503"/>
      <c r="V269" s="503"/>
      <c r="W269" s="504"/>
      <c r="X269" s="395" t="str">
        <f t="shared" si="2"/>
        <v/>
      </c>
      <c r="Y269" s="396"/>
      <c r="Z269" s="396" t="str">
        <f t="shared" si="3"/>
        <v/>
      </c>
      <c r="AA269" s="397"/>
    </row>
    <row r="270" spans="2:27" ht="12.75" customHeight="1" x14ac:dyDescent="0.2">
      <c r="B270" s="187"/>
      <c r="C270" s="433" t="s">
        <v>12</v>
      </c>
      <c r="D270" s="434"/>
      <c r="E270" s="434"/>
      <c r="F270" s="434"/>
      <c r="G270" s="434"/>
      <c r="H270" s="434"/>
      <c r="I270" s="435"/>
      <c r="J270" s="386" t="s">
        <v>131</v>
      </c>
      <c r="K270" s="387"/>
      <c r="L270" s="495" t="str">
        <f>IFERROR(AVERAGE(L55,L126,L198),"")</f>
        <v/>
      </c>
      <c r="M270" s="496"/>
      <c r="N270" s="495" t="str">
        <f t="shared" si="1"/>
        <v/>
      </c>
      <c r="O270" s="496"/>
      <c r="P270" s="374" t="str">
        <f>+IFERROR(N270/L270,"")</f>
        <v/>
      </c>
      <c r="Q270" s="375"/>
      <c r="R270" s="376"/>
      <c r="S270" s="518">
        <f>IFERROR(AVERAGE(S55,S126,S198),"")</f>
        <v>0</v>
      </c>
      <c r="T270" s="519"/>
      <c r="U270" s="519"/>
      <c r="V270" s="519"/>
      <c r="W270" s="520"/>
      <c r="X270" s="515" t="str">
        <f t="shared" si="2"/>
        <v/>
      </c>
      <c r="Y270" s="516"/>
      <c r="Z270" s="516" t="str">
        <f t="shared" si="3"/>
        <v/>
      </c>
      <c r="AA270" s="517"/>
    </row>
    <row r="271" spans="2:27" ht="12.75" customHeight="1" x14ac:dyDescent="0.2">
      <c r="B271" s="187"/>
      <c r="C271" s="436"/>
      <c r="D271" s="437"/>
      <c r="E271" s="437"/>
      <c r="F271" s="437"/>
      <c r="G271" s="437"/>
      <c r="H271" s="437"/>
      <c r="I271" s="438"/>
      <c r="J271" s="384" t="s">
        <v>132</v>
      </c>
      <c r="K271" s="385"/>
      <c r="L271" s="508"/>
      <c r="M271" s="509"/>
      <c r="N271" s="521" t="str">
        <f t="shared" si="1"/>
        <v/>
      </c>
      <c r="O271" s="522"/>
      <c r="P271" s="377"/>
      <c r="Q271" s="378"/>
      <c r="R271" s="379"/>
      <c r="S271" s="502"/>
      <c r="T271" s="503"/>
      <c r="U271" s="503"/>
      <c r="V271" s="503"/>
      <c r="W271" s="504"/>
      <c r="X271" s="395" t="str">
        <f t="shared" si="2"/>
        <v/>
      </c>
      <c r="Y271" s="396"/>
      <c r="Z271" s="396" t="str">
        <f t="shared" si="3"/>
        <v/>
      </c>
      <c r="AA271" s="397"/>
    </row>
    <row r="272" spans="2:27" ht="12.75" customHeight="1" x14ac:dyDescent="0.2">
      <c r="B272" s="187"/>
      <c r="C272" s="433" t="s">
        <v>133</v>
      </c>
      <c r="D272" s="434"/>
      <c r="E272" s="434"/>
      <c r="F272" s="434"/>
      <c r="G272" s="434"/>
      <c r="H272" s="434"/>
      <c r="I272" s="435"/>
      <c r="J272" s="386" t="s">
        <v>131</v>
      </c>
      <c r="K272" s="387"/>
      <c r="L272" s="495" t="str">
        <f>IFERROR(AVERAGE(L57,L128,L200),"")</f>
        <v/>
      </c>
      <c r="M272" s="496"/>
      <c r="N272" s="495" t="str">
        <f t="shared" si="1"/>
        <v/>
      </c>
      <c r="O272" s="496"/>
      <c r="P272" s="374" t="str">
        <f>+IFERROR(N272/L272,"")</f>
        <v/>
      </c>
      <c r="Q272" s="375"/>
      <c r="R272" s="376"/>
      <c r="S272" s="518">
        <f>IFERROR(AVERAGE(S57,S128,S200),"")</f>
        <v>0</v>
      </c>
      <c r="T272" s="519"/>
      <c r="U272" s="519"/>
      <c r="V272" s="519"/>
      <c r="W272" s="520"/>
      <c r="X272" s="515" t="str">
        <f t="shared" si="2"/>
        <v/>
      </c>
      <c r="Y272" s="516"/>
      <c r="Z272" s="516" t="str">
        <f t="shared" si="3"/>
        <v/>
      </c>
      <c r="AA272" s="517"/>
    </row>
    <row r="273" spans="2:27" ht="12.75" customHeight="1" x14ac:dyDescent="0.2">
      <c r="B273" s="187"/>
      <c r="C273" s="436"/>
      <c r="D273" s="437"/>
      <c r="E273" s="437"/>
      <c r="F273" s="437"/>
      <c r="G273" s="437"/>
      <c r="H273" s="437"/>
      <c r="I273" s="438"/>
      <c r="J273" s="384" t="s">
        <v>132</v>
      </c>
      <c r="K273" s="385"/>
      <c r="L273" s="508"/>
      <c r="M273" s="509"/>
      <c r="N273" s="521" t="str">
        <f t="shared" si="1"/>
        <v/>
      </c>
      <c r="O273" s="522"/>
      <c r="P273" s="377"/>
      <c r="Q273" s="378"/>
      <c r="R273" s="379"/>
      <c r="S273" s="502"/>
      <c r="T273" s="503"/>
      <c r="U273" s="503"/>
      <c r="V273" s="503"/>
      <c r="W273" s="504"/>
      <c r="X273" s="395" t="str">
        <f t="shared" si="2"/>
        <v/>
      </c>
      <c r="Y273" s="396"/>
      <c r="Z273" s="396" t="str">
        <f t="shared" si="3"/>
        <v/>
      </c>
      <c r="AA273" s="397"/>
    </row>
    <row r="274" spans="2:27" ht="12.75" customHeight="1" x14ac:dyDescent="0.2">
      <c r="B274" s="187"/>
      <c r="C274" s="433" t="s">
        <v>428</v>
      </c>
      <c r="D274" s="434"/>
      <c r="E274" s="434"/>
      <c r="F274" s="434"/>
      <c r="G274" s="434"/>
      <c r="H274" s="434"/>
      <c r="I274" s="435"/>
      <c r="J274" s="386" t="s">
        <v>131</v>
      </c>
      <c r="K274" s="387"/>
      <c r="L274" s="495" t="str">
        <f>IFERROR(AVERAGE(L59,L130,L202),"")</f>
        <v/>
      </c>
      <c r="M274" s="496"/>
      <c r="N274" s="495" t="str">
        <f t="shared" si="1"/>
        <v/>
      </c>
      <c r="O274" s="496"/>
      <c r="P274" s="374" t="str">
        <f>+IFERROR(N274/L274,"")</f>
        <v/>
      </c>
      <c r="Q274" s="375"/>
      <c r="R274" s="376"/>
      <c r="S274" s="518">
        <f>IFERROR(AVERAGE(S59,S130,S202),"")</f>
        <v>0</v>
      </c>
      <c r="T274" s="519"/>
      <c r="U274" s="519"/>
      <c r="V274" s="519"/>
      <c r="W274" s="520"/>
      <c r="X274" s="515" t="str">
        <f t="shared" si="2"/>
        <v/>
      </c>
      <c r="Y274" s="516"/>
      <c r="Z274" s="516" t="str">
        <f t="shared" si="3"/>
        <v/>
      </c>
      <c r="AA274" s="517"/>
    </row>
    <row r="275" spans="2:27" ht="12.75" customHeight="1" x14ac:dyDescent="0.2">
      <c r="B275" s="187"/>
      <c r="C275" s="436"/>
      <c r="D275" s="437"/>
      <c r="E275" s="437"/>
      <c r="F275" s="437"/>
      <c r="G275" s="437"/>
      <c r="H275" s="437"/>
      <c r="I275" s="438"/>
      <c r="J275" s="384" t="s">
        <v>132</v>
      </c>
      <c r="K275" s="385"/>
      <c r="L275" s="508"/>
      <c r="M275" s="509"/>
      <c r="N275" s="521" t="str">
        <f t="shared" si="1"/>
        <v/>
      </c>
      <c r="O275" s="522"/>
      <c r="P275" s="377"/>
      <c r="Q275" s="378"/>
      <c r="R275" s="379"/>
      <c r="S275" s="502"/>
      <c r="T275" s="503"/>
      <c r="U275" s="503"/>
      <c r="V275" s="503"/>
      <c r="W275" s="504"/>
      <c r="X275" s="395" t="str">
        <f t="shared" si="2"/>
        <v/>
      </c>
      <c r="Y275" s="396"/>
      <c r="Z275" s="396" t="str">
        <f t="shared" si="3"/>
        <v/>
      </c>
      <c r="AA275" s="397"/>
    </row>
    <row r="276" spans="2:27" ht="12.75" customHeight="1" x14ac:dyDescent="0.2">
      <c r="B276" s="187"/>
      <c r="C276" s="433" t="s">
        <v>429</v>
      </c>
      <c r="D276" s="434"/>
      <c r="E276" s="434"/>
      <c r="F276" s="434"/>
      <c r="G276" s="434"/>
      <c r="H276" s="434"/>
      <c r="I276" s="435"/>
      <c r="J276" s="386" t="s">
        <v>131</v>
      </c>
      <c r="K276" s="387"/>
      <c r="L276" s="495" t="str">
        <f>IFERROR(AVERAGE(L61,L132,L204),"")</f>
        <v/>
      </c>
      <c r="M276" s="496"/>
      <c r="N276" s="495" t="str">
        <f t="shared" si="1"/>
        <v/>
      </c>
      <c r="O276" s="496"/>
      <c r="P276" s="374" t="str">
        <f>+IFERROR(N276/L276,"")</f>
        <v/>
      </c>
      <c r="Q276" s="375"/>
      <c r="R276" s="376"/>
      <c r="S276" s="518">
        <f>IFERROR(AVERAGE(S61,S132,S204),"")</f>
        <v>0</v>
      </c>
      <c r="T276" s="519"/>
      <c r="U276" s="519"/>
      <c r="V276" s="519"/>
      <c r="W276" s="520"/>
      <c r="X276" s="515" t="str">
        <f t="shared" si="2"/>
        <v/>
      </c>
      <c r="Y276" s="516"/>
      <c r="Z276" s="516" t="str">
        <f t="shared" si="3"/>
        <v/>
      </c>
      <c r="AA276" s="517"/>
    </row>
    <row r="277" spans="2:27" ht="12.75" customHeight="1" x14ac:dyDescent="0.2">
      <c r="B277" s="187"/>
      <c r="C277" s="436"/>
      <c r="D277" s="437"/>
      <c r="E277" s="437"/>
      <c r="F277" s="437"/>
      <c r="G277" s="437"/>
      <c r="H277" s="437"/>
      <c r="I277" s="438"/>
      <c r="J277" s="384" t="s">
        <v>132</v>
      </c>
      <c r="K277" s="385"/>
      <c r="L277" s="508"/>
      <c r="M277" s="509"/>
      <c r="N277" s="521" t="str">
        <f t="shared" si="1"/>
        <v/>
      </c>
      <c r="O277" s="522"/>
      <c r="P277" s="377"/>
      <c r="Q277" s="378"/>
      <c r="R277" s="379"/>
      <c r="S277" s="502"/>
      <c r="T277" s="503"/>
      <c r="U277" s="503"/>
      <c r="V277" s="503"/>
      <c r="W277" s="504"/>
      <c r="X277" s="395" t="str">
        <f t="shared" si="2"/>
        <v/>
      </c>
      <c r="Y277" s="396"/>
      <c r="Z277" s="396" t="str">
        <f t="shared" si="3"/>
        <v/>
      </c>
      <c r="AA277" s="397"/>
    </row>
    <row r="278" spans="2:27" ht="12.75" customHeight="1" x14ac:dyDescent="0.2">
      <c r="B278" s="187"/>
      <c r="C278" s="433" t="s">
        <v>475</v>
      </c>
      <c r="D278" s="434"/>
      <c r="E278" s="434"/>
      <c r="F278" s="434"/>
      <c r="G278" s="434"/>
      <c r="H278" s="434"/>
      <c r="I278" s="435"/>
      <c r="J278" s="386" t="s">
        <v>131</v>
      </c>
      <c r="K278" s="387"/>
      <c r="L278" s="495" t="str">
        <f>IFERROR(AVERAGE(L63,L134,L206),"")</f>
        <v/>
      </c>
      <c r="M278" s="496"/>
      <c r="N278" s="495" t="str">
        <f t="shared" si="1"/>
        <v/>
      </c>
      <c r="O278" s="496"/>
      <c r="P278" s="374" t="str">
        <f>+IFERROR(N278/L278,"")</f>
        <v/>
      </c>
      <c r="Q278" s="375"/>
      <c r="R278" s="376"/>
      <c r="S278" s="518">
        <f>IFERROR(AVERAGE(S63,S134,S206),"")</f>
        <v>0</v>
      </c>
      <c r="T278" s="519"/>
      <c r="U278" s="519"/>
      <c r="V278" s="519"/>
      <c r="W278" s="520"/>
      <c r="X278" s="515" t="str">
        <f t="shared" si="2"/>
        <v/>
      </c>
      <c r="Y278" s="516"/>
      <c r="Z278" s="516" t="str">
        <f t="shared" si="3"/>
        <v/>
      </c>
      <c r="AA278" s="517"/>
    </row>
    <row r="279" spans="2:27" ht="12.75" customHeight="1" x14ac:dyDescent="0.2">
      <c r="B279" s="187"/>
      <c r="C279" s="436"/>
      <c r="D279" s="437"/>
      <c r="E279" s="437"/>
      <c r="F279" s="437"/>
      <c r="G279" s="437"/>
      <c r="H279" s="437"/>
      <c r="I279" s="438"/>
      <c r="J279" s="384" t="s">
        <v>132</v>
      </c>
      <c r="K279" s="385"/>
      <c r="L279" s="508"/>
      <c r="M279" s="509"/>
      <c r="N279" s="521" t="str">
        <f t="shared" si="1"/>
        <v/>
      </c>
      <c r="O279" s="522"/>
      <c r="P279" s="377"/>
      <c r="Q279" s="378"/>
      <c r="R279" s="379"/>
      <c r="S279" s="502"/>
      <c r="T279" s="503"/>
      <c r="U279" s="503"/>
      <c r="V279" s="503"/>
      <c r="W279" s="504"/>
      <c r="X279" s="395" t="str">
        <f t="shared" si="2"/>
        <v/>
      </c>
      <c r="Y279" s="396"/>
      <c r="Z279" s="396" t="str">
        <f t="shared" si="3"/>
        <v/>
      </c>
      <c r="AA279" s="397"/>
    </row>
    <row r="280" spans="2:27" ht="12.75" customHeight="1" x14ac:dyDescent="0.2">
      <c r="B280" s="187"/>
      <c r="C280" s="433" t="s">
        <v>13</v>
      </c>
      <c r="D280" s="434"/>
      <c r="E280" s="434"/>
      <c r="F280" s="434"/>
      <c r="G280" s="434"/>
      <c r="H280" s="434"/>
      <c r="I280" s="435"/>
      <c r="J280" s="386" t="s">
        <v>131</v>
      </c>
      <c r="K280" s="387"/>
      <c r="L280" s="597"/>
      <c r="M280" s="598"/>
      <c r="N280" s="597"/>
      <c r="O280" s="598"/>
      <c r="P280" s="594" t="str">
        <f>+IFERROR(N280/L280,"")</f>
        <v/>
      </c>
      <c r="Q280" s="595"/>
      <c r="R280" s="596"/>
      <c r="S280" s="518">
        <f>IFERROR(AVERAGE(S65,S136,S208),"")</f>
        <v>0</v>
      </c>
      <c r="T280" s="519"/>
      <c r="U280" s="519"/>
      <c r="V280" s="519"/>
      <c r="W280" s="520"/>
      <c r="X280" s="515" t="str">
        <f t="shared" si="2"/>
        <v/>
      </c>
      <c r="Y280" s="516"/>
      <c r="Z280" s="516" t="str">
        <f t="shared" si="3"/>
        <v/>
      </c>
      <c r="AA280" s="517"/>
    </row>
    <row r="281" spans="2:27" ht="12.75" customHeight="1" x14ac:dyDescent="0.2">
      <c r="B281" s="187"/>
      <c r="C281" s="436"/>
      <c r="D281" s="437"/>
      <c r="E281" s="437"/>
      <c r="F281" s="437"/>
      <c r="G281" s="437"/>
      <c r="H281" s="437"/>
      <c r="I281" s="438"/>
      <c r="J281" s="384" t="s">
        <v>132</v>
      </c>
      <c r="K281" s="385"/>
      <c r="L281" s="603"/>
      <c r="M281" s="604"/>
      <c r="N281" s="521" t="str">
        <f>IFERROR(AVERAGE(N66,N137,N209),"")</f>
        <v/>
      </c>
      <c r="O281" s="522"/>
      <c r="P281" s="377"/>
      <c r="Q281" s="378"/>
      <c r="R281" s="379"/>
      <c r="S281" s="502"/>
      <c r="T281" s="503"/>
      <c r="U281" s="503"/>
      <c r="V281" s="503"/>
      <c r="W281" s="504"/>
      <c r="X281" s="395" t="str">
        <f t="shared" si="2"/>
        <v/>
      </c>
      <c r="Y281" s="396"/>
      <c r="Z281" s="396" t="str">
        <f t="shared" si="3"/>
        <v/>
      </c>
      <c r="AA281" s="397"/>
    </row>
    <row r="282" spans="2:27" ht="12.75" customHeight="1" x14ac:dyDescent="0.2">
      <c r="B282" s="187"/>
      <c r="C282" s="433" t="s">
        <v>14</v>
      </c>
      <c r="D282" s="434"/>
      <c r="E282" s="434"/>
      <c r="F282" s="434"/>
      <c r="G282" s="434"/>
      <c r="H282" s="434"/>
      <c r="I282" s="435"/>
      <c r="J282" s="386" t="s">
        <v>131</v>
      </c>
      <c r="K282" s="387"/>
      <c r="L282" s="597"/>
      <c r="M282" s="598"/>
      <c r="N282" s="597"/>
      <c r="O282" s="598"/>
      <c r="P282" s="594" t="str">
        <f>+IFERROR(N282/L282,"")</f>
        <v/>
      </c>
      <c r="Q282" s="595"/>
      <c r="R282" s="596"/>
      <c r="S282" s="518">
        <f>IFERROR(AVERAGE(S67,S138,S210),"")</f>
        <v>0</v>
      </c>
      <c r="T282" s="519"/>
      <c r="U282" s="519"/>
      <c r="V282" s="519"/>
      <c r="W282" s="520"/>
      <c r="X282" s="515" t="str">
        <f t="shared" si="2"/>
        <v/>
      </c>
      <c r="Y282" s="516"/>
      <c r="Z282" s="516" t="str">
        <f t="shared" si="3"/>
        <v/>
      </c>
      <c r="AA282" s="517"/>
    </row>
    <row r="283" spans="2:27" ht="12.75" customHeight="1" x14ac:dyDescent="0.2">
      <c r="B283" s="187"/>
      <c r="C283" s="436"/>
      <c r="D283" s="437"/>
      <c r="E283" s="437"/>
      <c r="F283" s="437"/>
      <c r="G283" s="437"/>
      <c r="H283" s="437"/>
      <c r="I283" s="438"/>
      <c r="J283" s="384" t="s">
        <v>132</v>
      </c>
      <c r="K283" s="385"/>
      <c r="L283" s="508"/>
      <c r="M283" s="509"/>
      <c r="N283" s="521" t="str">
        <f t="shared" ref="N283:N299" si="4">IFERROR(AVERAGE(N68,N139,N211),"")</f>
        <v/>
      </c>
      <c r="O283" s="522"/>
      <c r="P283" s="377"/>
      <c r="Q283" s="378"/>
      <c r="R283" s="379"/>
      <c r="S283" s="502"/>
      <c r="T283" s="503"/>
      <c r="U283" s="503"/>
      <c r="V283" s="503"/>
      <c r="W283" s="504"/>
      <c r="X283" s="395" t="str">
        <f t="shared" si="2"/>
        <v/>
      </c>
      <c r="Y283" s="396"/>
      <c r="Z283" s="396" t="str">
        <f t="shared" si="3"/>
        <v/>
      </c>
      <c r="AA283" s="397"/>
    </row>
    <row r="284" spans="2:27" ht="12.75" customHeight="1" x14ac:dyDescent="0.2">
      <c r="B284" s="187"/>
      <c r="C284" s="433" t="s">
        <v>80</v>
      </c>
      <c r="D284" s="434"/>
      <c r="E284" s="434"/>
      <c r="F284" s="434"/>
      <c r="G284" s="434"/>
      <c r="H284" s="434"/>
      <c r="I284" s="435"/>
      <c r="J284" s="386" t="s">
        <v>131</v>
      </c>
      <c r="K284" s="387"/>
      <c r="L284" s="495" t="str">
        <f>IFERROR(AVERAGE(L69,L140,L212),"")</f>
        <v/>
      </c>
      <c r="M284" s="496"/>
      <c r="N284" s="495" t="str">
        <f t="shared" si="4"/>
        <v/>
      </c>
      <c r="O284" s="496"/>
      <c r="P284" s="374" t="str">
        <f>+IFERROR(N284/L284,"")</f>
        <v/>
      </c>
      <c r="Q284" s="375"/>
      <c r="R284" s="376"/>
      <c r="S284" s="518">
        <f>IFERROR(AVERAGE(S69,S140,S212),"")</f>
        <v>0</v>
      </c>
      <c r="T284" s="519"/>
      <c r="U284" s="519"/>
      <c r="V284" s="519"/>
      <c r="W284" s="520"/>
      <c r="X284" s="515" t="str">
        <f t="shared" si="2"/>
        <v/>
      </c>
      <c r="Y284" s="516"/>
      <c r="Z284" s="516" t="str">
        <f t="shared" si="3"/>
        <v/>
      </c>
      <c r="AA284" s="517"/>
    </row>
    <row r="285" spans="2:27" ht="12.75" customHeight="1" x14ac:dyDescent="0.2">
      <c r="B285" s="187"/>
      <c r="C285" s="436"/>
      <c r="D285" s="437"/>
      <c r="E285" s="437"/>
      <c r="F285" s="437"/>
      <c r="G285" s="437"/>
      <c r="H285" s="437"/>
      <c r="I285" s="438"/>
      <c r="J285" s="384" t="s">
        <v>132</v>
      </c>
      <c r="K285" s="385"/>
      <c r="L285" s="508"/>
      <c r="M285" s="509"/>
      <c r="N285" s="521" t="str">
        <f t="shared" si="4"/>
        <v/>
      </c>
      <c r="O285" s="522"/>
      <c r="P285" s="377"/>
      <c r="Q285" s="378"/>
      <c r="R285" s="379"/>
      <c r="S285" s="502"/>
      <c r="T285" s="503"/>
      <c r="U285" s="503"/>
      <c r="V285" s="503"/>
      <c r="W285" s="504"/>
      <c r="X285" s="395" t="str">
        <f t="shared" si="2"/>
        <v/>
      </c>
      <c r="Y285" s="396"/>
      <c r="Z285" s="396" t="str">
        <f t="shared" si="3"/>
        <v/>
      </c>
      <c r="AA285" s="397"/>
    </row>
    <row r="286" spans="2:27" ht="12.75" customHeight="1" x14ac:dyDescent="0.2">
      <c r="B286" s="187"/>
      <c r="C286" s="433" t="s">
        <v>134</v>
      </c>
      <c r="D286" s="434"/>
      <c r="E286" s="434"/>
      <c r="F286" s="434"/>
      <c r="G286" s="434"/>
      <c r="H286" s="434"/>
      <c r="I286" s="435"/>
      <c r="J286" s="386" t="s">
        <v>131</v>
      </c>
      <c r="K286" s="387"/>
      <c r="L286" s="495" t="str">
        <f>IFERROR(AVERAGE(L71,L142,L214),"")</f>
        <v/>
      </c>
      <c r="M286" s="496"/>
      <c r="N286" s="495" t="str">
        <f t="shared" si="4"/>
        <v/>
      </c>
      <c r="O286" s="496"/>
      <c r="P286" s="374" t="str">
        <f>+IFERROR(N286/L286,"")</f>
        <v/>
      </c>
      <c r="Q286" s="375"/>
      <c r="R286" s="376"/>
      <c r="S286" s="518">
        <f>IFERROR(AVERAGE(S71,S142,S214),"")</f>
        <v>0</v>
      </c>
      <c r="T286" s="519"/>
      <c r="U286" s="519"/>
      <c r="V286" s="519"/>
      <c r="W286" s="520"/>
      <c r="X286" s="515" t="str">
        <f t="shared" si="2"/>
        <v/>
      </c>
      <c r="Y286" s="516"/>
      <c r="Z286" s="516" t="str">
        <f t="shared" si="3"/>
        <v/>
      </c>
      <c r="AA286" s="517"/>
    </row>
    <row r="287" spans="2:27" ht="12.75" customHeight="1" x14ac:dyDescent="0.2">
      <c r="B287" s="187"/>
      <c r="C287" s="436"/>
      <c r="D287" s="437"/>
      <c r="E287" s="437"/>
      <c r="F287" s="437"/>
      <c r="G287" s="437"/>
      <c r="H287" s="437"/>
      <c r="I287" s="438"/>
      <c r="J287" s="384" t="s">
        <v>132</v>
      </c>
      <c r="K287" s="385"/>
      <c r="L287" s="508"/>
      <c r="M287" s="509"/>
      <c r="N287" s="521" t="str">
        <f t="shared" si="4"/>
        <v/>
      </c>
      <c r="O287" s="522"/>
      <c r="P287" s="377"/>
      <c r="Q287" s="378"/>
      <c r="R287" s="379"/>
      <c r="S287" s="502"/>
      <c r="T287" s="503"/>
      <c r="U287" s="503"/>
      <c r="V287" s="503"/>
      <c r="W287" s="504"/>
      <c r="X287" s="395" t="str">
        <f t="shared" si="2"/>
        <v/>
      </c>
      <c r="Y287" s="396"/>
      <c r="Z287" s="396" t="str">
        <f t="shared" si="3"/>
        <v/>
      </c>
      <c r="AA287" s="397"/>
    </row>
    <row r="288" spans="2:27" ht="12.75" customHeight="1" x14ac:dyDescent="0.2">
      <c r="B288" s="187"/>
      <c r="C288" s="433" t="s">
        <v>15</v>
      </c>
      <c r="D288" s="434"/>
      <c r="E288" s="434"/>
      <c r="F288" s="434"/>
      <c r="G288" s="434"/>
      <c r="H288" s="434"/>
      <c r="I288" s="435"/>
      <c r="J288" s="386" t="s">
        <v>131</v>
      </c>
      <c r="K288" s="387"/>
      <c r="L288" s="495" t="str">
        <f>IFERROR(AVERAGE(L73,L144,L216),"")</f>
        <v/>
      </c>
      <c r="M288" s="496"/>
      <c r="N288" s="495" t="str">
        <f t="shared" si="4"/>
        <v/>
      </c>
      <c r="O288" s="496"/>
      <c r="P288" s="374" t="str">
        <f>+IFERROR(N288/L288,"")</f>
        <v/>
      </c>
      <c r="Q288" s="375"/>
      <c r="R288" s="376"/>
      <c r="S288" s="518">
        <f>IFERROR(AVERAGE(S73,S146,S216),"")</f>
        <v>0</v>
      </c>
      <c r="T288" s="519"/>
      <c r="U288" s="519"/>
      <c r="V288" s="519"/>
      <c r="W288" s="520"/>
      <c r="X288" s="515" t="str">
        <f t="shared" si="2"/>
        <v/>
      </c>
      <c r="Y288" s="516"/>
      <c r="Z288" s="516" t="str">
        <f>IFERROR(AVERAGE(Z73,Z146,Z216),"")</f>
        <v/>
      </c>
      <c r="AA288" s="517"/>
    </row>
    <row r="289" spans="2:27" ht="12.75" customHeight="1" x14ac:dyDescent="0.2">
      <c r="B289" s="187"/>
      <c r="C289" s="436"/>
      <c r="D289" s="437"/>
      <c r="E289" s="437"/>
      <c r="F289" s="437"/>
      <c r="G289" s="437"/>
      <c r="H289" s="437"/>
      <c r="I289" s="438"/>
      <c r="J289" s="384" t="s">
        <v>132</v>
      </c>
      <c r="K289" s="385"/>
      <c r="L289" s="508"/>
      <c r="M289" s="509"/>
      <c r="N289" s="521" t="str">
        <f t="shared" si="4"/>
        <v/>
      </c>
      <c r="O289" s="522"/>
      <c r="P289" s="377"/>
      <c r="Q289" s="378"/>
      <c r="R289" s="379"/>
      <c r="S289" s="502"/>
      <c r="T289" s="503"/>
      <c r="U289" s="503"/>
      <c r="V289" s="503"/>
      <c r="W289" s="504"/>
      <c r="X289" s="395" t="str">
        <f t="shared" si="2"/>
        <v/>
      </c>
      <c r="Y289" s="396"/>
      <c r="Z289" s="396" t="str">
        <f>IFERROR(AVERAGE(Z74,Z147,Z217),"")</f>
        <v/>
      </c>
      <c r="AA289" s="397"/>
    </row>
    <row r="290" spans="2:27" ht="12.75" customHeight="1" x14ac:dyDescent="0.2">
      <c r="B290" s="187"/>
      <c r="C290" s="433" t="s">
        <v>614</v>
      </c>
      <c r="D290" s="434"/>
      <c r="E290" s="434"/>
      <c r="F290" s="434"/>
      <c r="G290" s="434"/>
      <c r="H290" s="434"/>
      <c r="I290" s="435"/>
      <c r="J290" s="386" t="s">
        <v>131</v>
      </c>
      <c r="K290" s="387"/>
      <c r="L290" s="495" t="str">
        <f>IFERROR(AVERAGE(L75,L146,L218),"")</f>
        <v/>
      </c>
      <c r="M290" s="496"/>
      <c r="N290" s="495" t="str">
        <f t="shared" si="4"/>
        <v/>
      </c>
      <c r="O290" s="496"/>
      <c r="P290" s="418" t="str">
        <f>+IFERROR(N290/L290,"")</f>
        <v/>
      </c>
      <c r="Q290" s="419"/>
      <c r="R290" s="420"/>
      <c r="S290" s="518">
        <f>IFERROR(AVERAGE(S75),"")</f>
        <v>0</v>
      </c>
      <c r="T290" s="519"/>
      <c r="U290" s="519"/>
      <c r="V290" s="519"/>
      <c r="W290" s="520"/>
      <c r="X290" s="515" t="str">
        <f t="shared" si="2"/>
        <v/>
      </c>
      <c r="Y290" s="516"/>
      <c r="Z290" s="516" t="str">
        <f>IFERROR(AVERAGE(Z75,Z148,Z218),"")</f>
        <v/>
      </c>
      <c r="AA290" s="517"/>
    </row>
    <row r="291" spans="2:27" ht="12.75" customHeight="1" x14ac:dyDescent="0.2">
      <c r="B291" s="187"/>
      <c r="C291" s="436"/>
      <c r="D291" s="437"/>
      <c r="E291" s="437"/>
      <c r="F291" s="437"/>
      <c r="G291" s="437"/>
      <c r="H291" s="437"/>
      <c r="I291" s="438"/>
      <c r="J291" s="384" t="s">
        <v>132</v>
      </c>
      <c r="K291" s="385"/>
      <c r="L291" s="508"/>
      <c r="M291" s="509"/>
      <c r="N291" s="521" t="str">
        <f t="shared" si="4"/>
        <v/>
      </c>
      <c r="O291" s="522"/>
      <c r="P291" s="377"/>
      <c r="Q291" s="378"/>
      <c r="R291" s="379"/>
      <c r="S291" s="502"/>
      <c r="T291" s="503"/>
      <c r="U291" s="503"/>
      <c r="V291" s="503"/>
      <c r="W291" s="504"/>
      <c r="X291" s="395" t="str">
        <f t="shared" si="2"/>
        <v/>
      </c>
      <c r="Y291" s="396"/>
      <c r="Z291" s="396" t="str">
        <f>IFERROR(AVERAGE(Z76,Z149,Z219),"")</f>
        <v/>
      </c>
      <c r="AA291" s="397"/>
    </row>
    <row r="292" spans="2:27" ht="12.75" customHeight="1" x14ac:dyDescent="0.2">
      <c r="B292" s="187"/>
      <c r="C292" s="433" t="s">
        <v>477</v>
      </c>
      <c r="D292" s="434"/>
      <c r="E292" s="434"/>
      <c r="F292" s="434"/>
      <c r="G292" s="434"/>
      <c r="H292" s="434"/>
      <c r="I292" s="435"/>
      <c r="J292" s="386" t="s">
        <v>131</v>
      </c>
      <c r="K292" s="387"/>
      <c r="L292" s="495" t="str">
        <f>IFERROR(AVERAGE(L77,L148,L220),"")</f>
        <v/>
      </c>
      <c r="M292" s="496"/>
      <c r="N292" s="495" t="str">
        <f t="shared" si="4"/>
        <v/>
      </c>
      <c r="O292" s="496"/>
      <c r="P292" s="374" t="str">
        <f>+IFERROR(N292/L292,"")</f>
        <v/>
      </c>
      <c r="Q292" s="375"/>
      <c r="R292" s="376"/>
      <c r="S292" s="518">
        <f>IFERROR(AVERAGE(S77,S148,S220),"")</f>
        <v>0</v>
      </c>
      <c r="T292" s="519"/>
      <c r="U292" s="519"/>
      <c r="V292" s="519"/>
      <c r="W292" s="520"/>
      <c r="X292" s="515" t="str">
        <f t="shared" si="2"/>
        <v/>
      </c>
      <c r="Y292" s="516"/>
      <c r="Z292" s="516" t="str">
        <f t="shared" ref="Z292:Z297" si="5">IFERROR(AVERAGE(Z77,Z148,Z220),"")</f>
        <v/>
      </c>
      <c r="AA292" s="517"/>
    </row>
    <row r="293" spans="2:27" ht="12.75" customHeight="1" x14ac:dyDescent="0.2">
      <c r="B293" s="187"/>
      <c r="C293" s="436"/>
      <c r="D293" s="437"/>
      <c r="E293" s="437"/>
      <c r="F293" s="437"/>
      <c r="G293" s="437"/>
      <c r="H293" s="437"/>
      <c r="I293" s="438"/>
      <c r="J293" s="384" t="s">
        <v>132</v>
      </c>
      <c r="K293" s="385"/>
      <c r="L293" s="508"/>
      <c r="M293" s="509"/>
      <c r="N293" s="521" t="str">
        <f t="shared" si="4"/>
        <v/>
      </c>
      <c r="O293" s="522"/>
      <c r="P293" s="377"/>
      <c r="Q293" s="378"/>
      <c r="R293" s="379"/>
      <c r="S293" s="502"/>
      <c r="T293" s="503"/>
      <c r="U293" s="503"/>
      <c r="V293" s="503"/>
      <c r="W293" s="504"/>
      <c r="X293" s="395" t="str">
        <f t="shared" si="2"/>
        <v/>
      </c>
      <c r="Y293" s="396"/>
      <c r="Z293" s="396" t="str">
        <f t="shared" si="5"/>
        <v/>
      </c>
      <c r="AA293" s="397"/>
    </row>
    <row r="294" spans="2:27" ht="12.75" customHeight="1" x14ac:dyDescent="0.2">
      <c r="B294" s="187"/>
      <c r="C294" s="579" t="s">
        <v>661</v>
      </c>
      <c r="D294" s="434"/>
      <c r="E294" s="434"/>
      <c r="F294" s="434"/>
      <c r="G294" s="434"/>
      <c r="H294" s="434"/>
      <c r="I294" s="435"/>
      <c r="J294" s="386" t="s">
        <v>131</v>
      </c>
      <c r="K294" s="387"/>
      <c r="L294" s="495" t="str">
        <f>IFERROR(AVERAGE(L79,L150,L222),"")</f>
        <v/>
      </c>
      <c r="M294" s="496"/>
      <c r="N294" s="495" t="str">
        <f t="shared" si="4"/>
        <v/>
      </c>
      <c r="O294" s="496"/>
      <c r="P294" s="374" t="str">
        <f>+IFERROR(N294/L294,"")</f>
        <v/>
      </c>
      <c r="Q294" s="375"/>
      <c r="R294" s="376"/>
      <c r="S294" s="518">
        <f>IFERROR(AVERAGE(S79,S150,S222),"")</f>
        <v>0</v>
      </c>
      <c r="T294" s="519"/>
      <c r="U294" s="519"/>
      <c r="V294" s="519"/>
      <c r="W294" s="520"/>
      <c r="X294" s="515" t="str">
        <f t="shared" si="2"/>
        <v/>
      </c>
      <c r="Y294" s="516"/>
      <c r="Z294" s="516" t="str">
        <f t="shared" si="5"/>
        <v/>
      </c>
      <c r="AA294" s="517"/>
    </row>
    <row r="295" spans="2:27" ht="12.75" customHeight="1" x14ac:dyDescent="0.2">
      <c r="B295" s="187"/>
      <c r="C295" s="436"/>
      <c r="D295" s="437"/>
      <c r="E295" s="437"/>
      <c r="F295" s="437"/>
      <c r="G295" s="437"/>
      <c r="H295" s="437"/>
      <c r="I295" s="438"/>
      <c r="J295" s="384" t="s">
        <v>132</v>
      </c>
      <c r="K295" s="385"/>
      <c r="L295" s="508"/>
      <c r="M295" s="509"/>
      <c r="N295" s="521" t="str">
        <f t="shared" si="4"/>
        <v/>
      </c>
      <c r="O295" s="522"/>
      <c r="P295" s="377"/>
      <c r="Q295" s="378"/>
      <c r="R295" s="379"/>
      <c r="S295" s="502"/>
      <c r="T295" s="503"/>
      <c r="U295" s="503"/>
      <c r="V295" s="503"/>
      <c r="W295" s="504"/>
      <c r="X295" s="395" t="str">
        <f t="shared" si="2"/>
        <v/>
      </c>
      <c r="Y295" s="396"/>
      <c r="Z295" s="396" t="str">
        <f t="shared" si="5"/>
        <v/>
      </c>
      <c r="AA295" s="397"/>
    </row>
    <row r="296" spans="2:27" ht="12.75" customHeight="1" x14ac:dyDescent="0.2">
      <c r="B296" s="187"/>
      <c r="C296" s="433" t="s">
        <v>479</v>
      </c>
      <c r="D296" s="434"/>
      <c r="E296" s="434"/>
      <c r="F296" s="434"/>
      <c r="G296" s="434"/>
      <c r="H296" s="434"/>
      <c r="I296" s="435"/>
      <c r="J296" s="386" t="s">
        <v>131</v>
      </c>
      <c r="K296" s="387"/>
      <c r="L296" s="495" t="str">
        <f>IFERROR(AVERAGE(L81,L152,L224),"")</f>
        <v/>
      </c>
      <c r="M296" s="496"/>
      <c r="N296" s="495" t="str">
        <f t="shared" si="4"/>
        <v/>
      </c>
      <c r="O296" s="496"/>
      <c r="P296" s="374" t="str">
        <f>+IFERROR(N296/L296,"")</f>
        <v/>
      </c>
      <c r="Q296" s="375"/>
      <c r="R296" s="376"/>
      <c r="S296" s="518">
        <f>IFERROR(AVERAGE(S81,S152,S224),"")</f>
        <v>0</v>
      </c>
      <c r="T296" s="519"/>
      <c r="U296" s="519"/>
      <c r="V296" s="519"/>
      <c r="W296" s="520"/>
      <c r="X296" s="515" t="str">
        <f t="shared" si="2"/>
        <v/>
      </c>
      <c r="Y296" s="516"/>
      <c r="Z296" s="516" t="str">
        <f t="shared" si="5"/>
        <v/>
      </c>
      <c r="AA296" s="517"/>
    </row>
    <row r="297" spans="2:27" ht="12.75" customHeight="1" x14ac:dyDescent="0.2">
      <c r="B297" s="188"/>
      <c r="C297" s="535"/>
      <c r="D297" s="536"/>
      <c r="E297" s="536"/>
      <c r="F297" s="536"/>
      <c r="G297" s="536"/>
      <c r="H297" s="536"/>
      <c r="I297" s="537"/>
      <c r="J297" s="384" t="s">
        <v>132</v>
      </c>
      <c r="K297" s="385"/>
      <c r="L297" s="508"/>
      <c r="M297" s="509"/>
      <c r="N297" s="521" t="str">
        <f t="shared" si="4"/>
        <v/>
      </c>
      <c r="O297" s="522"/>
      <c r="P297" s="377"/>
      <c r="Q297" s="378"/>
      <c r="R297" s="379"/>
      <c r="S297" s="502"/>
      <c r="T297" s="503"/>
      <c r="U297" s="503"/>
      <c r="V297" s="503"/>
      <c r="W297" s="504"/>
      <c r="X297" s="395" t="str">
        <f t="shared" si="2"/>
        <v/>
      </c>
      <c r="Y297" s="396"/>
      <c r="Z297" s="396" t="str">
        <f t="shared" si="5"/>
        <v/>
      </c>
      <c r="AA297" s="397"/>
    </row>
    <row r="298" spans="2:27" ht="12.75" customHeight="1" x14ac:dyDescent="0.2">
      <c r="B298" s="523" t="s">
        <v>70</v>
      </c>
      <c r="C298" s="524"/>
      <c r="D298" s="524"/>
      <c r="E298" s="524"/>
      <c r="F298" s="524"/>
      <c r="G298" s="524"/>
      <c r="H298" s="524"/>
      <c r="I298" s="525"/>
      <c r="J298" s="386" t="s">
        <v>131</v>
      </c>
      <c r="K298" s="387"/>
      <c r="L298" s="547">
        <f>IFERROR(AVERAGE(L83,L154,L226),"")</f>
        <v>0</v>
      </c>
      <c r="M298" s="548"/>
      <c r="N298" s="549">
        <f>IFERROR(AVERAGE(N83,N154,N226),"")</f>
        <v>0</v>
      </c>
      <c r="O298" s="550"/>
      <c r="P298" s="374" t="str">
        <f>+IFERROR(N298/L298,"")</f>
        <v/>
      </c>
      <c r="Q298" s="375"/>
      <c r="R298" s="376"/>
      <c r="S298" s="554">
        <f>IFERROR(AVERAGE(S83,S154,S226),"")</f>
        <v>0</v>
      </c>
      <c r="T298" s="555"/>
      <c r="U298" s="555"/>
      <c r="V298" s="555"/>
      <c r="W298" s="556"/>
      <c r="X298" s="551">
        <f t="shared" si="2"/>
        <v>0</v>
      </c>
      <c r="Y298" s="552"/>
      <c r="Z298" s="552"/>
      <c r="AA298" s="553"/>
    </row>
    <row r="299" spans="2:27" ht="12.75" customHeight="1" x14ac:dyDescent="0.2">
      <c r="B299" s="526"/>
      <c r="C299" s="527"/>
      <c r="D299" s="527"/>
      <c r="E299" s="527"/>
      <c r="F299" s="527"/>
      <c r="G299" s="527"/>
      <c r="H299" s="527"/>
      <c r="I299" s="528"/>
      <c r="J299" s="384" t="s">
        <v>132</v>
      </c>
      <c r="K299" s="385"/>
      <c r="L299" s="508"/>
      <c r="M299" s="509"/>
      <c r="N299" s="545">
        <f t="shared" si="4"/>
        <v>0</v>
      </c>
      <c r="O299" s="546"/>
      <c r="P299" s="377"/>
      <c r="Q299" s="378"/>
      <c r="R299" s="379"/>
      <c r="S299" s="557"/>
      <c r="T299" s="558"/>
      <c r="U299" s="558"/>
      <c r="V299" s="558"/>
      <c r="W299" s="559"/>
      <c r="X299" s="562">
        <f t="shared" si="2"/>
        <v>0</v>
      </c>
      <c r="Y299" s="563"/>
      <c r="Z299" s="563"/>
      <c r="AA299" s="564"/>
    </row>
    <row r="300" spans="2:27" ht="12.75" customHeight="1" x14ac:dyDescent="0.2">
      <c r="B300" s="591" t="s">
        <v>135</v>
      </c>
      <c r="C300" s="592"/>
      <c r="D300" s="592"/>
      <c r="E300" s="592"/>
      <c r="F300" s="592"/>
      <c r="G300" s="592"/>
      <c r="H300" s="592"/>
      <c r="I300" s="593"/>
      <c r="J300" s="293"/>
      <c r="K300" s="294"/>
      <c r="L300" s="574"/>
      <c r="M300" s="575"/>
      <c r="N300" s="574"/>
      <c r="O300" s="575"/>
      <c r="P300" s="381"/>
      <c r="Q300" s="382"/>
      <c r="R300" s="383"/>
      <c r="S300" s="66"/>
      <c r="T300" s="67"/>
      <c r="U300" s="67"/>
      <c r="V300" s="67"/>
      <c r="W300" s="68"/>
      <c r="X300" s="576"/>
      <c r="Y300" s="577"/>
      <c r="Z300" s="577"/>
      <c r="AA300" s="578"/>
    </row>
    <row r="301" spans="2:27" ht="12.75" customHeight="1" x14ac:dyDescent="0.2">
      <c r="B301" s="187"/>
      <c r="C301" s="565" t="s">
        <v>435</v>
      </c>
      <c r="D301" s="566"/>
      <c r="E301" s="566"/>
      <c r="F301" s="566"/>
      <c r="G301" s="566"/>
      <c r="H301" s="566"/>
      <c r="I301" s="567"/>
      <c r="J301" s="386" t="s">
        <v>131</v>
      </c>
      <c r="K301" s="387"/>
      <c r="L301" s="495" t="str">
        <f>IFERROR(AVERAGE(L86,L157,L229),"")</f>
        <v/>
      </c>
      <c r="M301" s="496"/>
      <c r="N301" s="495" t="str">
        <f t="shared" ref="N301:N310" si="6">IFERROR(AVERAGE(N86,N157,N229),"")</f>
        <v/>
      </c>
      <c r="O301" s="496"/>
      <c r="P301" s="374" t="str">
        <f>+IFERROR(N301/L301,"")</f>
        <v/>
      </c>
      <c r="Q301" s="375"/>
      <c r="R301" s="376"/>
      <c r="S301" s="554">
        <f>IFERROR(AVERAGE(S86,S157,S229),"")</f>
        <v>0</v>
      </c>
      <c r="T301" s="555"/>
      <c r="U301" s="555"/>
      <c r="V301" s="555"/>
      <c r="W301" s="556"/>
      <c r="X301" s="515" t="str">
        <f t="shared" ref="X301:X310" si="7">IFERROR(AVERAGE(X86,X157,X229),"")</f>
        <v/>
      </c>
      <c r="Y301" s="516"/>
      <c r="Z301" s="516" t="str">
        <f t="shared" ref="Z301:Z310" si="8">IFERROR(AVERAGE(Z86,Z157,Z229),"")</f>
        <v/>
      </c>
      <c r="AA301" s="517"/>
    </row>
    <row r="302" spans="2:27" ht="12.75" customHeight="1" x14ac:dyDescent="0.2">
      <c r="B302" s="187"/>
      <c r="C302" s="568"/>
      <c r="D302" s="569"/>
      <c r="E302" s="569"/>
      <c r="F302" s="569"/>
      <c r="G302" s="569"/>
      <c r="H302" s="569"/>
      <c r="I302" s="570"/>
      <c r="J302" s="384" t="s">
        <v>132</v>
      </c>
      <c r="K302" s="385"/>
      <c r="L302" s="508"/>
      <c r="M302" s="509"/>
      <c r="N302" s="521" t="str">
        <f t="shared" si="6"/>
        <v/>
      </c>
      <c r="O302" s="522"/>
      <c r="P302" s="377"/>
      <c r="Q302" s="378"/>
      <c r="R302" s="379"/>
      <c r="S302" s="557"/>
      <c r="T302" s="558"/>
      <c r="U302" s="558"/>
      <c r="V302" s="558"/>
      <c r="W302" s="559"/>
      <c r="X302" s="395" t="str">
        <f t="shared" si="7"/>
        <v/>
      </c>
      <c r="Y302" s="396"/>
      <c r="Z302" s="396" t="str">
        <f t="shared" si="8"/>
        <v/>
      </c>
      <c r="AA302" s="397"/>
    </row>
    <row r="303" spans="2:27" ht="12.75" customHeight="1" x14ac:dyDescent="0.2">
      <c r="B303" s="187"/>
      <c r="C303" s="565" t="s">
        <v>153</v>
      </c>
      <c r="D303" s="566"/>
      <c r="E303" s="566"/>
      <c r="F303" s="566"/>
      <c r="G303" s="566"/>
      <c r="H303" s="566"/>
      <c r="I303" s="567"/>
      <c r="J303" s="386" t="s">
        <v>131</v>
      </c>
      <c r="K303" s="387"/>
      <c r="L303" s="495" t="str">
        <f>IFERROR(AVERAGE(L88,L159,L231),"")</f>
        <v/>
      </c>
      <c r="M303" s="496"/>
      <c r="N303" s="495" t="str">
        <f t="shared" si="6"/>
        <v/>
      </c>
      <c r="O303" s="496"/>
      <c r="P303" s="374" t="str">
        <f>+IFERROR(N303/L303,"")</f>
        <v/>
      </c>
      <c r="Q303" s="375"/>
      <c r="R303" s="376"/>
      <c r="S303" s="554">
        <f>IFERROR(AVERAGE(S88,S159,S231),"")</f>
        <v>0</v>
      </c>
      <c r="T303" s="555"/>
      <c r="U303" s="555"/>
      <c r="V303" s="555"/>
      <c r="W303" s="556"/>
      <c r="X303" s="515" t="str">
        <f t="shared" si="7"/>
        <v/>
      </c>
      <c r="Y303" s="516"/>
      <c r="Z303" s="516" t="str">
        <f t="shared" si="8"/>
        <v/>
      </c>
      <c r="AA303" s="517"/>
    </row>
    <row r="304" spans="2:27" ht="12.75" customHeight="1" x14ac:dyDescent="0.2">
      <c r="B304" s="187"/>
      <c r="C304" s="568"/>
      <c r="D304" s="569"/>
      <c r="E304" s="569"/>
      <c r="F304" s="569"/>
      <c r="G304" s="569"/>
      <c r="H304" s="569"/>
      <c r="I304" s="570"/>
      <c r="J304" s="384" t="s">
        <v>132</v>
      </c>
      <c r="K304" s="385"/>
      <c r="L304" s="508"/>
      <c r="M304" s="509"/>
      <c r="N304" s="521" t="str">
        <f t="shared" si="6"/>
        <v/>
      </c>
      <c r="O304" s="522"/>
      <c r="P304" s="377"/>
      <c r="Q304" s="378"/>
      <c r="R304" s="379"/>
      <c r="S304" s="557"/>
      <c r="T304" s="558"/>
      <c r="U304" s="558"/>
      <c r="V304" s="558"/>
      <c r="W304" s="559"/>
      <c r="X304" s="395" t="str">
        <f t="shared" si="7"/>
        <v/>
      </c>
      <c r="Y304" s="396"/>
      <c r="Z304" s="396" t="str">
        <f t="shared" si="8"/>
        <v/>
      </c>
      <c r="AA304" s="397"/>
    </row>
    <row r="305" spans="1:36" ht="12.75" customHeight="1" x14ac:dyDescent="0.2">
      <c r="B305" s="187"/>
      <c r="C305" s="565" t="s">
        <v>319</v>
      </c>
      <c r="D305" s="566"/>
      <c r="E305" s="566"/>
      <c r="F305" s="566"/>
      <c r="G305" s="566"/>
      <c r="H305" s="566"/>
      <c r="I305" s="567"/>
      <c r="J305" s="386" t="s">
        <v>131</v>
      </c>
      <c r="K305" s="387"/>
      <c r="L305" s="495" t="str">
        <f>IFERROR(AVERAGE(L90,L161,L233),"")</f>
        <v/>
      </c>
      <c r="M305" s="496"/>
      <c r="N305" s="495" t="str">
        <f t="shared" si="6"/>
        <v/>
      </c>
      <c r="O305" s="496"/>
      <c r="P305" s="374" t="str">
        <f>+IFERROR(N305/L305,"")</f>
        <v/>
      </c>
      <c r="Q305" s="375"/>
      <c r="R305" s="376"/>
      <c r="S305" s="554">
        <f>IFERROR(AVERAGE(S90,S161,S233),"")</f>
        <v>0</v>
      </c>
      <c r="T305" s="555"/>
      <c r="U305" s="555"/>
      <c r="V305" s="555"/>
      <c r="W305" s="556"/>
      <c r="X305" s="515" t="str">
        <f t="shared" si="7"/>
        <v/>
      </c>
      <c r="Y305" s="516"/>
      <c r="Z305" s="516" t="str">
        <f t="shared" si="8"/>
        <v/>
      </c>
      <c r="AA305" s="517"/>
    </row>
    <row r="306" spans="1:36" ht="12.75" customHeight="1" x14ac:dyDescent="0.2">
      <c r="B306" s="188"/>
      <c r="C306" s="571"/>
      <c r="D306" s="572"/>
      <c r="E306" s="572"/>
      <c r="F306" s="572"/>
      <c r="G306" s="572"/>
      <c r="H306" s="572"/>
      <c r="I306" s="573"/>
      <c r="J306" s="384" t="s">
        <v>132</v>
      </c>
      <c r="K306" s="385"/>
      <c r="L306" s="508"/>
      <c r="M306" s="509"/>
      <c r="N306" s="521" t="str">
        <f t="shared" si="6"/>
        <v/>
      </c>
      <c r="O306" s="522"/>
      <c r="P306" s="377"/>
      <c r="Q306" s="378"/>
      <c r="R306" s="379"/>
      <c r="S306" s="557"/>
      <c r="T306" s="558"/>
      <c r="U306" s="558"/>
      <c r="V306" s="558"/>
      <c r="W306" s="559"/>
      <c r="X306" s="395" t="str">
        <f t="shared" si="7"/>
        <v/>
      </c>
      <c r="Y306" s="396"/>
      <c r="Z306" s="396" t="str">
        <f t="shared" si="8"/>
        <v/>
      </c>
      <c r="AA306" s="397"/>
    </row>
    <row r="307" spans="1:36" ht="12.75" customHeight="1" x14ac:dyDescent="0.2">
      <c r="B307" s="523" t="s">
        <v>70</v>
      </c>
      <c r="C307" s="524"/>
      <c r="D307" s="524"/>
      <c r="E307" s="524"/>
      <c r="F307" s="524"/>
      <c r="G307" s="524"/>
      <c r="H307" s="524"/>
      <c r="I307" s="525"/>
      <c r="J307" s="386" t="s">
        <v>131</v>
      </c>
      <c r="K307" s="387"/>
      <c r="L307" s="547">
        <f>IFERROR(AVERAGE(L92,L163,L235),"")</f>
        <v>0</v>
      </c>
      <c r="M307" s="548"/>
      <c r="N307" s="549">
        <f t="shared" si="6"/>
        <v>0</v>
      </c>
      <c r="O307" s="550"/>
      <c r="P307" s="374" t="str">
        <f>+IFERROR(N307/L307,"")</f>
        <v/>
      </c>
      <c r="Q307" s="375"/>
      <c r="R307" s="376"/>
      <c r="S307" s="554">
        <f>IFERROR(AVERAGE(S92,S163,S235),"")</f>
        <v>0</v>
      </c>
      <c r="T307" s="555"/>
      <c r="U307" s="555"/>
      <c r="V307" s="555"/>
      <c r="W307" s="556"/>
      <c r="X307" s="551">
        <f t="shared" si="7"/>
        <v>0</v>
      </c>
      <c r="Y307" s="552"/>
      <c r="Z307" s="552" t="str">
        <f t="shared" si="8"/>
        <v/>
      </c>
      <c r="AA307" s="553"/>
    </row>
    <row r="308" spans="1:36" ht="12.75" customHeight="1" x14ac:dyDescent="0.2">
      <c r="B308" s="526"/>
      <c r="C308" s="527"/>
      <c r="D308" s="527"/>
      <c r="E308" s="527"/>
      <c r="F308" s="527"/>
      <c r="G308" s="527"/>
      <c r="H308" s="527"/>
      <c r="I308" s="528"/>
      <c r="J308" s="384" t="s">
        <v>132</v>
      </c>
      <c r="K308" s="385"/>
      <c r="L308" s="560"/>
      <c r="M308" s="561"/>
      <c r="N308" s="545">
        <f t="shared" si="6"/>
        <v>0</v>
      </c>
      <c r="O308" s="546"/>
      <c r="P308" s="377"/>
      <c r="Q308" s="378"/>
      <c r="R308" s="379"/>
      <c r="S308" s="557"/>
      <c r="T308" s="558"/>
      <c r="U308" s="558"/>
      <c r="V308" s="558"/>
      <c r="W308" s="559"/>
      <c r="X308" s="395">
        <f t="shared" si="7"/>
        <v>0</v>
      </c>
      <c r="Y308" s="396"/>
      <c r="Z308" s="396" t="str">
        <f t="shared" si="8"/>
        <v/>
      </c>
      <c r="AA308" s="397"/>
    </row>
    <row r="309" spans="1:36" s="180" customFormat="1" ht="12.75" customHeight="1" x14ac:dyDescent="0.2">
      <c r="A309"/>
      <c r="B309" s="529" t="s">
        <v>30</v>
      </c>
      <c r="C309" s="530"/>
      <c r="D309" s="530"/>
      <c r="E309" s="530"/>
      <c r="F309" s="530"/>
      <c r="G309" s="530"/>
      <c r="H309" s="530"/>
      <c r="I309" s="531"/>
      <c r="J309" s="386" t="s">
        <v>131</v>
      </c>
      <c r="K309" s="387"/>
      <c r="L309" s="547">
        <f>IFERROR(AVERAGE(L94,L165,L237),"")</f>
        <v>0</v>
      </c>
      <c r="M309" s="548"/>
      <c r="N309" s="549">
        <f t="shared" si="6"/>
        <v>0</v>
      </c>
      <c r="O309" s="550"/>
      <c r="P309" s="374" t="str">
        <f>+IFERROR(N309/L309,"")</f>
        <v/>
      </c>
      <c r="Q309" s="375"/>
      <c r="R309" s="376"/>
      <c r="S309" s="554">
        <f>IFERROR(AVERAGE(S94,S165,S237),"")</f>
        <v>0</v>
      </c>
      <c r="T309" s="555"/>
      <c r="U309" s="555"/>
      <c r="V309" s="555"/>
      <c r="W309" s="556"/>
      <c r="X309" s="551">
        <f t="shared" si="7"/>
        <v>0</v>
      </c>
      <c r="Y309" s="552"/>
      <c r="Z309" s="552" t="str">
        <f t="shared" si="8"/>
        <v/>
      </c>
      <c r="AA309" s="553"/>
      <c r="AB309"/>
    </row>
    <row r="310" spans="1:36" ht="12.75" customHeight="1" x14ac:dyDescent="0.2">
      <c r="B310" s="532"/>
      <c r="C310" s="533"/>
      <c r="D310" s="533"/>
      <c r="E310" s="533"/>
      <c r="F310" s="533"/>
      <c r="G310" s="533"/>
      <c r="H310" s="533"/>
      <c r="I310" s="534"/>
      <c r="J310" s="384" t="s">
        <v>132</v>
      </c>
      <c r="K310" s="385"/>
      <c r="L310" s="560"/>
      <c r="M310" s="561"/>
      <c r="N310" s="545">
        <f t="shared" si="6"/>
        <v>0</v>
      </c>
      <c r="O310" s="546"/>
      <c r="P310" s="377"/>
      <c r="Q310" s="378"/>
      <c r="R310" s="379"/>
      <c r="S310" s="557"/>
      <c r="T310" s="558"/>
      <c r="U310" s="558"/>
      <c r="V310" s="558"/>
      <c r="W310" s="559"/>
      <c r="X310" s="562">
        <f t="shared" si="7"/>
        <v>0</v>
      </c>
      <c r="Y310" s="563"/>
      <c r="Z310" s="563" t="str">
        <f t="shared" si="8"/>
        <v/>
      </c>
      <c r="AA310" s="564"/>
    </row>
    <row r="311" spans="1:36" ht="7.5" customHeight="1" x14ac:dyDescent="0.2">
      <c r="B311" s="80"/>
      <c r="C311" s="52"/>
      <c r="D311" s="52"/>
      <c r="E311" s="52"/>
      <c r="F311" s="52"/>
      <c r="G311" s="52"/>
      <c r="H311" s="52"/>
      <c r="I311" s="52"/>
      <c r="J311" s="63"/>
      <c r="K311" s="63"/>
      <c r="L311" s="63"/>
      <c r="M311" s="63"/>
      <c r="N311" s="63"/>
      <c r="O311" s="55"/>
      <c r="P311" s="55"/>
      <c r="Q311" s="55"/>
      <c r="R311" s="55"/>
      <c r="S311" s="55"/>
      <c r="T311" s="55"/>
      <c r="U311" s="55"/>
      <c r="V311" s="54"/>
      <c r="W311" s="54"/>
      <c r="X311" s="54"/>
      <c r="Y311" s="54"/>
      <c r="Z311" s="54"/>
      <c r="AA311" s="54"/>
      <c r="AB311" s="57"/>
      <c r="AC311" s="57"/>
      <c r="AD311" s="57"/>
      <c r="AE311" s="57"/>
      <c r="AF311" s="57"/>
      <c r="AG311" s="57"/>
      <c r="AH311" s="57"/>
      <c r="AI311" s="57"/>
      <c r="AJ311" s="57"/>
    </row>
    <row r="312" spans="1:36" ht="7.5" customHeight="1" x14ac:dyDescent="0.2">
      <c r="B312" s="80"/>
      <c r="C312" s="52"/>
      <c r="D312" s="52"/>
      <c r="E312" s="52"/>
      <c r="F312" s="52"/>
      <c r="G312" s="52"/>
      <c r="H312" s="52"/>
      <c r="I312" s="52"/>
      <c r="J312" s="63"/>
      <c r="K312" s="63"/>
      <c r="L312" s="63"/>
      <c r="M312" s="63"/>
      <c r="N312" s="63"/>
      <c r="O312" s="55"/>
      <c r="P312" s="55"/>
      <c r="Q312" s="55"/>
      <c r="R312" s="55"/>
      <c r="S312" s="55"/>
      <c r="T312" s="55"/>
      <c r="U312" s="55"/>
      <c r="V312" s="54"/>
      <c r="W312" s="54"/>
      <c r="X312" s="54"/>
      <c r="Y312" s="54"/>
      <c r="Z312" s="54"/>
      <c r="AA312" s="54"/>
      <c r="AB312" s="57"/>
      <c r="AC312" s="57"/>
      <c r="AD312" s="57"/>
      <c r="AE312" s="57"/>
      <c r="AF312" s="57"/>
      <c r="AG312" s="57"/>
      <c r="AH312" s="57"/>
      <c r="AI312" s="57"/>
      <c r="AJ312" s="57"/>
    </row>
    <row r="313" spans="1:36" ht="12" customHeight="1" x14ac:dyDescent="0.2">
      <c r="B313" s="2" t="s">
        <v>406</v>
      </c>
      <c r="S313" s="541" t="s">
        <v>175</v>
      </c>
      <c r="T313" s="541"/>
      <c r="U313" s="541"/>
      <c r="V313" s="3" t="s">
        <v>174</v>
      </c>
      <c r="W313" s="542">
        <f>IFERROR(AVERAGE(W98,Y169,W241),"")</f>
        <v>0</v>
      </c>
      <c r="X313" s="543"/>
      <c r="Y313" s="544"/>
      <c r="Z313" s="2" t="s">
        <v>36</v>
      </c>
      <c r="AA313" s="2"/>
    </row>
    <row r="314" spans="1:36" ht="12" customHeight="1" x14ac:dyDescent="0.2">
      <c r="B314" s="2"/>
      <c r="D314" s="380" t="s">
        <v>436</v>
      </c>
      <c r="E314" s="380"/>
      <c r="F314" s="380"/>
      <c r="G314" s="380"/>
      <c r="H314" s="380"/>
      <c r="I314" s="380"/>
      <c r="J314" s="380"/>
      <c r="K314" s="380"/>
      <c r="L314" s="380"/>
      <c r="M314" s="380"/>
      <c r="N314" s="380"/>
      <c r="O314" s="380"/>
      <c r="P314" s="380"/>
      <c r="Q314" s="380"/>
      <c r="R314" t="s">
        <v>174</v>
      </c>
      <c r="S314" s="538" t="str">
        <f>+IFERROR(SUM(N298:O299)/W313,"")</f>
        <v/>
      </c>
      <c r="T314" s="539"/>
      <c r="U314" s="540"/>
      <c r="V314" s="5" t="s">
        <v>39</v>
      </c>
      <c r="W314" s="538" t="str">
        <f>+IFERROR(S298/W313,"")</f>
        <v/>
      </c>
      <c r="X314" s="539"/>
      <c r="Y314" s="540"/>
      <c r="Z314" s="2" t="s">
        <v>495</v>
      </c>
      <c r="AA314" s="2"/>
    </row>
    <row r="315" spans="1:36" ht="12" customHeight="1" x14ac:dyDescent="0.2">
      <c r="D315" s="380" t="s">
        <v>437</v>
      </c>
      <c r="E315" s="380"/>
      <c r="F315" s="380"/>
      <c r="G315" s="380"/>
      <c r="H315" s="380"/>
      <c r="I315" s="380"/>
      <c r="J315" s="380"/>
      <c r="K315" s="380"/>
      <c r="L315" s="380"/>
      <c r="M315" s="380"/>
      <c r="N315" s="380"/>
      <c r="O315" s="380"/>
      <c r="P315" s="380"/>
      <c r="Q315" s="380"/>
      <c r="R315" t="s">
        <v>174</v>
      </c>
      <c r="S315" s="538" t="str">
        <f>+IFERROR(SUM(N309:O310)/W313,"")</f>
        <v/>
      </c>
      <c r="T315" s="539"/>
      <c r="U315" s="540"/>
      <c r="V315" s="5" t="s">
        <v>39</v>
      </c>
      <c r="W315" s="538" t="str">
        <f>+IFERROR(S309/W313,"")</f>
        <v/>
      </c>
      <c r="X315" s="539"/>
      <c r="Y315" s="540"/>
      <c r="Z315" s="2" t="s">
        <v>495</v>
      </c>
      <c r="AA315" s="2"/>
    </row>
    <row r="316" spans="1:36" ht="15" customHeight="1" x14ac:dyDescent="0.2">
      <c r="D316" s="220"/>
      <c r="E316" s="220"/>
      <c r="F316" s="220"/>
      <c r="G316" s="220"/>
      <c r="H316" s="220"/>
      <c r="I316" s="220"/>
      <c r="J316" s="220"/>
      <c r="K316" s="220"/>
      <c r="L316" s="220"/>
      <c r="M316" s="220"/>
      <c r="N316" s="220"/>
      <c r="O316" s="220"/>
      <c r="P316" s="220"/>
      <c r="Q316" s="220"/>
      <c r="R316" s="220"/>
      <c r="S316" s="220"/>
      <c r="T316" s="220"/>
      <c r="U316" s="220"/>
      <c r="V316" s="220"/>
      <c r="W316" s="220"/>
      <c r="X316" s="220"/>
      <c r="Y316" s="220"/>
      <c r="Z316" s="220"/>
      <c r="AB316" s="225"/>
      <c r="AC316" s="225"/>
      <c r="AD316" s="225"/>
      <c r="AE316" s="5"/>
      <c r="AF316" s="225"/>
      <c r="AG316" s="225"/>
      <c r="AH316" s="225"/>
      <c r="AI316" s="2"/>
      <c r="AJ316" s="2"/>
    </row>
    <row r="317" spans="1:36" ht="15" customHeight="1" x14ac:dyDescent="0.2">
      <c r="D317" s="220"/>
      <c r="E317" s="220"/>
      <c r="F317" s="220"/>
      <c r="G317" s="220"/>
      <c r="H317" s="220"/>
      <c r="I317" s="220"/>
      <c r="J317" s="220"/>
      <c r="K317" s="220"/>
      <c r="L317" s="220"/>
      <c r="M317" s="220"/>
      <c r="N317" s="220"/>
      <c r="O317" s="220"/>
      <c r="P317" s="220"/>
      <c r="Q317" s="220"/>
      <c r="R317" s="220"/>
      <c r="S317" s="220"/>
      <c r="T317" s="220"/>
      <c r="U317" s="220"/>
      <c r="V317" s="220"/>
      <c r="W317" s="220"/>
      <c r="X317" s="220"/>
      <c r="Y317" s="220"/>
      <c r="Z317" s="220"/>
      <c r="AB317" s="225"/>
      <c r="AC317" s="225"/>
      <c r="AD317" s="225"/>
      <c r="AE317" s="5"/>
      <c r="AF317" s="225"/>
      <c r="AG317" s="225"/>
      <c r="AH317" s="225"/>
      <c r="AI317" s="2"/>
      <c r="AJ317" s="2"/>
    </row>
    <row r="318" spans="1:36" ht="15" customHeight="1" x14ac:dyDescent="0.2">
      <c r="B318" s="47" t="s">
        <v>617</v>
      </c>
      <c r="AJ318" s="48"/>
    </row>
    <row r="319" spans="1:36" ht="15" customHeight="1" x14ac:dyDescent="0.2">
      <c r="B319" s="181" t="s">
        <v>618</v>
      </c>
      <c r="C319" s="7"/>
      <c r="D319" s="7"/>
      <c r="E319" s="7"/>
      <c r="F319" s="7"/>
      <c r="G319" s="7"/>
      <c r="H319" s="7"/>
      <c r="I319" s="7"/>
      <c r="J319" s="7"/>
      <c r="K319" s="7"/>
      <c r="L319" s="7"/>
      <c r="M319" s="7"/>
      <c r="N319" s="7"/>
      <c r="O319" s="7"/>
      <c r="P319" s="7"/>
      <c r="Q319" s="7"/>
      <c r="R319" s="7"/>
      <c r="S319" s="7"/>
      <c r="T319" s="7"/>
      <c r="U319" s="7"/>
      <c r="W319" s="7"/>
      <c r="X319" s="7"/>
      <c r="Y319" s="7"/>
      <c r="AA319" s="7"/>
      <c r="AB319" s="46" t="s">
        <v>216</v>
      </c>
      <c r="AC319" s="7"/>
    </row>
    <row r="320" spans="1:36" ht="12.75" customHeight="1" x14ac:dyDescent="0.2">
      <c r="B320" s="16"/>
      <c r="C320" s="17"/>
      <c r="D320" s="589" t="s">
        <v>560</v>
      </c>
      <c r="E320" s="599"/>
      <c r="F320" s="599"/>
      <c r="G320" s="590"/>
      <c r="H320" s="589" t="s">
        <v>561</v>
      </c>
      <c r="I320" s="599"/>
      <c r="J320" s="599"/>
      <c r="K320" s="590"/>
      <c r="L320" s="589" t="s">
        <v>649</v>
      </c>
      <c r="M320" s="599"/>
      <c r="N320" s="599"/>
      <c r="O320" s="590"/>
      <c r="P320" s="589" t="s">
        <v>405</v>
      </c>
      <c r="Q320" s="599"/>
      <c r="R320" s="599"/>
      <c r="S320" s="590"/>
    </row>
    <row r="321" spans="2:36" ht="12.75" customHeight="1" x14ac:dyDescent="0.2">
      <c r="B321" s="589" t="s">
        <v>37</v>
      </c>
      <c r="C321" s="590"/>
      <c r="D321" s="600"/>
      <c r="E321" s="601"/>
      <c r="F321" s="601"/>
      <c r="G321" s="602"/>
      <c r="H321" s="600"/>
      <c r="I321" s="601"/>
      <c r="J321" s="601"/>
      <c r="K321" s="602"/>
      <c r="L321" s="600"/>
      <c r="M321" s="601"/>
      <c r="N321" s="601"/>
      <c r="O321" s="602"/>
      <c r="P321" s="741" t="str">
        <f>+IFERROR(AVERAGE(D321:O321),"")</f>
        <v/>
      </c>
      <c r="Q321" s="742"/>
      <c r="R321" s="742"/>
      <c r="S321" s="743"/>
    </row>
    <row r="322" spans="2:36" ht="12.75" customHeight="1" x14ac:dyDescent="0.2">
      <c r="B322" s="589" t="s">
        <v>38</v>
      </c>
      <c r="C322" s="590"/>
      <c r="D322" s="600"/>
      <c r="E322" s="601"/>
      <c r="F322" s="601"/>
      <c r="G322" s="602"/>
      <c r="H322" s="600"/>
      <c r="I322" s="601"/>
      <c r="J322" s="601"/>
      <c r="K322" s="602"/>
      <c r="L322" s="600"/>
      <c r="M322" s="601"/>
      <c r="N322" s="601"/>
      <c r="O322" s="602"/>
      <c r="P322" s="741" t="str">
        <f>+IFERROR(AVERAGE(D322:O322),"")</f>
        <v/>
      </c>
      <c r="Q322" s="742"/>
      <c r="R322" s="742"/>
      <c r="S322" s="743"/>
    </row>
    <row r="323" spans="2:36" ht="12.75" customHeight="1" x14ac:dyDescent="0.2">
      <c r="B323" s="15" t="s">
        <v>399</v>
      </c>
      <c r="C323" s="298" t="s">
        <v>464</v>
      </c>
      <c r="D323" s="299"/>
      <c r="E323" s="299"/>
      <c r="F323" s="299"/>
      <c r="G323" s="299"/>
      <c r="H323" s="299"/>
      <c r="I323" s="299"/>
      <c r="J323" s="299"/>
      <c r="K323" s="299"/>
      <c r="L323" s="299"/>
      <c r="M323" s="300"/>
      <c r="N323" s="409" t="s">
        <v>72</v>
      </c>
      <c r="O323" s="410"/>
      <c r="P323" s="410"/>
      <c r="Q323" s="410"/>
      <c r="R323" s="410"/>
      <c r="S323" s="411"/>
      <c r="T323" s="626" t="s">
        <v>468</v>
      </c>
      <c r="U323" s="627"/>
      <c r="V323" s="627"/>
      <c r="W323" s="628"/>
      <c r="X323" s="409" t="s">
        <v>71</v>
      </c>
      <c r="Y323" s="629"/>
      <c r="Z323" s="629"/>
      <c r="AA323" s="411"/>
    </row>
    <row r="324" spans="2:36" ht="12.75" customHeight="1" x14ac:dyDescent="0.2">
      <c r="B324" s="23">
        <v>1</v>
      </c>
      <c r="C324" s="400" t="s">
        <v>180</v>
      </c>
      <c r="D324" s="401"/>
      <c r="E324" s="401"/>
      <c r="F324" s="401"/>
      <c r="G324" s="401"/>
      <c r="H324" s="401"/>
      <c r="I324" s="401"/>
      <c r="J324" s="401"/>
      <c r="K324" s="401"/>
      <c r="L324" s="401"/>
      <c r="M324" s="402"/>
      <c r="N324" s="412" t="s">
        <v>398</v>
      </c>
      <c r="O324" s="413"/>
      <c r="P324" s="413"/>
      <c r="Q324" s="413"/>
      <c r="R324" s="413"/>
      <c r="S324" s="414"/>
      <c r="T324" s="586">
        <v>20</v>
      </c>
      <c r="U324" s="587"/>
      <c r="V324" s="587"/>
      <c r="W324" s="588"/>
      <c r="X324" s="580" t="s">
        <v>574</v>
      </c>
      <c r="Y324" s="581"/>
      <c r="Z324" s="581"/>
      <c r="AA324" s="582"/>
    </row>
    <row r="325" spans="2:36" ht="12.75" customHeight="1" x14ac:dyDescent="0.2">
      <c r="B325" s="13"/>
      <c r="C325" s="415"/>
      <c r="D325" s="416"/>
      <c r="E325" s="416"/>
      <c r="F325" s="416"/>
      <c r="G325" s="416"/>
      <c r="H325" s="416"/>
      <c r="I325" s="416"/>
      <c r="J325" s="416"/>
      <c r="K325" s="416"/>
      <c r="L325" s="416"/>
      <c r="M325" s="417"/>
      <c r="N325" s="415"/>
      <c r="O325" s="416"/>
      <c r="P325" s="416"/>
      <c r="Q325" s="416"/>
      <c r="R325" s="416"/>
      <c r="S325" s="417"/>
      <c r="T325" s="421"/>
      <c r="U325" s="422"/>
      <c r="V325" s="422"/>
      <c r="W325" s="423"/>
      <c r="X325" s="583"/>
      <c r="Y325" s="584"/>
      <c r="Z325" s="584"/>
      <c r="AA325" s="585"/>
    </row>
    <row r="326" spans="2:36" ht="12.75" customHeight="1" x14ac:dyDescent="0.2">
      <c r="B326" s="13"/>
      <c r="C326" s="415"/>
      <c r="D326" s="416"/>
      <c r="E326" s="416"/>
      <c r="F326" s="416"/>
      <c r="G326" s="416"/>
      <c r="H326" s="416"/>
      <c r="I326" s="416"/>
      <c r="J326" s="416"/>
      <c r="K326" s="416"/>
      <c r="L326" s="416"/>
      <c r="M326" s="417"/>
      <c r="N326" s="415"/>
      <c r="O326" s="416"/>
      <c r="P326" s="416"/>
      <c r="Q326" s="416"/>
      <c r="R326" s="416"/>
      <c r="S326" s="417"/>
      <c r="T326" s="421"/>
      <c r="U326" s="422"/>
      <c r="V326" s="422"/>
      <c r="W326" s="423"/>
      <c r="X326" s="583"/>
      <c r="Y326" s="584"/>
      <c r="Z326" s="584"/>
      <c r="AA326" s="585"/>
    </row>
    <row r="327" spans="2:36" ht="12.75" customHeight="1" x14ac:dyDescent="0.2">
      <c r="B327" s="13"/>
      <c r="C327" s="415"/>
      <c r="D327" s="416"/>
      <c r="E327" s="416"/>
      <c r="F327" s="416"/>
      <c r="G327" s="416"/>
      <c r="H327" s="416"/>
      <c r="I327" s="416"/>
      <c r="J327" s="416"/>
      <c r="K327" s="416"/>
      <c r="L327" s="416"/>
      <c r="M327" s="417"/>
      <c r="N327" s="415"/>
      <c r="O327" s="416"/>
      <c r="P327" s="416"/>
      <c r="Q327" s="416"/>
      <c r="R327" s="416"/>
      <c r="S327" s="417"/>
      <c r="T327" s="421"/>
      <c r="U327" s="422"/>
      <c r="V327" s="422"/>
      <c r="W327" s="423"/>
      <c r="X327" s="583"/>
      <c r="Y327" s="584"/>
      <c r="Z327" s="584"/>
      <c r="AA327" s="585"/>
    </row>
    <row r="328" spans="2:36" ht="12.75" customHeight="1" x14ac:dyDescent="0.2">
      <c r="B328" s="14"/>
      <c r="C328" s="430"/>
      <c r="D328" s="431"/>
      <c r="E328" s="431"/>
      <c r="F328" s="431"/>
      <c r="G328" s="431"/>
      <c r="H328" s="431"/>
      <c r="I328" s="431"/>
      <c r="J328" s="431"/>
      <c r="K328" s="431"/>
      <c r="L328" s="431"/>
      <c r="M328" s="432"/>
      <c r="N328" s="430"/>
      <c r="O328" s="431"/>
      <c r="P328" s="431"/>
      <c r="Q328" s="431"/>
      <c r="R328" s="431"/>
      <c r="S328" s="432"/>
      <c r="T328" s="630"/>
      <c r="U328" s="631"/>
      <c r="V328" s="631"/>
      <c r="W328" s="632"/>
      <c r="X328" s="684"/>
      <c r="Y328" s="685"/>
      <c r="Z328" s="685"/>
      <c r="AA328" s="686"/>
    </row>
    <row r="329" spans="2:36" ht="12.75" customHeight="1" x14ac:dyDescent="0.2">
      <c r="B329" s="3"/>
      <c r="C329" s="179"/>
      <c r="D329" s="179"/>
      <c r="E329" s="179"/>
      <c r="F329" s="179"/>
      <c r="G329" s="179"/>
      <c r="H329" s="179"/>
      <c r="I329" s="179"/>
      <c r="J329" s="179"/>
      <c r="K329" s="179"/>
      <c r="L329" s="179"/>
      <c r="M329" s="179"/>
      <c r="N329" s="179"/>
      <c r="O329" s="179"/>
      <c r="P329" s="179"/>
      <c r="Q329" s="179"/>
      <c r="R329" s="179"/>
      <c r="S329" s="179"/>
      <c r="T329" s="18"/>
      <c r="U329" s="18"/>
      <c r="V329" s="18"/>
      <c r="W329" s="18"/>
      <c r="X329" s="18"/>
      <c r="Y329" s="18"/>
      <c r="Z329" s="18"/>
      <c r="AA329" s="18"/>
      <c r="AB329" s="18"/>
      <c r="AC329" s="18"/>
      <c r="AD329" s="18"/>
      <c r="AE329" s="18"/>
      <c r="AF329" s="18"/>
      <c r="AG329" s="18"/>
      <c r="AH329" s="18"/>
      <c r="AI329" s="18"/>
      <c r="AJ329" s="18"/>
    </row>
    <row r="330" spans="2:36" ht="15" customHeight="1" x14ac:dyDescent="0.2">
      <c r="B330" s="181" t="s">
        <v>619</v>
      </c>
      <c r="C330" s="7"/>
      <c r="D330" s="7"/>
      <c r="E330" s="7"/>
      <c r="F330" s="7"/>
      <c r="G330" s="7"/>
      <c r="H330" s="5"/>
      <c r="I330" s="5"/>
      <c r="J330" s="5"/>
      <c r="K330" s="5"/>
      <c r="L330" s="5"/>
      <c r="M330" s="5"/>
      <c r="N330" s="5"/>
      <c r="O330" s="5"/>
      <c r="P330" s="5"/>
      <c r="Q330" s="5"/>
      <c r="R330" s="5"/>
      <c r="S330" s="5"/>
      <c r="T330" s="5"/>
      <c r="U330" s="5"/>
      <c r="V330" s="5"/>
      <c r="W330" s="5"/>
      <c r="X330" s="5"/>
      <c r="Y330" s="5"/>
      <c r="Z330" s="5"/>
      <c r="AA330" s="5"/>
      <c r="AB330" s="46" t="s">
        <v>216</v>
      </c>
      <c r="AC330" s="5"/>
      <c r="AD330" s="5"/>
      <c r="AE330" s="5"/>
      <c r="AF330" s="5"/>
      <c r="AG330" s="5"/>
      <c r="AH330" s="5"/>
      <c r="AI330" s="5"/>
      <c r="AJ330" s="48"/>
    </row>
    <row r="331" spans="2:36" ht="12.75" customHeight="1" x14ac:dyDescent="0.2">
      <c r="B331" s="16"/>
      <c r="C331" s="17"/>
      <c r="D331" s="589" t="s">
        <v>560</v>
      </c>
      <c r="E331" s="599"/>
      <c r="F331" s="599"/>
      <c r="G331" s="590"/>
      <c r="H331" s="589" t="s">
        <v>561</v>
      </c>
      <c r="I331" s="599"/>
      <c r="J331" s="599"/>
      <c r="K331" s="590"/>
      <c r="L331" s="589" t="s">
        <v>649</v>
      </c>
      <c r="M331" s="599"/>
      <c r="N331" s="599"/>
      <c r="O331" s="590"/>
      <c r="P331" s="589" t="s">
        <v>405</v>
      </c>
      <c r="Q331" s="599"/>
      <c r="R331" s="599"/>
      <c r="S331" s="590"/>
    </row>
    <row r="332" spans="2:36" ht="12.75" customHeight="1" x14ac:dyDescent="0.2">
      <c r="B332" s="589" t="s">
        <v>37</v>
      </c>
      <c r="C332" s="590"/>
      <c r="D332" s="600"/>
      <c r="E332" s="601"/>
      <c r="F332" s="601"/>
      <c r="G332" s="602"/>
      <c r="H332" s="600"/>
      <c r="I332" s="601"/>
      <c r="J332" s="601"/>
      <c r="K332" s="602"/>
      <c r="L332" s="600"/>
      <c r="M332" s="601"/>
      <c r="N332" s="601"/>
      <c r="O332" s="602"/>
      <c r="P332" s="741" t="str">
        <f>+IFERROR(AVERAGE(D332:O332),"")</f>
        <v/>
      </c>
      <c r="Q332" s="742"/>
      <c r="R332" s="742"/>
      <c r="S332" s="743"/>
    </row>
    <row r="333" spans="2:36" ht="12.75" customHeight="1" x14ac:dyDescent="0.2">
      <c r="B333" s="589" t="s">
        <v>38</v>
      </c>
      <c r="C333" s="590"/>
      <c r="D333" s="600"/>
      <c r="E333" s="601"/>
      <c r="F333" s="601"/>
      <c r="G333" s="602"/>
      <c r="H333" s="600"/>
      <c r="I333" s="601"/>
      <c r="J333" s="601"/>
      <c r="K333" s="602"/>
      <c r="L333" s="600"/>
      <c r="M333" s="601"/>
      <c r="N333" s="601"/>
      <c r="O333" s="602"/>
      <c r="P333" s="741" t="str">
        <f>+IFERROR(AVERAGE(D333:O333),"")</f>
        <v/>
      </c>
      <c r="Q333" s="742"/>
      <c r="R333" s="742"/>
      <c r="S333" s="743"/>
    </row>
    <row r="334" spans="2:36" ht="12.75" customHeight="1" x14ac:dyDescent="0.2">
      <c r="B334" s="15" t="s">
        <v>79</v>
      </c>
      <c r="C334" s="298" t="s">
        <v>465</v>
      </c>
      <c r="D334" s="299"/>
      <c r="E334" s="299"/>
      <c r="F334" s="299"/>
      <c r="G334" s="299"/>
      <c r="H334" s="299"/>
      <c r="I334" s="299"/>
      <c r="J334" s="299"/>
      <c r="K334" s="299"/>
      <c r="L334" s="299"/>
      <c r="M334" s="300"/>
      <c r="N334" s="409" t="s">
        <v>72</v>
      </c>
      <c r="O334" s="410"/>
      <c r="P334" s="410"/>
      <c r="Q334" s="410"/>
      <c r="R334" s="410"/>
      <c r="S334" s="411"/>
      <c r="T334" s="626" t="s">
        <v>468</v>
      </c>
      <c r="U334" s="627"/>
      <c r="V334" s="627"/>
      <c r="W334" s="628"/>
      <c r="X334" s="409" t="s">
        <v>71</v>
      </c>
      <c r="Y334" s="629"/>
      <c r="Z334" s="629"/>
      <c r="AA334" s="411"/>
    </row>
    <row r="335" spans="2:36" ht="12.75" customHeight="1" x14ac:dyDescent="0.2">
      <c r="B335" s="23">
        <v>1</v>
      </c>
      <c r="C335" s="400" t="s">
        <v>180</v>
      </c>
      <c r="D335" s="401"/>
      <c r="E335" s="401"/>
      <c r="F335" s="401"/>
      <c r="G335" s="401"/>
      <c r="H335" s="401"/>
      <c r="I335" s="401"/>
      <c r="J335" s="401"/>
      <c r="K335" s="401"/>
      <c r="L335" s="401"/>
      <c r="M335" s="402"/>
      <c r="N335" s="744" t="s">
        <v>181</v>
      </c>
      <c r="O335" s="745"/>
      <c r="P335" s="745"/>
      <c r="Q335" s="745"/>
      <c r="R335" s="745"/>
      <c r="S335" s="746"/>
      <c r="T335" s="586">
        <v>120</v>
      </c>
      <c r="U335" s="587"/>
      <c r="V335" s="587"/>
      <c r="W335" s="588"/>
      <c r="X335" s="580" t="s">
        <v>577</v>
      </c>
      <c r="Y335" s="581"/>
      <c r="Z335" s="581"/>
      <c r="AA335" s="582"/>
    </row>
    <row r="336" spans="2:36" ht="12.75" customHeight="1" x14ac:dyDescent="0.2">
      <c r="B336" s="13"/>
      <c r="C336" s="415"/>
      <c r="D336" s="416"/>
      <c r="E336" s="416"/>
      <c r="F336" s="416"/>
      <c r="G336" s="416"/>
      <c r="H336" s="416"/>
      <c r="I336" s="416"/>
      <c r="J336" s="416"/>
      <c r="K336" s="416"/>
      <c r="L336" s="416"/>
      <c r="M336" s="417"/>
      <c r="N336" s="701"/>
      <c r="O336" s="702"/>
      <c r="P336" s="702"/>
      <c r="Q336" s="702"/>
      <c r="R336" s="702"/>
      <c r="S336" s="703"/>
      <c r="T336" s="421"/>
      <c r="U336" s="422"/>
      <c r="V336" s="422"/>
      <c r="W336" s="423"/>
      <c r="X336" s="583"/>
      <c r="Y336" s="584"/>
      <c r="Z336" s="584"/>
      <c r="AA336" s="585"/>
    </row>
    <row r="337" spans="2:36" ht="12.75" customHeight="1" x14ac:dyDescent="0.2">
      <c r="B337" s="13"/>
      <c r="C337" s="415"/>
      <c r="D337" s="416"/>
      <c r="E337" s="416"/>
      <c r="F337" s="416"/>
      <c r="G337" s="416"/>
      <c r="H337" s="416"/>
      <c r="I337" s="416"/>
      <c r="J337" s="416"/>
      <c r="K337" s="416"/>
      <c r="L337" s="416"/>
      <c r="M337" s="417"/>
      <c r="N337" s="701"/>
      <c r="O337" s="702"/>
      <c r="P337" s="702"/>
      <c r="Q337" s="702"/>
      <c r="R337" s="702"/>
      <c r="S337" s="703"/>
      <c r="T337" s="421"/>
      <c r="U337" s="422"/>
      <c r="V337" s="422"/>
      <c r="W337" s="423"/>
      <c r="X337" s="583"/>
      <c r="Y337" s="584"/>
      <c r="Z337" s="584"/>
      <c r="AA337" s="585"/>
    </row>
    <row r="338" spans="2:36" ht="12.75" customHeight="1" x14ac:dyDescent="0.2">
      <c r="B338" s="13"/>
      <c r="C338" s="415"/>
      <c r="D338" s="416"/>
      <c r="E338" s="416"/>
      <c r="F338" s="416"/>
      <c r="G338" s="416"/>
      <c r="H338" s="416"/>
      <c r="I338" s="416"/>
      <c r="J338" s="416"/>
      <c r="K338" s="416"/>
      <c r="L338" s="416"/>
      <c r="M338" s="417"/>
      <c r="N338" s="701"/>
      <c r="O338" s="702"/>
      <c r="P338" s="702"/>
      <c r="Q338" s="702"/>
      <c r="R338" s="702"/>
      <c r="S338" s="703"/>
      <c r="T338" s="421"/>
      <c r="U338" s="422"/>
      <c r="V338" s="422"/>
      <c r="W338" s="423"/>
      <c r="X338" s="583"/>
      <c r="Y338" s="584"/>
      <c r="Z338" s="584"/>
      <c r="AA338" s="585"/>
    </row>
    <row r="339" spans="2:36" ht="12.75" customHeight="1" x14ac:dyDescent="0.2">
      <c r="B339" s="14"/>
      <c r="C339" s="430"/>
      <c r="D339" s="431"/>
      <c r="E339" s="431"/>
      <c r="F339" s="431"/>
      <c r="G339" s="431"/>
      <c r="H339" s="431"/>
      <c r="I339" s="431"/>
      <c r="J339" s="431"/>
      <c r="K339" s="431"/>
      <c r="L339" s="431"/>
      <c r="M339" s="432"/>
      <c r="N339" s="430"/>
      <c r="O339" s="431"/>
      <c r="P339" s="431"/>
      <c r="Q339" s="431"/>
      <c r="R339" s="431"/>
      <c r="S339" s="432"/>
      <c r="T339" s="630"/>
      <c r="U339" s="631"/>
      <c r="V339" s="631"/>
      <c r="W339" s="632"/>
      <c r="X339" s="684"/>
      <c r="Y339" s="685"/>
      <c r="Z339" s="685"/>
      <c r="AA339" s="686"/>
    </row>
    <row r="340" spans="2:36" ht="12.75" customHeight="1" x14ac:dyDescent="0.2">
      <c r="B340" s="2"/>
      <c r="C340" s="2"/>
      <c r="D340" s="2"/>
      <c r="E340" s="2"/>
      <c r="F340" s="2"/>
      <c r="G340" s="12"/>
      <c r="H340" s="12"/>
      <c r="I340" s="6"/>
      <c r="J340" s="6"/>
      <c r="K340" s="6"/>
      <c r="L340" s="6"/>
      <c r="M340" s="6"/>
      <c r="N340" s="6"/>
      <c r="O340" s="6"/>
      <c r="P340" s="6"/>
      <c r="Q340" s="6"/>
      <c r="R340" s="6"/>
      <c r="S340" s="6"/>
      <c r="T340" s="12"/>
      <c r="U340" s="12"/>
      <c r="V340" s="6"/>
      <c r="W340" s="6"/>
      <c r="X340" s="6"/>
      <c r="Y340" s="6"/>
      <c r="Z340" s="6"/>
      <c r="AA340" s="6"/>
      <c r="AB340" s="6"/>
      <c r="AC340" s="6"/>
      <c r="AD340" s="12"/>
      <c r="AE340" s="12"/>
      <c r="AF340" s="6"/>
      <c r="AG340" s="6"/>
      <c r="AH340" s="6"/>
      <c r="AI340" s="6"/>
      <c r="AJ340" s="6"/>
    </row>
    <row r="341" spans="2:36" ht="15" customHeight="1" x14ac:dyDescent="0.2">
      <c r="B341" s="40" t="s">
        <v>620</v>
      </c>
      <c r="C341" s="2"/>
      <c r="D341" s="2"/>
      <c r="E341" s="2"/>
      <c r="F341" s="2"/>
      <c r="G341" s="12"/>
      <c r="H341" s="12"/>
      <c r="I341" s="6"/>
      <c r="J341" s="6"/>
      <c r="K341" s="6"/>
      <c r="L341" s="6"/>
      <c r="M341" s="6"/>
      <c r="N341" s="6"/>
      <c r="O341" s="6"/>
      <c r="P341" s="6"/>
      <c r="Q341" s="6"/>
      <c r="R341" s="6"/>
      <c r="S341" s="6"/>
      <c r="T341" s="12"/>
      <c r="U341" s="12"/>
      <c r="V341" s="6"/>
      <c r="W341" s="6"/>
      <c r="X341" s="6"/>
      <c r="Y341" s="6"/>
      <c r="Z341" s="6"/>
      <c r="AA341" s="6"/>
      <c r="AB341" s="46" t="s">
        <v>216</v>
      </c>
      <c r="AC341" s="6"/>
      <c r="AD341" s="12"/>
      <c r="AE341" s="12"/>
      <c r="AF341" s="6"/>
      <c r="AG341" s="6"/>
      <c r="AH341" s="6"/>
      <c r="AI341" s="6"/>
      <c r="AJ341" s="48"/>
    </row>
    <row r="342" spans="2:36" ht="12.75" customHeight="1" x14ac:dyDescent="0.2">
      <c r="B342" s="16"/>
      <c r="C342" s="17"/>
      <c r="D342" s="589" t="s">
        <v>560</v>
      </c>
      <c r="E342" s="599"/>
      <c r="F342" s="599"/>
      <c r="G342" s="590"/>
      <c r="H342" s="589" t="s">
        <v>561</v>
      </c>
      <c r="I342" s="599"/>
      <c r="J342" s="599"/>
      <c r="K342" s="590"/>
      <c r="L342" s="589" t="s">
        <v>649</v>
      </c>
      <c r="M342" s="599"/>
      <c r="N342" s="599"/>
      <c r="O342" s="590"/>
      <c r="P342" s="589" t="s">
        <v>405</v>
      </c>
      <c r="Q342" s="599"/>
      <c r="R342" s="599"/>
      <c r="S342" s="590"/>
    </row>
    <row r="343" spans="2:36" ht="12.75" customHeight="1" x14ac:dyDescent="0.2">
      <c r="B343" s="589" t="s">
        <v>37</v>
      </c>
      <c r="C343" s="590"/>
      <c r="D343" s="692"/>
      <c r="E343" s="693"/>
      <c r="F343" s="693"/>
      <c r="G343" s="694"/>
      <c r="H343" s="692"/>
      <c r="I343" s="693"/>
      <c r="J343" s="693"/>
      <c r="K343" s="694"/>
      <c r="L343" s="692"/>
      <c r="M343" s="693"/>
      <c r="N343" s="693"/>
      <c r="O343" s="694"/>
      <c r="P343" s="695" t="str">
        <f>+IFERROR(AVERAGE(D343:O343),"")</f>
        <v/>
      </c>
      <c r="Q343" s="696"/>
      <c r="R343" s="696"/>
      <c r="S343" s="697"/>
    </row>
    <row r="344" spans="2:36" ht="12.75" customHeight="1" x14ac:dyDescent="0.2">
      <c r="B344" s="589" t="s">
        <v>38</v>
      </c>
      <c r="C344" s="590"/>
      <c r="D344" s="692"/>
      <c r="E344" s="693"/>
      <c r="F344" s="693"/>
      <c r="G344" s="694"/>
      <c r="H344" s="692"/>
      <c r="I344" s="693"/>
      <c r="J344" s="693"/>
      <c r="K344" s="694"/>
      <c r="L344" s="692"/>
      <c r="M344" s="693"/>
      <c r="N344" s="693"/>
      <c r="O344" s="694"/>
      <c r="P344" s="695" t="str">
        <f>+IFERROR(AVERAGE(D344:O344),"")</f>
        <v/>
      </c>
      <c r="Q344" s="696"/>
      <c r="R344" s="696"/>
      <c r="S344" s="697"/>
    </row>
    <row r="345" spans="2:36" ht="12.75" customHeight="1" x14ac:dyDescent="0.2">
      <c r="B345" s="15" t="s">
        <v>79</v>
      </c>
      <c r="C345" s="298" t="s">
        <v>466</v>
      </c>
      <c r="D345" s="299"/>
      <c r="E345" s="299"/>
      <c r="F345" s="299"/>
      <c r="G345" s="299"/>
      <c r="H345" s="299"/>
      <c r="I345" s="299"/>
      <c r="J345" s="299"/>
      <c r="K345" s="299"/>
      <c r="L345" s="299"/>
      <c r="M345" s="299"/>
      <c r="N345" s="299"/>
      <c r="O345" s="299"/>
      <c r="P345" s="299"/>
      <c r="Q345" s="299"/>
      <c r="R345" s="299"/>
      <c r="S345" s="300"/>
      <c r="T345" s="626" t="s">
        <v>468</v>
      </c>
      <c r="U345" s="627"/>
      <c r="V345" s="627"/>
      <c r="W345" s="628"/>
      <c r="X345" s="409" t="s">
        <v>74</v>
      </c>
      <c r="Y345" s="629"/>
      <c r="Z345" s="629"/>
      <c r="AA345" s="411"/>
    </row>
    <row r="346" spans="2:36" ht="12.75" customHeight="1" x14ac:dyDescent="0.2">
      <c r="B346" s="23">
        <v>1</v>
      </c>
      <c r="C346" s="698" t="s">
        <v>182</v>
      </c>
      <c r="D346" s="699"/>
      <c r="E346" s="699"/>
      <c r="F346" s="699"/>
      <c r="G346" s="699"/>
      <c r="H346" s="699"/>
      <c r="I346" s="699"/>
      <c r="J346" s="699"/>
      <c r="K346" s="699"/>
      <c r="L346" s="699"/>
      <c r="M346" s="699"/>
      <c r="N346" s="699"/>
      <c r="O346" s="699"/>
      <c r="P346" s="699"/>
      <c r="Q346" s="699"/>
      <c r="R346" s="699"/>
      <c r="S346" s="700"/>
      <c r="T346" s="586">
        <v>10</v>
      </c>
      <c r="U346" s="587"/>
      <c r="V346" s="587"/>
      <c r="W346" s="588"/>
      <c r="X346" s="580" t="s">
        <v>666</v>
      </c>
      <c r="Y346" s="581"/>
      <c r="Z346" s="581"/>
      <c r="AA346" s="582"/>
    </row>
    <row r="347" spans="2:36" ht="12.75" customHeight="1" x14ac:dyDescent="0.2">
      <c r="B347" s="13"/>
      <c r="C347" s="701"/>
      <c r="D347" s="702"/>
      <c r="E347" s="702"/>
      <c r="F347" s="702"/>
      <c r="G347" s="702"/>
      <c r="H347" s="702"/>
      <c r="I347" s="702"/>
      <c r="J347" s="702"/>
      <c r="K347" s="702"/>
      <c r="L347" s="702"/>
      <c r="M347" s="702"/>
      <c r="N347" s="702"/>
      <c r="O347" s="702"/>
      <c r="P347" s="702"/>
      <c r="Q347" s="702"/>
      <c r="R347" s="702"/>
      <c r="S347" s="703"/>
      <c r="T347" s="421"/>
      <c r="U347" s="422"/>
      <c r="V347" s="422"/>
      <c r="W347" s="423"/>
      <c r="X347" s="583"/>
      <c r="Y347" s="584"/>
      <c r="Z347" s="584"/>
      <c r="AA347" s="585"/>
    </row>
    <row r="348" spans="2:36" ht="12.75" customHeight="1" x14ac:dyDescent="0.2">
      <c r="B348" s="13"/>
      <c r="C348" s="701"/>
      <c r="D348" s="702"/>
      <c r="E348" s="702"/>
      <c r="F348" s="702"/>
      <c r="G348" s="702"/>
      <c r="H348" s="702"/>
      <c r="I348" s="702"/>
      <c r="J348" s="702"/>
      <c r="K348" s="702"/>
      <c r="L348" s="702"/>
      <c r="M348" s="702"/>
      <c r="N348" s="702"/>
      <c r="O348" s="702"/>
      <c r="P348" s="702"/>
      <c r="Q348" s="702"/>
      <c r="R348" s="702"/>
      <c r="S348" s="703"/>
      <c r="T348" s="421"/>
      <c r="U348" s="422"/>
      <c r="V348" s="422"/>
      <c r="W348" s="423"/>
      <c r="X348" s="583"/>
      <c r="Y348" s="584"/>
      <c r="Z348" s="584"/>
      <c r="AA348" s="585"/>
    </row>
    <row r="349" spans="2:36" ht="12.75" customHeight="1" x14ac:dyDescent="0.2">
      <c r="B349" s="13"/>
      <c r="C349" s="701"/>
      <c r="D349" s="702"/>
      <c r="E349" s="702"/>
      <c r="F349" s="702"/>
      <c r="G349" s="702"/>
      <c r="H349" s="702"/>
      <c r="I349" s="702"/>
      <c r="J349" s="702"/>
      <c r="K349" s="702"/>
      <c r="L349" s="702"/>
      <c r="M349" s="702"/>
      <c r="N349" s="702"/>
      <c r="O349" s="702"/>
      <c r="P349" s="702"/>
      <c r="Q349" s="702"/>
      <c r="R349" s="702"/>
      <c r="S349" s="703"/>
      <c r="T349" s="421"/>
      <c r="U349" s="422"/>
      <c r="V349" s="422"/>
      <c r="W349" s="423"/>
      <c r="X349" s="583"/>
      <c r="Y349" s="584"/>
      <c r="Z349" s="584"/>
      <c r="AA349" s="585"/>
    </row>
    <row r="350" spans="2:36" ht="12.75" customHeight="1" x14ac:dyDescent="0.2">
      <c r="B350" s="14"/>
      <c r="C350" s="738"/>
      <c r="D350" s="739"/>
      <c r="E350" s="739"/>
      <c r="F350" s="739"/>
      <c r="G350" s="739"/>
      <c r="H350" s="739"/>
      <c r="I350" s="739"/>
      <c r="J350" s="739"/>
      <c r="K350" s="739"/>
      <c r="L350" s="739"/>
      <c r="M350" s="739"/>
      <c r="N350" s="739"/>
      <c r="O350" s="739"/>
      <c r="P350" s="739"/>
      <c r="Q350" s="739"/>
      <c r="R350" s="739"/>
      <c r="S350" s="740"/>
      <c r="T350" s="630"/>
      <c r="U350" s="631"/>
      <c r="V350" s="631"/>
      <c r="W350" s="632"/>
      <c r="X350" s="684"/>
      <c r="Y350" s="685"/>
      <c r="Z350" s="685"/>
      <c r="AA350" s="686"/>
    </row>
  </sheetData>
  <customSheetViews>
    <customSheetView guid="{6C6F9770-00A4-469A-B65C-1B89AB972F41}" scale="110" showPageBreaks="1" fitToPage="1" printArea="1" view="pageBreakPreview">
      <selection activeCell="AC11" sqref="AC11"/>
      <rowBreaks count="9" manualBreakCount="9">
        <brk id="36" max="16383" man="1"/>
        <brk id="94" max="26" man="1"/>
        <brk id="106" max="26" man="1"/>
        <brk id="159" max="26" man="1"/>
        <brk id="172" max="26" man="1"/>
        <brk id="229" max="26" man="1"/>
        <brk id="242" max="26" man="1"/>
        <brk id="303" max="26" man="1"/>
        <brk id="308" max="26" man="1"/>
      </rowBreaks>
      <pageMargins left="0.70866141732283472" right="0.70866141732283472" top="0.74803149606299213" bottom="0.74803149606299213" header="0.31496062992125984" footer="0.31496062992125984"/>
      <printOptions horizontalCentered="1"/>
      <pageSetup paperSize="9" firstPageNumber="4" fitToHeight="0" orientation="portrait" cellComments="asDisplayed" r:id="rId1"/>
      <headerFooter alignWithMargins="0">
        <oddHeader>&amp;R&amp;10&amp;A</oddHeader>
        <oddFooter>&amp;C&amp;P</oddFooter>
      </headerFooter>
    </customSheetView>
  </customSheetViews>
  <mergeCells count="1691">
    <mergeCell ref="N336:S336"/>
    <mergeCell ref="N337:S337"/>
    <mergeCell ref="N338:S338"/>
    <mergeCell ref="N339:S339"/>
    <mergeCell ref="H342:K342"/>
    <mergeCell ref="H343:K343"/>
    <mergeCell ref="L343:O343"/>
    <mergeCell ref="P343:S343"/>
    <mergeCell ref="L342:O342"/>
    <mergeCell ref="N327:S327"/>
    <mergeCell ref="N328:S328"/>
    <mergeCell ref="H331:K331"/>
    <mergeCell ref="L331:O331"/>
    <mergeCell ref="H332:K332"/>
    <mergeCell ref="H333:K333"/>
    <mergeCell ref="L332:O332"/>
    <mergeCell ref="L333:O333"/>
    <mergeCell ref="P331:S331"/>
    <mergeCell ref="C350:S350"/>
    <mergeCell ref="P322:S322"/>
    <mergeCell ref="P229:R229"/>
    <mergeCell ref="P230:R230"/>
    <mergeCell ref="P231:R231"/>
    <mergeCell ref="P232:R232"/>
    <mergeCell ref="P233:R233"/>
    <mergeCell ref="P234:R234"/>
    <mergeCell ref="P235:R235"/>
    <mergeCell ref="P236:R236"/>
    <mergeCell ref="P237:R237"/>
    <mergeCell ref="P238:R238"/>
    <mergeCell ref="P321:S321"/>
    <mergeCell ref="P332:S332"/>
    <mergeCell ref="P333:S333"/>
    <mergeCell ref="C334:M334"/>
    <mergeCell ref="C335:M335"/>
    <mergeCell ref="C336:M336"/>
    <mergeCell ref="C337:M337"/>
    <mergeCell ref="C338:M338"/>
    <mergeCell ref="C339:M339"/>
    <mergeCell ref="N334:S334"/>
    <mergeCell ref="N335:S335"/>
    <mergeCell ref="L53:M53"/>
    <mergeCell ref="N53:O53"/>
    <mergeCell ref="S53:W54"/>
    <mergeCell ref="X53:AA53"/>
    <mergeCell ref="L54:M54"/>
    <mergeCell ref="N54:O54"/>
    <mergeCell ref="X54:AA54"/>
    <mergeCell ref="L218:M218"/>
    <mergeCell ref="N218:O218"/>
    <mergeCell ref="S218:W219"/>
    <mergeCell ref="X144:AA144"/>
    <mergeCell ref="L145:M145"/>
    <mergeCell ref="N145:O145"/>
    <mergeCell ref="X145:AA145"/>
    <mergeCell ref="C148:I149"/>
    <mergeCell ref="L148:M148"/>
    <mergeCell ref="N148:O148"/>
    <mergeCell ref="S148:W149"/>
    <mergeCell ref="X148:AA148"/>
    <mergeCell ref="L149:M149"/>
    <mergeCell ref="N149:O149"/>
    <mergeCell ref="X149:AA149"/>
    <mergeCell ref="C150:I151"/>
    <mergeCell ref="L150:M150"/>
    <mergeCell ref="N150:O150"/>
    <mergeCell ref="S150:W151"/>
    <mergeCell ref="X150:AA150"/>
    <mergeCell ref="L151:M151"/>
    <mergeCell ref="N151:O151"/>
    <mergeCell ref="C55:I56"/>
    <mergeCell ref="L55:M55"/>
    <mergeCell ref="N41:O41"/>
    <mergeCell ref="S262:W263"/>
    <mergeCell ref="L263:M263"/>
    <mergeCell ref="N263:O263"/>
    <mergeCell ref="X192:AA192"/>
    <mergeCell ref="L193:M193"/>
    <mergeCell ref="N193:O193"/>
    <mergeCell ref="X193:AA193"/>
    <mergeCell ref="C192:I193"/>
    <mergeCell ref="L192:M192"/>
    <mergeCell ref="N192:O192"/>
    <mergeCell ref="S192:W193"/>
    <mergeCell ref="C198:I199"/>
    <mergeCell ref="L198:M198"/>
    <mergeCell ref="N198:O198"/>
    <mergeCell ref="S198:W199"/>
    <mergeCell ref="X198:AA198"/>
    <mergeCell ref="L199:M199"/>
    <mergeCell ref="N199:O199"/>
    <mergeCell ref="X199:AA199"/>
    <mergeCell ref="C200:I201"/>
    <mergeCell ref="N47:O47"/>
    <mergeCell ref="S47:W48"/>
    <mergeCell ref="C262:I263"/>
    <mergeCell ref="L262:M262"/>
    <mergeCell ref="N262:O262"/>
    <mergeCell ref="L119:M119"/>
    <mergeCell ref="N119:O119"/>
    <mergeCell ref="X119:AA119"/>
    <mergeCell ref="C144:I145"/>
    <mergeCell ref="L144:M144"/>
    <mergeCell ref="C53:I54"/>
    <mergeCell ref="Y25:AA25"/>
    <mergeCell ref="B21:F23"/>
    <mergeCell ref="Y26:AA26"/>
    <mergeCell ref="B24:F24"/>
    <mergeCell ref="G24:I24"/>
    <mergeCell ref="S24:U24"/>
    <mergeCell ref="V24:X24"/>
    <mergeCell ref="O36:W36"/>
    <mergeCell ref="T328:W328"/>
    <mergeCell ref="D322:G322"/>
    <mergeCell ref="D331:G331"/>
    <mergeCell ref="N14:P14"/>
    <mergeCell ref="N15:P15"/>
    <mergeCell ref="O32:W32"/>
    <mergeCell ref="H13:J13"/>
    <mergeCell ref="H14:J14"/>
    <mergeCell ref="H15:J15"/>
    <mergeCell ref="D30:H31"/>
    <mergeCell ref="B32:C32"/>
    <mergeCell ref="B36:C36"/>
    <mergeCell ref="D36:H36"/>
    <mergeCell ref="D321:G321"/>
    <mergeCell ref="B30:C31"/>
    <mergeCell ref="D320:G320"/>
    <mergeCell ref="X36:Z36"/>
    <mergeCell ref="O30:W31"/>
    <mergeCell ref="S26:U26"/>
    <mergeCell ref="V26:X26"/>
    <mergeCell ref="S40:AA40"/>
    <mergeCell ref="L43:M43"/>
    <mergeCell ref="N43:O43"/>
    <mergeCell ref="L41:M41"/>
    <mergeCell ref="B7:G9"/>
    <mergeCell ref="B10:G10"/>
    <mergeCell ref="C13:G13"/>
    <mergeCell ref="C12:G12"/>
    <mergeCell ref="B11:B16"/>
    <mergeCell ref="C11:G11"/>
    <mergeCell ref="C14:G14"/>
    <mergeCell ref="C16:G16"/>
    <mergeCell ref="B42:I42"/>
    <mergeCell ref="V27:X27"/>
    <mergeCell ref="B27:F27"/>
    <mergeCell ref="G27:I27"/>
    <mergeCell ref="AA36:AD36"/>
    <mergeCell ref="O33:W33"/>
    <mergeCell ref="B25:F25"/>
    <mergeCell ref="G25:I25"/>
    <mergeCell ref="T16:V16"/>
    <mergeCell ref="Z16:AB16"/>
    <mergeCell ref="N16:P16"/>
    <mergeCell ref="C15:G15"/>
    <mergeCell ref="H16:J16"/>
    <mergeCell ref="X32:Z32"/>
    <mergeCell ref="G21:I23"/>
    <mergeCell ref="Y27:AA27"/>
    <mergeCell ref="S27:U27"/>
    <mergeCell ref="B26:F26"/>
    <mergeCell ref="G26:I26"/>
    <mergeCell ref="V21:X23"/>
    <mergeCell ref="Y21:AA23"/>
    <mergeCell ref="S21:U23"/>
    <mergeCell ref="S25:U25"/>
    <mergeCell ref="V25:X25"/>
    <mergeCell ref="X338:AA338"/>
    <mergeCell ref="X334:AA334"/>
    <mergeCell ref="B321:C321"/>
    <mergeCell ref="T323:W323"/>
    <mergeCell ref="X323:AA323"/>
    <mergeCell ref="X336:AA336"/>
    <mergeCell ref="T337:W337"/>
    <mergeCell ref="X337:AA337"/>
    <mergeCell ref="T335:W335"/>
    <mergeCell ref="X335:AA335"/>
    <mergeCell ref="B332:C332"/>
    <mergeCell ref="B333:C333"/>
    <mergeCell ref="X327:AA327"/>
    <mergeCell ref="X326:AA326"/>
    <mergeCell ref="T327:W327"/>
    <mergeCell ref="X328:AA328"/>
    <mergeCell ref="T339:W339"/>
    <mergeCell ref="X339:AA339"/>
    <mergeCell ref="D333:G333"/>
    <mergeCell ref="T338:W338"/>
    <mergeCell ref="T334:W334"/>
    <mergeCell ref="T336:W336"/>
    <mergeCell ref="D332:G332"/>
    <mergeCell ref="C324:M324"/>
    <mergeCell ref="C325:M325"/>
    <mergeCell ref="C326:M326"/>
    <mergeCell ref="C327:M327"/>
    <mergeCell ref="C328:M328"/>
    <mergeCell ref="C323:M323"/>
    <mergeCell ref="N323:S323"/>
    <mergeCell ref="N324:S324"/>
    <mergeCell ref="N325:S325"/>
    <mergeCell ref="D344:G344"/>
    <mergeCell ref="D342:G342"/>
    <mergeCell ref="D343:G343"/>
    <mergeCell ref="X345:AA345"/>
    <mergeCell ref="X346:AA346"/>
    <mergeCell ref="T346:W346"/>
    <mergeCell ref="T349:W349"/>
    <mergeCell ref="X349:AA349"/>
    <mergeCell ref="T347:W347"/>
    <mergeCell ref="T345:W345"/>
    <mergeCell ref="H344:K344"/>
    <mergeCell ref="L344:O344"/>
    <mergeCell ref="P344:S344"/>
    <mergeCell ref="C345:S345"/>
    <mergeCell ref="C346:S346"/>
    <mergeCell ref="C347:S347"/>
    <mergeCell ref="C348:S348"/>
    <mergeCell ref="C349:S349"/>
    <mergeCell ref="P342:S342"/>
    <mergeCell ref="T350:W350"/>
    <mergeCell ref="X350:AA350"/>
    <mergeCell ref="H10:J10"/>
    <mergeCell ref="H11:J11"/>
    <mergeCell ref="X347:AA347"/>
    <mergeCell ref="T348:W348"/>
    <mergeCell ref="B39:I41"/>
    <mergeCell ref="X348:AA348"/>
    <mergeCell ref="H12:J12"/>
    <mergeCell ref="T10:V10"/>
    <mergeCell ref="Z10:AB10"/>
    <mergeCell ref="T11:V11"/>
    <mergeCell ref="Z11:AB11"/>
    <mergeCell ref="T12:V12"/>
    <mergeCell ref="Z12:AB12"/>
    <mergeCell ref="N10:P10"/>
    <mergeCell ref="N11:P11"/>
    <mergeCell ref="N12:P12"/>
    <mergeCell ref="T13:V13"/>
    <mergeCell ref="Z13:AB13"/>
    <mergeCell ref="N13:P13"/>
    <mergeCell ref="T14:V14"/>
    <mergeCell ref="Z14:AB14"/>
    <mergeCell ref="T15:V15"/>
    <mergeCell ref="Z15:AB15"/>
    <mergeCell ref="B343:C343"/>
    <mergeCell ref="B344:C344"/>
    <mergeCell ref="X41:AA41"/>
    <mergeCell ref="L42:M42"/>
    <mergeCell ref="N42:O42"/>
    <mergeCell ref="X42:AA42"/>
    <mergeCell ref="C43:I44"/>
    <mergeCell ref="S43:W44"/>
    <mergeCell ref="X43:AA43"/>
    <mergeCell ref="L44:M44"/>
    <mergeCell ref="N44:O44"/>
    <mergeCell ref="X44:AA44"/>
    <mergeCell ref="Y24:AA24"/>
    <mergeCell ref="B35:C35"/>
    <mergeCell ref="D35:H35"/>
    <mergeCell ref="O35:W35"/>
    <mergeCell ref="X35:Z35"/>
    <mergeCell ref="AA35:AD35"/>
    <mergeCell ref="B33:C33"/>
    <mergeCell ref="D33:H33"/>
    <mergeCell ref="X33:Z33"/>
    <mergeCell ref="AA33:AD33"/>
    <mergeCell ref="B34:C34"/>
    <mergeCell ref="D34:H34"/>
    <mergeCell ref="O34:W34"/>
    <mergeCell ref="X34:Z34"/>
    <mergeCell ref="AA34:AD34"/>
    <mergeCell ref="X30:Z31"/>
    <mergeCell ref="D32:H32"/>
    <mergeCell ref="AA30:AD31"/>
    <mergeCell ref="AA32:AD32"/>
    <mergeCell ref="I35:N35"/>
    <mergeCell ref="I36:N36"/>
    <mergeCell ref="P42:R42"/>
    <mergeCell ref="P40:R41"/>
    <mergeCell ref="S41:W42"/>
    <mergeCell ref="J41:K42"/>
    <mergeCell ref="J43:K43"/>
    <mergeCell ref="J44:K44"/>
    <mergeCell ref="N45:O45"/>
    <mergeCell ref="S45:W46"/>
    <mergeCell ref="X45:AA45"/>
    <mergeCell ref="L46:M46"/>
    <mergeCell ref="N46:O46"/>
    <mergeCell ref="X46:AA46"/>
    <mergeCell ref="C51:I52"/>
    <mergeCell ref="L51:M51"/>
    <mergeCell ref="N51:O51"/>
    <mergeCell ref="S51:W52"/>
    <mergeCell ref="X51:AA51"/>
    <mergeCell ref="L52:M52"/>
    <mergeCell ref="N52:O52"/>
    <mergeCell ref="X52:AA52"/>
    <mergeCell ref="X47:AA47"/>
    <mergeCell ref="L48:M48"/>
    <mergeCell ref="N48:O48"/>
    <mergeCell ref="X48:AA48"/>
    <mergeCell ref="C47:I48"/>
    <mergeCell ref="L47:M47"/>
    <mergeCell ref="X49:AA49"/>
    <mergeCell ref="L50:M50"/>
    <mergeCell ref="N50:O50"/>
    <mergeCell ref="X50:AA50"/>
    <mergeCell ref="C49:I50"/>
    <mergeCell ref="L49:M49"/>
    <mergeCell ref="N49:O49"/>
    <mergeCell ref="S49:W50"/>
    <mergeCell ref="J45:K45"/>
    <mergeCell ref="J46:K46"/>
    <mergeCell ref="J47:K47"/>
    <mergeCell ref="J48:K48"/>
    <mergeCell ref="N55:O55"/>
    <mergeCell ref="S55:W56"/>
    <mergeCell ref="X55:AA55"/>
    <mergeCell ref="L56:M56"/>
    <mergeCell ref="N56:O56"/>
    <mergeCell ref="X56:AA56"/>
    <mergeCell ref="C57:I58"/>
    <mergeCell ref="L57:M57"/>
    <mergeCell ref="N57:O57"/>
    <mergeCell ref="S57:W58"/>
    <mergeCell ref="X57:AA57"/>
    <mergeCell ref="L58:M58"/>
    <mergeCell ref="N58:O58"/>
    <mergeCell ref="X58:AA58"/>
    <mergeCell ref="J55:K55"/>
    <mergeCell ref="J56:K56"/>
    <mergeCell ref="J57:K57"/>
    <mergeCell ref="J58:K58"/>
    <mergeCell ref="P55:R55"/>
    <mergeCell ref="P56:R56"/>
    <mergeCell ref="P57:R57"/>
    <mergeCell ref="P58:R58"/>
    <mergeCell ref="C120:I121"/>
    <mergeCell ref="L120:M120"/>
    <mergeCell ref="N120:O120"/>
    <mergeCell ref="S120:W121"/>
    <mergeCell ref="L121:M121"/>
    <mergeCell ref="N121:O121"/>
    <mergeCell ref="X120:AA120"/>
    <mergeCell ref="X121:AA121"/>
    <mergeCell ref="C118:I119"/>
    <mergeCell ref="L118:M118"/>
    <mergeCell ref="N118:O118"/>
    <mergeCell ref="S118:W119"/>
    <mergeCell ref="X118:AA118"/>
    <mergeCell ref="J118:K118"/>
    <mergeCell ref="J119:K119"/>
    <mergeCell ref="J120:K120"/>
    <mergeCell ref="J121:K121"/>
    <mergeCell ref="P118:R118"/>
    <mergeCell ref="P119:R119"/>
    <mergeCell ref="P120:R120"/>
    <mergeCell ref="P121:R121"/>
    <mergeCell ref="C59:I60"/>
    <mergeCell ref="L59:M59"/>
    <mergeCell ref="N59:O59"/>
    <mergeCell ref="S59:W60"/>
    <mergeCell ref="X59:AA59"/>
    <mergeCell ref="L60:M60"/>
    <mergeCell ref="N60:O60"/>
    <mergeCell ref="X60:AA60"/>
    <mergeCell ref="C61:I62"/>
    <mergeCell ref="L61:M61"/>
    <mergeCell ref="N61:O61"/>
    <mergeCell ref="S61:W62"/>
    <mergeCell ref="X61:AA61"/>
    <mergeCell ref="L62:M62"/>
    <mergeCell ref="N62:O62"/>
    <mergeCell ref="X62:AA62"/>
    <mergeCell ref="J59:K59"/>
    <mergeCell ref="J60:K60"/>
    <mergeCell ref="J61:K61"/>
    <mergeCell ref="J62:K62"/>
    <mergeCell ref="P59:R59"/>
    <mergeCell ref="P60:R60"/>
    <mergeCell ref="P61:R61"/>
    <mergeCell ref="P62:R62"/>
    <mergeCell ref="C63:I64"/>
    <mergeCell ref="L63:M63"/>
    <mergeCell ref="N63:O63"/>
    <mergeCell ref="S63:W64"/>
    <mergeCell ref="X63:AA63"/>
    <mergeCell ref="L64:M64"/>
    <mergeCell ref="N64:O64"/>
    <mergeCell ref="X64:AA64"/>
    <mergeCell ref="C65:I66"/>
    <mergeCell ref="L65:M65"/>
    <mergeCell ref="N65:O65"/>
    <mergeCell ref="S65:W66"/>
    <mergeCell ref="X65:AA65"/>
    <mergeCell ref="L66:M66"/>
    <mergeCell ref="N66:O66"/>
    <mergeCell ref="X66:AA66"/>
    <mergeCell ref="J63:K63"/>
    <mergeCell ref="J64:K64"/>
    <mergeCell ref="J65:K65"/>
    <mergeCell ref="J66:K66"/>
    <mergeCell ref="P63:R63"/>
    <mergeCell ref="P64:R64"/>
    <mergeCell ref="P65:R65"/>
    <mergeCell ref="P66:R66"/>
    <mergeCell ref="C67:I68"/>
    <mergeCell ref="L67:M67"/>
    <mergeCell ref="N67:O67"/>
    <mergeCell ref="S67:W68"/>
    <mergeCell ref="X67:AA67"/>
    <mergeCell ref="L68:M68"/>
    <mergeCell ref="N68:O68"/>
    <mergeCell ref="X68:AA68"/>
    <mergeCell ref="C69:I70"/>
    <mergeCell ref="L69:M69"/>
    <mergeCell ref="N69:O69"/>
    <mergeCell ref="S69:W70"/>
    <mergeCell ref="X69:AA69"/>
    <mergeCell ref="L70:M70"/>
    <mergeCell ref="N70:O70"/>
    <mergeCell ref="X70:AA70"/>
    <mergeCell ref="J67:K67"/>
    <mergeCell ref="J68:K68"/>
    <mergeCell ref="J69:K69"/>
    <mergeCell ref="J70:K70"/>
    <mergeCell ref="P67:R67"/>
    <mergeCell ref="P68:R68"/>
    <mergeCell ref="P69:R69"/>
    <mergeCell ref="P70:R70"/>
    <mergeCell ref="C71:I72"/>
    <mergeCell ref="L71:M71"/>
    <mergeCell ref="N71:O71"/>
    <mergeCell ref="S71:W72"/>
    <mergeCell ref="X71:AA71"/>
    <mergeCell ref="L72:M72"/>
    <mergeCell ref="N72:O72"/>
    <mergeCell ref="X72:AA72"/>
    <mergeCell ref="C73:I74"/>
    <mergeCell ref="L73:M73"/>
    <mergeCell ref="N73:O73"/>
    <mergeCell ref="S73:W74"/>
    <mergeCell ref="X73:AA73"/>
    <mergeCell ref="L74:M74"/>
    <mergeCell ref="N74:O74"/>
    <mergeCell ref="X74:AA74"/>
    <mergeCell ref="J71:K71"/>
    <mergeCell ref="J72:K72"/>
    <mergeCell ref="J73:K73"/>
    <mergeCell ref="J74:K74"/>
    <mergeCell ref="P71:R71"/>
    <mergeCell ref="P72:R72"/>
    <mergeCell ref="P73:R73"/>
    <mergeCell ref="P74:R74"/>
    <mergeCell ref="C75:I76"/>
    <mergeCell ref="L75:M75"/>
    <mergeCell ref="N75:O75"/>
    <mergeCell ref="S75:W76"/>
    <mergeCell ref="X75:AA75"/>
    <mergeCell ref="L76:M76"/>
    <mergeCell ref="N76:O76"/>
    <mergeCell ref="X76:AA76"/>
    <mergeCell ref="C77:I78"/>
    <mergeCell ref="L77:M77"/>
    <mergeCell ref="N77:O77"/>
    <mergeCell ref="S77:W78"/>
    <mergeCell ref="X77:AA77"/>
    <mergeCell ref="L78:M78"/>
    <mergeCell ref="N78:O78"/>
    <mergeCell ref="X78:AA78"/>
    <mergeCell ref="J75:K75"/>
    <mergeCell ref="J76:K76"/>
    <mergeCell ref="J77:K77"/>
    <mergeCell ref="J78:K78"/>
    <mergeCell ref="P75:R75"/>
    <mergeCell ref="P76:R76"/>
    <mergeCell ref="P77:R77"/>
    <mergeCell ref="P78:R78"/>
    <mergeCell ref="C79:I80"/>
    <mergeCell ref="L79:M79"/>
    <mergeCell ref="N79:O79"/>
    <mergeCell ref="S79:W80"/>
    <mergeCell ref="X79:AA79"/>
    <mergeCell ref="L80:M80"/>
    <mergeCell ref="N80:O80"/>
    <mergeCell ref="X80:AA80"/>
    <mergeCell ref="C81:I82"/>
    <mergeCell ref="L81:M81"/>
    <mergeCell ref="N81:O81"/>
    <mergeCell ref="S81:W82"/>
    <mergeCell ref="X81:AA81"/>
    <mergeCell ref="L82:M82"/>
    <mergeCell ref="N82:O82"/>
    <mergeCell ref="X82:AA82"/>
    <mergeCell ref="J79:K79"/>
    <mergeCell ref="J80:K80"/>
    <mergeCell ref="J81:K81"/>
    <mergeCell ref="J82:K82"/>
    <mergeCell ref="P79:R79"/>
    <mergeCell ref="P80:R80"/>
    <mergeCell ref="P81:R81"/>
    <mergeCell ref="P82:R82"/>
    <mergeCell ref="B83:I84"/>
    <mergeCell ref="L83:M83"/>
    <mergeCell ref="N83:O83"/>
    <mergeCell ref="S83:W84"/>
    <mergeCell ref="X83:AA83"/>
    <mergeCell ref="L84:M84"/>
    <mergeCell ref="N84:O84"/>
    <mergeCell ref="X84:AA84"/>
    <mergeCell ref="B85:I85"/>
    <mergeCell ref="L85:M85"/>
    <mergeCell ref="N85:O85"/>
    <mergeCell ref="X85:AA85"/>
    <mergeCell ref="J83:K83"/>
    <mergeCell ref="J84:K84"/>
    <mergeCell ref="P83:R83"/>
    <mergeCell ref="P84:R84"/>
    <mergeCell ref="P85:R85"/>
    <mergeCell ref="C86:I87"/>
    <mergeCell ref="L86:M86"/>
    <mergeCell ref="N86:O86"/>
    <mergeCell ref="S86:W87"/>
    <mergeCell ref="X86:AA86"/>
    <mergeCell ref="L87:M87"/>
    <mergeCell ref="N87:O87"/>
    <mergeCell ref="X87:AA87"/>
    <mergeCell ref="C88:I89"/>
    <mergeCell ref="L88:M88"/>
    <mergeCell ref="N88:O88"/>
    <mergeCell ref="S88:W89"/>
    <mergeCell ref="X88:AA88"/>
    <mergeCell ref="L89:M89"/>
    <mergeCell ref="N89:O89"/>
    <mergeCell ref="X89:AA89"/>
    <mergeCell ref="J86:K86"/>
    <mergeCell ref="J87:K87"/>
    <mergeCell ref="J88:K88"/>
    <mergeCell ref="J89:K89"/>
    <mergeCell ref="P86:R86"/>
    <mergeCell ref="P87:R87"/>
    <mergeCell ref="P88:R88"/>
    <mergeCell ref="P89:R89"/>
    <mergeCell ref="C90:I91"/>
    <mergeCell ref="L90:M90"/>
    <mergeCell ref="N90:O90"/>
    <mergeCell ref="S90:W91"/>
    <mergeCell ref="X90:AA90"/>
    <mergeCell ref="L91:M91"/>
    <mergeCell ref="N91:O91"/>
    <mergeCell ref="X91:AA91"/>
    <mergeCell ref="B92:I93"/>
    <mergeCell ref="L92:M92"/>
    <mergeCell ref="N92:O92"/>
    <mergeCell ref="S92:W93"/>
    <mergeCell ref="X92:AA92"/>
    <mergeCell ref="L93:M93"/>
    <mergeCell ref="N93:O93"/>
    <mergeCell ref="X93:AA93"/>
    <mergeCell ref="J90:K90"/>
    <mergeCell ref="J91:K91"/>
    <mergeCell ref="J92:K92"/>
    <mergeCell ref="J93:K93"/>
    <mergeCell ref="P90:R90"/>
    <mergeCell ref="P91:R91"/>
    <mergeCell ref="P92:R92"/>
    <mergeCell ref="P93:R93"/>
    <mergeCell ref="B94:I95"/>
    <mergeCell ref="L94:M94"/>
    <mergeCell ref="N94:O94"/>
    <mergeCell ref="S94:W95"/>
    <mergeCell ref="X94:AA94"/>
    <mergeCell ref="L95:M95"/>
    <mergeCell ref="N95:O95"/>
    <mergeCell ref="X95:AA95"/>
    <mergeCell ref="S98:U98"/>
    <mergeCell ref="W98:Y98"/>
    <mergeCell ref="S99:U99"/>
    <mergeCell ref="W99:Y99"/>
    <mergeCell ref="J94:K94"/>
    <mergeCell ref="J95:K95"/>
    <mergeCell ref="D99:Q99"/>
    <mergeCell ref="P94:R94"/>
    <mergeCell ref="P95:R95"/>
    <mergeCell ref="S100:U100"/>
    <mergeCell ref="W100:Y100"/>
    <mergeCell ref="T103:W103"/>
    <mergeCell ref="X103:AA103"/>
    <mergeCell ref="T104:W104"/>
    <mergeCell ref="X104:AA104"/>
    <mergeCell ref="T105:W105"/>
    <mergeCell ref="X105:AA105"/>
    <mergeCell ref="T106:W106"/>
    <mergeCell ref="X106:AA106"/>
    <mergeCell ref="D100:Q100"/>
    <mergeCell ref="B102:AA102"/>
    <mergeCell ref="C103:M103"/>
    <mergeCell ref="C104:M104"/>
    <mergeCell ref="C105:M105"/>
    <mergeCell ref="C106:M106"/>
    <mergeCell ref="N104:S104"/>
    <mergeCell ref="N105:S105"/>
    <mergeCell ref="N106:S106"/>
    <mergeCell ref="T107:W107"/>
    <mergeCell ref="X107:AA107"/>
    <mergeCell ref="T108:W108"/>
    <mergeCell ref="X108:AA108"/>
    <mergeCell ref="B110:I112"/>
    <mergeCell ref="S111:AA111"/>
    <mergeCell ref="L112:M112"/>
    <mergeCell ref="N112:O112"/>
    <mergeCell ref="S112:W113"/>
    <mergeCell ref="X112:AA112"/>
    <mergeCell ref="B113:I113"/>
    <mergeCell ref="L113:M113"/>
    <mergeCell ref="N113:O113"/>
    <mergeCell ref="X113:AA113"/>
    <mergeCell ref="C107:M107"/>
    <mergeCell ref="C108:M108"/>
    <mergeCell ref="N107:S107"/>
    <mergeCell ref="N108:S108"/>
    <mergeCell ref="J110:AA110"/>
    <mergeCell ref="J111:O111"/>
    <mergeCell ref="J112:K113"/>
    <mergeCell ref="P111:R112"/>
    <mergeCell ref="P113:R113"/>
    <mergeCell ref="C114:I115"/>
    <mergeCell ref="L114:M114"/>
    <mergeCell ref="N114:O114"/>
    <mergeCell ref="S114:W115"/>
    <mergeCell ref="X114:AA114"/>
    <mergeCell ref="L115:M115"/>
    <mergeCell ref="N115:O115"/>
    <mergeCell ref="X115:AA115"/>
    <mergeCell ref="C116:I117"/>
    <mergeCell ref="L116:M116"/>
    <mergeCell ref="N116:O116"/>
    <mergeCell ref="S116:W117"/>
    <mergeCell ref="X116:AA116"/>
    <mergeCell ref="L117:M117"/>
    <mergeCell ref="N117:O117"/>
    <mergeCell ref="X117:AA117"/>
    <mergeCell ref="J114:K114"/>
    <mergeCell ref="J115:K115"/>
    <mergeCell ref="J116:K116"/>
    <mergeCell ref="J117:K117"/>
    <mergeCell ref="P114:R114"/>
    <mergeCell ref="P115:R115"/>
    <mergeCell ref="P116:R116"/>
    <mergeCell ref="P117:R117"/>
    <mergeCell ref="C122:I123"/>
    <mergeCell ref="L122:M122"/>
    <mergeCell ref="N122:O122"/>
    <mergeCell ref="S122:W123"/>
    <mergeCell ref="X122:AA122"/>
    <mergeCell ref="L123:M123"/>
    <mergeCell ref="N123:O123"/>
    <mergeCell ref="X123:AA123"/>
    <mergeCell ref="C124:I125"/>
    <mergeCell ref="L124:M124"/>
    <mergeCell ref="N124:O124"/>
    <mergeCell ref="S124:W125"/>
    <mergeCell ref="X124:AA124"/>
    <mergeCell ref="L125:M125"/>
    <mergeCell ref="N125:O125"/>
    <mergeCell ref="X125:AA125"/>
    <mergeCell ref="J122:K122"/>
    <mergeCell ref="J123:K123"/>
    <mergeCell ref="J124:K124"/>
    <mergeCell ref="J125:K125"/>
    <mergeCell ref="P122:R122"/>
    <mergeCell ref="P123:R123"/>
    <mergeCell ref="P124:R124"/>
    <mergeCell ref="P125:R125"/>
    <mergeCell ref="C126:I127"/>
    <mergeCell ref="L126:M126"/>
    <mergeCell ref="N126:O126"/>
    <mergeCell ref="S126:W127"/>
    <mergeCell ref="X126:AA126"/>
    <mergeCell ref="L127:M127"/>
    <mergeCell ref="N127:O127"/>
    <mergeCell ref="X127:AA127"/>
    <mergeCell ref="C128:I129"/>
    <mergeCell ref="L128:M128"/>
    <mergeCell ref="N128:O128"/>
    <mergeCell ref="S128:W129"/>
    <mergeCell ref="X128:AA128"/>
    <mergeCell ref="L129:M129"/>
    <mergeCell ref="N129:O129"/>
    <mergeCell ref="X129:AA129"/>
    <mergeCell ref="J126:K126"/>
    <mergeCell ref="J127:K127"/>
    <mergeCell ref="J128:K128"/>
    <mergeCell ref="J129:K129"/>
    <mergeCell ref="P126:R126"/>
    <mergeCell ref="P127:R127"/>
    <mergeCell ref="P128:R128"/>
    <mergeCell ref="P129:R129"/>
    <mergeCell ref="C130:I131"/>
    <mergeCell ref="L130:M130"/>
    <mergeCell ref="N130:O130"/>
    <mergeCell ref="S130:W131"/>
    <mergeCell ref="X130:AA130"/>
    <mergeCell ref="L131:M131"/>
    <mergeCell ref="N131:O131"/>
    <mergeCell ref="X131:AA131"/>
    <mergeCell ref="C132:I133"/>
    <mergeCell ref="L132:M132"/>
    <mergeCell ref="N132:O132"/>
    <mergeCell ref="S132:W133"/>
    <mergeCell ref="X132:AA132"/>
    <mergeCell ref="L133:M133"/>
    <mergeCell ref="N133:O133"/>
    <mergeCell ref="X133:AA133"/>
    <mergeCell ref="J130:K130"/>
    <mergeCell ref="J131:K131"/>
    <mergeCell ref="J132:K132"/>
    <mergeCell ref="J133:K133"/>
    <mergeCell ref="P130:R130"/>
    <mergeCell ref="P131:R131"/>
    <mergeCell ref="P132:R132"/>
    <mergeCell ref="P133:R133"/>
    <mergeCell ref="L134:M134"/>
    <mergeCell ref="N134:O134"/>
    <mergeCell ref="S134:W135"/>
    <mergeCell ref="X134:AA134"/>
    <mergeCell ref="L135:M135"/>
    <mergeCell ref="N135:O135"/>
    <mergeCell ref="X135:AA135"/>
    <mergeCell ref="C136:I137"/>
    <mergeCell ref="L136:M136"/>
    <mergeCell ref="N136:O136"/>
    <mergeCell ref="S136:W137"/>
    <mergeCell ref="X136:AA136"/>
    <mergeCell ref="L137:M137"/>
    <mergeCell ref="N137:O137"/>
    <mergeCell ref="X137:AA137"/>
    <mergeCell ref="J134:K134"/>
    <mergeCell ref="J135:K135"/>
    <mergeCell ref="J136:K136"/>
    <mergeCell ref="J137:K137"/>
    <mergeCell ref="P134:R134"/>
    <mergeCell ref="P135:R135"/>
    <mergeCell ref="P136:R136"/>
    <mergeCell ref="P137:R137"/>
    <mergeCell ref="N138:O138"/>
    <mergeCell ref="S138:W139"/>
    <mergeCell ref="X138:AA138"/>
    <mergeCell ref="L139:M139"/>
    <mergeCell ref="N139:O139"/>
    <mergeCell ref="X139:AA139"/>
    <mergeCell ref="C140:I141"/>
    <mergeCell ref="L140:M140"/>
    <mergeCell ref="N140:O140"/>
    <mergeCell ref="S140:W141"/>
    <mergeCell ref="X140:AA140"/>
    <mergeCell ref="L141:M141"/>
    <mergeCell ref="N141:O141"/>
    <mergeCell ref="X141:AA141"/>
    <mergeCell ref="J138:K138"/>
    <mergeCell ref="J139:K139"/>
    <mergeCell ref="J140:K140"/>
    <mergeCell ref="J141:K141"/>
    <mergeCell ref="P138:R138"/>
    <mergeCell ref="P139:R139"/>
    <mergeCell ref="P140:R140"/>
    <mergeCell ref="P141:R141"/>
    <mergeCell ref="N142:O142"/>
    <mergeCell ref="S142:W143"/>
    <mergeCell ref="X142:AA142"/>
    <mergeCell ref="L143:M143"/>
    <mergeCell ref="N143:O143"/>
    <mergeCell ref="X143:AA143"/>
    <mergeCell ref="C146:I147"/>
    <mergeCell ref="L146:M146"/>
    <mergeCell ref="N146:O146"/>
    <mergeCell ref="S146:W147"/>
    <mergeCell ref="X146:AA146"/>
    <mergeCell ref="L147:M147"/>
    <mergeCell ref="N147:O147"/>
    <mergeCell ref="X147:AA147"/>
    <mergeCell ref="S144:W145"/>
    <mergeCell ref="J142:K142"/>
    <mergeCell ref="J143:K143"/>
    <mergeCell ref="J144:K144"/>
    <mergeCell ref="J145:K145"/>
    <mergeCell ref="J146:K146"/>
    <mergeCell ref="J147:K147"/>
    <mergeCell ref="P142:R142"/>
    <mergeCell ref="N144:O144"/>
    <mergeCell ref="P143:R143"/>
    <mergeCell ref="P144:R144"/>
    <mergeCell ref="P145:R145"/>
    <mergeCell ref="P146:R146"/>
    <mergeCell ref="P147:R147"/>
    <mergeCell ref="X151:AA151"/>
    <mergeCell ref="C152:I153"/>
    <mergeCell ref="L152:M152"/>
    <mergeCell ref="N152:O152"/>
    <mergeCell ref="S152:W153"/>
    <mergeCell ref="X152:AA152"/>
    <mergeCell ref="L153:M153"/>
    <mergeCell ref="N153:O153"/>
    <mergeCell ref="X153:AA153"/>
    <mergeCell ref="B154:I155"/>
    <mergeCell ref="L154:M154"/>
    <mergeCell ref="N154:O154"/>
    <mergeCell ref="S154:W155"/>
    <mergeCell ref="X154:AA154"/>
    <mergeCell ref="L155:M155"/>
    <mergeCell ref="N155:O155"/>
    <mergeCell ref="X155:AA155"/>
    <mergeCell ref="X159:AA159"/>
    <mergeCell ref="L160:M160"/>
    <mergeCell ref="N160:O160"/>
    <mergeCell ref="X160:AA160"/>
    <mergeCell ref="C161:I162"/>
    <mergeCell ref="L161:M161"/>
    <mergeCell ref="N161:O161"/>
    <mergeCell ref="S161:W162"/>
    <mergeCell ref="X161:AA161"/>
    <mergeCell ref="L162:M162"/>
    <mergeCell ref="N162:O162"/>
    <mergeCell ref="X162:AA162"/>
    <mergeCell ref="P160:R160"/>
    <mergeCell ref="P161:R161"/>
    <mergeCell ref="P162:R162"/>
    <mergeCell ref="B156:I156"/>
    <mergeCell ref="L156:M156"/>
    <mergeCell ref="N156:O156"/>
    <mergeCell ref="X156:AA156"/>
    <mergeCell ref="C157:I158"/>
    <mergeCell ref="L157:M157"/>
    <mergeCell ref="N157:O157"/>
    <mergeCell ref="S157:W158"/>
    <mergeCell ref="X157:AA157"/>
    <mergeCell ref="L158:M158"/>
    <mergeCell ref="N158:O158"/>
    <mergeCell ref="X158:AA158"/>
    <mergeCell ref="X163:AA163"/>
    <mergeCell ref="L164:M164"/>
    <mergeCell ref="N164:O164"/>
    <mergeCell ref="X164:AA164"/>
    <mergeCell ref="B165:I166"/>
    <mergeCell ref="L165:M165"/>
    <mergeCell ref="N165:O165"/>
    <mergeCell ref="S165:W166"/>
    <mergeCell ref="X165:AA165"/>
    <mergeCell ref="L166:M166"/>
    <mergeCell ref="N166:O166"/>
    <mergeCell ref="X166:AA166"/>
    <mergeCell ref="J166:K166"/>
    <mergeCell ref="P163:R163"/>
    <mergeCell ref="P164:R164"/>
    <mergeCell ref="P165:R165"/>
    <mergeCell ref="P166:R166"/>
    <mergeCell ref="J164:K164"/>
    <mergeCell ref="J165:K165"/>
    <mergeCell ref="T179:W179"/>
    <mergeCell ref="X179:AA179"/>
    <mergeCell ref="B182:I184"/>
    <mergeCell ref="S183:AA183"/>
    <mergeCell ref="L184:M184"/>
    <mergeCell ref="N184:O184"/>
    <mergeCell ref="S184:W185"/>
    <mergeCell ref="X184:AA184"/>
    <mergeCell ref="B185:I185"/>
    <mergeCell ref="L185:M185"/>
    <mergeCell ref="N185:O185"/>
    <mergeCell ref="X185:AA185"/>
    <mergeCell ref="C176:M176"/>
    <mergeCell ref="U169:W169"/>
    <mergeCell ref="Y169:AA169"/>
    <mergeCell ref="U170:W170"/>
    <mergeCell ref="Y170:AA170"/>
    <mergeCell ref="U171:W171"/>
    <mergeCell ref="Y171:AA171"/>
    <mergeCell ref="T174:W174"/>
    <mergeCell ref="X174:AA174"/>
    <mergeCell ref="T175:W175"/>
    <mergeCell ref="X175:AA175"/>
    <mergeCell ref="D170:S170"/>
    <mergeCell ref="D171:S171"/>
    <mergeCell ref="C175:M175"/>
    <mergeCell ref="N175:S175"/>
    <mergeCell ref="J182:AA182"/>
    <mergeCell ref="J183:O183"/>
    <mergeCell ref="J184:K185"/>
    <mergeCell ref="P183:R184"/>
    <mergeCell ref="P185:R185"/>
    <mergeCell ref="J194:K194"/>
    <mergeCell ref="J195:K195"/>
    <mergeCell ref="J196:K196"/>
    <mergeCell ref="J197:K197"/>
    <mergeCell ref="P193:R193"/>
    <mergeCell ref="P194:R194"/>
    <mergeCell ref="P195:R195"/>
    <mergeCell ref="C186:I187"/>
    <mergeCell ref="L186:M186"/>
    <mergeCell ref="N186:O186"/>
    <mergeCell ref="S186:W187"/>
    <mergeCell ref="X186:AA186"/>
    <mergeCell ref="L187:M187"/>
    <mergeCell ref="N187:O187"/>
    <mergeCell ref="X187:AA187"/>
    <mergeCell ref="C188:I189"/>
    <mergeCell ref="L188:M188"/>
    <mergeCell ref="N188:O188"/>
    <mergeCell ref="S188:W189"/>
    <mergeCell ref="X188:AA188"/>
    <mergeCell ref="L189:M189"/>
    <mergeCell ref="N189:O189"/>
    <mergeCell ref="X189:AA189"/>
    <mergeCell ref="J186:K186"/>
    <mergeCell ref="J187:K187"/>
    <mergeCell ref="J188:K188"/>
    <mergeCell ref="J189:K189"/>
    <mergeCell ref="J190:K190"/>
    <mergeCell ref="J191:K191"/>
    <mergeCell ref="J192:K192"/>
    <mergeCell ref="P186:R186"/>
    <mergeCell ref="P187:R187"/>
    <mergeCell ref="L200:M200"/>
    <mergeCell ref="N200:O200"/>
    <mergeCell ref="S200:W201"/>
    <mergeCell ref="X200:AA200"/>
    <mergeCell ref="L201:M201"/>
    <mergeCell ref="N201:O201"/>
    <mergeCell ref="X201:AA201"/>
    <mergeCell ref="C202:I203"/>
    <mergeCell ref="L202:M202"/>
    <mergeCell ref="N202:O202"/>
    <mergeCell ref="S202:W203"/>
    <mergeCell ref="X202:AA202"/>
    <mergeCell ref="L203:M203"/>
    <mergeCell ref="N203:O203"/>
    <mergeCell ref="X203:AA203"/>
    <mergeCell ref="C190:I191"/>
    <mergeCell ref="L190:M190"/>
    <mergeCell ref="N190:O190"/>
    <mergeCell ref="S190:W191"/>
    <mergeCell ref="X190:AA190"/>
    <mergeCell ref="L191:M191"/>
    <mergeCell ref="N191:O191"/>
    <mergeCell ref="X191:AA191"/>
    <mergeCell ref="C196:I197"/>
    <mergeCell ref="L196:M196"/>
    <mergeCell ref="N196:O196"/>
    <mergeCell ref="S196:W197"/>
    <mergeCell ref="X196:AA196"/>
    <mergeCell ref="L197:M197"/>
    <mergeCell ref="N197:O197"/>
    <mergeCell ref="X197:AA197"/>
    <mergeCell ref="J193:K193"/>
    <mergeCell ref="C208:I209"/>
    <mergeCell ref="L208:M208"/>
    <mergeCell ref="N208:O208"/>
    <mergeCell ref="S208:W209"/>
    <mergeCell ref="X208:AA208"/>
    <mergeCell ref="L209:M209"/>
    <mergeCell ref="N209:O209"/>
    <mergeCell ref="X209:AA209"/>
    <mergeCell ref="C210:I211"/>
    <mergeCell ref="L210:M210"/>
    <mergeCell ref="N210:O210"/>
    <mergeCell ref="S210:W211"/>
    <mergeCell ref="X210:AA210"/>
    <mergeCell ref="L211:M211"/>
    <mergeCell ref="N211:O211"/>
    <mergeCell ref="X211:AA211"/>
    <mergeCell ref="C204:I205"/>
    <mergeCell ref="L204:M204"/>
    <mergeCell ref="N204:O204"/>
    <mergeCell ref="S204:W205"/>
    <mergeCell ref="X204:AA204"/>
    <mergeCell ref="L205:M205"/>
    <mergeCell ref="N205:O205"/>
    <mergeCell ref="X205:AA205"/>
    <mergeCell ref="C206:I207"/>
    <mergeCell ref="L206:M206"/>
    <mergeCell ref="N206:O206"/>
    <mergeCell ref="S206:W207"/>
    <mergeCell ref="X206:AA206"/>
    <mergeCell ref="L207:M207"/>
    <mergeCell ref="N207:O207"/>
    <mergeCell ref="X207:AA207"/>
    <mergeCell ref="X218:AA218"/>
    <mergeCell ref="L219:M219"/>
    <mergeCell ref="N219:O219"/>
    <mergeCell ref="X219:AA219"/>
    <mergeCell ref="C218:I219"/>
    <mergeCell ref="C212:I213"/>
    <mergeCell ref="L212:M212"/>
    <mergeCell ref="N212:O212"/>
    <mergeCell ref="S212:W213"/>
    <mergeCell ref="X212:AA212"/>
    <mergeCell ref="L213:M213"/>
    <mergeCell ref="N213:O213"/>
    <mergeCell ref="X213:AA213"/>
    <mergeCell ref="C214:I215"/>
    <mergeCell ref="L214:M214"/>
    <mergeCell ref="N214:O214"/>
    <mergeCell ref="S214:W215"/>
    <mergeCell ref="X214:AA214"/>
    <mergeCell ref="L215:M215"/>
    <mergeCell ref="N215:O215"/>
    <mergeCell ref="X215:AA215"/>
    <mergeCell ref="J215:K215"/>
    <mergeCell ref="P213:R213"/>
    <mergeCell ref="P214:R214"/>
    <mergeCell ref="P215:R215"/>
    <mergeCell ref="J213:K213"/>
    <mergeCell ref="J214:K214"/>
    <mergeCell ref="P216:R216"/>
    <mergeCell ref="P217:R217"/>
    <mergeCell ref="P218:R218"/>
    <mergeCell ref="P219:R219"/>
    <mergeCell ref="J216:K216"/>
    <mergeCell ref="C222:I223"/>
    <mergeCell ref="L222:M222"/>
    <mergeCell ref="N222:O222"/>
    <mergeCell ref="S222:W223"/>
    <mergeCell ref="X222:AA222"/>
    <mergeCell ref="L223:M223"/>
    <mergeCell ref="N223:O223"/>
    <mergeCell ref="X223:AA223"/>
    <mergeCell ref="C224:I225"/>
    <mergeCell ref="L224:M224"/>
    <mergeCell ref="N224:O224"/>
    <mergeCell ref="S224:W225"/>
    <mergeCell ref="X224:AA224"/>
    <mergeCell ref="L225:M225"/>
    <mergeCell ref="N225:O225"/>
    <mergeCell ref="X225:AA225"/>
    <mergeCell ref="C216:I217"/>
    <mergeCell ref="L216:M216"/>
    <mergeCell ref="N216:O216"/>
    <mergeCell ref="S216:W217"/>
    <mergeCell ref="X216:AA216"/>
    <mergeCell ref="L217:M217"/>
    <mergeCell ref="N217:O217"/>
    <mergeCell ref="X217:AA217"/>
    <mergeCell ref="C220:I221"/>
    <mergeCell ref="L220:M220"/>
    <mergeCell ref="N220:O220"/>
    <mergeCell ref="S220:W221"/>
    <mergeCell ref="X220:AA220"/>
    <mergeCell ref="L221:M221"/>
    <mergeCell ref="N221:O221"/>
    <mergeCell ref="X221:AA221"/>
    <mergeCell ref="C229:I230"/>
    <mergeCell ref="L229:M229"/>
    <mergeCell ref="N229:O229"/>
    <mergeCell ref="S229:W230"/>
    <mergeCell ref="X229:AA229"/>
    <mergeCell ref="L230:M230"/>
    <mergeCell ref="N230:O230"/>
    <mergeCell ref="X230:AA230"/>
    <mergeCell ref="C231:I232"/>
    <mergeCell ref="L231:M231"/>
    <mergeCell ref="N231:O231"/>
    <mergeCell ref="S231:W232"/>
    <mergeCell ref="X231:AA231"/>
    <mergeCell ref="L232:M232"/>
    <mergeCell ref="N232:O232"/>
    <mergeCell ref="X232:AA232"/>
    <mergeCell ref="B226:I227"/>
    <mergeCell ref="L226:M226"/>
    <mergeCell ref="N226:O226"/>
    <mergeCell ref="S226:W227"/>
    <mergeCell ref="X226:AA226"/>
    <mergeCell ref="L227:M227"/>
    <mergeCell ref="N227:O227"/>
    <mergeCell ref="X227:AA227"/>
    <mergeCell ref="B228:I228"/>
    <mergeCell ref="L228:M228"/>
    <mergeCell ref="N228:O228"/>
    <mergeCell ref="X228:AA228"/>
    <mergeCell ref="J232:K232"/>
    <mergeCell ref="C233:I234"/>
    <mergeCell ref="L233:M233"/>
    <mergeCell ref="N233:O233"/>
    <mergeCell ref="S233:W234"/>
    <mergeCell ref="X233:AA233"/>
    <mergeCell ref="L234:M234"/>
    <mergeCell ref="N234:O234"/>
    <mergeCell ref="X234:AA234"/>
    <mergeCell ref="B235:I236"/>
    <mergeCell ref="L235:M235"/>
    <mergeCell ref="N235:O235"/>
    <mergeCell ref="S235:W236"/>
    <mergeCell ref="X235:AA235"/>
    <mergeCell ref="L236:M236"/>
    <mergeCell ref="N236:O236"/>
    <mergeCell ref="X236:AA236"/>
    <mergeCell ref="J234:K234"/>
    <mergeCell ref="J235:K235"/>
    <mergeCell ref="J236:K236"/>
    <mergeCell ref="J233:K233"/>
    <mergeCell ref="T246:W246"/>
    <mergeCell ref="X246:AA246"/>
    <mergeCell ref="T247:W247"/>
    <mergeCell ref="X247:AA247"/>
    <mergeCell ref="T251:W251"/>
    <mergeCell ref="X251:AA251"/>
    <mergeCell ref="T248:W248"/>
    <mergeCell ref="X248:AA248"/>
    <mergeCell ref="T249:W249"/>
    <mergeCell ref="X249:AA249"/>
    <mergeCell ref="N251:S251"/>
    <mergeCell ref="B237:I238"/>
    <mergeCell ref="L237:M237"/>
    <mergeCell ref="N237:O237"/>
    <mergeCell ref="S237:W238"/>
    <mergeCell ref="X237:AA237"/>
    <mergeCell ref="L238:M238"/>
    <mergeCell ref="N238:O238"/>
    <mergeCell ref="X238:AA238"/>
    <mergeCell ref="S241:U241"/>
    <mergeCell ref="W241:Y241"/>
    <mergeCell ref="S242:U242"/>
    <mergeCell ref="W242:Y242"/>
    <mergeCell ref="J237:K237"/>
    <mergeCell ref="J238:K238"/>
    <mergeCell ref="T250:W250"/>
    <mergeCell ref="X250:AA250"/>
    <mergeCell ref="P264:R264"/>
    <mergeCell ref="P265:R265"/>
    <mergeCell ref="P266:R266"/>
    <mergeCell ref="P267:R267"/>
    <mergeCell ref="N259:O259"/>
    <mergeCell ref="C258:I259"/>
    <mergeCell ref="X257:AA257"/>
    <mergeCell ref="L258:M258"/>
    <mergeCell ref="N258:O258"/>
    <mergeCell ref="X258:AA258"/>
    <mergeCell ref="B254:I256"/>
    <mergeCell ref="S255:AA255"/>
    <mergeCell ref="S256:W257"/>
    <mergeCell ref="B257:I257"/>
    <mergeCell ref="L256:M256"/>
    <mergeCell ref="N256:O256"/>
    <mergeCell ref="C250:M250"/>
    <mergeCell ref="C251:M251"/>
    <mergeCell ref="N250:S250"/>
    <mergeCell ref="C260:I261"/>
    <mergeCell ref="X259:AA259"/>
    <mergeCell ref="L260:M260"/>
    <mergeCell ref="N260:O260"/>
    <mergeCell ref="X260:AA260"/>
    <mergeCell ref="S258:W259"/>
    <mergeCell ref="L259:M259"/>
    <mergeCell ref="P269:R269"/>
    <mergeCell ref="P270:R270"/>
    <mergeCell ref="P271:R271"/>
    <mergeCell ref="P272:R272"/>
    <mergeCell ref="X266:AA266"/>
    <mergeCell ref="S260:W261"/>
    <mergeCell ref="L261:M261"/>
    <mergeCell ref="N261:O261"/>
    <mergeCell ref="X262:AA262"/>
    <mergeCell ref="X263:AA263"/>
    <mergeCell ref="C266:I267"/>
    <mergeCell ref="X256:AA256"/>
    <mergeCell ref="L257:M257"/>
    <mergeCell ref="N257:O257"/>
    <mergeCell ref="X264:AA264"/>
    <mergeCell ref="L265:M265"/>
    <mergeCell ref="N265:O265"/>
    <mergeCell ref="X265:AA265"/>
    <mergeCell ref="S266:W267"/>
    <mergeCell ref="L267:M267"/>
    <mergeCell ref="C264:I265"/>
    <mergeCell ref="L264:M264"/>
    <mergeCell ref="N264:O264"/>
    <mergeCell ref="S264:W265"/>
    <mergeCell ref="J264:K264"/>
    <mergeCell ref="J265:K265"/>
    <mergeCell ref="J266:K266"/>
    <mergeCell ref="J267:K267"/>
    <mergeCell ref="L266:M266"/>
    <mergeCell ref="N266:O266"/>
    <mergeCell ref="X267:AA267"/>
    <mergeCell ref="N267:O267"/>
    <mergeCell ref="X282:AA282"/>
    <mergeCell ref="S280:W281"/>
    <mergeCell ref="L281:M281"/>
    <mergeCell ref="N281:O281"/>
    <mergeCell ref="L283:M283"/>
    <mergeCell ref="C276:I277"/>
    <mergeCell ref="C270:I271"/>
    <mergeCell ref="X269:AA269"/>
    <mergeCell ref="L270:M270"/>
    <mergeCell ref="N270:O270"/>
    <mergeCell ref="X270:AA270"/>
    <mergeCell ref="S268:W269"/>
    <mergeCell ref="X271:AA271"/>
    <mergeCell ref="L272:M272"/>
    <mergeCell ref="N272:O272"/>
    <mergeCell ref="X272:AA272"/>
    <mergeCell ref="S270:W271"/>
    <mergeCell ref="L271:M271"/>
    <mergeCell ref="N271:O271"/>
    <mergeCell ref="L269:M269"/>
    <mergeCell ref="N269:O269"/>
    <mergeCell ref="C268:I269"/>
    <mergeCell ref="J272:K272"/>
    <mergeCell ref="L268:M268"/>
    <mergeCell ref="N268:O268"/>
    <mergeCell ref="X268:AA268"/>
    <mergeCell ref="J268:K268"/>
    <mergeCell ref="J269:K269"/>
    <mergeCell ref="J270:K270"/>
    <mergeCell ref="J271:K271"/>
    <mergeCell ref="P273:R273"/>
    <mergeCell ref="P268:R268"/>
    <mergeCell ref="C280:I281"/>
    <mergeCell ref="L278:M278"/>
    <mergeCell ref="N278:O278"/>
    <mergeCell ref="X279:AA279"/>
    <mergeCell ref="L280:M280"/>
    <mergeCell ref="N280:O280"/>
    <mergeCell ref="X280:AA280"/>
    <mergeCell ref="S278:W279"/>
    <mergeCell ref="C272:I273"/>
    <mergeCell ref="X273:AA273"/>
    <mergeCell ref="L274:M274"/>
    <mergeCell ref="N274:O274"/>
    <mergeCell ref="X274:AA274"/>
    <mergeCell ref="S272:W273"/>
    <mergeCell ref="L273:M273"/>
    <mergeCell ref="N273:O273"/>
    <mergeCell ref="L275:M275"/>
    <mergeCell ref="N275:O275"/>
    <mergeCell ref="C274:I275"/>
    <mergeCell ref="N283:O283"/>
    <mergeCell ref="C282:I283"/>
    <mergeCell ref="X283:AA283"/>
    <mergeCell ref="X275:AA275"/>
    <mergeCell ref="L276:M276"/>
    <mergeCell ref="N276:O276"/>
    <mergeCell ref="X276:AA276"/>
    <mergeCell ref="S274:W275"/>
    <mergeCell ref="X277:AA277"/>
    <mergeCell ref="X278:AA278"/>
    <mergeCell ref="S276:W277"/>
    <mergeCell ref="L277:M277"/>
    <mergeCell ref="N277:O277"/>
    <mergeCell ref="C278:I279"/>
    <mergeCell ref="L287:M287"/>
    <mergeCell ref="N287:O287"/>
    <mergeCell ref="C286:I287"/>
    <mergeCell ref="P274:R274"/>
    <mergeCell ref="P275:R275"/>
    <mergeCell ref="P276:R276"/>
    <mergeCell ref="P277:R277"/>
    <mergeCell ref="P278:R278"/>
    <mergeCell ref="P279:R279"/>
    <mergeCell ref="P280:R280"/>
    <mergeCell ref="P281:R281"/>
    <mergeCell ref="P282:R282"/>
    <mergeCell ref="P283:R283"/>
    <mergeCell ref="P284:R284"/>
    <mergeCell ref="P285:R285"/>
    <mergeCell ref="P286:R286"/>
    <mergeCell ref="L282:M282"/>
    <mergeCell ref="N282:O282"/>
    <mergeCell ref="L286:M286"/>
    <mergeCell ref="N286:O286"/>
    <mergeCell ref="X286:AA286"/>
    <mergeCell ref="L291:M291"/>
    <mergeCell ref="N291:O291"/>
    <mergeCell ref="X291:AA291"/>
    <mergeCell ref="J290:K290"/>
    <mergeCell ref="J291:K291"/>
    <mergeCell ref="P287:R287"/>
    <mergeCell ref="P288:R288"/>
    <mergeCell ref="P289:R289"/>
    <mergeCell ref="P290:R290"/>
    <mergeCell ref="B300:I300"/>
    <mergeCell ref="B298:I299"/>
    <mergeCell ref="S298:W299"/>
    <mergeCell ref="L298:M298"/>
    <mergeCell ref="N298:O298"/>
    <mergeCell ref="S296:W297"/>
    <mergeCell ref="L299:M299"/>
    <mergeCell ref="N299:O299"/>
    <mergeCell ref="X295:AA295"/>
    <mergeCell ref="L296:M296"/>
    <mergeCell ref="N296:O296"/>
    <mergeCell ref="X296:AA296"/>
    <mergeCell ref="X298:AA298"/>
    <mergeCell ref="X301:AA301"/>
    <mergeCell ref="L300:M300"/>
    <mergeCell ref="N300:O300"/>
    <mergeCell ref="S301:W302"/>
    <mergeCell ref="L294:M294"/>
    <mergeCell ref="N294:O294"/>
    <mergeCell ref="X294:AA294"/>
    <mergeCell ref="X299:AA299"/>
    <mergeCell ref="X297:AA297"/>
    <mergeCell ref="X300:AA300"/>
    <mergeCell ref="C288:I289"/>
    <mergeCell ref="C294:I295"/>
    <mergeCell ref="X324:AA324"/>
    <mergeCell ref="T325:W325"/>
    <mergeCell ref="X325:AA325"/>
    <mergeCell ref="T326:W326"/>
    <mergeCell ref="T324:W324"/>
    <mergeCell ref="B322:C322"/>
    <mergeCell ref="H320:K320"/>
    <mergeCell ref="H321:K321"/>
    <mergeCell ref="H322:K322"/>
    <mergeCell ref="L320:O320"/>
    <mergeCell ref="L321:O321"/>
    <mergeCell ref="L322:O322"/>
    <mergeCell ref="P320:S320"/>
    <mergeCell ref="N326:S326"/>
    <mergeCell ref="S292:W293"/>
    <mergeCell ref="L293:M293"/>
    <mergeCell ref="N293:O293"/>
    <mergeCell ref="L304:M304"/>
    <mergeCell ref="S305:W306"/>
    <mergeCell ref="L306:M306"/>
    <mergeCell ref="N306:O306"/>
    <mergeCell ref="C305:I306"/>
    <mergeCell ref="L302:M302"/>
    <mergeCell ref="N302:O302"/>
    <mergeCell ref="C301:I302"/>
    <mergeCell ref="J306:K306"/>
    <mergeCell ref="S294:W295"/>
    <mergeCell ref="L295:M295"/>
    <mergeCell ref="N295:O295"/>
    <mergeCell ref="L297:M297"/>
    <mergeCell ref="N297:O297"/>
    <mergeCell ref="L301:M301"/>
    <mergeCell ref="N301:O301"/>
    <mergeCell ref="L310:M310"/>
    <mergeCell ref="L308:M308"/>
    <mergeCell ref="N308:O308"/>
    <mergeCell ref="X310:AA310"/>
    <mergeCell ref="X308:AA308"/>
    <mergeCell ref="L309:M309"/>
    <mergeCell ref="N309:O309"/>
    <mergeCell ref="X309:AA309"/>
    <mergeCell ref="N304:O304"/>
    <mergeCell ref="C303:I304"/>
    <mergeCell ref="X302:AA302"/>
    <mergeCell ref="L303:M303"/>
    <mergeCell ref="N303:O303"/>
    <mergeCell ref="X303:AA303"/>
    <mergeCell ref="X304:AA304"/>
    <mergeCell ref="L305:M305"/>
    <mergeCell ref="N305:O305"/>
    <mergeCell ref="X305:AA305"/>
    <mergeCell ref="S303:W304"/>
    <mergeCell ref="X285:AA285"/>
    <mergeCell ref="S284:W285"/>
    <mergeCell ref="L285:M285"/>
    <mergeCell ref="N285:O285"/>
    <mergeCell ref="P291:R291"/>
    <mergeCell ref="L279:M279"/>
    <mergeCell ref="N279:O279"/>
    <mergeCell ref="X281:AA281"/>
    <mergeCell ref="B307:I308"/>
    <mergeCell ref="B309:I310"/>
    <mergeCell ref="C296:I297"/>
    <mergeCell ref="C292:I293"/>
    <mergeCell ref="L292:M292"/>
    <mergeCell ref="N292:O292"/>
    <mergeCell ref="X292:AA292"/>
    <mergeCell ref="X293:AA293"/>
    <mergeCell ref="S315:U315"/>
    <mergeCell ref="W315:Y315"/>
    <mergeCell ref="S313:U313"/>
    <mergeCell ref="W313:Y313"/>
    <mergeCell ref="S288:W289"/>
    <mergeCell ref="L289:M289"/>
    <mergeCell ref="N289:O289"/>
    <mergeCell ref="S314:U314"/>
    <mergeCell ref="W314:Y314"/>
    <mergeCell ref="N310:O310"/>
    <mergeCell ref="X306:AA306"/>
    <mergeCell ref="L307:M307"/>
    <mergeCell ref="N307:O307"/>
    <mergeCell ref="X307:AA307"/>
    <mergeCell ref="S307:W308"/>
    <mergeCell ref="S309:W310"/>
    <mergeCell ref="Q13:S13"/>
    <mergeCell ref="Q14:S14"/>
    <mergeCell ref="Q15:S15"/>
    <mergeCell ref="W11:Y11"/>
    <mergeCell ref="W12:Y12"/>
    <mergeCell ref="W13:Y13"/>
    <mergeCell ref="W14:Y14"/>
    <mergeCell ref="W15:Y15"/>
    <mergeCell ref="C290:I291"/>
    <mergeCell ref="L290:M290"/>
    <mergeCell ref="N290:O290"/>
    <mergeCell ref="C194:I195"/>
    <mergeCell ref="L194:M194"/>
    <mergeCell ref="N194:O194"/>
    <mergeCell ref="S194:W195"/>
    <mergeCell ref="X194:AA194"/>
    <mergeCell ref="L195:M195"/>
    <mergeCell ref="N195:O195"/>
    <mergeCell ref="X195:AA195"/>
    <mergeCell ref="X287:AA287"/>
    <mergeCell ref="L288:M288"/>
    <mergeCell ref="N288:O288"/>
    <mergeCell ref="X288:AA288"/>
    <mergeCell ref="S286:W287"/>
    <mergeCell ref="X290:AA290"/>
    <mergeCell ref="S290:W291"/>
    <mergeCell ref="X289:AA289"/>
    <mergeCell ref="C284:I285"/>
    <mergeCell ref="L284:M284"/>
    <mergeCell ref="N284:O284"/>
    <mergeCell ref="X284:AA284"/>
    <mergeCell ref="S282:W283"/>
    <mergeCell ref="AC7:AH9"/>
    <mergeCell ref="AC10:AH10"/>
    <mergeCell ref="AC11:AH11"/>
    <mergeCell ref="AC12:AH12"/>
    <mergeCell ref="AC13:AH13"/>
    <mergeCell ref="AC14:AH14"/>
    <mergeCell ref="AC15:AH15"/>
    <mergeCell ref="AC16:AH16"/>
    <mergeCell ref="J40:O40"/>
    <mergeCell ref="J21:L23"/>
    <mergeCell ref="J24:L24"/>
    <mergeCell ref="J25:L25"/>
    <mergeCell ref="J26:L26"/>
    <mergeCell ref="M21:O23"/>
    <mergeCell ref="M24:O24"/>
    <mergeCell ref="M25:O25"/>
    <mergeCell ref="M26:O26"/>
    <mergeCell ref="J27:L27"/>
    <mergeCell ref="M27:O27"/>
    <mergeCell ref="P21:R23"/>
    <mergeCell ref="P24:R24"/>
    <mergeCell ref="P25:R25"/>
    <mergeCell ref="P26:R26"/>
    <mergeCell ref="P27:R27"/>
    <mergeCell ref="I30:N31"/>
    <mergeCell ref="I32:N32"/>
    <mergeCell ref="I33:N33"/>
    <mergeCell ref="I34:N34"/>
    <mergeCell ref="H7:M7"/>
    <mergeCell ref="N7:S7"/>
    <mergeCell ref="T7:Y7"/>
    <mergeCell ref="H8:M8"/>
    <mergeCell ref="J39:AA39"/>
    <mergeCell ref="P43:R43"/>
    <mergeCell ref="P44:R44"/>
    <mergeCell ref="P45:R45"/>
    <mergeCell ref="P46:R46"/>
    <mergeCell ref="P47:R47"/>
    <mergeCell ref="P48:R48"/>
    <mergeCell ref="P49:R49"/>
    <mergeCell ref="P50:R50"/>
    <mergeCell ref="P51:R51"/>
    <mergeCell ref="P52:R52"/>
    <mergeCell ref="P53:R53"/>
    <mergeCell ref="P54:R54"/>
    <mergeCell ref="K16:M16"/>
    <mergeCell ref="W16:Y16"/>
    <mergeCell ref="Q16:S16"/>
    <mergeCell ref="Z7:AB9"/>
    <mergeCell ref="K9:M9"/>
    <mergeCell ref="N8:S8"/>
    <mergeCell ref="Q9:S9"/>
    <mergeCell ref="Q12:S12"/>
    <mergeCell ref="W9:Y9"/>
    <mergeCell ref="T8:Y8"/>
    <mergeCell ref="W10:Y10"/>
    <mergeCell ref="K10:M10"/>
    <mergeCell ref="K11:M11"/>
    <mergeCell ref="K12:M12"/>
    <mergeCell ref="K13:M13"/>
    <mergeCell ref="K14:M14"/>
    <mergeCell ref="K15:M15"/>
    <mergeCell ref="Q10:S10"/>
    <mergeCell ref="Q11:S11"/>
    <mergeCell ref="C45:I46"/>
    <mergeCell ref="L45:M45"/>
    <mergeCell ref="J148:K148"/>
    <mergeCell ref="J149:K149"/>
    <mergeCell ref="J150:K150"/>
    <mergeCell ref="J151:K151"/>
    <mergeCell ref="J152:K152"/>
    <mergeCell ref="J153:K153"/>
    <mergeCell ref="J154:K154"/>
    <mergeCell ref="J155:K155"/>
    <mergeCell ref="J157:K157"/>
    <mergeCell ref="J158:K158"/>
    <mergeCell ref="J159:K159"/>
    <mergeCell ref="J160:K160"/>
    <mergeCell ref="J161:K161"/>
    <mergeCell ref="J162:K162"/>
    <mergeCell ref="J163:K163"/>
    <mergeCell ref="J49:K49"/>
    <mergeCell ref="J50:K50"/>
    <mergeCell ref="J51:K51"/>
    <mergeCell ref="J52:K52"/>
    <mergeCell ref="J53:K53"/>
    <mergeCell ref="J54:K54"/>
    <mergeCell ref="B163:I164"/>
    <mergeCell ref="L163:M163"/>
    <mergeCell ref="C159:I160"/>
    <mergeCell ref="L159:M159"/>
    <mergeCell ref="C142:I143"/>
    <mergeCell ref="L142:M142"/>
    <mergeCell ref="C138:I139"/>
    <mergeCell ref="L138:M138"/>
    <mergeCell ref="C134:I135"/>
    <mergeCell ref="P148:R148"/>
    <mergeCell ref="P149:R149"/>
    <mergeCell ref="P150:R150"/>
    <mergeCell ref="P151:R151"/>
    <mergeCell ref="P152:R152"/>
    <mergeCell ref="P153:R153"/>
    <mergeCell ref="P154:R154"/>
    <mergeCell ref="P155:R155"/>
    <mergeCell ref="P156:R156"/>
    <mergeCell ref="P157:R157"/>
    <mergeCell ref="P158:R158"/>
    <mergeCell ref="P159:R159"/>
    <mergeCell ref="C177:M177"/>
    <mergeCell ref="C178:M178"/>
    <mergeCell ref="C179:M179"/>
    <mergeCell ref="N176:S176"/>
    <mergeCell ref="N177:S177"/>
    <mergeCell ref="N178:S178"/>
    <mergeCell ref="N179:S179"/>
    <mergeCell ref="N163:O163"/>
    <mergeCell ref="S163:W164"/>
    <mergeCell ref="N159:O159"/>
    <mergeCell ref="S159:W160"/>
    <mergeCell ref="P188:R188"/>
    <mergeCell ref="P189:R189"/>
    <mergeCell ref="P190:R190"/>
    <mergeCell ref="P191:R191"/>
    <mergeCell ref="P192:R192"/>
    <mergeCell ref="T176:W176"/>
    <mergeCell ref="X176:AA176"/>
    <mergeCell ref="T177:W177"/>
    <mergeCell ref="X177:AA177"/>
    <mergeCell ref="T178:W178"/>
    <mergeCell ref="X178:AA178"/>
    <mergeCell ref="J225:K225"/>
    <mergeCell ref="J226:K226"/>
    <mergeCell ref="J227:K227"/>
    <mergeCell ref="J229:K229"/>
    <mergeCell ref="J230:K230"/>
    <mergeCell ref="J231:K231"/>
    <mergeCell ref="J198:K198"/>
    <mergeCell ref="J199:K199"/>
    <mergeCell ref="J200:K200"/>
    <mergeCell ref="J201:K201"/>
    <mergeCell ref="J202:K202"/>
    <mergeCell ref="J203:K203"/>
    <mergeCell ref="J204:K204"/>
    <mergeCell ref="J205:K205"/>
    <mergeCell ref="J206:K206"/>
    <mergeCell ref="J207:K207"/>
    <mergeCell ref="J208:K208"/>
    <mergeCell ref="J209:K209"/>
    <mergeCell ref="J210:K210"/>
    <mergeCell ref="J211:K211"/>
    <mergeCell ref="J212:K212"/>
    <mergeCell ref="P226:R226"/>
    <mergeCell ref="P227:R227"/>
    <mergeCell ref="D242:Q242"/>
    <mergeCell ref="D243:Q243"/>
    <mergeCell ref="C247:M247"/>
    <mergeCell ref="C248:M248"/>
    <mergeCell ref="C249:M249"/>
    <mergeCell ref="B245:AA245"/>
    <mergeCell ref="C246:M246"/>
    <mergeCell ref="N246:S246"/>
    <mergeCell ref="N247:S247"/>
    <mergeCell ref="N248:S248"/>
    <mergeCell ref="N249:S249"/>
    <mergeCell ref="P196:R196"/>
    <mergeCell ref="P197:R197"/>
    <mergeCell ref="P198:R198"/>
    <mergeCell ref="P199:R199"/>
    <mergeCell ref="P200:R200"/>
    <mergeCell ref="P201:R201"/>
    <mergeCell ref="P202:R202"/>
    <mergeCell ref="P203:R203"/>
    <mergeCell ref="P204:R204"/>
    <mergeCell ref="P205:R205"/>
    <mergeCell ref="P206:R206"/>
    <mergeCell ref="P207:R207"/>
    <mergeCell ref="P208:R208"/>
    <mergeCell ref="P209:R209"/>
    <mergeCell ref="P210:R210"/>
    <mergeCell ref="P211:R211"/>
    <mergeCell ref="P212:R212"/>
    <mergeCell ref="S243:U243"/>
    <mergeCell ref="W243:Y243"/>
    <mergeCell ref="J217:K217"/>
    <mergeCell ref="J218:K218"/>
    <mergeCell ref="J219:K219"/>
    <mergeCell ref="J220:K220"/>
    <mergeCell ref="J221:K221"/>
    <mergeCell ref="J222:K222"/>
    <mergeCell ref="J223:K223"/>
    <mergeCell ref="J224:K224"/>
    <mergeCell ref="J254:AA254"/>
    <mergeCell ref="J255:O255"/>
    <mergeCell ref="J256:K257"/>
    <mergeCell ref="J258:K258"/>
    <mergeCell ref="J259:K259"/>
    <mergeCell ref="J260:K260"/>
    <mergeCell ref="J261:K261"/>
    <mergeCell ref="J262:K262"/>
    <mergeCell ref="J263:K263"/>
    <mergeCell ref="X261:AA261"/>
    <mergeCell ref="P255:R256"/>
    <mergeCell ref="P257:R257"/>
    <mergeCell ref="P258:R258"/>
    <mergeCell ref="P259:R259"/>
    <mergeCell ref="P260:R260"/>
    <mergeCell ref="P261:R261"/>
    <mergeCell ref="P262:R262"/>
    <mergeCell ref="P263:R263"/>
    <mergeCell ref="P220:R220"/>
    <mergeCell ref="P221:R221"/>
    <mergeCell ref="P222:R222"/>
    <mergeCell ref="P223:R223"/>
    <mergeCell ref="P224:R224"/>
    <mergeCell ref="P225:R225"/>
    <mergeCell ref="J305:K305"/>
    <mergeCell ref="J307:K307"/>
    <mergeCell ref="J308:K308"/>
    <mergeCell ref="J309:K309"/>
    <mergeCell ref="J273:K273"/>
    <mergeCell ref="J274:K274"/>
    <mergeCell ref="J275:K275"/>
    <mergeCell ref="J276:K276"/>
    <mergeCell ref="J277:K277"/>
    <mergeCell ref="J278:K278"/>
    <mergeCell ref="J279:K279"/>
    <mergeCell ref="J280:K280"/>
    <mergeCell ref="J281:K281"/>
    <mergeCell ref="J282:K282"/>
    <mergeCell ref="J283:K283"/>
    <mergeCell ref="J284:K284"/>
    <mergeCell ref="J285:K285"/>
    <mergeCell ref="J286:K286"/>
    <mergeCell ref="J287:K287"/>
    <mergeCell ref="J288:K288"/>
    <mergeCell ref="J289:K289"/>
    <mergeCell ref="J292:K292"/>
    <mergeCell ref="J293:K293"/>
    <mergeCell ref="J294:K294"/>
    <mergeCell ref="B29:AD29"/>
    <mergeCell ref="P309:R309"/>
    <mergeCell ref="P310:R310"/>
    <mergeCell ref="D314:Q314"/>
    <mergeCell ref="D315:Q315"/>
    <mergeCell ref="P292:R292"/>
    <mergeCell ref="P293:R293"/>
    <mergeCell ref="P294:R294"/>
    <mergeCell ref="P295:R295"/>
    <mergeCell ref="P296:R296"/>
    <mergeCell ref="P297:R297"/>
    <mergeCell ref="P298:R298"/>
    <mergeCell ref="P299:R299"/>
    <mergeCell ref="P300:R300"/>
    <mergeCell ref="P301:R301"/>
    <mergeCell ref="P302:R302"/>
    <mergeCell ref="P303:R303"/>
    <mergeCell ref="P304:R304"/>
    <mergeCell ref="P305:R305"/>
    <mergeCell ref="P306:R306"/>
    <mergeCell ref="P307:R307"/>
    <mergeCell ref="P308:R308"/>
    <mergeCell ref="J310:K310"/>
    <mergeCell ref="J295:K295"/>
    <mergeCell ref="J296:K296"/>
    <mergeCell ref="J297:K297"/>
    <mergeCell ref="J298:K298"/>
    <mergeCell ref="J299:K299"/>
    <mergeCell ref="J301:K301"/>
    <mergeCell ref="J302:K302"/>
    <mergeCell ref="J303:K303"/>
    <mergeCell ref="J304:K304"/>
  </mergeCells>
  <phoneticPr fontId="2"/>
  <printOptions horizontalCentered="1"/>
  <pageMargins left="0.59055118110236227" right="0.59055118110236227" top="0.86614173228346458" bottom="0.78740157480314965" header="0.51181102362204722" footer="0.39370078740157483"/>
  <pageSetup paperSize="9" scale="79" firstPageNumber="4" fitToHeight="0" orientation="portrait" cellComments="asDisplayed" r:id="rId2"/>
  <headerFooter alignWithMargins="0">
    <oddHeader>&amp;R&amp;10
&amp;A</oddHeader>
  </headerFooter>
  <rowBreaks count="8" manualBreakCount="8">
    <brk id="36" max="16383" man="1"/>
    <brk id="96" max="33" man="1"/>
    <brk id="108" max="33" man="1"/>
    <brk id="166" max="33" man="1"/>
    <brk id="180" max="33" man="1"/>
    <brk id="240" max="33" man="1"/>
    <brk id="252" max="33" man="1"/>
    <brk id="315" max="33" man="1"/>
  </rowBreaks>
  <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6">
    <tabColor rgb="FF92D050"/>
    <pageSetUpPr fitToPage="1"/>
  </sheetPr>
  <dimension ref="A1:AX123"/>
  <sheetViews>
    <sheetView view="pageBreakPreview" topLeftCell="A4" zoomScaleNormal="100" zoomScaleSheetLayoutView="100" zoomScalePageLayoutView="80" workbookViewId="0">
      <selection activeCell="Z20" sqref="Z20"/>
    </sheetView>
  </sheetViews>
  <sheetFormatPr defaultColWidth="3.109375" defaultRowHeight="9" customHeight="1" x14ac:dyDescent="0.2"/>
  <cols>
    <col min="1" max="26" width="3.44140625" style="1" customWidth="1"/>
    <col min="27" max="27" width="5.77734375" style="1" customWidth="1"/>
    <col min="28" max="28" width="3.44140625" style="1" customWidth="1"/>
    <col min="29" max="16384" width="3.109375" style="1"/>
  </cols>
  <sheetData>
    <row r="1" spans="1:50" s="72" customFormat="1" ht="22.5" customHeight="1" x14ac:dyDescent="0.2">
      <c r="A1" s="189">
        <f>+O8</f>
        <v>0</v>
      </c>
      <c r="B1" s="189">
        <f>+X19</f>
        <v>0</v>
      </c>
      <c r="C1" s="189">
        <f>+Z19</f>
        <v>0</v>
      </c>
      <c r="D1" s="189">
        <f>+O23</f>
        <v>0</v>
      </c>
      <c r="E1" s="189">
        <f>+R45</f>
        <v>0</v>
      </c>
      <c r="F1" s="189">
        <f>+N69</f>
        <v>0</v>
      </c>
      <c r="G1" s="189">
        <f>+Q69</f>
        <v>0</v>
      </c>
      <c r="H1" s="154"/>
      <c r="K1" s="154"/>
      <c r="L1" s="154"/>
      <c r="N1" s="154"/>
      <c r="O1" s="154"/>
      <c r="P1" s="154"/>
      <c r="Q1" s="154"/>
      <c r="R1" s="154"/>
      <c r="S1" s="154"/>
      <c r="T1" s="154"/>
      <c r="W1" s="89"/>
      <c r="X1" s="89"/>
      <c r="Z1" s="89"/>
      <c r="AA1" s="89"/>
      <c r="AB1" s="89"/>
      <c r="AC1" s="89"/>
      <c r="AD1" s="89"/>
      <c r="AE1" s="89"/>
      <c r="AF1" s="89"/>
      <c r="AG1" s="90"/>
      <c r="AH1" s="76"/>
      <c r="AI1" s="76"/>
      <c r="AJ1" s="76"/>
      <c r="AK1" s="79"/>
      <c r="AL1" s="76"/>
      <c r="AM1" s="77"/>
      <c r="AN1" s="77"/>
      <c r="AO1" s="77"/>
      <c r="AP1" s="77"/>
      <c r="AQ1" s="77"/>
      <c r="AR1" s="77"/>
      <c r="AS1" s="79"/>
      <c r="AT1" s="79"/>
      <c r="AU1" s="79"/>
      <c r="AV1" s="79"/>
      <c r="AW1" s="79"/>
      <c r="AX1" s="79"/>
    </row>
    <row r="2" spans="1:50" s="78" customFormat="1" ht="23.25" customHeight="1" x14ac:dyDescent="0.2">
      <c r="A2" s="78" t="s">
        <v>187</v>
      </c>
      <c r="B2" s="78" t="s">
        <v>320</v>
      </c>
      <c r="C2" s="78" t="s">
        <v>321</v>
      </c>
      <c r="D2" s="78" t="s">
        <v>322</v>
      </c>
      <c r="E2" s="78" t="s">
        <v>676</v>
      </c>
      <c r="F2" s="78" t="s">
        <v>323</v>
      </c>
      <c r="G2" s="78" t="s">
        <v>324</v>
      </c>
    </row>
    <row r="3" spans="1:50" s="78" customFormat="1" ht="23.25" customHeight="1" x14ac:dyDescent="0.2">
      <c r="A3" s="94" t="s">
        <v>170</v>
      </c>
    </row>
    <row r="4" spans="1:50" ht="22.5" customHeight="1" x14ac:dyDescent="0.2">
      <c r="A4" s="156" t="s">
        <v>621</v>
      </c>
      <c r="B4" s="158"/>
      <c r="C4" s="158"/>
      <c r="D4" s="158"/>
      <c r="E4" s="158"/>
      <c r="F4" s="158"/>
      <c r="G4" s="218"/>
      <c r="H4" s="157"/>
      <c r="I4" s="157"/>
      <c r="J4" s="157"/>
    </row>
    <row r="5" spans="1:50" ht="13.5" customHeight="1" x14ac:dyDescent="0.2">
      <c r="A5" s="41"/>
      <c r="B5" s="37"/>
      <c r="C5" s="37"/>
      <c r="D5" s="37"/>
      <c r="E5" s="37"/>
      <c r="F5" s="37"/>
      <c r="G5" s="42"/>
    </row>
    <row r="6" spans="1:50" customFormat="1" ht="21" customHeight="1" x14ac:dyDescent="0.2">
      <c r="B6" s="47" t="s">
        <v>622</v>
      </c>
      <c r="L6" s="49"/>
      <c r="M6" s="49"/>
      <c r="N6" s="49"/>
      <c r="P6" s="49"/>
      <c r="Q6" s="49"/>
      <c r="R6" s="49"/>
    </row>
    <row r="7" spans="1:50" customFormat="1" ht="15" customHeight="1" x14ac:dyDescent="0.2">
      <c r="B7" s="301" t="s">
        <v>187</v>
      </c>
      <c r="C7" s="302"/>
      <c r="D7" s="302"/>
      <c r="E7" s="303"/>
      <c r="F7" s="482" t="s">
        <v>557</v>
      </c>
      <c r="G7" s="483"/>
      <c r="H7" s="484"/>
      <c r="I7" s="482" t="s">
        <v>571</v>
      </c>
      <c r="J7" s="483"/>
      <c r="K7" s="484"/>
      <c r="L7" s="482" t="s">
        <v>667</v>
      </c>
      <c r="M7" s="483"/>
      <c r="N7" s="484"/>
      <c r="O7" s="482" t="s">
        <v>405</v>
      </c>
      <c r="P7" s="483"/>
      <c r="Q7" s="484"/>
      <c r="U7" s="48"/>
    </row>
    <row r="8" spans="1:50" customFormat="1" ht="15" customHeight="1" x14ac:dyDescent="0.2">
      <c r="B8" s="721"/>
      <c r="C8" s="722"/>
      <c r="D8" s="722"/>
      <c r="E8" s="723"/>
      <c r="F8" s="822"/>
      <c r="G8" s="823"/>
      <c r="H8" s="824"/>
      <c r="I8" s="822"/>
      <c r="J8" s="823"/>
      <c r="K8" s="824"/>
      <c r="L8" s="822"/>
      <c r="M8" s="823"/>
      <c r="N8" s="824"/>
      <c r="O8" s="825">
        <f>IFERROR(AVERAGE(F8,I8,L8*12/9),"")</f>
        <v>0</v>
      </c>
      <c r="P8" s="826"/>
      <c r="Q8" s="827"/>
      <c r="U8" s="65" t="s">
        <v>58</v>
      </c>
    </row>
    <row r="9" spans="1:50" s="95" customFormat="1" ht="15" customHeight="1" x14ac:dyDescent="0.2">
      <c r="B9" s="847" t="s">
        <v>234</v>
      </c>
      <c r="C9" s="847"/>
      <c r="D9" s="847" t="s">
        <v>48</v>
      </c>
      <c r="E9" s="847"/>
      <c r="F9" s="847" t="s">
        <v>0</v>
      </c>
      <c r="G9" s="847"/>
      <c r="H9" s="342" t="s">
        <v>185</v>
      </c>
      <c r="I9" s="343"/>
      <c r="J9" s="348"/>
      <c r="K9" s="342" t="s">
        <v>186</v>
      </c>
      <c r="L9" s="343"/>
      <c r="M9" s="348"/>
      <c r="N9" s="342" t="s">
        <v>49</v>
      </c>
      <c r="O9" s="343"/>
      <c r="P9" s="343"/>
      <c r="Q9" s="343"/>
      <c r="R9" s="343"/>
      <c r="S9" s="343"/>
      <c r="T9" s="348"/>
      <c r="U9" s="342" t="s">
        <v>99</v>
      </c>
      <c r="V9" s="343"/>
      <c r="W9" s="348"/>
      <c r="X9" s="342" t="s">
        <v>1</v>
      </c>
      <c r="Y9" s="348"/>
      <c r="Z9" s="342" t="s">
        <v>2</v>
      </c>
      <c r="AA9" s="348"/>
    </row>
    <row r="10" spans="1:50" customFormat="1" ht="30.75" customHeight="1" x14ac:dyDescent="0.2">
      <c r="B10" s="445" t="s">
        <v>557</v>
      </c>
      <c r="C10" s="447"/>
      <c r="D10" s="811"/>
      <c r="E10" s="811"/>
      <c r="F10" s="811"/>
      <c r="G10" s="811"/>
      <c r="H10" s="805"/>
      <c r="I10" s="806"/>
      <c r="J10" s="807"/>
      <c r="K10" s="805"/>
      <c r="L10" s="806"/>
      <c r="M10" s="807"/>
      <c r="N10" s="808"/>
      <c r="O10" s="809"/>
      <c r="P10" s="809"/>
      <c r="Q10" s="809"/>
      <c r="R10" s="809"/>
      <c r="S10" s="809"/>
      <c r="T10" s="810"/>
      <c r="U10" s="808"/>
      <c r="V10" s="809"/>
      <c r="W10" s="810"/>
      <c r="X10" s="812"/>
      <c r="Y10" s="813"/>
      <c r="Z10" s="812"/>
      <c r="AA10" s="813"/>
    </row>
    <row r="11" spans="1:50" customFormat="1" ht="30.75" customHeight="1" x14ac:dyDescent="0.2">
      <c r="B11" s="451"/>
      <c r="C11" s="453"/>
      <c r="D11" s="811"/>
      <c r="E11" s="811"/>
      <c r="F11" s="811"/>
      <c r="G11" s="811"/>
      <c r="H11" s="805"/>
      <c r="I11" s="806"/>
      <c r="J11" s="807"/>
      <c r="K11" s="805"/>
      <c r="L11" s="806"/>
      <c r="M11" s="807"/>
      <c r="N11" s="808"/>
      <c r="O11" s="809"/>
      <c r="P11" s="809"/>
      <c r="Q11" s="809"/>
      <c r="R11" s="809"/>
      <c r="S11" s="809"/>
      <c r="T11" s="810"/>
      <c r="U11" s="808"/>
      <c r="V11" s="809"/>
      <c r="W11" s="810"/>
      <c r="X11" s="812"/>
      <c r="Y11" s="813"/>
      <c r="Z11" s="812"/>
      <c r="AA11" s="813"/>
    </row>
    <row r="12" spans="1:50" customFormat="1" ht="15" customHeight="1" x14ac:dyDescent="0.2">
      <c r="B12" s="298" t="s">
        <v>16</v>
      </c>
      <c r="C12" s="299"/>
      <c r="D12" s="299"/>
      <c r="E12" s="299"/>
      <c r="F12" s="299"/>
      <c r="G12" s="299"/>
      <c r="H12" s="299"/>
      <c r="I12" s="299"/>
      <c r="J12" s="299"/>
      <c r="K12" s="299"/>
      <c r="L12" s="299"/>
      <c r="M12" s="299"/>
      <c r="N12" s="299"/>
      <c r="O12" s="299"/>
      <c r="P12" s="299"/>
      <c r="Q12" s="299"/>
      <c r="R12" s="299"/>
      <c r="S12" s="299"/>
      <c r="T12" s="299"/>
      <c r="U12" s="299"/>
      <c r="V12" s="299"/>
      <c r="W12" s="300"/>
      <c r="X12" s="799">
        <f>SUM(X10:Y11)</f>
        <v>0</v>
      </c>
      <c r="Y12" s="800"/>
      <c r="Z12" s="799">
        <f>SUM(Z10:AA11)</f>
        <v>0</v>
      </c>
      <c r="AA12" s="800"/>
    </row>
    <row r="13" spans="1:50" customFormat="1" ht="30.75" customHeight="1" x14ac:dyDescent="0.2">
      <c r="B13" s="445" t="s">
        <v>562</v>
      </c>
      <c r="C13" s="447"/>
      <c r="D13" s="811"/>
      <c r="E13" s="811"/>
      <c r="F13" s="811"/>
      <c r="G13" s="811"/>
      <c r="H13" s="805"/>
      <c r="I13" s="806"/>
      <c r="J13" s="807"/>
      <c r="K13" s="805"/>
      <c r="L13" s="806"/>
      <c r="M13" s="807"/>
      <c r="N13" s="808"/>
      <c r="O13" s="809"/>
      <c r="P13" s="809"/>
      <c r="Q13" s="809"/>
      <c r="R13" s="809"/>
      <c r="S13" s="809"/>
      <c r="T13" s="810"/>
      <c r="U13" s="808"/>
      <c r="V13" s="809"/>
      <c r="W13" s="810"/>
      <c r="X13" s="812"/>
      <c r="Y13" s="813"/>
      <c r="Z13" s="812"/>
      <c r="AA13" s="813"/>
    </row>
    <row r="14" spans="1:50" customFormat="1" ht="30.75" customHeight="1" x14ac:dyDescent="0.2">
      <c r="B14" s="451"/>
      <c r="C14" s="453"/>
      <c r="D14" s="811"/>
      <c r="E14" s="811"/>
      <c r="F14" s="811"/>
      <c r="G14" s="811"/>
      <c r="H14" s="805"/>
      <c r="I14" s="806"/>
      <c r="J14" s="807"/>
      <c r="K14" s="805"/>
      <c r="L14" s="806"/>
      <c r="M14" s="807"/>
      <c r="N14" s="808"/>
      <c r="O14" s="809"/>
      <c r="P14" s="809"/>
      <c r="Q14" s="809"/>
      <c r="R14" s="809"/>
      <c r="S14" s="809"/>
      <c r="T14" s="810"/>
      <c r="U14" s="808"/>
      <c r="V14" s="809"/>
      <c r="W14" s="810"/>
      <c r="X14" s="812"/>
      <c r="Y14" s="813"/>
      <c r="Z14" s="812"/>
      <c r="AA14" s="813"/>
    </row>
    <row r="15" spans="1:50" customFormat="1" ht="15" customHeight="1" x14ac:dyDescent="0.2">
      <c r="B15" s="298" t="s">
        <v>16</v>
      </c>
      <c r="C15" s="299"/>
      <c r="D15" s="299"/>
      <c r="E15" s="299"/>
      <c r="F15" s="299"/>
      <c r="G15" s="299"/>
      <c r="H15" s="299"/>
      <c r="I15" s="299"/>
      <c r="J15" s="299"/>
      <c r="K15" s="299"/>
      <c r="L15" s="299"/>
      <c r="M15" s="299"/>
      <c r="N15" s="299"/>
      <c r="O15" s="299"/>
      <c r="P15" s="299"/>
      <c r="Q15" s="299"/>
      <c r="R15" s="299"/>
      <c r="S15" s="299"/>
      <c r="T15" s="299"/>
      <c r="U15" s="299"/>
      <c r="V15" s="299"/>
      <c r="W15" s="300"/>
      <c r="X15" s="799">
        <f>SUM(X13:Y14)</f>
        <v>0</v>
      </c>
      <c r="Y15" s="800"/>
      <c r="Z15" s="799">
        <f>SUM(Z13:AA14)</f>
        <v>0</v>
      </c>
      <c r="AA15" s="800"/>
    </row>
    <row r="16" spans="1:50" customFormat="1" ht="30.75" customHeight="1" x14ac:dyDescent="0.2">
      <c r="B16" s="445" t="s">
        <v>649</v>
      </c>
      <c r="C16" s="447"/>
      <c r="D16" s="679"/>
      <c r="E16" s="679"/>
      <c r="F16" s="814"/>
      <c r="G16" s="814"/>
      <c r="H16" s="848"/>
      <c r="I16" s="849"/>
      <c r="J16" s="850"/>
      <c r="K16" s="848"/>
      <c r="L16" s="849"/>
      <c r="M16" s="850"/>
      <c r="N16" s="762"/>
      <c r="O16" s="763"/>
      <c r="P16" s="763"/>
      <c r="Q16" s="763"/>
      <c r="R16" s="763"/>
      <c r="S16" s="763"/>
      <c r="T16" s="764"/>
      <c r="U16" s="762"/>
      <c r="V16" s="763"/>
      <c r="W16" s="764"/>
      <c r="X16" s="855"/>
      <c r="Y16" s="856"/>
      <c r="Z16" s="855"/>
      <c r="AA16" s="856"/>
    </row>
    <row r="17" spans="1:27" customFormat="1" ht="30.75" customHeight="1" x14ac:dyDescent="0.2">
      <c r="B17" s="451"/>
      <c r="C17" s="453"/>
      <c r="D17" s="674"/>
      <c r="E17" s="674"/>
      <c r="F17" s="674"/>
      <c r="G17" s="674"/>
      <c r="H17" s="848"/>
      <c r="I17" s="849"/>
      <c r="J17" s="850"/>
      <c r="K17" s="848"/>
      <c r="L17" s="849"/>
      <c r="M17" s="850"/>
      <c r="N17" s="762"/>
      <c r="O17" s="763"/>
      <c r="P17" s="763"/>
      <c r="Q17" s="763"/>
      <c r="R17" s="763"/>
      <c r="S17" s="763"/>
      <c r="T17" s="764"/>
      <c r="U17" s="762"/>
      <c r="V17" s="763"/>
      <c r="W17" s="764"/>
      <c r="X17" s="855"/>
      <c r="Y17" s="856"/>
      <c r="Z17" s="855"/>
      <c r="AA17" s="856"/>
    </row>
    <row r="18" spans="1:27" customFormat="1" ht="15" customHeight="1" x14ac:dyDescent="0.2">
      <c r="B18" s="298" t="s">
        <v>16</v>
      </c>
      <c r="C18" s="299"/>
      <c r="D18" s="299"/>
      <c r="E18" s="299"/>
      <c r="F18" s="299"/>
      <c r="G18" s="299"/>
      <c r="H18" s="299"/>
      <c r="I18" s="299"/>
      <c r="J18" s="299"/>
      <c r="K18" s="299"/>
      <c r="L18" s="299"/>
      <c r="M18" s="299"/>
      <c r="N18" s="299"/>
      <c r="O18" s="299"/>
      <c r="P18" s="299"/>
      <c r="Q18" s="299"/>
      <c r="R18" s="299"/>
      <c r="S18" s="299"/>
      <c r="T18" s="299"/>
      <c r="U18" s="299"/>
      <c r="V18" s="299"/>
      <c r="W18" s="300"/>
      <c r="X18" s="799">
        <f>SUM(X16:Y17)</f>
        <v>0</v>
      </c>
      <c r="Y18" s="800"/>
      <c r="Z18" s="799">
        <f>SUM(Z16:AA17)</f>
        <v>0</v>
      </c>
      <c r="AA18" s="800"/>
    </row>
    <row r="19" spans="1:27" customFormat="1" ht="15" customHeight="1" x14ac:dyDescent="0.2">
      <c r="B19" s="298" t="s">
        <v>454</v>
      </c>
      <c r="C19" s="299"/>
      <c r="D19" s="299"/>
      <c r="E19" s="299"/>
      <c r="F19" s="299"/>
      <c r="G19" s="299"/>
      <c r="H19" s="299"/>
      <c r="I19" s="299"/>
      <c r="J19" s="299"/>
      <c r="K19" s="299"/>
      <c r="L19" s="299"/>
      <c r="M19" s="299"/>
      <c r="N19" s="299"/>
      <c r="O19" s="299"/>
      <c r="P19" s="299"/>
      <c r="Q19" s="299"/>
      <c r="R19" s="299"/>
      <c r="S19" s="299"/>
      <c r="T19" s="299"/>
      <c r="U19" s="299"/>
      <c r="V19" s="299"/>
      <c r="W19" s="300"/>
      <c r="X19" s="803">
        <f>IFERROR(AVERAGE(X12,X15,X18*12/9),"")</f>
        <v>0</v>
      </c>
      <c r="Y19" s="804"/>
      <c r="Z19" s="801">
        <f>IFERROR(AVERAGE(Z12,Z15,Z18*12/9),"")</f>
        <v>0</v>
      </c>
      <c r="AA19" s="802"/>
    </row>
    <row r="20" spans="1:27" customFormat="1" ht="15" customHeight="1" x14ac:dyDescent="0.2">
      <c r="A20" s="64"/>
      <c r="B20" s="42"/>
      <c r="C20" s="42"/>
      <c r="D20" s="42"/>
      <c r="E20" s="42"/>
      <c r="F20" s="42"/>
      <c r="G20" s="42"/>
    </row>
    <row r="21" spans="1:27" customFormat="1" ht="21" customHeight="1" x14ac:dyDescent="0.2">
      <c r="B21" s="47" t="s">
        <v>623</v>
      </c>
      <c r="O21" s="49"/>
      <c r="P21" s="49"/>
      <c r="Q21" s="49"/>
    </row>
    <row r="22" spans="1:27" customFormat="1" ht="15" customHeight="1" x14ac:dyDescent="0.2">
      <c r="B22" s="301" t="s">
        <v>119</v>
      </c>
      <c r="C22" s="302"/>
      <c r="D22" s="302"/>
      <c r="E22" s="303"/>
      <c r="F22" s="482" t="s">
        <v>557</v>
      </c>
      <c r="G22" s="483"/>
      <c r="H22" s="484"/>
      <c r="I22" s="482" t="s">
        <v>571</v>
      </c>
      <c r="J22" s="483"/>
      <c r="K22" s="484"/>
      <c r="L22" s="482" t="s">
        <v>667</v>
      </c>
      <c r="M22" s="483"/>
      <c r="N22" s="484"/>
      <c r="O22" s="482" t="s">
        <v>405</v>
      </c>
      <c r="P22" s="483"/>
      <c r="Q22" s="484"/>
      <c r="U22" s="48"/>
    </row>
    <row r="23" spans="1:27" customFormat="1" ht="15" customHeight="1" x14ac:dyDescent="0.2">
      <c r="B23" s="721"/>
      <c r="C23" s="722"/>
      <c r="D23" s="722"/>
      <c r="E23" s="723"/>
      <c r="F23" s="822"/>
      <c r="G23" s="823"/>
      <c r="H23" s="824"/>
      <c r="I23" s="822"/>
      <c r="J23" s="823"/>
      <c r="K23" s="824"/>
      <c r="L23" s="822"/>
      <c r="M23" s="823"/>
      <c r="N23" s="824"/>
      <c r="O23" s="825">
        <f>IFERROR(AVERAGE(F23,I23,L23*12/9),"")</f>
        <v>0</v>
      </c>
      <c r="P23" s="826"/>
      <c r="Q23" s="827"/>
      <c r="U23" s="48"/>
    </row>
    <row r="24" spans="1:27" customFormat="1" ht="15" customHeight="1" x14ac:dyDescent="0.2">
      <c r="A24" s="64"/>
      <c r="B24" s="482" t="s">
        <v>234</v>
      </c>
      <c r="C24" s="484"/>
      <c r="D24" s="851" t="s">
        <v>455</v>
      </c>
      <c r="E24" s="852"/>
      <c r="F24" s="794" t="s">
        <v>188</v>
      </c>
      <c r="G24" s="794"/>
      <c r="H24" s="794"/>
      <c r="I24" s="794" t="s">
        <v>189</v>
      </c>
      <c r="J24" s="794"/>
      <c r="K24" s="794"/>
      <c r="L24" s="298" t="s">
        <v>46</v>
      </c>
      <c r="M24" s="299"/>
      <c r="N24" s="299"/>
      <c r="O24" s="299"/>
      <c r="P24" s="299"/>
      <c r="Q24" s="299"/>
      <c r="R24" s="299"/>
      <c r="S24" s="299"/>
      <c r="T24" s="299"/>
      <c r="U24" s="299"/>
      <c r="V24" s="300"/>
      <c r="W24" s="298" t="s">
        <v>31</v>
      </c>
      <c r="X24" s="299"/>
      <c r="Y24" s="299"/>
      <c r="Z24" s="299"/>
      <c r="AA24" s="300"/>
    </row>
    <row r="25" spans="1:27" customFormat="1" ht="24" customHeight="1" x14ac:dyDescent="0.2">
      <c r="A25" s="64"/>
      <c r="B25" s="818" t="s">
        <v>557</v>
      </c>
      <c r="C25" s="819"/>
      <c r="D25" s="853"/>
      <c r="E25" s="854"/>
      <c r="F25" s="792"/>
      <c r="G25" s="792"/>
      <c r="H25" s="792"/>
      <c r="I25" s="792"/>
      <c r="J25" s="792"/>
      <c r="K25" s="792"/>
      <c r="L25" s="792"/>
      <c r="M25" s="792"/>
      <c r="N25" s="792"/>
      <c r="O25" s="792"/>
      <c r="P25" s="792"/>
      <c r="Q25" s="792"/>
      <c r="R25" s="792"/>
      <c r="S25" s="792"/>
      <c r="T25" s="792"/>
      <c r="U25" s="792"/>
      <c r="V25" s="792"/>
      <c r="W25" s="828"/>
      <c r="X25" s="828"/>
      <c r="Y25" s="828"/>
      <c r="Z25" s="828"/>
      <c r="AA25" s="828"/>
    </row>
    <row r="26" spans="1:27" customFormat="1" ht="24" customHeight="1" x14ac:dyDescent="0.2">
      <c r="A26" s="64"/>
      <c r="B26" s="820"/>
      <c r="C26" s="821"/>
      <c r="D26" s="853"/>
      <c r="E26" s="854"/>
      <c r="F26" s="792"/>
      <c r="G26" s="792"/>
      <c r="H26" s="792"/>
      <c r="I26" s="792"/>
      <c r="J26" s="792"/>
      <c r="K26" s="792"/>
      <c r="L26" s="792"/>
      <c r="M26" s="792"/>
      <c r="N26" s="792"/>
      <c r="O26" s="792"/>
      <c r="P26" s="792"/>
      <c r="Q26" s="792"/>
      <c r="R26" s="792"/>
      <c r="S26" s="792"/>
      <c r="T26" s="792"/>
      <c r="U26" s="792"/>
      <c r="V26" s="792"/>
      <c r="W26" s="828"/>
      <c r="X26" s="828"/>
      <c r="Y26" s="828"/>
      <c r="Z26" s="828"/>
      <c r="AA26" s="828"/>
    </row>
    <row r="27" spans="1:27" customFormat="1" ht="24" customHeight="1" x14ac:dyDescent="0.2">
      <c r="A27" s="64"/>
      <c r="B27" s="818" t="s">
        <v>562</v>
      </c>
      <c r="C27" s="819"/>
      <c r="D27" s="751"/>
      <c r="E27" s="753"/>
      <c r="F27" s="792"/>
      <c r="G27" s="792"/>
      <c r="H27" s="792"/>
      <c r="I27" s="792"/>
      <c r="J27" s="792"/>
      <c r="K27" s="792"/>
      <c r="L27" s="792"/>
      <c r="M27" s="792"/>
      <c r="N27" s="792"/>
      <c r="O27" s="792"/>
      <c r="P27" s="792"/>
      <c r="Q27" s="792"/>
      <c r="R27" s="792"/>
      <c r="S27" s="792"/>
      <c r="T27" s="792"/>
      <c r="U27" s="792"/>
      <c r="V27" s="792"/>
      <c r="W27" s="828"/>
      <c r="X27" s="828"/>
      <c r="Y27" s="828"/>
      <c r="Z27" s="828"/>
      <c r="AA27" s="828"/>
    </row>
    <row r="28" spans="1:27" customFormat="1" ht="24" customHeight="1" x14ac:dyDescent="0.2">
      <c r="A28" s="64"/>
      <c r="B28" s="820"/>
      <c r="C28" s="821"/>
      <c r="D28" s="751"/>
      <c r="E28" s="753"/>
      <c r="F28" s="792"/>
      <c r="G28" s="792"/>
      <c r="H28" s="792"/>
      <c r="I28" s="792"/>
      <c r="J28" s="792"/>
      <c r="K28" s="792"/>
      <c r="L28" s="792"/>
      <c r="M28" s="792"/>
      <c r="N28" s="792"/>
      <c r="O28" s="792"/>
      <c r="P28" s="792"/>
      <c r="Q28" s="792"/>
      <c r="R28" s="792"/>
      <c r="S28" s="792"/>
      <c r="T28" s="792"/>
      <c r="U28" s="792"/>
      <c r="V28" s="792"/>
      <c r="W28" s="828"/>
      <c r="X28" s="828"/>
      <c r="Y28" s="828"/>
      <c r="Z28" s="828"/>
      <c r="AA28" s="828"/>
    </row>
    <row r="29" spans="1:27" customFormat="1" ht="24" customHeight="1" x14ac:dyDescent="0.2">
      <c r="A29" s="64"/>
      <c r="B29" s="818" t="s">
        <v>649</v>
      </c>
      <c r="C29" s="819"/>
      <c r="D29" s="751"/>
      <c r="E29" s="753"/>
      <c r="F29" s="792"/>
      <c r="G29" s="792"/>
      <c r="H29" s="792"/>
      <c r="I29" s="792"/>
      <c r="J29" s="792"/>
      <c r="K29" s="792"/>
      <c r="L29" s="792"/>
      <c r="M29" s="792"/>
      <c r="N29" s="792"/>
      <c r="O29" s="792"/>
      <c r="P29" s="792"/>
      <c r="Q29" s="792"/>
      <c r="R29" s="792"/>
      <c r="S29" s="792"/>
      <c r="T29" s="792"/>
      <c r="U29" s="792"/>
      <c r="V29" s="792"/>
      <c r="W29" s="828"/>
      <c r="X29" s="828"/>
      <c r="Y29" s="828"/>
      <c r="Z29" s="828"/>
      <c r="AA29" s="828"/>
    </row>
    <row r="30" spans="1:27" customFormat="1" ht="24" customHeight="1" x14ac:dyDescent="0.2">
      <c r="A30" s="64"/>
      <c r="B30" s="820"/>
      <c r="C30" s="821"/>
      <c r="D30" s="751"/>
      <c r="E30" s="753"/>
      <c r="F30" s="792"/>
      <c r="G30" s="792"/>
      <c r="H30" s="792"/>
      <c r="I30" s="792"/>
      <c r="J30" s="792"/>
      <c r="K30" s="792"/>
      <c r="L30" s="792"/>
      <c r="M30" s="792"/>
      <c r="N30" s="792"/>
      <c r="O30" s="792"/>
      <c r="P30" s="792"/>
      <c r="Q30" s="792"/>
      <c r="R30" s="792"/>
      <c r="S30" s="792"/>
      <c r="T30" s="792"/>
      <c r="U30" s="792"/>
      <c r="V30" s="792"/>
      <c r="W30" s="828"/>
      <c r="X30" s="828"/>
      <c r="Y30" s="828"/>
      <c r="Z30" s="828"/>
      <c r="AA30" s="828"/>
    </row>
    <row r="31" spans="1:27" customFormat="1" ht="24" customHeight="1" x14ac:dyDescent="0.2">
      <c r="A31" s="64"/>
      <c r="B31" s="227"/>
      <c r="C31" s="227"/>
      <c r="D31" s="7"/>
      <c r="E31" s="7"/>
      <c r="F31" s="7"/>
      <c r="G31" s="7"/>
      <c r="H31" s="7"/>
      <c r="I31" s="7"/>
      <c r="J31" s="7"/>
      <c r="K31" s="7"/>
      <c r="L31" s="7"/>
      <c r="M31" s="7"/>
      <c r="N31" s="7"/>
      <c r="O31" s="7"/>
      <c r="P31" s="7"/>
      <c r="Q31" s="7"/>
      <c r="R31" s="7"/>
      <c r="S31" s="7"/>
      <c r="T31" s="7"/>
      <c r="U31" s="7"/>
      <c r="V31" s="7"/>
      <c r="W31" s="226"/>
      <c r="X31" s="226"/>
      <c r="Y31" s="226"/>
      <c r="Z31" s="226"/>
      <c r="AA31" s="226"/>
    </row>
    <row r="32" spans="1:27" customFormat="1" ht="18.75" customHeight="1" x14ac:dyDescent="0.2">
      <c r="B32" s="47" t="s">
        <v>624</v>
      </c>
      <c r="O32" s="49"/>
      <c r="P32" s="49"/>
      <c r="Q32" s="49"/>
    </row>
    <row r="33" spans="1:31" customFormat="1" ht="18.75" customHeight="1" x14ac:dyDescent="0.2">
      <c r="B33" s="47" t="s">
        <v>646</v>
      </c>
      <c r="O33" s="49"/>
      <c r="P33" s="49"/>
      <c r="Q33" s="49"/>
    </row>
    <row r="34" spans="1:31" customFormat="1" ht="37.5" customHeight="1" x14ac:dyDescent="0.2">
      <c r="A34" s="64"/>
      <c r="B34" s="298" t="s">
        <v>579</v>
      </c>
      <c r="C34" s="299"/>
      <c r="D34" s="299"/>
      <c r="E34" s="299"/>
      <c r="F34" s="300"/>
      <c r="G34" s="298" t="s">
        <v>580</v>
      </c>
      <c r="H34" s="299"/>
      <c r="I34" s="299"/>
      <c r="J34" s="299"/>
      <c r="K34" s="299"/>
      <c r="L34" s="299"/>
      <c r="M34" s="299"/>
      <c r="N34" s="299"/>
      <c r="O34" s="299"/>
      <c r="P34" s="299"/>
      <c r="Q34" s="299"/>
      <c r="R34" s="299"/>
      <c r="S34" s="299"/>
      <c r="T34" s="299"/>
      <c r="U34" s="300"/>
      <c r="V34" s="794" t="s">
        <v>581</v>
      </c>
      <c r="W34" s="794"/>
      <c r="X34" s="794"/>
      <c r="Y34" s="747" t="s">
        <v>582</v>
      </c>
      <c r="Z34" s="747"/>
      <c r="AA34" s="747"/>
    </row>
    <row r="35" spans="1:31" customFormat="1" ht="45" customHeight="1" x14ac:dyDescent="0.2">
      <c r="A35" s="64"/>
      <c r="B35" s="815"/>
      <c r="C35" s="816"/>
      <c r="D35" s="816"/>
      <c r="E35" s="816"/>
      <c r="F35" s="817"/>
      <c r="G35" s="796"/>
      <c r="H35" s="797"/>
      <c r="I35" s="797"/>
      <c r="J35" s="797"/>
      <c r="K35" s="797"/>
      <c r="L35" s="797"/>
      <c r="M35" s="797"/>
      <c r="N35" s="797"/>
      <c r="O35" s="797"/>
      <c r="P35" s="797"/>
      <c r="Q35" s="797"/>
      <c r="R35" s="797"/>
      <c r="S35" s="797"/>
      <c r="T35" s="797"/>
      <c r="U35" s="798"/>
      <c r="V35" s="792"/>
      <c r="W35" s="792"/>
      <c r="X35" s="792"/>
      <c r="Y35" s="792"/>
      <c r="Z35" s="792"/>
      <c r="AA35" s="792"/>
    </row>
    <row r="36" spans="1:31" customFormat="1" ht="45" customHeight="1" x14ac:dyDescent="0.2">
      <c r="A36" s="64"/>
      <c r="B36" s="815"/>
      <c r="C36" s="816"/>
      <c r="D36" s="816"/>
      <c r="E36" s="816"/>
      <c r="F36" s="817"/>
      <c r="G36" s="796"/>
      <c r="H36" s="797"/>
      <c r="I36" s="797"/>
      <c r="J36" s="797"/>
      <c r="K36" s="797"/>
      <c r="L36" s="797"/>
      <c r="M36" s="797"/>
      <c r="N36" s="797"/>
      <c r="O36" s="797"/>
      <c r="P36" s="797"/>
      <c r="Q36" s="797"/>
      <c r="R36" s="797"/>
      <c r="S36" s="797"/>
      <c r="T36" s="797"/>
      <c r="U36" s="798"/>
      <c r="V36" s="751"/>
      <c r="W36" s="752"/>
      <c r="X36" s="753"/>
      <c r="Y36" s="751"/>
      <c r="Z36" s="752"/>
      <c r="AA36" s="753"/>
    </row>
    <row r="37" spans="1:31" customFormat="1" ht="45" customHeight="1" x14ac:dyDescent="0.2">
      <c r="A37" s="64"/>
      <c r="B37" s="815"/>
      <c r="C37" s="816"/>
      <c r="D37" s="816"/>
      <c r="E37" s="816"/>
      <c r="F37" s="817"/>
      <c r="G37" s="796"/>
      <c r="H37" s="797"/>
      <c r="I37" s="797"/>
      <c r="J37" s="797"/>
      <c r="K37" s="797"/>
      <c r="L37" s="797"/>
      <c r="M37" s="797"/>
      <c r="N37" s="797"/>
      <c r="O37" s="797"/>
      <c r="P37" s="797"/>
      <c r="Q37" s="797"/>
      <c r="R37" s="797"/>
      <c r="S37" s="797"/>
      <c r="T37" s="797"/>
      <c r="U37" s="798"/>
      <c r="V37" s="792"/>
      <c r="W37" s="792"/>
      <c r="X37" s="792"/>
      <c r="Y37" s="792"/>
      <c r="Z37" s="792"/>
      <c r="AA37" s="792"/>
    </row>
    <row r="38" spans="1:31" customFormat="1" ht="45" customHeight="1" x14ac:dyDescent="0.2">
      <c r="A38" s="64"/>
      <c r="B38" s="815"/>
      <c r="C38" s="816"/>
      <c r="D38" s="816"/>
      <c r="E38" s="816"/>
      <c r="F38" s="817"/>
      <c r="G38" s="796"/>
      <c r="H38" s="797"/>
      <c r="I38" s="797"/>
      <c r="J38" s="797"/>
      <c r="K38" s="797"/>
      <c r="L38" s="797"/>
      <c r="M38" s="797"/>
      <c r="N38" s="797"/>
      <c r="O38" s="797"/>
      <c r="P38" s="797"/>
      <c r="Q38" s="797"/>
      <c r="R38" s="797"/>
      <c r="S38" s="797"/>
      <c r="T38" s="797"/>
      <c r="U38" s="798"/>
      <c r="V38" s="751"/>
      <c r="W38" s="752"/>
      <c r="X38" s="753"/>
      <c r="Y38" s="751"/>
      <c r="Z38" s="752"/>
      <c r="AA38" s="753"/>
    </row>
    <row r="39" spans="1:31" customFormat="1" ht="45" customHeight="1" x14ac:dyDescent="0.2">
      <c r="A39" s="64"/>
      <c r="B39" s="815"/>
      <c r="C39" s="816"/>
      <c r="D39" s="816"/>
      <c r="E39" s="816"/>
      <c r="F39" s="817"/>
      <c r="G39" s="796"/>
      <c r="H39" s="797"/>
      <c r="I39" s="797"/>
      <c r="J39" s="797"/>
      <c r="K39" s="797"/>
      <c r="L39" s="797"/>
      <c r="M39" s="797"/>
      <c r="N39" s="797"/>
      <c r="O39" s="797"/>
      <c r="P39" s="797"/>
      <c r="Q39" s="797"/>
      <c r="R39" s="797"/>
      <c r="S39" s="797"/>
      <c r="T39" s="797"/>
      <c r="U39" s="798"/>
      <c r="V39" s="792"/>
      <c r="W39" s="792"/>
      <c r="X39" s="792"/>
      <c r="Y39" s="792"/>
      <c r="Z39" s="792"/>
      <c r="AA39" s="792"/>
    </row>
    <row r="40" spans="1:31" customFormat="1" ht="45" customHeight="1" x14ac:dyDescent="0.2">
      <c r="A40" s="64"/>
      <c r="B40" s="815"/>
      <c r="C40" s="816"/>
      <c r="D40" s="816"/>
      <c r="E40" s="816"/>
      <c r="F40" s="817"/>
      <c r="G40" s="796"/>
      <c r="H40" s="797"/>
      <c r="I40" s="797"/>
      <c r="J40" s="797"/>
      <c r="K40" s="797"/>
      <c r="L40" s="797"/>
      <c r="M40" s="797"/>
      <c r="N40" s="797"/>
      <c r="O40" s="797"/>
      <c r="P40" s="797"/>
      <c r="Q40" s="797"/>
      <c r="R40" s="797"/>
      <c r="S40" s="797"/>
      <c r="T40" s="797"/>
      <c r="U40" s="798"/>
      <c r="V40" s="751"/>
      <c r="W40" s="752"/>
      <c r="X40" s="753"/>
      <c r="Y40" s="751"/>
      <c r="Z40" s="752"/>
      <c r="AA40" s="753"/>
    </row>
    <row r="41" spans="1:31" customFormat="1" ht="15" customHeight="1" x14ac:dyDescent="0.2">
      <c r="B41" s="2"/>
      <c r="C41" s="2"/>
      <c r="D41" s="2"/>
      <c r="E41" s="2"/>
      <c r="F41" s="2"/>
      <c r="G41" s="2"/>
      <c r="H41" s="2"/>
      <c r="I41" s="2"/>
      <c r="J41" s="2"/>
      <c r="K41" s="2"/>
      <c r="L41" s="2"/>
      <c r="M41" s="5"/>
      <c r="N41" s="5"/>
      <c r="O41" s="3"/>
      <c r="P41" s="2"/>
      <c r="Q41" s="2"/>
      <c r="R41" s="2"/>
      <c r="S41" s="5"/>
      <c r="T41" s="5"/>
      <c r="U41" s="3"/>
      <c r="V41" s="2"/>
      <c r="W41" s="2"/>
      <c r="X41" s="2"/>
      <c r="Y41" s="5"/>
      <c r="Z41" s="5"/>
      <c r="AA41" s="3"/>
    </row>
    <row r="42" spans="1:31" customFormat="1" ht="21" customHeight="1" x14ac:dyDescent="0.2">
      <c r="B42" s="47" t="s">
        <v>642</v>
      </c>
      <c r="O42" s="49"/>
      <c r="P42" s="49"/>
      <c r="Q42" s="49"/>
    </row>
    <row r="43" spans="1:31" customFormat="1" ht="21" customHeight="1" x14ac:dyDescent="0.2">
      <c r="B43" s="47" t="s">
        <v>646</v>
      </c>
      <c r="O43" s="49"/>
      <c r="P43" s="49"/>
      <c r="Q43" s="49"/>
    </row>
    <row r="44" spans="1:31" customFormat="1" ht="30" customHeight="1" x14ac:dyDescent="0.2">
      <c r="B44" s="301" t="s">
        <v>119</v>
      </c>
      <c r="C44" s="302"/>
      <c r="D44" s="302"/>
      <c r="E44" s="303"/>
      <c r="F44" s="485" t="s">
        <v>557</v>
      </c>
      <c r="G44" s="486"/>
      <c r="H44" s="486"/>
      <c r="I44" s="487"/>
      <c r="J44" s="485" t="s">
        <v>558</v>
      </c>
      <c r="K44" s="486"/>
      <c r="L44" s="486"/>
      <c r="M44" s="487"/>
      <c r="N44" s="485" t="s">
        <v>658</v>
      </c>
      <c r="O44" s="486"/>
      <c r="P44" s="486"/>
      <c r="Q44" s="487"/>
      <c r="R44" s="485" t="s">
        <v>405</v>
      </c>
      <c r="S44" s="486"/>
      <c r="T44" s="486"/>
      <c r="U44" s="487"/>
      <c r="V44" s="49"/>
      <c r="AE44" s="48"/>
    </row>
    <row r="45" spans="1:31" customFormat="1" ht="30" customHeight="1" x14ac:dyDescent="0.2">
      <c r="B45" s="718"/>
      <c r="C45" s="719"/>
      <c r="D45" s="719"/>
      <c r="E45" s="720"/>
      <c r="F45" s="829"/>
      <c r="G45" s="830"/>
      <c r="H45" s="830"/>
      <c r="I45" s="831"/>
      <c r="J45" s="829"/>
      <c r="K45" s="830"/>
      <c r="L45" s="830"/>
      <c r="M45" s="831"/>
      <c r="N45" s="829"/>
      <c r="O45" s="830"/>
      <c r="P45" s="830"/>
      <c r="Q45" s="831"/>
      <c r="R45" s="857">
        <f>+IFERROR(AVERAGE(F45,J45,N45*12/9),"")</f>
        <v>0</v>
      </c>
      <c r="S45" s="857"/>
      <c r="T45" s="857"/>
      <c r="U45" s="857"/>
      <c r="V45" s="49"/>
      <c r="AA45" s="46" t="s">
        <v>400</v>
      </c>
      <c r="AC45" s="48"/>
    </row>
    <row r="46" spans="1:31" s="110" customFormat="1" ht="30" customHeight="1" x14ac:dyDescent="0.2">
      <c r="B46" s="794" t="s">
        <v>75</v>
      </c>
      <c r="C46" s="794"/>
      <c r="D46" s="794"/>
      <c r="E46" s="794"/>
      <c r="F46" s="298" t="s">
        <v>76</v>
      </c>
      <c r="G46" s="299"/>
      <c r="H46" s="299"/>
      <c r="I46" s="300"/>
      <c r="J46" s="794" t="s">
        <v>583</v>
      </c>
      <c r="K46" s="794"/>
      <c r="L46" s="794"/>
      <c r="M46" s="794"/>
      <c r="N46" s="794"/>
      <c r="O46" s="298" t="s">
        <v>47</v>
      </c>
      <c r="P46" s="299"/>
      <c r="Q46" s="299"/>
      <c r="R46" s="299"/>
      <c r="S46" s="299"/>
      <c r="T46" s="299"/>
      <c r="U46" s="299"/>
      <c r="V46" s="299"/>
      <c r="W46" s="299"/>
      <c r="X46" s="300"/>
      <c r="Y46" s="747" t="s">
        <v>584</v>
      </c>
      <c r="Z46" s="747"/>
      <c r="AA46" s="747"/>
    </row>
    <row r="47" spans="1:31" s="110" customFormat="1" ht="60" customHeight="1" x14ac:dyDescent="0.2">
      <c r="B47" s="795"/>
      <c r="C47" s="795"/>
      <c r="D47" s="795"/>
      <c r="E47" s="795"/>
      <c r="F47" s="748"/>
      <c r="G47" s="749"/>
      <c r="H47" s="749"/>
      <c r="I47" s="750"/>
      <c r="J47" s="754"/>
      <c r="K47" s="754"/>
      <c r="L47" s="754"/>
      <c r="M47" s="754"/>
      <c r="N47" s="754"/>
      <c r="O47" s="748"/>
      <c r="P47" s="749"/>
      <c r="Q47" s="749"/>
      <c r="R47" s="749"/>
      <c r="S47" s="749"/>
      <c r="T47" s="749"/>
      <c r="U47" s="749"/>
      <c r="V47" s="749"/>
      <c r="W47" s="749"/>
      <c r="X47" s="750"/>
      <c r="Y47" s="755"/>
      <c r="Z47" s="755"/>
      <c r="AA47" s="755"/>
    </row>
    <row r="48" spans="1:31" s="110" customFormat="1" ht="60" customHeight="1" x14ac:dyDescent="0.2">
      <c r="B48" s="795"/>
      <c r="C48" s="795"/>
      <c r="D48" s="795"/>
      <c r="E48" s="795"/>
      <c r="F48" s="748"/>
      <c r="G48" s="749"/>
      <c r="H48" s="749"/>
      <c r="I48" s="750"/>
      <c r="J48" s="754"/>
      <c r="K48" s="754"/>
      <c r="L48" s="754"/>
      <c r="M48" s="754"/>
      <c r="N48" s="754"/>
      <c r="O48" s="748"/>
      <c r="P48" s="749"/>
      <c r="Q48" s="749"/>
      <c r="R48" s="749"/>
      <c r="S48" s="749"/>
      <c r="T48" s="749"/>
      <c r="U48" s="749"/>
      <c r="V48" s="749"/>
      <c r="W48" s="749"/>
      <c r="X48" s="750"/>
      <c r="Y48" s="755"/>
      <c r="Z48" s="755"/>
      <c r="AA48" s="755"/>
    </row>
    <row r="49" spans="1:27" s="110" customFormat="1" ht="60" customHeight="1" x14ac:dyDescent="0.2">
      <c r="B49" s="795"/>
      <c r="C49" s="795"/>
      <c r="D49" s="795"/>
      <c r="E49" s="795"/>
      <c r="F49" s="748"/>
      <c r="G49" s="749"/>
      <c r="H49" s="749"/>
      <c r="I49" s="750"/>
      <c r="J49" s="754"/>
      <c r="K49" s="754"/>
      <c r="L49" s="754"/>
      <c r="M49" s="754"/>
      <c r="N49" s="754"/>
      <c r="O49" s="748"/>
      <c r="P49" s="749"/>
      <c r="Q49" s="749"/>
      <c r="R49" s="749"/>
      <c r="S49" s="749"/>
      <c r="T49" s="749"/>
      <c r="U49" s="749"/>
      <c r="V49" s="749"/>
      <c r="W49" s="749"/>
      <c r="X49" s="750"/>
      <c r="Y49" s="755"/>
      <c r="Z49" s="755"/>
      <c r="AA49" s="755"/>
    </row>
    <row r="50" spans="1:27" customFormat="1" ht="24" customHeight="1" x14ac:dyDescent="0.2">
      <c r="A50" s="64"/>
      <c r="B50" s="227"/>
      <c r="C50" s="227"/>
      <c r="D50" s="7"/>
      <c r="E50" s="7"/>
      <c r="F50" s="7"/>
      <c r="G50" s="7"/>
      <c r="H50" s="7"/>
      <c r="I50" s="7"/>
      <c r="J50" s="7"/>
      <c r="K50" s="7"/>
      <c r="L50" s="7"/>
      <c r="M50" s="7"/>
      <c r="N50" s="7"/>
      <c r="O50" s="7"/>
      <c r="P50" s="7"/>
      <c r="Q50" s="7"/>
      <c r="R50" s="7"/>
      <c r="S50" s="7"/>
      <c r="T50" s="7"/>
      <c r="U50" s="7"/>
      <c r="V50" s="7"/>
      <c r="W50" s="226"/>
      <c r="X50" s="226"/>
      <c r="Y50" s="226"/>
      <c r="Z50" s="226"/>
      <c r="AA50" s="226"/>
    </row>
    <row r="51" spans="1:27" customFormat="1" ht="21" customHeight="1" x14ac:dyDescent="0.2">
      <c r="B51" s="47" t="s">
        <v>625</v>
      </c>
    </row>
    <row r="52" spans="1:27" customFormat="1" ht="15" customHeight="1" x14ac:dyDescent="0.2">
      <c r="B52" s="47"/>
      <c r="Q52" s="48"/>
      <c r="S52" s="48" t="s">
        <v>400</v>
      </c>
      <c r="Y52" s="48"/>
      <c r="AA52" s="48"/>
    </row>
    <row r="53" spans="1:27" customFormat="1" ht="15" customHeight="1" x14ac:dyDescent="0.2">
      <c r="B53" s="833"/>
      <c r="C53" s="834"/>
      <c r="D53" s="834"/>
      <c r="E53" s="834"/>
      <c r="F53" s="834"/>
      <c r="G53" s="835"/>
      <c r="H53" s="589" t="s">
        <v>557</v>
      </c>
      <c r="I53" s="599"/>
      <c r="J53" s="599"/>
      <c r="K53" s="599"/>
      <c r="L53" s="599"/>
      <c r="M53" s="590"/>
      <c r="N53" s="589" t="s">
        <v>562</v>
      </c>
      <c r="O53" s="599"/>
      <c r="P53" s="599"/>
      <c r="Q53" s="599"/>
      <c r="R53" s="599"/>
      <c r="S53" s="590"/>
    </row>
    <row r="54" spans="1:27" customFormat="1" ht="15" customHeight="1" x14ac:dyDescent="0.2">
      <c r="B54" s="836"/>
      <c r="C54" s="837"/>
      <c r="D54" s="837"/>
      <c r="E54" s="837"/>
      <c r="F54" s="837"/>
      <c r="G54" s="838"/>
      <c r="H54" s="589" t="s">
        <v>82</v>
      </c>
      <c r="I54" s="599"/>
      <c r="J54" s="590"/>
      <c r="K54" s="589" t="s">
        <v>81</v>
      </c>
      <c r="L54" s="599"/>
      <c r="M54" s="590"/>
      <c r="N54" s="589" t="s">
        <v>82</v>
      </c>
      <c r="O54" s="599"/>
      <c r="P54" s="590"/>
      <c r="Q54" s="589" t="s">
        <v>81</v>
      </c>
      <c r="R54" s="599"/>
      <c r="S54" s="590"/>
    </row>
    <row r="55" spans="1:27" customFormat="1" ht="16.5" customHeight="1" x14ac:dyDescent="0.2">
      <c r="B55" s="832" t="s">
        <v>55</v>
      </c>
      <c r="C55" s="832"/>
      <c r="D55" s="832"/>
      <c r="E55" s="832"/>
      <c r="F55" s="832"/>
      <c r="G55" s="832"/>
      <c r="H55" s="775">
        <f>SUM(H56:J59)</f>
        <v>0</v>
      </c>
      <c r="I55" s="776"/>
      <c r="J55" s="777"/>
      <c r="K55" s="775">
        <f>SUM(K56:M59)</f>
        <v>0</v>
      </c>
      <c r="L55" s="776"/>
      <c r="M55" s="777"/>
      <c r="N55" s="775">
        <f>SUM(N56:P59)</f>
        <v>0</v>
      </c>
      <c r="O55" s="776"/>
      <c r="P55" s="777"/>
      <c r="Q55" s="775">
        <f>SUM(Q56:S59)</f>
        <v>0</v>
      </c>
      <c r="R55" s="776"/>
      <c r="S55" s="777"/>
    </row>
    <row r="56" spans="1:27" customFormat="1" ht="15" customHeight="1" x14ac:dyDescent="0.2">
      <c r="B56" s="839" t="s">
        <v>64</v>
      </c>
      <c r="C56" s="839"/>
      <c r="D56" s="793" t="s">
        <v>53</v>
      </c>
      <c r="E56" s="793"/>
      <c r="F56" s="793"/>
      <c r="G56" s="793"/>
      <c r="H56" s="768"/>
      <c r="I56" s="769"/>
      <c r="J56" s="770"/>
      <c r="K56" s="768"/>
      <c r="L56" s="769"/>
      <c r="M56" s="770"/>
      <c r="N56" s="768"/>
      <c r="O56" s="769"/>
      <c r="P56" s="770"/>
      <c r="Q56" s="768"/>
      <c r="R56" s="769"/>
      <c r="S56" s="770"/>
    </row>
    <row r="57" spans="1:27" customFormat="1" ht="15" customHeight="1" x14ac:dyDescent="0.2">
      <c r="B57" s="839"/>
      <c r="C57" s="839"/>
      <c r="D57" s="793" t="s">
        <v>42</v>
      </c>
      <c r="E57" s="793"/>
      <c r="F57" s="793"/>
      <c r="G57" s="793"/>
      <c r="H57" s="768"/>
      <c r="I57" s="769"/>
      <c r="J57" s="770"/>
      <c r="K57" s="768"/>
      <c r="L57" s="769"/>
      <c r="M57" s="770"/>
      <c r="N57" s="768"/>
      <c r="O57" s="769"/>
      <c r="P57" s="770"/>
      <c r="Q57" s="768"/>
      <c r="R57" s="769"/>
      <c r="S57" s="770"/>
    </row>
    <row r="58" spans="1:27" customFormat="1" ht="15" customHeight="1" x14ac:dyDescent="0.2">
      <c r="B58" s="839"/>
      <c r="C58" s="839"/>
      <c r="D58" s="793" t="s">
        <v>54</v>
      </c>
      <c r="E58" s="793"/>
      <c r="F58" s="793"/>
      <c r="G58" s="793"/>
      <c r="H58" s="768"/>
      <c r="I58" s="769"/>
      <c r="J58" s="770"/>
      <c r="K58" s="768"/>
      <c r="L58" s="769"/>
      <c r="M58" s="770"/>
      <c r="N58" s="768"/>
      <c r="O58" s="769"/>
      <c r="P58" s="770"/>
      <c r="Q58" s="768"/>
      <c r="R58" s="769"/>
      <c r="S58" s="770"/>
    </row>
    <row r="59" spans="1:27" customFormat="1" ht="15" customHeight="1" thickBot="1" x14ac:dyDescent="0.25">
      <c r="B59" s="840"/>
      <c r="C59" s="840"/>
      <c r="D59" s="841" t="s">
        <v>62</v>
      </c>
      <c r="E59" s="841"/>
      <c r="F59" s="841"/>
      <c r="G59" s="841"/>
      <c r="H59" s="778"/>
      <c r="I59" s="779"/>
      <c r="J59" s="780"/>
      <c r="K59" s="778"/>
      <c r="L59" s="779"/>
      <c r="M59" s="780"/>
      <c r="N59" s="778"/>
      <c r="O59" s="779"/>
      <c r="P59" s="780"/>
      <c r="Q59" s="778"/>
      <c r="R59" s="779"/>
      <c r="S59" s="780"/>
    </row>
    <row r="60" spans="1:27" customFormat="1" ht="15" customHeight="1" thickTop="1" x14ac:dyDescent="0.2">
      <c r="B60" s="784" t="s">
        <v>65</v>
      </c>
      <c r="C60" s="784"/>
      <c r="D60" s="786" t="s">
        <v>21</v>
      </c>
      <c r="E60" s="787"/>
      <c r="F60" s="787"/>
      <c r="G60" s="788"/>
      <c r="H60" s="772"/>
      <c r="I60" s="773"/>
      <c r="J60" s="774"/>
      <c r="K60" s="772"/>
      <c r="L60" s="773"/>
      <c r="M60" s="774"/>
      <c r="N60" s="772"/>
      <c r="O60" s="773"/>
      <c r="P60" s="774"/>
      <c r="Q60" s="772"/>
      <c r="R60" s="773"/>
      <c r="S60" s="774"/>
    </row>
    <row r="61" spans="1:27" customFormat="1" ht="15" customHeight="1" x14ac:dyDescent="0.2">
      <c r="B61" s="785"/>
      <c r="C61" s="785"/>
      <c r="D61" s="781" t="s">
        <v>43</v>
      </c>
      <c r="E61" s="782"/>
      <c r="F61" s="782"/>
      <c r="G61" s="783"/>
      <c r="H61" s="768"/>
      <c r="I61" s="769"/>
      <c r="J61" s="770"/>
      <c r="K61" s="768"/>
      <c r="L61" s="769"/>
      <c r="M61" s="770"/>
      <c r="N61" s="768"/>
      <c r="O61" s="769"/>
      <c r="P61" s="770"/>
      <c r="Q61" s="768"/>
      <c r="R61" s="769"/>
      <c r="S61" s="770"/>
    </row>
    <row r="62" spans="1:27" customFormat="1" ht="15" customHeight="1" x14ac:dyDescent="0.2">
      <c r="B62" s="785"/>
      <c r="C62" s="785"/>
      <c r="D62" s="781" t="s">
        <v>44</v>
      </c>
      <c r="E62" s="782"/>
      <c r="F62" s="782"/>
      <c r="G62" s="783"/>
      <c r="H62" s="768"/>
      <c r="I62" s="769"/>
      <c r="J62" s="770"/>
      <c r="K62" s="768"/>
      <c r="L62" s="769"/>
      <c r="M62" s="770"/>
      <c r="N62" s="768"/>
      <c r="O62" s="769"/>
      <c r="P62" s="770"/>
      <c r="Q62" s="768"/>
      <c r="R62" s="769"/>
      <c r="S62" s="770"/>
    </row>
    <row r="63" spans="1:27" customFormat="1" ht="15" customHeight="1" x14ac:dyDescent="0.2">
      <c r="B63" s="785"/>
      <c r="C63" s="785"/>
      <c r="D63" s="781" t="s">
        <v>59</v>
      </c>
      <c r="E63" s="782"/>
      <c r="F63" s="782"/>
      <c r="G63" s="783"/>
      <c r="H63" s="768"/>
      <c r="I63" s="769"/>
      <c r="J63" s="770"/>
      <c r="K63" s="768"/>
      <c r="L63" s="769"/>
      <c r="M63" s="770"/>
      <c r="N63" s="768"/>
      <c r="O63" s="769"/>
      <c r="P63" s="770"/>
      <c r="Q63" s="768"/>
      <c r="R63" s="769"/>
      <c r="S63" s="770"/>
    </row>
    <row r="64" spans="1:27" customFormat="1" ht="15" customHeight="1" x14ac:dyDescent="0.2">
      <c r="B64" s="785"/>
      <c r="C64" s="785"/>
      <c r="D64" s="781" t="s">
        <v>60</v>
      </c>
      <c r="E64" s="782"/>
      <c r="F64" s="782"/>
      <c r="G64" s="783"/>
      <c r="H64" s="768"/>
      <c r="I64" s="769"/>
      <c r="J64" s="770"/>
      <c r="K64" s="768"/>
      <c r="L64" s="769"/>
      <c r="M64" s="770"/>
      <c r="N64" s="768"/>
      <c r="O64" s="769"/>
      <c r="P64" s="770"/>
      <c r="Q64" s="768"/>
      <c r="R64" s="769"/>
      <c r="S64" s="770"/>
    </row>
    <row r="65" spans="2:19" customFormat="1" ht="15" customHeight="1" x14ac:dyDescent="0.2">
      <c r="B65" s="785"/>
      <c r="C65" s="785"/>
      <c r="D65" s="781" t="s">
        <v>45</v>
      </c>
      <c r="E65" s="782"/>
      <c r="F65" s="782"/>
      <c r="G65" s="783"/>
      <c r="H65" s="768"/>
      <c r="I65" s="769"/>
      <c r="J65" s="770"/>
      <c r="K65" s="768"/>
      <c r="L65" s="769"/>
      <c r="M65" s="770"/>
      <c r="N65" s="768"/>
      <c r="O65" s="769"/>
      <c r="P65" s="770"/>
      <c r="Q65" s="768"/>
      <c r="R65" s="769"/>
      <c r="S65" s="770"/>
    </row>
    <row r="66" spans="2:19" customFormat="1" ht="15" customHeight="1" x14ac:dyDescent="0.2">
      <c r="B66" s="785"/>
      <c r="C66" s="785"/>
      <c r="D66" s="781" t="s">
        <v>61</v>
      </c>
      <c r="E66" s="782"/>
      <c r="F66" s="782"/>
      <c r="G66" s="783"/>
      <c r="H66" s="768"/>
      <c r="I66" s="769"/>
      <c r="J66" s="770"/>
      <c r="K66" s="768"/>
      <c r="L66" s="769"/>
      <c r="M66" s="770"/>
      <c r="N66" s="768"/>
      <c r="O66" s="769"/>
      <c r="P66" s="770"/>
      <c r="Q66" s="768"/>
      <c r="R66" s="769"/>
      <c r="S66" s="770"/>
    </row>
    <row r="67" spans="2:19" customFormat="1" ht="15" customHeight="1" x14ac:dyDescent="0.2">
      <c r="B67" s="833"/>
      <c r="C67" s="834"/>
      <c r="D67" s="834"/>
      <c r="E67" s="834"/>
      <c r="F67" s="834"/>
      <c r="G67" s="835"/>
      <c r="H67" s="589" t="s">
        <v>658</v>
      </c>
      <c r="I67" s="599"/>
      <c r="J67" s="599"/>
      <c r="K67" s="599"/>
      <c r="L67" s="599"/>
      <c r="M67" s="590"/>
      <c r="N67" s="589" t="s">
        <v>405</v>
      </c>
      <c r="O67" s="599"/>
      <c r="P67" s="599"/>
      <c r="Q67" s="599"/>
      <c r="R67" s="599"/>
      <c r="S67" s="590"/>
    </row>
    <row r="68" spans="2:19" customFormat="1" ht="15" customHeight="1" x14ac:dyDescent="0.2">
      <c r="B68" s="836"/>
      <c r="C68" s="837"/>
      <c r="D68" s="837"/>
      <c r="E68" s="837"/>
      <c r="F68" s="837"/>
      <c r="G68" s="838"/>
      <c r="H68" s="589" t="s">
        <v>82</v>
      </c>
      <c r="I68" s="599"/>
      <c r="J68" s="590"/>
      <c r="K68" s="589" t="s">
        <v>81</v>
      </c>
      <c r="L68" s="599"/>
      <c r="M68" s="590"/>
      <c r="N68" s="589" t="s">
        <v>82</v>
      </c>
      <c r="O68" s="599"/>
      <c r="P68" s="590"/>
      <c r="Q68" s="589" t="s">
        <v>81</v>
      </c>
      <c r="R68" s="599"/>
      <c r="S68" s="590"/>
    </row>
    <row r="69" spans="2:19" customFormat="1" ht="16.5" customHeight="1" x14ac:dyDescent="0.2">
      <c r="B69" s="832" t="s">
        <v>55</v>
      </c>
      <c r="C69" s="832"/>
      <c r="D69" s="832"/>
      <c r="E69" s="832"/>
      <c r="F69" s="832"/>
      <c r="G69" s="832"/>
      <c r="H69" s="775">
        <f>SUM(H70:J73)</f>
        <v>0</v>
      </c>
      <c r="I69" s="776"/>
      <c r="J69" s="777"/>
      <c r="K69" s="775">
        <f>SUM(K70:M73)</f>
        <v>0</v>
      </c>
      <c r="L69" s="776"/>
      <c r="M69" s="777"/>
      <c r="N69" s="765">
        <f t="shared" ref="N69:N80" si="0">IFERROR(AVERAGE(H55,N55,H69*12/9),"")</f>
        <v>0</v>
      </c>
      <c r="O69" s="766"/>
      <c r="P69" s="767"/>
      <c r="Q69" s="765">
        <f t="shared" ref="Q69:Q78" si="1">IFERROR(AVERAGE(K55,Q55,K69*12/9),"")</f>
        <v>0</v>
      </c>
      <c r="R69" s="766"/>
      <c r="S69" s="767"/>
    </row>
    <row r="70" spans="2:19" customFormat="1" ht="15" customHeight="1" x14ac:dyDescent="0.2">
      <c r="B70" s="839" t="s">
        <v>64</v>
      </c>
      <c r="C70" s="839"/>
      <c r="D70" s="793" t="s">
        <v>53</v>
      </c>
      <c r="E70" s="793"/>
      <c r="F70" s="793"/>
      <c r="G70" s="793"/>
      <c r="H70" s="768"/>
      <c r="I70" s="769"/>
      <c r="J70" s="770"/>
      <c r="K70" s="768"/>
      <c r="L70" s="769"/>
      <c r="M70" s="770"/>
      <c r="N70" s="765">
        <f t="shared" si="0"/>
        <v>0</v>
      </c>
      <c r="O70" s="766"/>
      <c r="P70" s="767"/>
      <c r="Q70" s="765">
        <f t="shared" si="1"/>
        <v>0</v>
      </c>
      <c r="R70" s="766"/>
      <c r="S70" s="767"/>
    </row>
    <row r="71" spans="2:19" customFormat="1" ht="15" customHeight="1" x14ac:dyDescent="0.2">
      <c r="B71" s="839"/>
      <c r="C71" s="839"/>
      <c r="D71" s="793" t="s">
        <v>42</v>
      </c>
      <c r="E71" s="793"/>
      <c r="F71" s="793"/>
      <c r="G71" s="793"/>
      <c r="H71" s="768"/>
      <c r="I71" s="769"/>
      <c r="J71" s="770"/>
      <c r="K71" s="768"/>
      <c r="L71" s="769"/>
      <c r="M71" s="770"/>
      <c r="N71" s="765">
        <f t="shared" si="0"/>
        <v>0</v>
      </c>
      <c r="O71" s="766"/>
      <c r="P71" s="767"/>
      <c r="Q71" s="765">
        <f t="shared" si="1"/>
        <v>0</v>
      </c>
      <c r="R71" s="766"/>
      <c r="S71" s="767"/>
    </row>
    <row r="72" spans="2:19" customFormat="1" ht="15" customHeight="1" x14ac:dyDescent="0.2">
      <c r="B72" s="839"/>
      <c r="C72" s="839"/>
      <c r="D72" s="793" t="s">
        <v>54</v>
      </c>
      <c r="E72" s="793"/>
      <c r="F72" s="793"/>
      <c r="G72" s="793"/>
      <c r="H72" s="768"/>
      <c r="I72" s="769"/>
      <c r="J72" s="770"/>
      <c r="K72" s="768"/>
      <c r="L72" s="769"/>
      <c r="M72" s="770"/>
      <c r="N72" s="765">
        <f t="shared" si="0"/>
        <v>0</v>
      </c>
      <c r="O72" s="766"/>
      <c r="P72" s="767"/>
      <c r="Q72" s="765">
        <f t="shared" si="1"/>
        <v>0</v>
      </c>
      <c r="R72" s="766"/>
      <c r="S72" s="767"/>
    </row>
    <row r="73" spans="2:19" customFormat="1" ht="15" customHeight="1" thickBot="1" x14ac:dyDescent="0.25">
      <c r="B73" s="840"/>
      <c r="C73" s="840"/>
      <c r="D73" s="841" t="s">
        <v>62</v>
      </c>
      <c r="E73" s="841"/>
      <c r="F73" s="841"/>
      <c r="G73" s="841"/>
      <c r="H73" s="778"/>
      <c r="I73" s="779"/>
      <c r="J73" s="780"/>
      <c r="K73" s="778"/>
      <c r="L73" s="779"/>
      <c r="M73" s="780"/>
      <c r="N73" s="842">
        <f t="shared" si="0"/>
        <v>0</v>
      </c>
      <c r="O73" s="843"/>
      <c r="P73" s="844"/>
      <c r="Q73" s="842">
        <f t="shared" si="1"/>
        <v>0</v>
      </c>
      <c r="R73" s="843"/>
      <c r="S73" s="844"/>
    </row>
    <row r="74" spans="2:19" customFormat="1" ht="15" customHeight="1" thickTop="1" x14ac:dyDescent="0.2">
      <c r="B74" s="784" t="s">
        <v>65</v>
      </c>
      <c r="C74" s="784"/>
      <c r="D74" s="786" t="s">
        <v>21</v>
      </c>
      <c r="E74" s="787"/>
      <c r="F74" s="787"/>
      <c r="G74" s="788"/>
      <c r="H74" s="772"/>
      <c r="I74" s="773"/>
      <c r="J74" s="774"/>
      <c r="K74" s="772"/>
      <c r="L74" s="773"/>
      <c r="M74" s="774"/>
      <c r="N74" s="789">
        <f t="shared" si="0"/>
        <v>0</v>
      </c>
      <c r="O74" s="790"/>
      <c r="P74" s="791"/>
      <c r="Q74" s="789">
        <f t="shared" si="1"/>
        <v>0</v>
      </c>
      <c r="R74" s="790"/>
      <c r="S74" s="791"/>
    </row>
    <row r="75" spans="2:19" customFormat="1" ht="15" customHeight="1" x14ac:dyDescent="0.2">
      <c r="B75" s="785"/>
      <c r="C75" s="785"/>
      <c r="D75" s="781" t="s">
        <v>43</v>
      </c>
      <c r="E75" s="782"/>
      <c r="F75" s="782"/>
      <c r="G75" s="783"/>
      <c r="H75" s="768"/>
      <c r="I75" s="769"/>
      <c r="J75" s="770"/>
      <c r="K75" s="768"/>
      <c r="L75" s="769"/>
      <c r="M75" s="770"/>
      <c r="N75" s="765">
        <f t="shared" si="0"/>
        <v>0</v>
      </c>
      <c r="O75" s="766"/>
      <c r="P75" s="767"/>
      <c r="Q75" s="765">
        <f t="shared" si="1"/>
        <v>0</v>
      </c>
      <c r="R75" s="766"/>
      <c r="S75" s="767"/>
    </row>
    <row r="76" spans="2:19" customFormat="1" ht="15" customHeight="1" x14ac:dyDescent="0.2">
      <c r="B76" s="785"/>
      <c r="C76" s="785"/>
      <c r="D76" s="781" t="s">
        <v>44</v>
      </c>
      <c r="E76" s="782"/>
      <c r="F76" s="782"/>
      <c r="G76" s="783"/>
      <c r="H76" s="768"/>
      <c r="I76" s="769"/>
      <c r="J76" s="770"/>
      <c r="K76" s="768"/>
      <c r="L76" s="769"/>
      <c r="M76" s="770"/>
      <c r="N76" s="765">
        <f t="shared" si="0"/>
        <v>0</v>
      </c>
      <c r="O76" s="766"/>
      <c r="P76" s="767"/>
      <c r="Q76" s="765">
        <f t="shared" si="1"/>
        <v>0</v>
      </c>
      <c r="R76" s="766"/>
      <c r="S76" s="767"/>
    </row>
    <row r="77" spans="2:19" customFormat="1" ht="15" customHeight="1" x14ac:dyDescent="0.2">
      <c r="B77" s="785"/>
      <c r="C77" s="785"/>
      <c r="D77" s="781" t="s">
        <v>59</v>
      </c>
      <c r="E77" s="782"/>
      <c r="F77" s="782"/>
      <c r="G77" s="783"/>
      <c r="H77" s="768"/>
      <c r="I77" s="769"/>
      <c r="J77" s="770"/>
      <c r="K77" s="768"/>
      <c r="L77" s="769"/>
      <c r="M77" s="770"/>
      <c r="N77" s="765">
        <f t="shared" si="0"/>
        <v>0</v>
      </c>
      <c r="O77" s="766"/>
      <c r="P77" s="767"/>
      <c r="Q77" s="765">
        <f t="shared" si="1"/>
        <v>0</v>
      </c>
      <c r="R77" s="766"/>
      <c r="S77" s="767"/>
    </row>
    <row r="78" spans="2:19" customFormat="1" ht="15" customHeight="1" x14ac:dyDescent="0.2">
      <c r="B78" s="785"/>
      <c r="C78" s="785"/>
      <c r="D78" s="781" t="s">
        <v>60</v>
      </c>
      <c r="E78" s="782"/>
      <c r="F78" s="782"/>
      <c r="G78" s="783"/>
      <c r="H78" s="768"/>
      <c r="I78" s="769"/>
      <c r="J78" s="770"/>
      <c r="K78" s="768"/>
      <c r="L78" s="769"/>
      <c r="M78" s="770"/>
      <c r="N78" s="765">
        <f t="shared" si="0"/>
        <v>0</v>
      </c>
      <c r="O78" s="766"/>
      <c r="P78" s="767"/>
      <c r="Q78" s="765">
        <f t="shared" si="1"/>
        <v>0</v>
      </c>
      <c r="R78" s="766"/>
      <c r="S78" s="767"/>
    </row>
    <row r="79" spans="2:19" customFormat="1" ht="15" customHeight="1" x14ac:dyDescent="0.2">
      <c r="B79" s="785"/>
      <c r="C79" s="785"/>
      <c r="D79" s="781" t="s">
        <v>45</v>
      </c>
      <c r="E79" s="782"/>
      <c r="F79" s="782"/>
      <c r="G79" s="783"/>
      <c r="H79" s="768"/>
      <c r="I79" s="769"/>
      <c r="J79" s="770"/>
      <c r="K79" s="768"/>
      <c r="L79" s="769"/>
      <c r="M79" s="770"/>
      <c r="N79" s="765">
        <f t="shared" si="0"/>
        <v>0</v>
      </c>
      <c r="O79" s="766"/>
      <c r="P79" s="767"/>
      <c r="Q79" s="765">
        <f t="shared" ref="Q79:Q80" si="2">IFERROR(AVERAGE(K65,Q65,K79*12/9),"")</f>
        <v>0</v>
      </c>
      <c r="R79" s="766"/>
      <c r="S79" s="767"/>
    </row>
    <row r="80" spans="2:19" customFormat="1" ht="15" customHeight="1" x14ac:dyDescent="0.2">
      <c r="B80" s="785"/>
      <c r="C80" s="785"/>
      <c r="D80" s="781" t="s">
        <v>61</v>
      </c>
      <c r="E80" s="782"/>
      <c r="F80" s="782"/>
      <c r="G80" s="783"/>
      <c r="H80" s="768"/>
      <c r="I80" s="769"/>
      <c r="J80" s="770"/>
      <c r="K80" s="768"/>
      <c r="L80" s="769"/>
      <c r="M80" s="770"/>
      <c r="N80" s="765">
        <f t="shared" si="0"/>
        <v>0</v>
      </c>
      <c r="O80" s="766"/>
      <c r="P80" s="767"/>
      <c r="Q80" s="765">
        <f t="shared" si="2"/>
        <v>0</v>
      </c>
      <c r="R80" s="766"/>
      <c r="S80" s="767"/>
    </row>
    <row r="81" spans="2:27" customFormat="1" ht="15" customHeight="1" x14ac:dyDescent="0.2">
      <c r="B81" s="2"/>
      <c r="C81" s="2"/>
      <c r="D81" s="2"/>
      <c r="E81" s="2"/>
      <c r="F81" s="2"/>
      <c r="G81" s="2"/>
      <c r="H81" s="2"/>
      <c r="I81" s="2"/>
      <c r="J81" s="2"/>
      <c r="K81" s="2"/>
      <c r="L81" s="2"/>
      <c r="M81" s="5"/>
      <c r="N81" s="5"/>
      <c r="O81" s="3"/>
      <c r="P81" s="2"/>
      <c r="Q81" s="2"/>
      <c r="R81" s="2"/>
      <c r="S81" s="5"/>
      <c r="T81" s="5"/>
      <c r="U81" s="3"/>
      <c r="V81" s="2"/>
      <c r="W81" s="2"/>
      <c r="X81" s="2"/>
      <c r="Y81" s="5"/>
      <c r="Z81" s="5"/>
      <c r="AA81" s="3"/>
    </row>
    <row r="82" spans="2:27" customFormat="1" ht="15" customHeight="1" x14ac:dyDescent="0.2">
      <c r="B82" s="34"/>
      <c r="C82" s="34"/>
      <c r="D82" s="34"/>
      <c r="E82" s="34"/>
      <c r="F82" s="34"/>
      <c r="G82" s="34"/>
      <c r="H82" s="34"/>
      <c r="I82" s="34"/>
      <c r="J82" s="34"/>
      <c r="K82" s="34"/>
      <c r="L82" s="34"/>
      <c r="M82" s="34"/>
      <c r="N82" s="34"/>
      <c r="O82" s="34"/>
      <c r="P82" s="34"/>
      <c r="Q82" s="34"/>
      <c r="R82" s="34"/>
      <c r="S82" s="34"/>
      <c r="T82" s="34"/>
      <c r="U82" s="34"/>
      <c r="V82" s="34"/>
      <c r="W82" s="34"/>
      <c r="X82" s="34"/>
      <c r="Y82" s="34"/>
      <c r="Z82" s="34"/>
      <c r="AA82" s="34"/>
    </row>
    <row r="83" spans="2:27" customFormat="1" ht="21" customHeight="1" x14ac:dyDescent="0.2">
      <c r="B83" s="47" t="s">
        <v>626</v>
      </c>
      <c r="AA83" s="65" t="s">
        <v>58</v>
      </c>
    </row>
    <row r="84" spans="2:27" customFormat="1" ht="15" customHeight="1" x14ac:dyDescent="0.2">
      <c r="B84" s="298" t="s">
        <v>234</v>
      </c>
      <c r="C84" s="300"/>
      <c r="D84" s="771" t="s">
        <v>467</v>
      </c>
      <c r="E84" s="771"/>
      <c r="F84" s="771"/>
      <c r="G84" s="771"/>
      <c r="H84" s="771"/>
      <c r="I84" s="771"/>
      <c r="J84" s="771" t="s">
        <v>456</v>
      </c>
      <c r="K84" s="771"/>
      <c r="L84" s="771"/>
      <c r="M84" s="771"/>
      <c r="N84" s="771"/>
      <c r="O84" s="771"/>
      <c r="P84" s="771"/>
      <c r="Q84" s="771"/>
      <c r="R84" s="771"/>
      <c r="S84" s="771"/>
      <c r="T84" s="771"/>
      <c r="U84" s="771"/>
      <c r="V84" s="771"/>
      <c r="W84" s="771"/>
      <c r="X84" s="342" t="s">
        <v>1</v>
      </c>
      <c r="Y84" s="348"/>
      <c r="Z84" s="342" t="s">
        <v>2</v>
      </c>
      <c r="AA84" s="348"/>
    </row>
    <row r="85" spans="2:27" customFormat="1" ht="15" customHeight="1" x14ac:dyDescent="0.2">
      <c r="B85" s="445" t="s">
        <v>557</v>
      </c>
      <c r="C85" s="447"/>
      <c r="D85" s="758"/>
      <c r="E85" s="758"/>
      <c r="F85" s="758"/>
      <c r="G85" s="758"/>
      <c r="H85" s="758"/>
      <c r="I85" s="758"/>
      <c r="J85" s="674"/>
      <c r="K85" s="674"/>
      <c r="L85" s="674"/>
      <c r="M85" s="674"/>
      <c r="N85" s="674"/>
      <c r="O85" s="674"/>
      <c r="P85" s="674"/>
      <c r="Q85" s="674"/>
      <c r="R85" s="674"/>
      <c r="S85" s="674"/>
      <c r="T85" s="674"/>
      <c r="U85" s="674"/>
      <c r="V85" s="674"/>
      <c r="W85" s="674"/>
      <c r="X85" s="673"/>
      <c r="Y85" s="673"/>
      <c r="Z85" s="673"/>
      <c r="AA85" s="673"/>
    </row>
    <row r="86" spans="2:27" customFormat="1" ht="15" customHeight="1" x14ac:dyDescent="0.2">
      <c r="B86" s="448"/>
      <c r="C86" s="450"/>
      <c r="D86" s="759"/>
      <c r="E86" s="760"/>
      <c r="F86" s="760"/>
      <c r="G86" s="760"/>
      <c r="H86" s="760"/>
      <c r="I86" s="761"/>
      <c r="J86" s="762"/>
      <c r="K86" s="763"/>
      <c r="L86" s="763"/>
      <c r="M86" s="763"/>
      <c r="N86" s="763"/>
      <c r="O86" s="763"/>
      <c r="P86" s="763"/>
      <c r="Q86" s="763"/>
      <c r="R86" s="763"/>
      <c r="S86" s="763"/>
      <c r="T86" s="763"/>
      <c r="U86" s="763"/>
      <c r="V86" s="763"/>
      <c r="W86" s="764"/>
      <c r="X86" s="673"/>
      <c r="Y86" s="673"/>
      <c r="Z86" s="673"/>
      <c r="AA86" s="673"/>
    </row>
    <row r="87" spans="2:27" customFormat="1" ht="15" customHeight="1" x14ac:dyDescent="0.2">
      <c r="B87" s="448"/>
      <c r="C87" s="450"/>
      <c r="D87" s="759"/>
      <c r="E87" s="760"/>
      <c r="F87" s="760"/>
      <c r="G87" s="760"/>
      <c r="H87" s="760"/>
      <c r="I87" s="761"/>
      <c r="J87" s="762"/>
      <c r="K87" s="763"/>
      <c r="L87" s="763"/>
      <c r="M87" s="763"/>
      <c r="N87" s="763"/>
      <c r="O87" s="763"/>
      <c r="P87" s="763"/>
      <c r="Q87" s="763"/>
      <c r="R87" s="763"/>
      <c r="S87" s="763"/>
      <c r="T87" s="763"/>
      <c r="U87" s="763"/>
      <c r="V87" s="763"/>
      <c r="W87" s="764"/>
      <c r="X87" s="673"/>
      <c r="Y87" s="673"/>
      <c r="Z87" s="673"/>
      <c r="AA87" s="673"/>
    </row>
    <row r="88" spans="2:27" customFormat="1" ht="15" customHeight="1" x14ac:dyDescent="0.2">
      <c r="B88" s="451"/>
      <c r="C88" s="453"/>
      <c r="D88" s="759"/>
      <c r="E88" s="760"/>
      <c r="F88" s="760"/>
      <c r="G88" s="760"/>
      <c r="H88" s="760"/>
      <c r="I88" s="761"/>
      <c r="J88" s="762"/>
      <c r="K88" s="763"/>
      <c r="L88" s="763"/>
      <c r="M88" s="763"/>
      <c r="N88" s="763"/>
      <c r="O88" s="763"/>
      <c r="P88" s="763"/>
      <c r="Q88" s="763"/>
      <c r="R88" s="763"/>
      <c r="S88" s="763"/>
      <c r="T88" s="763"/>
      <c r="U88" s="763"/>
      <c r="V88" s="763"/>
      <c r="W88" s="764"/>
      <c r="X88" s="673"/>
      <c r="Y88" s="757"/>
      <c r="Z88" s="673"/>
      <c r="AA88" s="757"/>
    </row>
    <row r="89" spans="2:27" customFormat="1" ht="15" customHeight="1" x14ac:dyDescent="0.2">
      <c r="B89" s="298" t="s">
        <v>16</v>
      </c>
      <c r="C89" s="299"/>
      <c r="D89" s="299"/>
      <c r="E89" s="299"/>
      <c r="F89" s="299"/>
      <c r="G89" s="299"/>
      <c r="H89" s="299"/>
      <c r="I89" s="299"/>
      <c r="J89" s="299"/>
      <c r="K89" s="299"/>
      <c r="L89" s="299"/>
      <c r="M89" s="299"/>
      <c r="N89" s="299"/>
      <c r="O89" s="299"/>
      <c r="P89" s="299"/>
      <c r="Q89" s="299"/>
      <c r="R89" s="299"/>
      <c r="S89" s="299"/>
      <c r="T89" s="299"/>
      <c r="U89" s="299"/>
      <c r="V89" s="299"/>
      <c r="W89" s="300"/>
      <c r="X89" s="845">
        <f>SUM(X85:Y88)</f>
        <v>0</v>
      </c>
      <c r="Y89" s="846"/>
      <c r="Z89" s="845">
        <f>SUM(Z85:AA88)</f>
        <v>0</v>
      </c>
      <c r="AA89" s="846"/>
    </row>
    <row r="90" spans="2:27" customFormat="1" ht="15" customHeight="1" x14ac:dyDescent="0.2">
      <c r="B90" s="445" t="s">
        <v>562</v>
      </c>
      <c r="C90" s="447"/>
      <c r="D90" s="758"/>
      <c r="E90" s="758"/>
      <c r="F90" s="758"/>
      <c r="G90" s="758"/>
      <c r="H90" s="758"/>
      <c r="I90" s="758"/>
      <c r="J90" s="674"/>
      <c r="K90" s="674"/>
      <c r="L90" s="674"/>
      <c r="M90" s="674"/>
      <c r="N90" s="674"/>
      <c r="O90" s="674"/>
      <c r="P90" s="674"/>
      <c r="Q90" s="674"/>
      <c r="R90" s="674"/>
      <c r="S90" s="674"/>
      <c r="T90" s="674"/>
      <c r="U90" s="674"/>
      <c r="V90" s="674"/>
      <c r="W90" s="674"/>
      <c r="X90" s="673"/>
      <c r="Y90" s="673"/>
      <c r="Z90" s="673"/>
      <c r="AA90" s="673"/>
    </row>
    <row r="91" spans="2:27" customFormat="1" ht="15" customHeight="1" x14ac:dyDescent="0.2">
      <c r="B91" s="448"/>
      <c r="C91" s="450"/>
      <c r="D91" s="759"/>
      <c r="E91" s="760"/>
      <c r="F91" s="760"/>
      <c r="G91" s="760"/>
      <c r="H91" s="760"/>
      <c r="I91" s="761"/>
      <c r="J91" s="762"/>
      <c r="K91" s="763"/>
      <c r="L91" s="763"/>
      <c r="M91" s="763"/>
      <c r="N91" s="763"/>
      <c r="O91" s="763"/>
      <c r="P91" s="763"/>
      <c r="Q91" s="763"/>
      <c r="R91" s="763"/>
      <c r="S91" s="763"/>
      <c r="T91" s="763"/>
      <c r="U91" s="763"/>
      <c r="V91" s="763"/>
      <c r="W91" s="764"/>
      <c r="X91" s="673"/>
      <c r="Y91" s="673"/>
      <c r="Z91" s="673"/>
      <c r="AA91" s="673"/>
    </row>
    <row r="92" spans="2:27" customFormat="1" ht="15" customHeight="1" x14ac:dyDescent="0.2">
      <c r="B92" s="448"/>
      <c r="C92" s="450"/>
      <c r="D92" s="759"/>
      <c r="E92" s="760"/>
      <c r="F92" s="760"/>
      <c r="G92" s="760"/>
      <c r="H92" s="760"/>
      <c r="I92" s="761"/>
      <c r="J92" s="762"/>
      <c r="K92" s="763"/>
      <c r="L92" s="763"/>
      <c r="M92" s="763"/>
      <c r="N92" s="763"/>
      <c r="O92" s="763"/>
      <c r="P92" s="763"/>
      <c r="Q92" s="763"/>
      <c r="R92" s="763"/>
      <c r="S92" s="763"/>
      <c r="T92" s="763"/>
      <c r="U92" s="763"/>
      <c r="V92" s="763"/>
      <c r="W92" s="764"/>
      <c r="X92" s="673"/>
      <c r="Y92" s="673"/>
      <c r="Z92" s="673"/>
      <c r="AA92" s="673"/>
    </row>
    <row r="93" spans="2:27" customFormat="1" ht="15" customHeight="1" x14ac:dyDescent="0.2">
      <c r="B93" s="451"/>
      <c r="C93" s="453"/>
      <c r="D93" s="759"/>
      <c r="E93" s="760"/>
      <c r="F93" s="760"/>
      <c r="G93" s="760"/>
      <c r="H93" s="760"/>
      <c r="I93" s="761"/>
      <c r="J93" s="762"/>
      <c r="K93" s="763"/>
      <c r="L93" s="763"/>
      <c r="M93" s="763"/>
      <c r="N93" s="763"/>
      <c r="O93" s="763"/>
      <c r="P93" s="763"/>
      <c r="Q93" s="763"/>
      <c r="R93" s="763"/>
      <c r="S93" s="763"/>
      <c r="T93" s="763"/>
      <c r="U93" s="763"/>
      <c r="V93" s="763"/>
      <c r="W93" s="764"/>
      <c r="X93" s="673"/>
      <c r="Y93" s="757"/>
      <c r="Z93" s="673"/>
      <c r="AA93" s="757"/>
    </row>
    <row r="94" spans="2:27" customFormat="1" ht="15" customHeight="1" x14ac:dyDescent="0.2">
      <c r="B94" s="794" t="s">
        <v>16</v>
      </c>
      <c r="C94" s="794"/>
      <c r="D94" s="794"/>
      <c r="E94" s="794"/>
      <c r="F94" s="794"/>
      <c r="G94" s="794"/>
      <c r="H94" s="794"/>
      <c r="I94" s="794"/>
      <c r="J94" s="794"/>
      <c r="K94" s="794"/>
      <c r="L94" s="794"/>
      <c r="M94" s="794"/>
      <c r="N94" s="794"/>
      <c r="O94" s="794"/>
      <c r="P94" s="794"/>
      <c r="Q94" s="794"/>
      <c r="R94" s="794"/>
      <c r="S94" s="794"/>
      <c r="T94" s="794"/>
      <c r="U94" s="794"/>
      <c r="V94" s="794"/>
      <c r="W94" s="794"/>
      <c r="X94" s="756">
        <f>SUM(X90:Y93)</f>
        <v>0</v>
      </c>
      <c r="Y94" s="756"/>
      <c r="Z94" s="756">
        <f>SUM(Z90:AA93)</f>
        <v>0</v>
      </c>
      <c r="AA94" s="756"/>
    </row>
    <row r="95" spans="2:27" customFormat="1" ht="15" customHeight="1" x14ac:dyDescent="0.2">
      <c r="B95" s="445" t="s">
        <v>658</v>
      </c>
      <c r="C95" s="447"/>
      <c r="D95" s="758"/>
      <c r="E95" s="758"/>
      <c r="F95" s="758"/>
      <c r="G95" s="758"/>
      <c r="H95" s="758"/>
      <c r="I95" s="758"/>
      <c r="J95" s="674"/>
      <c r="K95" s="674"/>
      <c r="L95" s="674"/>
      <c r="M95" s="674"/>
      <c r="N95" s="674"/>
      <c r="O95" s="674"/>
      <c r="P95" s="674"/>
      <c r="Q95" s="674"/>
      <c r="R95" s="674"/>
      <c r="S95" s="674"/>
      <c r="T95" s="674"/>
      <c r="U95" s="674"/>
      <c r="V95" s="674"/>
      <c r="W95" s="674"/>
      <c r="X95" s="673"/>
      <c r="Y95" s="673"/>
      <c r="Z95" s="673"/>
      <c r="AA95" s="673"/>
    </row>
    <row r="96" spans="2:27" customFormat="1" ht="15" customHeight="1" x14ac:dyDescent="0.2">
      <c r="B96" s="448"/>
      <c r="C96" s="450"/>
      <c r="D96" s="759"/>
      <c r="E96" s="760"/>
      <c r="F96" s="760"/>
      <c r="G96" s="760"/>
      <c r="H96" s="760"/>
      <c r="I96" s="761"/>
      <c r="J96" s="762"/>
      <c r="K96" s="763"/>
      <c r="L96" s="763"/>
      <c r="M96" s="763"/>
      <c r="N96" s="763"/>
      <c r="O96" s="763"/>
      <c r="P96" s="763"/>
      <c r="Q96" s="763"/>
      <c r="R96" s="763"/>
      <c r="S96" s="763"/>
      <c r="T96" s="763"/>
      <c r="U96" s="763"/>
      <c r="V96" s="763"/>
      <c r="W96" s="764"/>
      <c r="X96" s="673"/>
      <c r="Y96" s="673"/>
      <c r="Z96" s="673"/>
      <c r="AA96" s="673"/>
    </row>
    <row r="97" spans="2:27" customFormat="1" ht="15" customHeight="1" x14ac:dyDescent="0.2">
      <c r="B97" s="448"/>
      <c r="C97" s="450"/>
      <c r="D97" s="759"/>
      <c r="E97" s="760"/>
      <c r="F97" s="760"/>
      <c r="G97" s="760"/>
      <c r="H97" s="760"/>
      <c r="I97" s="761"/>
      <c r="J97" s="762"/>
      <c r="K97" s="763"/>
      <c r="L97" s="763"/>
      <c r="M97" s="763"/>
      <c r="N97" s="763"/>
      <c r="O97" s="763"/>
      <c r="P97" s="763"/>
      <c r="Q97" s="763"/>
      <c r="R97" s="763"/>
      <c r="S97" s="763"/>
      <c r="T97" s="763"/>
      <c r="U97" s="763"/>
      <c r="V97" s="763"/>
      <c r="W97" s="764"/>
      <c r="X97" s="673"/>
      <c r="Y97" s="673"/>
      <c r="Z97" s="673"/>
      <c r="AA97" s="673"/>
    </row>
    <row r="98" spans="2:27" customFormat="1" ht="15" customHeight="1" x14ac:dyDescent="0.2">
      <c r="B98" s="451"/>
      <c r="C98" s="453"/>
      <c r="D98" s="759"/>
      <c r="E98" s="760"/>
      <c r="F98" s="760"/>
      <c r="G98" s="760"/>
      <c r="H98" s="760"/>
      <c r="I98" s="761"/>
      <c r="J98" s="762"/>
      <c r="K98" s="763"/>
      <c r="L98" s="763"/>
      <c r="M98" s="763"/>
      <c r="N98" s="763"/>
      <c r="O98" s="763"/>
      <c r="P98" s="763"/>
      <c r="Q98" s="763"/>
      <c r="R98" s="763"/>
      <c r="S98" s="763"/>
      <c r="T98" s="763"/>
      <c r="U98" s="763"/>
      <c r="V98" s="763"/>
      <c r="W98" s="764"/>
      <c r="X98" s="673"/>
      <c r="Y98" s="757"/>
      <c r="Z98" s="673"/>
      <c r="AA98" s="757"/>
    </row>
    <row r="99" spans="2:27" customFormat="1" ht="15" customHeight="1" x14ac:dyDescent="0.2">
      <c r="B99" s="794" t="s">
        <v>16</v>
      </c>
      <c r="C99" s="794"/>
      <c r="D99" s="794"/>
      <c r="E99" s="794"/>
      <c r="F99" s="794"/>
      <c r="G99" s="794"/>
      <c r="H99" s="794"/>
      <c r="I99" s="794"/>
      <c r="J99" s="794"/>
      <c r="K99" s="794"/>
      <c r="L99" s="794"/>
      <c r="M99" s="794"/>
      <c r="N99" s="794"/>
      <c r="O99" s="794"/>
      <c r="P99" s="794"/>
      <c r="Q99" s="794"/>
      <c r="R99" s="794"/>
      <c r="S99" s="794"/>
      <c r="T99" s="794"/>
      <c r="U99" s="794"/>
      <c r="V99" s="794"/>
      <c r="W99" s="794"/>
      <c r="X99" s="756">
        <f>SUM(X95:Y98)</f>
        <v>0</v>
      </c>
      <c r="Y99" s="756"/>
      <c r="Z99" s="756">
        <f>SUM(Z95:AA98)</f>
        <v>0</v>
      </c>
      <c r="AA99" s="756"/>
    </row>
    <row r="100" spans="2:27" ht="15" customHeight="1" x14ac:dyDescent="0.2"/>
    <row r="101" spans="2:27" ht="15" customHeight="1" x14ac:dyDescent="0.2"/>
    <row r="102" spans="2:27" ht="15" customHeight="1" x14ac:dyDescent="0.2"/>
    <row r="103" spans="2:27" ht="15" customHeight="1" x14ac:dyDescent="0.2"/>
    <row r="104" spans="2:27" ht="15" customHeight="1" x14ac:dyDescent="0.2"/>
    <row r="105" spans="2:27" ht="15" customHeight="1" x14ac:dyDescent="0.2"/>
    <row r="106" spans="2:27" ht="15" customHeight="1" x14ac:dyDescent="0.2"/>
    <row r="107" spans="2:27" ht="15" customHeight="1" x14ac:dyDescent="0.2"/>
    <row r="108" spans="2:27" ht="15" customHeight="1" x14ac:dyDescent="0.2"/>
    <row r="109" spans="2:27" ht="15" customHeight="1" x14ac:dyDescent="0.2"/>
    <row r="110" spans="2:27" ht="15" customHeight="1" x14ac:dyDescent="0.2"/>
    <row r="111" spans="2:27" ht="15" customHeight="1" x14ac:dyDescent="0.2"/>
    <row r="112" spans="2:27" ht="15" customHeight="1" x14ac:dyDescent="0.2"/>
    <row r="113" ht="15" customHeight="1" x14ac:dyDescent="0.2"/>
    <row r="114" ht="15" customHeight="1" x14ac:dyDescent="0.2"/>
    <row r="115" ht="15" customHeight="1" x14ac:dyDescent="0.2"/>
    <row r="116" ht="15" customHeight="1" x14ac:dyDescent="0.2"/>
    <row r="117" ht="15" customHeight="1" x14ac:dyDescent="0.2"/>
    <row r="118" ht="15" customHeight="1" x14ac:dyDescent="0.2"/>
    <row r="119" ht="15" customHeight="1" x14ac:dyDescent="0.2"/>
    <row r="120" ht="15" customHeight="1" x14ac:dyDescent="0.2"/>
    <row r="121" ht="15" customHeight="1" x14ac:dyDescent="0.2"/>
    <row r="122" ht="15" customHeight="1" x14ac:dyDescent="0.2"/>
    <row r="123" ht="15" customHeight="1" x14ac:dyDescent="0.2"/>
  </sheetData>
  <customSheetViews>
    <customSheetView guid="{6C6F9770-00A4-469A-B65C-1B89AB972F41}" showPageBreaks="1" fitToPage="1" printArea="1" view="pageBreakPreview" topLeftCell="A46">
      <selection activeCell="B64" sqref="B64:AA64"/>
      <rowBreaks count="2" manualBreakCount="2">
        <brk id="30" max="26" man="1"/>
        <brk id="65" max="26" man="1"/>
      </rowBreaks>
      <pageMargins left="0.59055118110236227" right="0.59055118110236227" top="0.72187500000000004" bottom="0.78740157480314965" header="0.51181102362204722" footer="0.39370078740157483"/>
      <printOptions horizontalCentered="1"/>
      <pageSetup paperSize="9" scale="96" firstPageNumber="11" fitToHeight="0" orientation="portrait" cellComments="asDisplayed" r:id="rId1"/>
      <headerFooter alignWithMargins="0">
        <oddHeader>&amp;R&amp;10
&amp;A</oddHeader>
        <oddFooter>&amp;C&amp;P</oddFooter>
      </headerFooter>
    </customSheetView>
  </customSheetViews>
  <mergeCells count="389">
    <mergeCell ref="K75:M75"/>
    <mergeCell ref="H76:J76"/>
    <mergeCell ref="K71:M71"/>
    <mergeCell ref="H72:J72"/>
    <mergeCell ref="K72:M72"/>
    <mergeCell ref="H74:J74"/>
    <mergeCell ref="K74:M74"/>
    <mergeCell ref="K76:M76"/>
    <mergeCell ref="X13:Y13"/>
    <mergeCell ref="N71:P71"/>
    <mergeCell ref="Q71:S71"/>
    <mergeCell ref="H66:J66"/>
    <mergeCell ref="K65:M65"/>
    <mergeCell ref="K66:M66"/>
    <mergeCell ref="H64:J64"/>
    <mergeCell ref="Q68:S68"/>
    <mergeCell ref="N66:P66"/>
    <mergeCell ref="K60:M60"/>
    <mergeCell ref="K56:M56"/>
    <mergeCell ref="K57:M57"/>
    <mergeCell ref="K54:M54"/>
    <mergeCell ref="K68:M68"/>
    <mergeCell ref="K62:M62"/>
    <mergeCell ref="K61:M61"/>
    <mergeCell ref="D14:E14"/>
    <mergeCell ref="H17:J17"/>
    <mergeCell ref="I29:K29"/>
    <mergeCell ref="H57:J57"/>
    <mergeCell ref="B55:G55"/>
    <mergeCell ref="H58:J58"/>
    <mergeCell ref="H59:J59"/>
    <mergeCell ref="K58:M58"/>
    <mergeCell ref="K59:M59"/>
    <mergeCell ref="F29:H29"/>
    <mergeCell ref="F27:H27"/>
    <mergeCell ref="I27:K27"/>
    <mergeCell ref="G39:U39"/>
    <mergeCell ref="F23:H23"/>
    <mergeCell ref="I23:K23"/>
    <mergeCell ref="L23:N23"/>
    <mergeCell ref="D27:E27"/>
    <mergeCell ref="L27:V27"/>
    <mergeCell ref="I28:K28"/>
    <mergeCell ref="L28:V28"/>
    <mergeCell ref="O23:Q23"/>
    <mergeCell ref="R45:U45"/>
    <mergeCell ref="J48:N48"/>
    <mergeCell ref="V37:X37"/>
    <mergeCell ref="Q63:S63"/>
    <mergeCell ref="K63:M63"/>
    <mergeCell ref="B24:C24"/>
    <mergeCell ref="D16:E16"/>
    <mergeCell ref="K17:M17"/>
    <mergeCell ref="B18:W18"/>
    <mergeCell ref="X18:Y18"/>
    <mergeCell ref="B16:C17"/>
    <mergeCell ref="K16:M16"/>
    <mergeCell ref="X16:Y16"/>
    <mergeCell ref="U17:W17"/>
    <mergeCell ref="F30:H30"/>
    <mergeCell ref="B35:F35"/>
    <mergeCell ref="B48:E48"/>
    <mergeCell ref="B44:E45"/>
    <mergeCell ref="B47:E47"/>
    <mergeCell ref="Q58:S58"/>
    <mergeCell ref="D56:G56"/>
    <mergeCell ref="H54:J54"/>
    <mergeCell ref="D57:G57"/>
    <mergeCell ref="D58:G58"/>
    <mergeCell ref="B37:F37"/>
    <mergeCell ref="Y39:AA39"/>
    <mergeCell ref="G37:U37"/>
    <mergeCell ref="H77:J77"/>
    <mergeCell ref="B7:E8"/>
    <mergeCell ref="D9:E9"/>
    <mergeCell ref="N9:T9"/>
    <mergeCell ref="U13:W13"/>
    <mergeCell ref="B25:C26"/>
    <mergeCell ref="H69:J69"/>
    <mergeCell ref="K69:M69"/>
    <mergeCell ref="H75:J75"/>
    <mergeCell ref="W24:AA24"/>
    <mergeCell ref="X15:Y15"/>
    <mergeCell ref="Z16:AA16"/>
    <mergeCell ref="D17:E17"/>
    <mergeCell ref="B19:W19"/>
    <mergeCell ref="B22:E23"/>
    <mergeCell ref="D26:E26"/>
    <mergeCell ref="I24:K24"/>
    <mergeCell ref="F24:H24"/>
    <mergeCell ref="F17:G17"/>
    <mergeCell ref="U9:W9"/>
    <mergeCell ref="D60:G60"/>
    <mergeCell ref="D59:G59"/>
    <mergeCell ref="H60:J60"/>
    <mergeCell ref="X9:Y9"/>
    <mergeCell ref="Z17:AA17"/>
    <mergeCell ref="X17:Y17"/>
    <mergeCell ref="N14:T14"/>
    <mergeCell ref="Z14:AA14"/>
    <mergeCell ref="U14:W14"/>
    <mergeCell ref="N59:P59"/>
    <mergeCell ref="Q59:S59"/>
    <mergeCell ref="N55:P55"/>
    <mergeCell ref="N56:P56"/>
    <mergeCell ref="W30:AA30"/>
    <mergeCell ref="L30:V30"/>
    <mergeCell ref="W27:AA27"/>
    <mergeCell ref="V38:X38"/>
    <mergeCell ref="Y38:AA38"/>
    <mergeCell ref="W26:AA26"/>
    <mergeCell ref="W28:AA28"/>
    <mergeCell ref="W25:AA25"/>
    <mergeCell ref="H53:M53"/>
    <mergeCell ref="F44:I44"/>
    <mergeCell ref="J44:M44"/>
    <mergeCell ref="N44:Q44"/>
    <mergeCell ref="F46:I46"/>
    <mergeCell ref="J46:N46"/>
    <mergeCell ref="K55:M55"/>
    <mergeCell ref="X88:Y88"/>
    <mergeCell ref="X89:Y89"/>
    <mergeCell ref="X85:Y85"/>
    <mergeCell ref="X84:Y84"/>
    <mergeCell ref="J87:W87"/>
    <mergeCell ref="D84:I84"/>
    <mergeCell ref="X94:Y94"/>
    <mergeCell ref="B85:C88"/>
    <mergeCell ref="Z84:AA84"/>
    <mergeCell ref="Z85:AA85"/>
    <mergeCell ref="Z87:AA87"/>
    <mergeCell ref="D85:I85"/>
    <mergeCell ref="D86:I86"/>
    <mergeCell ref="Z9:AA9"/>
    <mergeCell ref="N17:T17"/>
    <mergeCell ref="Z99:AA99"/>
    <mergeCell ref="X97:Y97"/>
    <mergeCell ref="Z97:AA97"/>
    <mergeCell ref="B95:C98"/>
    <mergeCell ref="D95:I95"/>
    <mergeCell ref="Z98:AA98"/>
    <mergeCell ref="X95:Y95"/>
    <mergeCell ref="Z95:AA95"/>
    <mergeCell ref="D98:I98"/>
    <mergeCell ref="Z96:AA96"/>
    <mergeCell ref="D97:I97"/>
    <mergeCell ref="J97:W97"/>
    <mergeCell ref="J98:W98"/>
    <mergeCell ref="X99:Y99"/>
    <mergeCell ref="B99:W99"/>
    <mergeCell ref="X98:Y98"/>
    <mergeCell ref="X96:Y96"/>
    <mergeCell ref="B84:C84"/>
    <mergeCell ref="D61:G61"/>
    <mergeCell ref="H63:J63"/>
    <mergeCell ref="D63:G63"/>
    <mergeCell ref="H62:J62"/>
    <mergeCell ref="D64:G64"/>
    <mergeCell ref="H65:J65"/>
    <mergeCell ref="Z89:AA89"/>
    <mergeCell ref="J93:W93"/>
    <mergeCell ref="B9:C9"/>
    <mergeCell ref="F9:G9"/>
    <mergeCell ref="H16:J16"/>
    <mergeCell ref="H9:J9"/>
    <mergeCell ref="H13:J13"/>
    <mergeCell ref="I25:K25"/>
    <mergeCell ref="D24:E24"/>
    <mergeCell ref="D25:E25"/>
    <mergeCell ref="K9:M9"/>
    <mergeCell ref="F14:G14"/>
    <mergeCell ref="B29:C30"/>
    <mergeCell ref="D29:E29"/>
    <mergeCell ref="D30:E30"/>
    <mergeCell ref="B34:F34"/>
    <mergeCell ref="B53:G54"/>
    <mergeCell ref="B56:C59"/>
    <mergeCell ref="D65:G65"/>
    <mergeCell ref="Q66:S66"/>
    <mergeCell ref="N67:S67"/>
    <mergeCell ref="N70:P70"/>
    <mergeCell ref="J95:W95"/>
    <mergeCell ref="D96:I96"/>
    <mergeCell ref="J96:W96"/>
    <mergeCell ref="D87:I87"/>
    <mergeCell ref="D88:I88"/>
    <mergeCell ref="B89:W89"/>
    <mergeCell ref="B94:W94"/>
    <mergeCell ref="B90:C93"/>
    <mergeCell ref="D93:I93"/>
    <mergeCell ref="J91:W91"/>
    <mergeCell ref="L29:V29"/>
    <mergeCell ref="N53:S53"/>
    <mergeCell ref="V39:X39"/>
    <mergeCell ref="R44:U44"/>
    <mergeCell ref="N45:Q45"/>
    <mergeCell ref="Q70:S70"/>
    <mergeCell ref="B69:G69"/>
    <mergeCell ref="N69:P69"/>
    <mergeCell ref="Q69:S69"/>
    <mergeCell ref="B67:G68"/>
    <mergeCell ref="B70:C73"/>
    <mergeCell ref="D70:G70"/>
    <mergeCell ref="D72:G72"/>
    <mergeCell ref="B60:C66"/>
    <mergeCell ref="D66:G66"/>
    <mergeCell ref="D62:G62"/>
    <mergeCell ref="N62:P62"/>
    <mergeCell ref="Q62:S62"/>
    <mergeCell ref="Q64:S64"/>
    <mergeCell ref="D73:G73"/>
    <mergeCell ref="N73:P73"/>
    <mergeCell ref="Q73:S73"/>
    <mergeCell ref="N72:P72"/>
    <mergeCell ref="Q72:S72"/>
    <mergeCell ref="Q54:S54"/>
    <mergeCell ref="N61:P61"/>
    <mergeCell ref="G34:U34"/>
    <mergeCell ref="J45:M45"/>
    <mergeCell ref="Y34:AA34"/>
    <mergeCell ref="F45:I45"/>
    <mergeCell ref="V35:X35"/>
    <mergeCell ref="Y35:AA35"/>
    <mergeCell ref="B36:F36"/>
    <mergeCell ref="V36:X36"/>
    <mergeCell ref="Y36:AA36"/>
    <mergeCell ref="G35:U35"/>
    <mergeCell ref="Y37:AA37"/>
    <mergeCell ref="B38:F38"/>
    <mergeCell ref="H55:J55"/>
    <mergeCell ref="H56:J56"/>
    <mergeCell ref="B39:F39"/>
    <mergeCell ref="N54:P54"/>
    <mergeCell ref="G36:U36"/>
    <mergeCell ref="G38:U38"/>
    <mergeCell ref="V34:X34"/>
    <mergeCell ref="B40:F40"/>
    <mergeCell ref="B27:C28"/>
    <mergeCell ref="B10:C11"/>
    <mergeCell ref="D10:E10"/>
    <mergeCell ref="F7:H7"/>
    <mergeCell ref="I7:K7"/>
    <mergeCell ref="F8:H8"/>
    <mergeCell ref="I8:K8"/>
    <mergeCell ref="K10:M10"/>
    <mergeCell ref="L7:N7"/>
    <mergeCell ref="L8:N8"/>
    <mergeCell ref="F10:G10"/>
    <mergeCell ref="N10:T10"/>
    <mergeCell ref="O7:Q7"/>
    <mergeCell ref="O8:Q8"/>
    <mergeCell ref="I26:K26"/>
    <mergeCell ref="L26:V26"/>
    <mergeCell ref="F26:H26"/>
    <mergeCell ref="F25:H25"/>
    <mergeCell ref="L24:V24"/>
    <mergeCell ref="W29:AA29"/>
    <mergeCell ref="Z10:AA10"/>
    <mergeCell ref="D11:E11"/>
    <mergeCell ref="F11:G11"/>
    <mergeCell ref="H11:J11"/>
    <mergeCell ref="K11:M11"/>
    <mergeCell ref="N11:T11"/>
    <mergeCell ref="U11:W11"/>
    <mergeCell ref="X11:Y11"/>
    <mergeCell ref="Z11:AA11"/>
    <mergeCell ref="H10:J10"/>
    <mergeCell ref="X10:Y10"/>
    <mergeCell ref="U10:W10"/>
    <mergeCell ref="Z12:AA12"/>
    <mergeCell ref="F22:H22"/>
    <mergeCell ref="I22:K22"/>
    <mergeCell ref="L22:N22"/>
    <mergeCell ref="O22:Q22"/>
    <mergeCell ref="Z15:AA15"/>
    <mergeCell ref="Z19:AA19"/>
    <mergeCell ref="X19:Y19"/>
    <mergeCell ref="H14:J14"/>
    <mergeCell ref="K14:M14"/>
    <mergeCell ref="N13:T13"/>
    <mergeCell ref="B12:W12"/>
    <mergeCell ref="X12:Y12"/>
    <mergeCell ref="B13:C14"/>
    <mergeCell ref="D13:E13"/>
    <mergeCell ref="F13:G13"/>
    <mergeCell ref="X14:Y14"/>
    <mergeCell ref="Z13:AA13"/>
    <mergeCell ref="K13:M13"/>
    <mergeCell ref="N16:T16"/>
    <mergeCell ref="F16:G16"/>
    <mergeCell ref="Z18:AA18"/>
    <mergeCell ref="B15:W15"/>
    <mergeCell ref="U16:W16"/>
    <mergeCell ref="L25:V25"/>
    <mergeCell ref="H70:J70"/>
    <mergeCell ref="K70:M70"/>
    <mergeCell ref="H71:J71"/>
    <mergeCell ref="D71:G71"/>
    <mergeCell ref="B46:E46"/>
    <mergeCell ref="F49:I49"/>
    <mergeCell ref="B49:E49"/>
    <mergeCell ref="J49:N49"/>
    <mergeCell ref="G40:U40"/>
    <mergeCell ref="O46:X46"/>
    <mergeCell ref="I30:K30"/>
    <mergeCell ref="Q61:S61"/>
    <mergeCell ref="D28:E28"/>
    <mergeCell ref="F28:H28"/>
    <mergeCell ref="N64:P64"/>
    <mergeCell ref="Q56:S56"/>
    <mergeCell ref="N57:P57"/>
    <mergeCell ref="Q57:S57"/>
    <mergeCell ref="H68:J68"/>
    <mergeCell ref="K64:M64"/>
    <mergeCell ref="H61:J61"/>
    <mergeCell ref="N68:P68"/>
    <mergeCell ref="V40:X40"/>
    <mergeCell ref="N75:P75"/>
    <mergeCell ref="Q75:S75"/>
    <mergeCell ref="H73:J73"/>
    <mergeCell ref="K73:M73"/>
    <mergeCell ref="D75:G75"/>
    <mergeCell ref="B74:C80"/>
    <mergeCell ref="D74:G74"/>
    <mergeCell ref="N74:P74"/>
    <mergeCell ref="Q74:S74"/>
    <mergeCell ref="D76:G76"/>
    <mergeCell ref="N76:P76"/>
    <mergeCell ref="D78:G78"/>
    <mergeCell ref="N78:P78"/>
    <mergeCell ref="Q76:S76"/>
    <mergeCell ref="D77:G77"/>
    <mergeCell ref="N77:P77"/>
    <mergeCell ref="Q77:S77"/>
    <mergeCell ref="D80:G80"/>
    <mergeCell ref="N80:P80"/>
    <mergeCell ref="Q80:S80"/>
    <mergeCell ref="D79:G79"/>
    <mergeCell ref="Q78:S78"/>
    <mergeCell ref="H79:J79"/>
    <mergeCell ref="K79:M79"/>
    <mergeCell ref="K80:M80"/>
    <mergeCell ref="J88:W88"/>
    <mergeCell ref="J84:W84"/>
    <mergeCell ref="J85:W85"/>
    <mergeCell ref="J86:W86"/>
    <mergeCell ref="N79:P79"/>
    <mergeCell ref="Z86:AA86"/>
    <mergeCell ref="O47:X47"/>
    <mergeCell ref="O48:X48"/>
    <mergeCell ref="O49:X49"/>
    <mergeCell ref="K77:M77"/>
    <mergeCell ref="H78:J78"/>
    <mergeCell ref="X87:Y87"/>
    <mergeCell ref="H80:J80"/>
    <mergeCell ref="K78:M78"/>
    <mergeCell ref="X86:Y86"/>
    <mergeCell ref="N58:P58"/>
    <mergeCell ref="N60:P60"/>
    <mergeCell ref="Q55:S55"/>
    <mergeCell ref="N63:P63"/>
    <mergeCell ref="Q60:S60"/>
    <mergeCell ref="H67:M67"/>
    <mergeCell ref="N65:P65"/>
    <mergeCell ref="Q65:S65"/>
    <mergeCell ref="Y46:AA46"/>
    <mergeCell ref="F48:I48"/>
    <mergeCell ref="Y40:AA40"/>
    <mergeCell ref="J47:N47"/>
    <mergeCell ref="Y47:AA47"/>
    <mergeCell ref="Y49:AA49"/>
    <mergeCell ref="Y48:AA48"/>
    <mergeCell ref="F47:I47"/>
    <mergeCell ref="Z94:AA94"/>
    <mergeCell ref="X93:Y93"/>
    <mergeCell ref="Z93:AA93"/>
    <mergeCell ref="D90:I90"/>
    <mergeCell ref="J90:W90"/>
    <mergeCell ref="X90:Y90"/>
    <mergeCell ref="Z90:AA90"/>
    <mergeCell ref="D91:I91"/>
    <mergeCell ref="X91:Y91"/>
    <mergeCell ref="Z91:AA91"/>
    <mergeCell ref="D92:I92"/>
    <mergeCell ref="J92:W92"/>
    <mergeCell ref="X92:Y92"/>
    <mergeCell ref="Z92:AA92"/>
    <mergeCell ref="Q79:S79"/>
    <mergeCell ref="Z88:AA88"/>
  </mergeCells>
  <phoneticPr fontId="2"/>
  <dataValidations count="2">
    <dataValidation imeMode="off" allowBlank="1" showInputMessage="1" showErrorMessage="1" sqref="Y47:AA49" xr:uid="{00000000-0002-0000-0200-000000000000}"/>
    <dataValidation imeMode="on" allowBlank="1" showInputMessage="1" showErrorMessage="1" sqref="O47:O49 F47:F49 G48:I49" xr:uid="{00000000-0002-0000-0200-000001000000}"/>
  </dataValidations>
  <printOptions horizontalCentered="1"/>
  <pageMargins left="0.59055118110236227" right="0.59055118110236227" top="0.86614173228346458" bottom="0.78740157480314965" header="0.51181102362204722" footer="0.39370078740157483"/>
  <pageSetup paperSize="9" scale="96" firstPageNumber="11" fitToHeight="0" orientation="portrait" cellComments="asDisplayed" r:id="rId2"/>
  <headerFooter alignWithMargins="0">
    <oddHeader>&amp;R&amp;10
&amp;A</oddHeader>
  </headerFooter>
  <rowBreaks count="3" manualBreakCount="3">
    <brk id="31" max="26" man="1"/>
    <brk id="50" max="26" man="1"/>
    <brk id="82" max="26" man="1"/>
  </rowBreaks>
  <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7">
    <tabColor rgb="FF92D050"/>
    <pageSetUpPr fitToPage="1"/>
  </sheetPr>
  <dimension ref="A1:AJ33"/>
  <sheetViews>
    <sheetView view="pageBreakPreview" topLeftCell="A9" zoomScaleNormal="100" zoomScaleSheetLayoutView="100" workbookViewId="0">
      <selection activeCell="T30" sqref="T30:W30"/>
    </sheetView>
  </sheetViews>
  <sheetFormatPr defaultColWidth="3.109375" defaultRowHeight="9" customHeight="1" x14ac:dyDescent="0.2"/>
  <cols>
    <col min="1" max="1" width="4.6640625" style="1" customWidth="1"/>
    <col min="2" max="2" width="3.77734375" style="1" bestFit="1" customWidth="1"/>
    <col min="3" max="3" width="6.33203125" style="1" customWidth="1"/>
    <col min="4" max="4" width="4.6640625" style="1" customWidth="1"/>
    <col min="5" max="5" width="3.77734375" style="1" bestFit="1" customWidth="1"/>
    <col min="6" max="16384" width="3.109375" style="1"/>
  </cols>
  <sheetData>
    <row r="1" spans="1:36" s="72" customFormat="1" ht="22.5" customHeight="1" x14ac:dyDescent="0.2">
      <c r="A1" s="189">
        <f>+T14</f>
        <v>0</v>
      </c>
      <c r="B1" s="189">
        <f>+V14</f>
        <v>0</v>
      </c>
      <c r="C1" s="189" t="str">
        <f>+T19</f>
        <v/>
      </c>
      <c r="D1" s="189" t="str">
        <f>+V19</f>
        <v/>
      </c>
      <c r="E1" s="189">
        <f>+T30</f>
        <v>0</v>
      </c>
      <c r="F1" s="154"/>
      <c r="G1" s="154"/>
      <c r="H1" s="154"/>
      <c r="I1" s="89"/>
      <c r="J1" s="89"/>
      <c r="L1" s="89"/>
      <c r="M1" s="89"/>
      <c r="N1" s="89"/>
      <c r="O1" s="89"/>
      <c r="P1" s="89"/>
      <c r="Q1" s="89"/>
      <c r="R1" s="89"/>
      <c r="S1" s="90"/>
      <c r="T1" s="76"/>
      <c r="U1" s="76"/>
      <c r="V1" s="76"/>
      <c r="W1" s="79"/>
      <c r="X1" s="76"/>
      <c r="Y1" s="77"/>
      <c r="Z1" s="77"/>
      <c r="AA1" s="77"/>
      <c r="AB1" s="77"/>
      <c r="AC1" s="77"/>
      <c r="AD1" s="77"/>
      <c r="AE1" s="79"/>
      <c r="AF1" s="79"/>
      <c r="AG1" s="79"/>
      <c r="AH1" s="79"/>
      <c r="AI1" s="79"/>
      <c r="AJ1" s="79"/>
    </row>
    <row r="2" spans="1:36" s="78" customFormat="1" ht="23.25" customHeight="1" x14ac:dyDescent="0.2">
      <c r="A2" s="78" t="s">
        <v>325</v>
      </c>
      <c r="B2" s="78" t="s">
        <v>326</v>
      </c>
      <c r="C2" s="78" t="s">
        <v>327</v>
      </c>
      <c r="D2" s="78" t="s">
        <v>328</v>
      </c>
      <c r="E2" s="78" t="s">
        <v>329</v>
      </c>
    </row>
    <row r="3" spans="1:36" s="78" customFormat="1" ht="23.25" customHeight="1" x14ac:dyDescent="0.2">
      <c r="A3" s="94" t="s">
        <v>170</v>
      </c>
    </row>
    <row r="4" spans="1:36" ht="21" customHeight="1" x14ac:dyDescent="0.2">
      <c r="A4" s="156" t="s">
        <v>627</v>
      </c>
      <c r="B4" s="28"/>
      <c r="C4" s="28"/>
      <c r="D4" s="28"/>
      <c r="E4" s="29"/>
      <c r="F4" s="29"/>
      <c r="G4" s="29"/>
      <c r="H4" s="29"/>
      <c r="I4" s="30"/>
      <c r="J4" s="157"/>
      <c r="K4" s="157"/>
    </row>
    <row r="5" spans="1:36" s="32" customFormat="1" ht="15" customHeight="1" x14ac:dyDescent="0.2">
      <c r="A5" s="33"/>
      <c r="B5" s="33"/>
      <c r="C5" s="33"/>
      <c r="D5" s="33"/>
    </row>
    <row r="6" spans="1:36" customFormat="1" ht="21" customHeight="1" x14ac:dyDescent="0.2">
      <c r="B6" s="47" t="s">
        <v>628</v>
      </c>
      <c r="W6" s="48" t="s">
        <v>400</v>
      </c>
      <c r="AE6" s="48"/>
    </row>
    <row r="7" spans="1:36" customFormat="1" ht="15" customHeight="1" x14ac:dyDescent="0.2">
      <c r="B7" s="894" t="s">
        <v>66</v>
      </c>
      <c r="C7" s="895"/>
      <c r="D7" s="895"/>
      <c r="E7" s="895"/>
      <c r="F7" s="895"/>
      <c r="G7" s="896"/>
      <c r="H7" s="301" t="s">
        <v>560</v>
      </c>
      <c r="I7" s="302"/>
      <c r="J7" s="302"/>
      <c r="K7" s="303"/>
      <c r="L7" s="301" t="s">
        <v>562</v>
      </c>
      <c r="M7" s="302"/>
      <c r="N7" s="302"/>
      <c r="O7" s="303"/>
      <c r="P7" s="301" t="s">
        <v>658</v>
      </c>
      <c r="Q7" s="302"/>
      <c r="R7" s="302"/>
      <c r="S7" s="303"/>
      <c r="T7" s="301" t="s">
        <v>405</v>
      </c>
      <c r="U7" s="302"/>
      <c r="V7" s="302"/>
      <c r="W7" s="303"/>
    </row>
    <row r="8" spans="1:36" customFormat="1" ht="15" customHeight="1" x14ac:dyDescent="0.2">
      <c r="B8" s="897"/>
      <c r="C8" s="898"/>
      <c r="D8" s="898"/>
      <c r="E8" s="898"/>
      <c r="F8" s="898"/>
      <c r="G8" s="899"/>
      <c r="H8" s="20"/>
      <c r="I8" s="22"/>
      <c r="J8" s="342" t="s">
        <v>17</v>
      </c>
      <c r="K8" s="348"/>
      <c r="L8" s="20"/>
      <c r="M8" s="22"/>
      <c r="N8" s="342" t="s">
        <v>17</v>
      </c>
      <c r="O8" s="348"/>
      <c r="P8" s="20"/>
      <c r="Q8" s="22"/>
      <c r="R8" s="342" t="s">
        <v>17</v>
      </c>
      <c r="S8" s="348"/>
      <c r="T8" s="20"/>
      <c r="U8" s="22"/>
      <c r="V8" s="342" t="s">
        <v>17</v>
      </c>
      <c r="W8" s="348"/>
    </row>
    <row r="9" spans="1:36" customFormat="1" ht="15" customHeight="1" x14ac:dyDescent="0.2">
      <c r="B9" s="900" t="s">
        <v>67</v>
      </c>
      <c r="C9" s="901"/>
      <c r="D9" s="901"/>
      <c r="E9" s="901"/>
      <c r="F9" s="901"/>
      <c r="G9" s="902"/>
      <c r="H9" s="865"/>
      <c r="I9" s="866"/>
      <c r="J9" s="875"/>
      <c r="K9" s="876"/>
      <c r="L9" s="865"/>
      <c r="M9" s="866"/>
      <c r="N9" s="875"/>
      <c r="O9" s="876"/>
      <c r="P9" s="865"/>
      <c r="Q9" s="866"/>
      <c r="R9" s="875"/>
      <c r="S9" s="876"/>
      <c r="T9" s="877" t="str">
        <f t="shared" ref="T9:T14" si="0">+IFERROR(AVERAGE(H9,L9,P9),"")</f>
        <v/>
      </c>
      <c r="U9" s="710"/>
      <c r="V9" s="877" t="str">
        <f t="shared" ref="V9:V14" si="1">+IFERROR(AVERAGE(J9,N9,R9),"")</f>
        <v/>
      </c>
      <c r="W9" s="710"/>
    </row>
    <row r="10" spans="1:36" customFormat="1" ht="15" customHeight="1" x14ac:dyDescent="0.2">
      <c r="B10" s="21"/>
      <c r="C10" s="909" t="s">
        <v>544</v>
      </c>
      <c r="D10" s="910"/>
      <c r="E10" s="910"/>
      <c r="F10" s="910"/>
      <c r="G10" s="911"/>
      <c r="H10" s="865"/>
      <c r="I10" s="866"/>
      <c r="J10" s="875"/>
      <c r="K10" s="876"/>
      <c r="L10" s="865"/>
      <c r="M10" s="866"/>
      <c r="N10" s="875"/>
      <c r="O10" s="876"/>
      <c r="P10" s="865"/>
      <c r="Q10" s="866"/>
      <c r="R10" s="875"/>
      <c r="S10" s="876"/>
      <c r="T10" s="877" t="str">
        <f t="shared" si="0"/>
        <v/>
      </c>
      <c r="U10" s="710"/>
      <c r="V10" s="878" t="str">
        <f t="shared" si="1"/>
        <v/>
      </c>
      <c r="W10" s="879"/>
    </row>
    <row r="11" spans="1:36" customFormat="1" ht="15" customHeight="1" x14ac:dyDescent="0.2">
      <c r="B11" s="903" t="s">
        <v>68</v>
      </c>
      <c r="C11" s="904"/>
      <c r="D11" s="904"/>
      <c r="E11" s="904"/>
      <c r="F11" s="904"/>
      <c r="G11" s="905"/>
      <c r="H11" s="865"/>
      <c r="I11" s="866"/>
      <c r="J11" s="875"/>
      <c r="K11" s="876"/>
      <c r="L11" s="865"/>
      <c r="M11" s="866"/>
      <c r="N11" s="875"/>
      <c r="O11" s="876"/>
      <c r="P11" s="865"/>
      <c r="Q11" s="866"/>
      <c r="R11" s="875"/>
      <c r="S11" s="876"/>
      <c r="T11" s="877" t="str">
        <f t="shared" si="0"/>
        <v/>
      </c>
      <c r="U11" s="710"/>
      <c r="V11" s="878" t="str">
        <f t="shared" si="1"/>
        <v/>
      </c>
      <c r="W11" s="879"/>
    </row>
    <row r="12" spans="1:36" customFormat="1" ht="15" customHeight="1" x14ac:dyDescent="0.2">
      <c r="B12" s="21"/>
      <c r="C12" s="909" t="s">
        <v>544</v>
      </c>
      <c r="D12" s="910"/>
      <c r="E12" s="910"/>
      <c r="F12" s="910"/>
      <c r="G12" s="911"/>
      <c r="H12" s="865"/>
      <c r="I12" s="866"/>
      <c r="J12" s="875"/>
      <c r="K12" s="876"/>
      <c r="L12" s="865"/>
      <c r="M12" s="866"/>
      <c r="N12" s="875"/>
      <c r="O12" s="876"/>
      <c r="P12" s="865"/>
      <c r="Q12" s="866"/>
      <c r="R12" s="875"/>
      <c r="S12" s="876"/>
      <c r="T12" s="877" t="str">
        <f t="shared" si="0"/>
        <v/>
      </c>
      <c r="U12" s="710"/>
      <c r="V12" s="878" t="str">
        <f t="shared" si="1"/>
        <v/>
      </c>
      <c r="W12" s="879"/>
    </row>
    <row r="13" spans="1:36" customFormat="1" ht="15" customHeight="1" thickBot="1" x14ac:dyDescent="0.25">
      <c r="B13" s="906" t="s">
        <v>50</v>
      </c>
      <c r="C13" s="907"/>
      <c r="D13" s="907"/>
      <c r="E13" s="907"/>
      <c r="F13" s="907"/>
      <c r="G13" s="908"/>
      <c r="H13" s="880"/>
      <c r="I13" s="881"/>
      <c r="J13" s="882"/>
      <c r="K13" s="883"/>
      <c r="L13" s="880"/>
      <c r="M13" s="881"/>
      <c r="N13" s="882"/>
      <c r="O13" s="883"/>
      <c r="P13" s="880"/>
      <c r="Q13" s="881"/>
      <c r="R13" s="882"/>
      <c r="S13" s="883"/>
      <c r="T13" s="884" t="str">
        <f t="shared" si="0"/>
        <v/>
      </c>
      <c r="U13" s="885"/>
      <c r="V13" s="886" t="str">
        <f t="shared" si="1"/>
        <v/>
      </c>
      <c r="W13" s="887"/>
    </row>
    <row r="14" spans="1:36" customFormat="1" ht="15" customHeight="1" thickTop="1" x14ac:dyDescent="0.2">
      <c r="B14" s="912" t="s">
        <v>55</v>
      </c>
      <c r="C14" s="913"/>
      <c r="D14" s="913"/>
      <c r="E14" s="913"/>
      <c r="F14" s="913"/>
      <c r="G14" s="914"/>
      <c r="H14" s="869">
        <f>H9+H11+H13</f>
        <v>0</v>
      </c>
      <c r="I14" s="870"/>
      <c r="J14" s="871">
        <f>J9+J11+J13</f>
        <v>0</v>
      </c>
      <c r="K14" s="872"/>
      <c r="L14" s="869">
        <f>L9+L11+L13</f>
        <v>0</v>
      </c>
      <c r="M14" s="870"/>
      <c r="N14" s="871">
        <f>N9+N11+N13</f>
        <v>0</v>
      </c>
      <c r="O14" s="872"/>
      <c r="P14" s="869">
        <f>P9+P11+P13</f>
        <v>0</v>
      </c>
      <c r="Q14" s="870"/>
      <c r="R14" s="871">
        <f>R9+R11+R13</f>
        <v>0</v>
      </c>
      <c r="S14" s="872"/>
      <c r="T14" s="873">
        <f t="shared" si="0"/>
        <v>0</v>
      </c>
      <c r="U14" s="874"/>
      <c r="V14" s="873">
        <f t="shared" si="1"/>
        <v>0</v>
      </c>
      <c r="W14" s="874"/>
    </row>
    <row r="15" spans="1:36" customFormat="1" ht="15" customHeight="1" x14ac:dyDescent="0.2">
      <c r="B15" s="4"/>
      <c r="C15" s="4"/>
      <c r="D15" s="4"/>
      <c r="E15" s="4"/>
      <c r="F15" s="4"/>
      <c r="G15" s="4"/>
      <c r="H15" s="27"/>
      <c r="I15" s="27"/>
      <c r="J15" s="27"/>
      <c r="K15" s="27"/>
      <c r="L15" s="27"/>
      <c r="M15" s="27"/>
      <c r="N15" s="27"/>
      <c r="O15" s="27"/>
      <c r="P15" s="27"/>
      <c r="Q15" s="27"/>
      <c r="R15" s="27"/>
      <c r="S15" s="27"/>
      <c r="T15" s="27"/>
      <c r="U15" s="27"/>
      <c r="V15" s="27"/>
      <c r="W15" s="27"/>
      <c r="X15" s="27"/>
      <c r="Y15" s="27"/>
      <c r="Z15" s="27"/>
      <c r="AA15" s="27"/>
    </row>
    <row r="16" spans="1:36" customFormat="1" ht="21" customHeight="1" x14ac:dyDescent="0.2">
      <c r="B16" s="47" t="s">
        <v>629</v>
      </c>
      <c r="C16" s="4"/>
      <c r="D16" s="4"/>
      <c r="E16" s="4"/>
      <c r="F16" s="4"/>
      <c r="G16" s="4"/>
      <c r="H16" s="5"/>
      <c r="I16" s="5"/>
      <c r="J16" s="5"/>
      <c r="K16" s="5"/>
      <c r="L16" s="5"/>
      <c r="M16" s="5"/>
      <c r="N16" s="5"/>
      <c r="O16" s="5"/>
      <c r="P16" s="5"/>
      <c r="Q16" s="5"/>
      <c r="R16" s="5"/>
      <c r="S16" s="5"/>
      <c r="T16" s="5"/>
      <c r="U16" s="5"/>
      <c r="V16" s="5"/>
      <c r="W16" s="5"/>
      <c r="X16" s="5"/>
      <c r="Y16" s="5"/>
      <c r="Z16" s="5"/>
      <c r="AA16" s="5"/>
      <c r="AE16" s="48"/>
    </row>
    <row r="17" spans="2:27" customFormat="1" ht="15" customHeight="1" x14ac:dyDescent="0.2">
      <c r="B17" s="894" t="s">
        <v>66</v>
      </c>
      <c r="C17" s="895"/>
      <c r="D17" s="895"/>
      <c r="E17" s="895"/>
      <c r="F17" s="895"/>
      <c r="G17" s="896"/>
      <c r="H17" s="861" t="s">
        <v>560</v>
      </c>
      <c r="I17" s="862"/>
      <c r="J17" s="863"/>
      <c r="K17" s="864"/>
      <c r="L17" s="861" t="s">
        <v>562</v>
      </c>
      <c r="M17" s="862"/>
      <c r="N17" s="863"/>
      <c r="O17" s="864"/>
      <c r="P17" s="861" t="s">
        <v>649</v>
      </c>
      <c r="Q17" s="862"/>
      <c r="R17" s="863"/>
      <c r="S17" s="864"/>
      <c r="T17" s="589" t="s">
        <v>405</v>
      </c>
      <c r="U17" s="599"/>
      <c r="V17" s="599"/>
      <c r="W17" s="590"/>
      <c r="X17" s="53" t="s">
        <v>400</v>
      </c>
    </row>
    <row r="18" spans="2:27" customFormat="1" ht="15" customHeight="1" x14ac:dyDescent="0.2">
      <c r="B18" s="897"/>
      <c r="C18" s="898"/>
      <c r="D18" s="898"/>
      <c r="E18" s="898"/>
      <c r="F18" s="898"/>
      <c r="G18" s="899"/>
      <c r="H18" s="771" t="s">
        <v>52</v>
      </c>
      <c r="I18" s="771"/>
      <c r="J18" s="771" t="s">
        <v>26</v>
      </c>
      <c r="K18" s="771"/>
      <c r="L18" s="771" t="s">
        <v>52</v>
      </c>
      <c r="M18" s="771"/>
      <c r="N18" s="771" t="s">
        <v>26</v>
      </c>
      <c r="O18" s="771"/>
      <c r="P18" s="771" t="s">
        <v>52</v>
      </c>
      <c r="Q18" s="771"/>
      <c r="R18" s="771" t="s">
        <v>26</v>
      </c>
      <c r="S18" s="771"/>
      <c r="T18" s="771" t="s">
        <v>52</v>
      </c>
      <c r="U18" s="771"/>
      <c r="V18" s="771" t="s">
        <v>26</v>
      </c>
      <c r="W18" s="771"/>
    </row>
    <row r="19" spans="2:27" customFormat="1" ht="15" customHeight="1" x14ac:dyDescent="0.2">
      <c r="B19" s="909" t="s">
        <v>27</v>
      </c>
      <c r="C19" s="910"/>
      <c r="D19" s="910"/>
      <c r="E19" s="910"/>
      <c r="F19" s="910"/>
      <c r="G19" s="911"/>
      <c r="H19" s="865"/>
      <c r="I19" s="866"/>
      <c r="J19" s="865"/>
      <c r="K19" s="866"/>
      <c r="L19" s="865"/>
      <c r="M19" s="866"/>
      <c r="N19" s="865"/>
      <c r="O19" s="866"/>
      <c r="P19" s="865"/>
      <c r="Q19" s="866"/>
      <c r="R19" s="865"/>
      <c r="S19" s="866"/>
      <c r="T19" s="867" t="str">
        <f>+IFERROR(AVERAGE(H19,L19,P19),"")</f>
        <v/>
      </c>
      <c r="U19" s="868"/>
      <c r="V19" s="867" t="str">
        <f>+IFERROR(AVERAGE(J19,N19,R19),"")</f>
        <v/>
      </c>
      <c r="W19" s="868"/>
    </row>
    <row r="20" spans="2:27" customFormat="1" ht="15" customHeight="1" x14ac:dyDescent="0.2">
      <c r="B20" s="4"/>
      <c r="C20" s="4"/>
      <c r="D20" s="4"/>
      <c r="E20" s="4"/>
      <c r="F20" s="4"/>
      <c r="G20" s="4"/>
      <c r="H20" s="5"/>
      <c r="I20" s="5"/>
      <c r="J20" s="5"/>
      <c r="K20" s="5"/>
      <c r="L20" s="5"/>
      <c r="M20" s="5"/>
      <c r="N20" s="5"/>
      <c r="O20" s="5"/>
      <c r="P20" s="5"/>
      <c r="Q20" s="5"/>
      <c r="R20" s="5"/>
      <c r="S20" s="5"/>
      <c r="T20" s="5"/>
      <c r="U20" s="5"/>
      <c r="V20" s="5"/>
      <c r="W20" s="5"/>
      <c r="X20" s="5"/>
      <c r="Y20" s="5"/>
      <c r="Z20" s="5"/>
      <c r="AA20" s="5"/>
    </row>
    <row r="21" spans="2:27" customFormat="1" ht="21" customHeight="1" x14ac:dyDescent="0.2">
      <c r="B21" s="47" t="s">
        <v>630</v>
      </c>
    </row>
    <row r="22" spans="2:27" customFormat="1" ht="15" customHeight="1" x14ac:dyDescent="0.2">
      <c r="B22" s="888" t="s">
        <v>63</v>
      </c>
      <c r="C22" s="889"/>
      <c r="D22" s="889"/>
      <c r="E22" s="889"/>
      <c r="F22" s="889"/>
      <c r="G22" s="890"/>
      <c r="H22" s="861" t="s">
        <v>560</v>
      </c>
      <c r="I22" s="862"/>
      <c r="J22" s="863"/>
      <c r="K22" s="864"/>
      <c r="L22" s="861" t="s">
        <v>562</v>
      </c>
      <c r="M22" s="862"/>
      <c r="N22" s="863"/>
      <c r="O22" s="864"/>
      <c r="P22" s="861" t="s">
        <v>649</v>
      </c>
      <c r="Q22" s="862"/>
      <c r="R22" s="863"/>
      <c r="S22" s="864"/>
      <c r="T22" s="589" t="s">
        <v>405</v>
      </c>
      <c r="U22" s="599"/>
      <c r="V22" s="599"/>
      <c r="W22" s="590"/>
    </row>
    <row r="23" spans="2:27" customFormat="1" ht="15" customHeight="1" x14ac:dyDescent="0.2">
      <c r="B23" s="891" t="s">
        <v>77</v>
      </c>
      <c r="C23" s="892"/>
      <c r="D23" s="892"/>
      <c r="E23" s="892"/>
      <c r="F23" s="892"/>
      <c r="G23" s="893"/>
      <c r="H23" s="768"/>
      <c r="I23" s="769"/>
      <c r="J23" s="769"/>
      <c r="K23" s="770"/>
      <c r="L23" s="768"/>
      <c r="M23" s="769"/>
      <c r="N23" s="769"/>
      <c r="O23" s="770"/>
      <c r="P23" s="768"/>
      <c r="Q23" s="769"/>
      <c r="R23" s="769"/>
      <c r="S23" s="770"/>
      <c r="T23" s="858">
        <f t="shared" ref="T23:T30" si="2">+IFERROR(AVERAGE(H23,L23,P23*12/9),"")</f>
        <v>0</v>
      </c>
      <c r="U23" s="859"/>
      <c r="V23" s="859"/>
      <c r="W23" s="860"/>
    </row>
    <row r="24" spans="2:27" customFormat="1" ht="15" customHeight="1" x14ac:dyDescent="0.2">
      <c r="B24" s="891" t="s">
        <v>43</v>
      </c>
      <c r="C24" s="892"/>
      <c r="D24" s="892"/>
      <c r="E24" s="892"/>
      <c r="F24" s="892"/>
      <c r="G24" s="893"/>
      <c r="H24" s="768"/>
      <c r="I24" s="769"/>
      <c r="J24" s="769"/>
      <c r="K24" s="770"/>
      <c r="L24" s="768"/>
      <c r="M24" s="769"/>
      <c r="N24" s="769"/>
      <c r="O24" s="770"/>
      <c r="P24" s="768"/>
      <c r="Q24" s="769"/>
      <c r="R24" s="769"/>
      <c r="S24" s="770"/>
      <c r="T24" s="858">
        <f t="shared" si="2"/>
        <v>0</v>
      </c>
      <c r="U24" s="859"/>
      <c r="V24" s="859"/>
      <c r="W24" s="860"/>
    </row>
    <row r="25" spans="2:27" customFormat="1" ht="15" customHeight="1" x14ac:dyDescent="0.2">
      <c r="B25" s="891" t="s">
        <v>44</v>
      </c>
      <c r="C25" s="892"/>
      <c r="D25" s="892"/>
      <c r="E25" s="892"/>
      <c r="F25" s="892"/>
      <c r="G25" s="893"/>
      <c r="H25" s="768"/>
      <c r="I25" s="769"/>
      <c r="J25" s="769"/>
      <c r="K25" s="770"/>
      <c r="L25" s="768"/>
      <c r="M25" s="769"/>
      <c r="N25" s="769"/>
      <c r="O25" s="770"/>
      <c r="P25" s="768"/>
      <c r="Q25" s="769"/>
      <c r="R25" s="769"/>
      <c r="S25" s="770"/>
      <c r="T25" s="858">
        <f t="shared" si="2"/>
        <v>0</v>
      </c>
      <c r="U25" s="859"/>
      <c r="V25" s="859"/>
      <c r="W25" s="860"/>
    </row>
    <row r="26" spans="2:27" customFormat="1" ht="15" customHeight="1" x14ac:dyDescent="0.2">
      <c r="B26" s="891" t="s">
        <v>59</v>
      </c>
      <c r="C26" s="892"/>
      <c r="D26" s="892"/>
      <c r="E26" s="892"/>
      <c r="F26" s="892"/>
      <c r="G26" s="893"/>
      <c r="H26" s="768"/>
      <c r="I26" s="769"/>
      <c r="J26" s="769"/>
      <c r="K26" s="770"/>
      <c r="L26" s="768"/>
      <c r="M26" s="769"/>
      <c r="N26" s="769"/>
      <c r="O26" s="770"/>
      <c r="P26" s="768"/>
      <c r="Q26" s="769"/>
      <c r="R26" s="769"/>
      <c r="S26" s="770"/>
      <c r="T26" s="858">
        <f t="shared" si="2"/>
        <v>0</v>
      </c>
      <c r="U26" s="859"/>
      <c r="V26" s="859"/>
      <c r="W26" s="860"/>
    </row>
    <row r="27" spans="2:27" customFormat="1" ht="15" customHeight="1" x14ac:dyDescent="0.2">
      <c r="B27" s="891" t="s">
        <v>60</v>
      </c>
      <c r="C27" s="892"/>
      <c r="D27" s="892"/>
      <c r="E27" s="892"/>
      <c r="F27" s="892"/>
      <c r="G27" s="893"/>
      <c r="H27" s="768"/>
      <c r="I27" s="769"/>
      <c r="J27" s="769"/>
      <c r="K27" s="770"/>
      <c r="L27" s="768"/>
      <c r="M27" s="769"/>
      <c r="N27" s="769"/>
      <c r="O27" s="770"/>
      <c r="P27" s="768"/>
      <c r="Q27" s="769"/>
      <c r="R27" s="769"/>
      <c r="S27" s="770"/>
      <c r="T27" s="858">
        <f t="shared" si="2"/>
        <v>0</v>
      </c>
      <c r="U27" s="859"/>
      <c r="V27" s="859"/>
      <c r="W27" s="860"/>
    </row>
    <row r="28" spans="2:27" customFormat="1" ht="15" customHeight="1" x14ac:dyDescent="0.2">
      <c r="B28" s="891" t="s">
        <v>45</v>
      </c>
      <c r="C28" s="892"/>
      <c r="D28" s="892"/>
      <c r="E28" s="892"/>
      <c r="F28" s="892"/>
      <c r="G28" s="893"/>
      <c r="H28" s="768"/>
      <c r="I28" s="769"/>
      <c r="J28" s="769"/>
      <c r="K28" s="770"/>
      <c r="L28" s="768"/>
      <c r="M28" s="769"/>
      <c r="N28" s="769"/>
      <c r="O28" s="770"/>
      <c r="P28" s="768"/>
      <c r="Q28" s="769"/>
      <c r="R28" s="769"/>
      <c r="S28" s="770"/>
      <c r="T28" s="858">
        <f t="shared" si="2"/>
        <v>0</v>
      </c>
      <c r="U28" s="859"/>
      <c r="V28" s="859"/>
      <c r="W28" s="860"/>
    </row>
    <row r="29" spans="2:27" customFormat="1" ht="15" customHeight="1" x14ac:dyDescent="0.2">
      <c r="B29" s="891" t="s">
        <v>61</v>
      </c>
      <c r="C29" s="892"/>
      <c r="D29" s="892"/>
      <c r="E29" s="892"/>
      <c r="F29" s="892"/>
      <c r="G29" s="893"/>
      <c r="H29" s="768"/>
      <c r="I29" s="769"/>
      <c r="J29" s="769"/>
      <c r="K29" s="770"/>
      <c r="L29" s="768"/>
      <c r="M29" s="769"/>
      <c r="N29" s="769"/>
      <c r="O29" s="770"/>
      <c r="P29" s="768"/>
      <c r="Q29" s="769"/>
      <c r="R29" s="769"/>
      <c r="S29" s="770"/>
      <c r="T29" s="858">
        <f t="shared" si="2"/>
        <v>0</v>
      </c>
      <c r="U29" s="859"/>
      <c r="V29" s="859"/>
      <c r="W29" s="860"/>
    </row>
    <row r="30" spans="2:27" customFormat="1" ht="15" customHeight="1" x14ac:dyDescent="0.2">
      <c r="B30" s="342" t="s">
        <v>55</v>
      </c>
      <c r="C30" s="343"/>
      <c r="D30" s="343"/>
      <c r="E30" s="343"/>
      <c r="F30" s="343"/>
      <c r="G30" s="348"/>
      <c r="H30" s="775">
        <f>SUM(H23:K29)</f>
        <v>0</v>
      </c>
      <c r="I30" s="776"/>
      <c r="J30" s="776"/>
      <c r="K30" s="777"/>
      <c r="L30" s="775">
        <f>SUM(L23:O29)</f>
        <v>0</v>
      </c>
      <c r="M30" s="776"/>
      <c r="N30" s="776"/>
      <c r="O30" s="777"/>
      <c r="P30" s="775">
        <f>SUM(P23:S29)</f>
        <v>0</v>
      </c>
      <c r="Q30" s="776"/>
      <c r="R30" s="776"/>
      <c r="S30" s="777"/>
      <c r="T30" s="858">
        <f t="shared" si="2"/>
        <v>0</v>
      </c>
      <c r="U30" s="859"/>
      <c r="V30" s="859"/>
      <c r="W30" s="860"/>
    </row>
    <row r="31" spans="2:27" customFormat="1" ht="15" customHeight="1" x14ac:dyDescent="0.2"/>
    <row r="32" spans="2:27" s="8" customFormat="1" ht="12" customHeight="1" x14ac:dyDescent="0.2"/>
    <row r="33" s="8" customFormat="1" ht="9" customHeight="1" x14ac:dyDescent="0.2"/>
  </sheetData>
  <customSheetViews>
    <customSheetView guid="{6C6F9770-00A4-469A-B65C-1B89AB972F41}" showPageBreaks="1" fitToPage="1" printArea="1" view="pageBreakPreview" topLeftCell="A4">
      <selection activeCell="B13" sqref="B13:G13"/>
      <pageMargins left="0.59055118110236227" right="0.59055118110236227" top="0.9375" bottom="0.78740157480314965" header="0.51181102362204722" footer="0.39370078740157483"/>
      <printOptions horizontalCentered="1"/>
      <pageSetup paperSize="9" scale="92" firstPageNumber="13" fitToHeight="0" orientation="portrait" cellComments="asDisplayed" r:id="rId1"/>
      <headerFooter alignWithMargins="0">
        <oddHeader>&amp;R&amp;10
&amp;A</oddHeader>
        <oddFooter>&amp;C&amp;P</oddFooter>
      </headerFooter>
    </customSheetView>
  </customSheetViews>
  <mergeCells count="130">
    <mergeCell ref="B7:G8"/>
    <mergeCell ref="B9:G9"/>
    <mergeCell ref="B11:G11"/>
    <mergeCell ref="B29:G29"/>
    <mergeCell ref="B13:G13"/>
    <mergeCell ref="B19:G19"/>
    <mergeCell ref="C12:G12"/>
    <mergeCell ref="B17:G18"/>
    <mergeCell ref="B14:G14"/>
    <mergeCell ref="C10:G10"/>
    <mergeCell ref="B30:G30"/>
    <mergeCell ref="B22:G22"/>
    <mergeCell ref="B23:G23"/>
    <mergeCell ref="B24:G24"/>
    <mergeCell ref="B25:G25"/>
    <mergeCell ref="B26:G26"/>
    <mergeCell ref="B27:G27"/>
    <mergeCell ref="B28:G28"/>
    <mergeCell ref="H7:K7"/>
    <mergeCell ref="J8:K8"/>
    <mergeCell ref="H9:I9"/>
    <mergeCell ref="J9:K9"/>
    <mergeCell ref="H10:I10"/>
    <mergeCell ref="J10:K10"/>
    <mergeCell ref="H11:I11"/>
    <mergeCell ref="J11:K11"/>
    <mergeCell ref="H12:I12"/>
    <mergeCell ref="J12:K12"/>
    <mergeCell ref="H13:I13"/>
    <mergeCell ref="J13:K13"/>
    <mergeCell ref="H14:I14"/>
    <mergeCell ref="J14:K14"/>
    <mergeCell ref="H17:K17"/>
    <mergeCell ref="H18:I18"/>
    <mergeCell ref="J18:K18"/>
    <mergeCell ref="H19:I19"/>
    <mergeCell ref="J19:K19"/>
    <mergeCell ref="H28:K28"/>
    <mergeCell ref="H29:K29"/>
    <mergeCell ref="H30:K30"/>
    <mergeCell ref="H22:K22"/>
    <mergeCell ref="H23:K23"/>
    <mergeCell ref="H24:K24"/>
    <mergeCell ref="H25:K25"/>
    <mergeCell ref="H26:K26"/>
    <mergeCell ref="H27:K27"/>
    <mergeCell ref="L7:O7"/>
    <mergeCell ref="P7:S7"/>
    <mergeCell ref="T7:W7"/>
    <mergeCell ref="N8:O8"/>
    <mergeCell ref="R8:S8"/>
    <mergeCell ref="V8:W8"/>
    <mergeCell ref="L9:M9"/>
    <mergeCell ref="N9:O9"/>
    <mergeCell ref="P9:Q9"/>
    <mergeCell ref="R9:S9"/>
    <mergeCell ref="T9:U9"/>
    <mergeCell ref="V9:W9"/>
    <mergeCell ref="L10:M10"/>
    <mergeCell ref="N10:O10"/>
    <mergeCell ref="P10:Q10"/>
    <mergeCell ref="R10:S10"/>
    <mergeCell ref="T10:U10"/>
    <mergeCell ref="V10:W10"/>
    <mergeCell ref="L11:M11"/>
    <mergeCell ref="N11:O11"/>
    <mergeCell ref="P11:Q11"/>
    <mergeCell ref="R11:S11"/>
    <mergeCell ref="T11:U11"/>
    <mergeCell ref="V11:W11"/>
    <mergeCell ref="L12:M12"/>
    <mergeCell ref="N12:O12"/>
    <mergeCell ref="P12:Q12"/>
    <mergeCell ref="R12:S12"/>
    <mergeCell ref="T12:U12"/>
    <mergeCell ref="V12:W12"/>
    <mergeCell ref="L13:M13"/>
    <mergeCell ref="N13:O13"/>
    <mergeCell ref="P13:Q13"/>
    <mergeCell ref="R13:S13"/>
    <mergeCell ref="T13:U13"/>
    <mergeCell ref="V13:W13"/>
    <mergeCell ref="L14:M14"/>
    <mergeCell ref="N14:O14"/>
    <mergeCell ref="P14:Q14"/>
    <mergeCell ref="R14:S14"/>
    <mergeCell ref="T14:U14"/>
    <mergeCell ref="V14:W14"/>
    <mergeCell ref="L17:O17"/>
    <mergeCell ref="P17:S17"/>
    <mergeCell ref="T17:W17"/>
    <mergeCell ref="L18:M18"/>
    <mergeCell ref="N18:O18"/>
    <mergeCell ref="P18:Q18"/>
    <mergeCell ref="R18:S18"/>
    <mergeCell ref="T18:U18"/>
    <mergeCell ref="V18:W18"/>
    <mergeCell ref="L19:M19"/>
    <mergeCell ref="N19:O19"/>
    <mergeCell ref="P19:Q19"/>
    <mergeCell ref="R19:S19"/>
    <mergeCell ref="T19:U19"/>
    <mergeCell ref="V19:W19"/>
    <mergeCell ref="L22:O22"/>
    <mergeCell ref="P22:S22"/>
    <mergeCell ref="T22:W22"/>
    <mergeCell ref="L23:O23"/>
    <mergeCell ref="P23:S23"/>
    <mergeCell ref="T23:W23"/>
    <mergeCell ref="L24:O24"/>
    <mergeCell ref="P24:S24"/>
    <mergeCell ref="T24:W24"/>
    <mergeCell ref="L25:O25"/>
    <mergeCell ref="P25:S25"/>
    <mergeCell ref="T25:W25"/>
    <mergeCell ref="L26:O26"/>
    <mergeCell ref="P26:S26"/>
    <mergeCell ref="T26:W26"/>
    <mergeCell ref="L27:O27"/>
    <mergeCell ref="P27:S27"/>
    <mergeCell ref="T27:W27"/>
    <mergeCell ref="L30:O30"/>
    <mergeCell ref="P30:S30"/>
    <mergeCell ref="T30:W30"/>
    <mergeCell ref="L28:O28"/>
    <mergeCell ref="P28:S28"/>
    <mergeCell ref="T28:W28"/>
    <mergeCell ref="L29:O29"/>
    <mergeCell ref="P29:S29"/>
    <mergeCell ref="T29:W29"/>
  </mergeCells>
  <phoneticPr fontId="2"/>
  <printOptions horizontalCentered="1"/>
  <pageMargins left="0.59055118110236227" right="0.59055118110236227" top="0.86614173228346458" bottom="0.78740157480314965" header="0.51181102362204722" footer="0.39370078740157483"/>
  <pageSetup paperSize="9" scale="87" firstPageNumber="13" fitToHeight="0" orientation="portrait" cellComments="asDisplayed" r:id="rId2"/>
  <headerFooter alignWithMargins="0">
    <oddHeader>&amp;R&amp;10
&amp;A</oddHeader>
  </headerFooter>
  <drawing r:id="rId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10">
    <tabColor rgb="FF92D050"/>
    <pageSetUpPr fitToPage="1"/>
  </sheetPr>
  <dimension ref="A1:BE811"/>
  <sheetViews>
    <sheetView view="pageBreakPreview" zoomScaleNormal="100" zoomScaleSheetLayoutView="100" zoomScalePageLayoutView="80" workbookViewId="0">
      <selection activeCell="N60" sqref="N60:P60"/>
    </sheetView>
  </sheetViews>
  <sheetFormatPr defaultColWidth="3.109375" defaultRowHeight="9" customHeight="1" x14ac:dyDescent="0.2"/>
  <cols>
    <col min="1" max="8" width="3.6640625" style="1" customWidth="1"/>
    <col min="9" max="9" width="4.44140625" style="1" customWidth="1"/>
    <col min="10" max="10" width="3.6640625" style="1" customWidth="1"/>
    <col min="11" max="12" width="3.21875" style="1" customWidth="1"/>
    <col min="13" max="13" width="3.109375" style="1" customWidth="1"/>
    <col min="14" max="14" width="3.109375" style="1"/>
    <col min="15" max="16" width="4.33203125" style="1" customWidth="1"/>
    <col min="17" max="19" width="3.21875" style="1" customWidth="1"/>
    <col min="20" max="20" width="4.109375" style="1" customWidth="1"/>
    <col min="21" max="23" width="3.21875" style="1" customWidth="1"/>
    <col min="24" max="25" width="4.33203125" style="1" customWidth="1"/>
    <col min="26" max="29" width="3.21875" style="1" customWidth="1"/>
    <col min="30" max="30" width="3.109375" style="1" customWidth="1"/>
    <col min="31" max="34" width="3.77734375" style="1" bestFit="1" customWidth="1"/>
    <col min="35" max="35" width="3.109375" style="1" customWidth="1"/>
    <col min="36" max="36" width="3.77734375" style="1" bestFit="1" customWidth="1"/>
    <col min="37" max="38" width="3.6640625" style="1" bestFit="1" customWidth="1"/>
    <col min="39" max="39" width="3.33203125" style="1" customWidth="1"/>
    <col min="40" max="40" width="3.77734375" style="1" bestFit="1" customWidth="1"/>
    <col min="41" max="41" width="3.33203125" style="1" customWidth="1"/>
    <col min="42" max="42" width="3.77734375" style="1" bestFit="1" customWidth="1"/>
    <col min="43" max="55" width="3.88671875" style="1" bestFit="1" customWidth="1"/>
    <col min="56" max="56" width="5.21875" style="1" customWidth="1"/>
    <col min="57" max="16384" width="3.109375" style="1"/>
  </cols>
  <sheetData>
    <row r="1" spans="1:57" s="69" customFormat="1" ht="22.5" customHeight="1" x14ac:dyDescent="0.2">
      <c r="A1" s="79">
        <f>+O59</f>
        <v>0</v>
      </c>
      <c r="B1" s="79">
        <f>+O120</f>
        <v>0</v>
      </c>
      <c r="C1" s="193">
        <f>+H460</f>
        <v>0</v>
      </c>
      <c r="D1" s="193">
        <f>+L460</f>
        <v>0</v>
      </c>
      <c r="E1" s="193">
        <f>+P460</f>
        <v>0</v>
      </c>
      <c r="F1" s="193">
        <f>+Q460</f>
        <v>0</v>
      </c>
      <c r="G1" s="193">
        <f>+H472</f>
        <v>0</v>
      </c>
      <c r="H1" s="193">
        <f>+L472</f>
        <v>0</v>
      </c>
      <c r="I1" s="193">
        <f>+P472</f>
        <v>0</v>
      </c>
      <c r="J1" s="193" t="str">
        <f>+T472</f>
        <v/>
      </c>
      <c r="K1" s="193">
        <f>+H484</f>
        <v>0</v>
      </c>
      <c r="L1" s="193">
        <f>+L484</f>
        <v>0</v>
      </c>
      <c r="M1" s="193">
        <f>+P484</f>
        <v>0</v>
      </c>
      <c r="N1" s="193" t="str">
        <f>+T484</f>
        <v/>
      </c>
      <c r="O1" s="193">
        <f>+P496</f>
        <v>0</v>
      </c>
      <c r="P1" s="193" t="str">
        <f>+T496</f>
        <v/>
      </c>
      <c r="Q1" s="193">
        <f>+P496</f>
        <v>0</v>
      </c>
      <c r="R1" s="193" t="str">
        <f>+T496</f>
        <v/>
      </c>
      <c r="S1" s="193">
        <f>+H508</f>
        <v>0</v>
      </c>
      <c r="T1" s="193">
        <f>+L508</f>
        <v>0</v>
      </c>
      <c r="U1" s="193">
        <f>+P508</f>
        <v>0</v>
      </c>
      <c r="V1" s="193" t="str">
        <f>+T508</f>
        <v/>
      </c>
      <c r="W1" s="193">
        <f>+H520</f>
        <v>0</v>
      </c>
      <c r="X1" s="193">
        <f>+L520</f>
        <v>0</v>
      </c>
      <c r="Y1" s="193">
        <f>+P520</f>
        <v>0</v>
      </c>
      <c r="Z1" s="193" t="str">
        <f>+T520</f>
        <v/>
      </c>
      <c r="AA1" s="193">
        <f>+O556</f>
        <v>0</v>
      </c>
      <c r="AB1" s="193">
        <f>+R556</f>
        <v>0</v>
      </c>
      <c r="AC1" s="189">
        <f>+C591</f>
        <v>0</v>
      </c>
      <c r="AD1" s="189">
        <f>+E591</f>
        <v>0</v>
      </c>
      <c r="AE1" s="189" t="str">
        <f>+G591</f>
        <v/>
      </c>
      <c r="AF1" s="189">
        <f>+I591</f>
        <v>0</v>
      </c>
      <c r="AG1" s="189">
        <f>+K591</f>
        <v>0</v>
      </c>
      <c r="AH1" s="189">
        <f>+M591</f>
        <v>0</v>
      </c>
      <c r="AI1" s="189">
        <f>+O591</f>
        <v>0</v>
      </c>
      <c r="AJ1" s="189">
        <f>+P591</f>
        <v>0</v>
      </c>
      <c r="AK1" s="189">
        <f>+R591</f>
        <v>0</v>
      </c>
      <c r="AL1" s="189">
        <f>+T591</f>
        <v>0</v>
      </c>
      <c r="AM1" s="189">
        <f>+U591</f>
        <v>0</v>
      </c>
      <c r="AN1" s="189">
        <f>+X591</f>
        <v>0</v>
      </c>
      <c r="AO1" s="189">
        <f>+AA591</f>
        <v>0</v>
      </c>
      <c r="AP1" s="189">
        <f>+G738</f>
        <v>0</v>
      </c>
      <c r="AQ1" s="189">
        <f>+J738</f>
        <v>0</v>
      </c>
      <c r="AR1" s="189">
        <f>+M738</f>
        <v>0</v>
      </c>
      <c r="AS1" s="189">
        <f>+O738</f>
        <v>0</v>
      </c>
      <c r="AT1" s="189">
        <f>+Q738</f>
        <v>0</v>
      </c>
      <c r="AU1" s="189">
        <f>+S738</f>
        <v>0</v>
      </c>
      <c r="AV1" s="189">
        <f>+V738</f>
        <v>0</v>
      </c>
      <c r="AW1" s="189">
        <f>+X738</f>
        <v>0</v>
      </c>
      <c r="AX1" s="189">
        <f>+Z738</f>
        <v>0</v>
      </c>
      <c r="AY1" s="189">
        <f>+O756</f>
        <v>0</v>
      </c>
      <c r="AZ1" s="189">
        <f>+O757</f>
        <v>0</v>
      </c>
      <c r="BA1" s="189">
        <f>+Q756</f>
        <v>0</v>
      </c>
      <c r="BB1" s="189">
        <f>+Q757</f>
        <v>0</v>
      </c>
      <c r="BC1" s="189">
        <f>I776</f>
        <v>0</v>
      </c>
      <c r="BD1" s="189">
        <f>+O794</f>
        <v>0</v>
      </c>
      <c r="BE1" s="189">
        <f>+Q794</f>
        <v>0</v>
      </c>
    </row>
    <row r="2" spans="1:57" s="69" customFormat="1" ht="29.25" customHeight="1" x14ac:dyDescent="0.2">
      <c r="A2" s="265" t="s">
        <v>546</v>
      </c>
      <c r="B2" s="265" t="s">
        <v>677</v>
      </c>
      <c r="C2" s="78" t="s">
        <v>330</v>
      </c>
      <c r="D2" s="160" t="s">
        <v>291</v>
      </c>
      <c r="E2" s="160" t="s">
        <v>678</v>
      </c>
      <c r="F2" s="160" t="s">
        <v>679</v>
      </c>
      <c r="G2" s="160" t="s">
        <v>331</v>
      </c>
      <c r="H2" s="160" t="s">
        <v>332</v>
      </c>
      <c r="I2" s="160" t="s">
        <v>680</v>
      </c>
      <c r="J2" s="160" t="s">
        <v>681</v>
      </c>
      <c r="K2" s="160" t="s">
        <v>333</v>
      </c>
      <c r="L2" s="160" t="s">
        <v>334</v>
      </c>
      <c r="M2" s="160" t="s">
        <v>682</v>
      </c>
      <c r="N2" s="160" t="s">
        <v>683</v>
      </c>
      <c r="O2" s="160" t="s">
        <v>335</v>
      </c>
      <c r="P2" s="160" t="s">
        <v>336</v>
      </c>
      <c r="Q2" s="160" t="s">
        <v>684</v>
      </c>
      <c r="R2" s="160" t="s">
        <v>685</v>
      </c>
      <c r="S2" s="160" t="s">
        <v>337</v>
      </c>
      <c r="T2" s="160" t="s">
        <v>338</v>
      </c>
      <c r="U2" s="160" t="s">
        <v>686</v>
      </c>
      <c r="V2" s="160" t="s">
        <v>687</v>
      </c>
      <c r="W2" s="160" t="s">
        <v>339</v>
      </c>
      <c r="X2" s="160" t="s">
        <v>340</v>
      </c>
      <c r="Y2" s="160" t="s">
        <v>688</v>
      </c>
      <c r="Z2" s="160" t="s">
        <v>689</v>
      </c>
      <c r="AA2" s="160" t="s">
        <v>430</v>
      </c>
      <c r="AB2" s="160" t="s">
        <v>690</v>
      </c>
      <c r="AC2" s="160" t="s">
        <v>211</v>
      </c>
      <c r="AD2" s="160" t="s">
        <v>210</v>
      </c>
      <c r="AE2" s="160" t="s">
        <v>123</v>
      </c>
      <c r="AF2" s="160" t="s">
        <v>208</v>
      </c>
      <c r="AG2" s="160" t="s">
        <v>341</v>
      </c>
      <c r="AH2" s="160" t="s">
        <v>547</v>
      </c>
      <c r="AI2" s="160" t="s">
        <v>342</v>
      </c>
      <c r="AJ2" s="160" t="s">
        <v>343</v>
      </c>
      <c r="AK2" s="160" t="s">
        <v>548</v>
      </c>
      <c r="AL2" s="160" t="s">
        <v>549</v>
      </c>
      <c r="AM2" s="160" t="s">
        <v>344</v>
      </c>
      <c r="AN2" s="160" t="s">
        <v>550</v>
      </c>
      <c r="AO2" s="160" t="s">
        <v>551</v>
      </c>
      <c r="AP2" s="160" t="s">
        <v>206</v>
      </c>
      <c r="AQ2" s="160" t="s">
        <v>345</v>
      </c>
      <c r="AR2" s="160" t="s">
        <v>346</v>
      </c>
      <c r="AS2" s="160" t="s">
        <v>347</v>
      </c>
      <c r="AT2" s="160" t="s">
        <v>348</v>
      </c>
      <c r="AU2" s="160" t="s">
        <v>205</v>
      </c>
      <c r="AV2" s="160" t="s">
        <v>349</v>
      </c>
      <c r="AW2" s="160" t="s">
        <v>350</v>
      </c>
      <c r="AX2" s="160" t="s">
        <v>351</v>
      </c>
      <c r="AY2" s="160" t="s">
        <v>352</v>
      </c>
      <c r="AZ2" s="160" t="s">
        <v>353</v>
      </c>
      <c r="BA2" s="160" t="s">
        <v>354</v>
      </c>
      <c r="BB2" s="160" t="s">
        <v>694</v>
      </c>
      <c r="BC2" s="160" t="s">
        <v>691</v>
      </c>
      <c r="BD2" s="160" t="s">
        <v>692</v>
      </c>
      <c r="BE2" s="160" t="s">
        <v>693</v>
      </c>
    </row>
    <row r="3" spans="1:57" s="70" customFormat="1" ht="19.5" customHeight="1" x14ac:dyDescent="0.2">
      <c r="A3" s="71" t="s">
        <v>170</v>
      </c>
      <c r="C3" s="71"/>
    </row>
    <row r="4" spans="1:57" s="9" customFormat="1" ht="21.75" customHeight="1" x14ac:dyDescent="0.2">
      <c r="A4" s="156" t="s">
        <v>513</v>
      </c>
      <c r="B4" s="28"/>
      <c r="C4" s="28"/>
      <c r="D4" s="28"/>
      <c r="E4" s="28"/>
      <c r="F4" s="28"/>
      <c r="G4" s="28"/>
      <c r="H4" s="28"/>
      <c r="I4" s="28"/>
      <c r="J4" s="28"/>
      <c r="K4" s="28"/>
      <c r="L4" s="28"/>
      <c r="M4" s="37"/>
      <c r="N4" s="37"/>
      <c r="O4" s="37"/>
      <c r="P4" s="37"/>
      <c r="Q4" s="37"/>
      <c r="R4" s="37"/>
      <c r="S4" s="37"/>
    </row>
    <row r="5" spans="1:57" s="9" customFormat="1" ht="21.75" customHeight="1" x14ac:dyDescent="0.2">
      <c r="A5" s="159"/>
      <c r="B5" s="37"/>
      <c r="C5" s="37"/>
      <c r="D5" s="37"/>
      <c r="E5" s="37"/>
      <c r="F5" s="37"/>
      <c r="G5" s="37"/>
      <c r="H5" s="37"/>
      <c r="I5" s="37"/>
      <c r="J5" s="37"/>
      <c r="K5" s="37"/>
      <c r="L5" s="37"/>
      <c r="M5" s="37"/>
      <c r="N5" s="37"/>
      <c r="O5" s="37"/>
      <c r="P5" s="37"/>
      <c r="Q5" s="37"/>
      <c r="R5" s="37"/>
      <c r="S5" s="37"/>
    </row>
    <row r="6" spans="1:57" s="9" customFormat="1" ht="21.75" customHeight="1" x14ac:dyDescent="0.2">
      <c r="A6" s="156" t="s">
        <v>510</v>
      </c>
      <c r="B6" s="28"/>
      <c r="C6" s="28"/>
      <c r="D6" s="28"/>
      <c r="E6" s="28"/>
      <c r="F6" s="28"/>
      <c r="G6" s="28"/>
      <c r="H6" s="28"/>
      <c r="I6" s="28"/>
      <c r="J6" s="28"/>
      <c r="K6" s="28"/>
      <c r="L6" s="28"/>
      <c r="M6" s="37"/>
      <c r="N6" s="37"/>
      <c r="O6" s="37"/>
      <c r="P6" s="37"/>
      <c r="Q6" s="37"/>
      <c r="R6" s="37"/>
      <c r="S6" s="37"/>
    </row>
    <row r="7" spans="1:57" s="96" customFormat="1" ht="15" customHeight="1" x14ac:dyDescent="0.2">
      <c r="B7" s="146" t="s">
        <v>530</v>
      </c>
      <c r="C7" s="230"/>
      <c r="D7" s="230"/>
      <c r="E7" s="230"/>
      <c r="F7" s="230"/>
      <c r="G7" s="230"/>
      <c r="H7" s="230"/>
      <c r="I7" s="230"/>
      <c r="J7" s="230"/>
      <c r="K7" s="230"/>
      <c r="L7" s="230"/>
      <c r="M7" s="230"/>
      <c r="N7" s="230"/>
      <c r="O7" s="230"/>
      <c r="P7" s="230"/>
      <c r="Q7" s="230"/>
      <c r="R7" s="230"/>
      <c r="S7" s="230"/>
      <c r="T7" s="230"/>
      <c r="U7" s="230"/>
      <c r="V7" s="230"/>
      <c r="W7" s="230"/>
      <c r="X7" s="230"/>
      <c r="Y7" s="230"/>
      <c r="Z7" s="230"/>
      <c r="AA7" s="230"/>
      <c r="AB7" s="230"/>
    </row>
    <row r="8" spans="1:57" s="96" customFormat="1" ht="19.2" customHeight="1" x14ac:dyDescent="0.2">
      <c r="B8" s="1302" t="s">
        <v>635</v>
      </c>
      <c r="C8" s="1302"/>
      <c r="D8" s="1302"/>
      <c r="E8" s="1302"/>
      <c r="F8" s="1302"/>
      <c r="G8" s="1302"/>
      <c r="H8" s="1302"/>
      <c r="I8" s="1302"/>
      <c r="J8" s="1302"/>
      <c r="K8" s="1302"/>
      <c r="L8" s="1302"/>
      <c r="M8" s="1302"/>
      <c r="N8" s="1302"/>
      <c r="O8" s="1302"/>
      <c r="P8" s="1302"/>
      <c r="Q8" s="1302"/>
      <c r="R8" s="1302"/>
      <c r="S8" s="1302"/>
      <c r="T8" s="1302"/>
      <c r="U8" s="1302"/>
      <c r="V8" s="1302"/>
      <c r="W8" s="1302"/>
      <c r="X8" s="1302"/>
      <c r="Y8" s="1302"/>
      <c r="Z8" s="1302"/>
      <c r="AA8" s="1302"/>
      <c r="AB8" s="1302"/>
    </row>
    <row r="9" spans="1:57" s="96" customFormat="1" ht="15" customHeight="1" x14ac:dyDescent="0.2">
      <c r="B9" s="1292" t="s">
        <v>519</v>
      </c>
      <c r="C9" s="1269" t="s">
        <v>520</v>
      </c>
      <c r="D9" s="1269"/>
      <c r="E9" s="1269"/>
      <c r="F9" s="1269"/>
      <c r="G9" s="1269"/>
      <c r="H9" s="1269"/>
      <c r="I9" s="1269"/>
      <c r="J9" s="1269"/>
      <c r="K9" s="1269"/>
      <c r="L9" s="1269"/>
      <c r="M9" s="1269"/>
      <c r="N9" s="1269"/>
      <c r="O9" s="1269"/>
      <c r="P9" s="1269"/>
      <c r="Q9" s="1269"/>
      <c r="R9" s="1269"/>
      <c r="S9" s="1269"/>
      <c r="T9" s="1269"/>
      <c r="U9" s="1269"/>
      <c r="V9" s="1269"/>
      <c r="W9" s="1269"/>
      <c r="X9" s="1269"/>
      <c r="Y9" s="1269"/>
      <c r="Z9" s="1269"/>
      <c r="AA9" s="1269"/>
      <c r="AB9" s="1269"/>
    </row>
    <row r="10" spans="1:57" s="96" customFormat="1" ht="15" customHeight="1" x14ac:dyDescent="0.2">
      <c r="B10" s="1292"/>
      <c r="C10" s="1291"/>
      <c r="D10" s="1291"/>
      <c r="E10" s="1291"/>
      <c r="F10" s="1291"/>
      <c r="G10" s="1291"/>
      <c r="H10" s="1291"/>
      <c r="I10" s="1291"/>
      <c r="J10" s="1291"/>
      <c r="K10" s="1291"/>
      <c r="L10" s="1291"/>
      <c r="M10" s="1291"/>
      <c r="N10" s="1291"/>
      <c r="O10" s="1291"/>
      <c r="P10" s="1291"/>
      <c r="Q10" s="1291"/>
      <c r="R10" s="1291"/>
      <c r="S10" s="1291"/>
      <c r="T10" s="1291"/>
      <c r="U10" s="1291"/>
      <c r="V10" s="1291"/>
      <c r="W10" s="1291"/>
      <c r="X10" s="1291"/>
      <c r="Y10" s="1291"/>
      <c r="Z10" s="1291"/>
      <c r="AA10" s="1291"/>
      <c r="AB10" s="1291"/>
    </row>
    <row r="11" spans="1:57" s="96" customFormat="1" ht="15" customHeight="1" x14ac:dyDescent="0.2">
      <c r="B11" s="1292"/>
      <c r="C11" s="1291"/>
      <c r="D11" s="1291"/>
      <c r="E11" s="1291"/>
      <c r="F11" s="1291"/>
      <c r="G11" s="1291"/>
      <c r="H11" s="1291"/>
      <c r="I11" s="1291"/>
      <c r="J11" s="1291"/>
      <c r="K11" s="1291"/>
      <c r="L11" s="1291"/>
      <c r="M11" s="1291"/>
      <c r="N11" s="1291"/>
      <c r="O11" s="1291"/>
      <c r="P11" s="1291"/>
      <c r="Q11" s="1291"/>
      <c r="R11" s="1291"/>
      <c r="S11" s="1291"/>
      <c r="T11" s="1291"/>
      <c r="U11" s="1291"/>
      <c r="V11" s="1291"/>
      <c r="W11" s="1291"/>
      <c r="X11" s="1291"/>
      <c r="Y11" s="1291"/>
      <c r="Z11" s="1291"/>
      <c r="AA11" s="1291"/>
      <c r="AB11" s="1291"/>
    </row>
    <row r="12" spans="1:57" s="96" customFormat="1" ht="15" customHeight="1" x14ac:dyDescent="0.2">
      <c r="B12" s="1292"/>
      <c r="C12" s="1291"/>
      <c r="D12" s="1291"/>
      <c r="E12" s="1291"/>
      <c r="F12" s="1291"/>
      <c r="G12" s="1291"/>
      <c r="H12" s="1291"/>
      <c r="I12" s="1291"/>
      <c r="J12" s="1291"/>
      <c r="K12" s="1291"/>
      <c r="L12" s="1291"/>
      <c r="M12" s="1291"/>
      <c r="N12" s="1291"/>
      <c r="O12" s="1291"/>
      <c r="P12" s="1291"/>
      <c r="Q12" s="1291"/>
      <c r="R12" s="1291"/>
      <c r="S12" s="1291"/>
      <c r="T12" s="1291"/>
      <c r="U12" s="1291"/>
      <c r="V12" s="1291"/>
      <c r="W12" s="1291"/>
      <c r="X12" s="1291"/>
      <c r="Y12" s="1291"/>
      <c r="Z12" s="1291"/>
      <c r="AA12" s="1291"/>
      <c r="AB12" s="1291"/>
    </row>
    <row r="13" spans="1:57" s="96" customFormat="1" ht="15" customHeight="1" x14ac:dyDescent="0.2">
      <c r="B13" s="1292"/>
      <c r="C13" s="1291"/>
      <c r="D13" s="1291"/>
      <c r="E13" s="1291"/>
      <c r="F13" s="1291"/>
      <c r="G13" s="1291"/>
      <c r="H13" s="1291"/>
      <c r="I13" s="1291"/>
      <c r="J13" s="1291"/>
      <c r="K13" s="1291"/>
      <c r="L13" s="1291"/>
      <c r="M13" s="1291"/>
      <c r="N13" s="1291"/>
      <c r="O13" s="1291"/>
      <c r="P13" s="1291"/>
      <c r="Q13" s="1291"/>
      <c r="R13" s="1291"/>
      <c r="S13" s="1291"/>
      <c r="T13" s="1291"/>
      <c r="U13" s="1291"/>
      <c r="V13" s="1291"/>
      <c r="W13" s="1291"/>
      <c r="X13" s="1291"/>
      <c r="Y13" s="1291"/>
      <c r="Z13" s="1291"/>
      <c r="AA13" s="1291"/>
      <c r="AB13" s="1291"/>
    </row>
    <row r="14" spans="1:57" s="96" customFormat="1" ht="15" customHeight="1" x14ac:dyDescent="0.2">
      <c r="B14" s="1292"/>
      <c r="C14" s="1269" t="s">
        <v>521</v>
      </c>
      <c r="D14" s="1269"/>
      <c r="E14" s="1269"/>
      <c r="F14" s="1269"/>
      <c r="G14" s="1269"/>
      <c r="H14" s="1269"/>
      <c r="I14" s="1269"/>
      <c r="J14" s="1269"/>
      <c r="K14" s="1269"/>
      <c r="L14" s="1269"/>
      <c r="M14" s="1269"/>
      <c r="N14" s="1269"/>
      <c r="O14" s="1269"/>
      <c r="P14" s="1269"/>
      <c r="Q14" s="1269"/>
      <c r="R14" s="1269"/>
      <c r="S14" s="1269"/>
      <c r="T14" s="1269"/>
      <c r="U14" s="1269"/>
      <c r="V14" s="1269"/>
      <c r="W14" s="1269"/>
      <c r="X14" s="1269"/>
      <c r="Y14" s="1269"/>
      <c r="Z14" s="1269"/>
      <c r="AA14" s="1269"/>
      <c r="AB14" s="1269"/>
    </row>
    <row r="15" spans="1:57" s="96" customFormat="1" ht="15" customHeight="1" x14ac:dyDescent="0.2">
      <c r="B15" s="1292"/>
      <c r="C15" s="1293" t="s">
        <v>522</v>
      </c>
      <c r="D15" s="1293"/>
      <c r="E15" s="1293"/>
      <c r="F15" s="1293"/>
      <c r="G15" s="1293" t="s">
        <v>523</v>
      </c>
      <c r="H15" s="1293"/>
      <c r="I15" s="1293"/>
      <c r="J15" s="1293"/>
      <c r="K15" s="1293"/>
      <c r="L15" s="1293"/>
      <c r="M15" s="1293"/>
      <c r="N15" s="1293"/>
      <c r="O15" s="1293"/>
      <c r="P15" s="1293"/>
      <c r="Q15" s="1293"/>
      <c r="R15" s="1293"/>
      <c r="S15" s="1293"/>
      <c r="T15" s="1293"/>
      <c r="U15" s="1293"/>
      <c r="V15" s="1293"/>
      <c r="W15" s="1290" t="s">
        <v>524</v>
      </c>
      <c r="X15" s="1290"/>
      <c r="Y15" s="1290"/>
      <c r="Z15" s="1290"/>
      <c r="AA15" s="1290"/>
      <c r="AB15" s="1290"/>
    </row>
    <row r="16" spans="1:57" s="96" customFormat="1" ht="12.75" customHeight="1" x14ac:dyDescent="0.2">
      <c r="B16" s="1292"/>
      <c r="C16" s="1291"/>
      <c r="D16" s="1291"/>
      <c r="E16" s="1291"/>
      <c r="F16" s="1291"/>
      <c r="G16" s="1291"/>
      <c r="H16" s="1291"/>
      <c r="I16" s="1291"/>
      <c r="J16" s="1291"/>
      <c r="K16" s="1291"/>
      <c r="L16" s="1291"/>
      <c r="M16" s="1291"/>
      <c r="N16" s="1291"/>
      <c r="O16" s="1291"/>
      <c r="P16" s="1291"/>
      <c r="Q16" s="1291"/>
      <c r="R16" s="1291"/>
      <c r="S16" s="1291"/>
      <c r="T16" s="1291"/>
      <c r="U16" s="1291"/>
      <c r="V16" s="1291"/>
      <c r="W16" s="1291"/>
      <c r="X16" s="1291"/>
      <c r="Y16" s="1291"/>
      <c r="Z16" s="1291"/>
      <c r="AA16" s="1291"/>
      <c r="AB16" s="1291"/>
    </row>
    <row r="17" spans="2:28" s="96" customFormat="1" ht="12.75" customHeight="1" x14ac:dyDescent="0.2">
      <c r="B17" s="1292"/>
      <c r="C17" s="1291"/>
      <c r="D17" s="1291"/>
      <c r="E17" s="1291"/>
      <c r="F17" s="1291"/>
      <c r="G17" s="1291"/>
      <c r="H17" s="1291"/>
      <c r="I17" s="1291"/>
      <c r="J17" s="1291"/>
      <c r="K17" s="1291"/>
      <c r="L17" s="1291"/>
      <c r="M17" s="1291"/>
      <c r="N17" s="1291"/>
      <c r="O17" s="1291"/>
      <c r="P17" s="1291"/>
      <c r="Q17" s="1291"/>
      <c r="R17" s="1291"/>
      <c r="S17" s="1291"/>
      <c r="T17" s="1291"/>
      <c r="U17" s="1291"/>
      <c r="V17" s="1291"/>
      <c r="W17" s="1291"/>
      <c r="X17" s="1291"/>
      <c r="Y17" s="1291"/>
      <c r="Z17" s="1291"/>
      <c r="AA17" s="1291"/>
      <c r="AB17" s="1291"/>
    </row>
    <row r="18" spans="2:28" s="96" customFormat="1" ht="15" customHeight="1" x14ac:dyDescent="0.2">
      <c r="B18" s="1292" t="s">
        <v>525</v>
      </c>
      <c r="C18" s="1269" t="s">
        <v>520</v>
      </c>
      <c r="D18" s="1269"/>
      <c r="E18" s="1269"/>
      <c r="F18" s="1269"/>
      <c r="G18" s="1269"/>
      <c r="H18" s="1269"/>
      <c r="I18" s="1269"/>
      <c r="J18" s="1269"/>
      <c r="K18" s="1269"/>
      <c r="L18" s="1269"/>
      <c r="M18" s="1269"/>
      <c r="N18" s="1269"/>
      <c r="O18" s="1269"/>
      <c r="P18" s="1269"/>
      <c r="Q18" s="1269"/>
      <c r="R18" s="1269"/>
      <c r="S18" s="1269"/>
      <c r="T18" s="1269"/>
      <c r="U18" s="1269"/>
      <c r="V18" s="1269"/>
      <c r="W18" s="1269"/>
      <c r="X18" s="1269"/>
      <c r="Y18" s="1269"/>
      <c r="Z18" s="1269"/>
      <c r="AA18" s="1269"/>
      <c r="AB18" s="1269"/>
    </row>
    <row r="19" spans="2:28" s="96" customFormat="1" ht="15" customHeight="1" x14ac:dyDescent="0.2">
      <c r="B19" s="1292"/>
      <c r="C19" s="1291"/>
      <c r="D19" s="1291"/>
      <c r="E19" s="1291"/>
      <c r="F19" s="1291"/>
      <c r="G19" s="1291"/>
      <c r="H19" s="1291"/>
      <c r="I19" s="1291"/>
      <c r="J19" s="1291"/>
      <c r="K19" s="1291"/>
      <c r="L19" s="1291"/>
      <c r="M19" s="1291"/>
      <c r="N19" s="1291"/>
      <c r="O19" s="1291"/>
      <c r="P19" s="1291"/>
      <c r="Q19" s="1291"/>
      <c r="R19" s="1291"/>
      <c r="S19" s="1291"/>
      <c r="T19" s="1291"/>
      <c r="U19" s="1291"/>
      <c r="V19" s="1291"/>
      <c r="W19" s="1291"/>
      <c r="X19" s="1291"/>
      <c r="Y19" s="1291"/>
      <c r="Z19" s="1291"/>
      <c r="AA19" s="1291"/>
      <c r="AB19" s="1291"/>
    </row>
    <row r="20" spans="2:28" s="96" customFormat="1" ht="15" customHeight="1" x14ac:dyDescent="0.2">
      <c r="B20" s="1292"/>
      <c r="C20" s="1291"/>
      <c r="D20" s="1291"/>
      <c r="E20" s="1291"/>
      <c r="F20" s="1291"/>
      <c r="G20" s="1291"/>
      <c r="H20" s="1291"/>
      <c r="I20" s="1291"/>
      <c r="J20" s="1291"/>
      <c r="K20" s="1291"/>
      <c r="L20" s="1291"/>
      <c r="M20" s="1291"/>
      <c r="N20" s="1291"/>
      <c r="O20" s="1291"/>
      <c r="P20" s="1291"/>
      <c r="Q20" s="1291"/>
      <c r="R20" s="1291"/>
      <c r="S20" s="1291"/>
      <c r="T20" s="1291"/>
      <c r="U20" s="1291"/>
      <c r="V20" s="1291"/>
      <c r="W20" s="1291"/>
      <c r="X20" s="1291"/>
      <c r="Y20" s="1291"/>
      <c r="Z20" s="1291"/>
      <c r="AA20" s="1291"/>
      <c r="AB20" s="1291"/>
    </row>
    <row r="21" spans="2:28" s="96" customFormat="1" ht="15" customHeight="1" x14ac:dyDescent="0.2">
      <c r="B21" s="1292"/>
      <c r="C21" s="1291"/>
      <c r="D21" s="1291"/>
      <c r="E21" s="1291"/>
      <c r="F21" s="1291"/>
      <c r="G21" s="1291"/>
      <c r="H21" s="1291"/>
      <c r="I21" s="1291"/>
      <c r="J21" s="1291"/>
      <c r="K21" s="1291"/>
      <c r="L21" s="1291"/>
      <c r="M21" s="1291"/>
      <c r="N21" s="1291"/>
      <c r="O21" s="1291"/>
      <c r="P21" s="1291"/>
      <c r="Q21" s="1291"/>
      <c r="R21" s="1291"/>
      <c r="S21" s="1291"/>
      <c r="T21" s="1291"/>
      <c r="U21" s="1291"/>
      <c r="V21" s="1291"/>
      <c r="W21" s="1291"/>
      <c r="X21" s="1291"/>
      <c r="Y21" s="1291"/>
      <c r="Z21" s="1291"/>
      <c r="AA21" s="1291"/>
      <c r="AB21" s="1291"/>
    </row>
    <row r="22" spans="2:28" s="96" customFormat="1" ht="15" customHeight="1" x14ac:dyDescent="0.2">
      <c r="B22" s="1292"/>
      <c r="C22" s="1291"/>
      <c r="D22" s="1291"/>
      <c r="E22" s="1291"/>
      <c r="F22" s="1291"/>
      <c r="G22" s="1291"/>
      <c r="H22" s="1291"/>
      <c r="I22" s="1291"/>
      <c r="J22" s="1291"/>
      <c r="K22" s="1291"/>
      <c r="L22" s="1291"/>
      <c r="M22" s="1291"/>
      <c r="N22" s="1291"/>
      <c r="O22" s="1291"/>
      <c r="P22" s="1291"/>
      <c r="Q22" s="1291"/>
      <c r="R22" s="1291"/>
      <c r="S22" s="1291"/>
      <c r="T22" s="1291"/>
      <c r="U22" s="1291"/>
      <c r="V22" s="1291"/>
      <c r="W22" s="1291"/>
      <c r="X22" s="1291"/>
      <c r="Y22" s="1291"/>
      <c r="Z22" s="1291"/>
      <c r="AA22" s="1291"/>
      <c r="AB22" s="1291"/>
    </row>
    <row r="23" spans="2:28" s="96" customFormat="1" ht="15" customHeight="1" x14ac:dyDescent="0.2">
      <c r="B23" s="1292"/>
      <c r="C23" s="1269" t="s">
        <v>521</v>
      </c>
      <c r="D23" s="1269"/>
      <c r="E23" s="1269"/>
      <c r="F23" s="1269"/>
      <c r="G23" s="1269"/>
      <c r="H23" s="1269"/>
      <c r="I23" s="1269"/>
      <c r="J23" s="1269"/>
      <c r="K23" s="1269"/>
      <c r="L23" s="1269"/>
      <c r="M23" s="1269"/>
      <c r="N23" s="1269"/>
      <c r="O23" s="1269"/>
      <c r="P23" s="1269"/>
      <c r="Q23" s="1269"/>
      <c r="R23" s="1269"/>
      <c r="S23" s="1269"/>
      <c r="T23" s="1269"/>
      <c r="U23" s="1269"/>
      <c r="V23" s="1269"/>
      <c r="W23" s="1269"/>
      <c r="X23" s="1269"/>
      <c r="Y23" s="1269"/>
      <c r="Z23" s="1269"/>
      <c r="AA23" s="1269"/>
      <c r="AB23" s="1269"/>
    </row>
    <row r="24" spans="2:28" s="96" customFormat="1" ht="15" customHeight="1" x14ac:dyDescent="0.2">
      <c r="B24" s="1292"/>
      <c r="C24" s="1293" t="s">
        <v>522</v>
      </c>
      <c r="D24" s="1293"/>
      <c r="E24" s="1293"/>
      <c r="F24" s="1293"/>
      <c r="G24" s="1293" t="s">
        <v>523</v>
      </c>
      <c r="H24" s="1293"/>
      <c r="I24" s="1293"/>
      <c r="J24" s="1293"/>
      <c r="K24" s="1293"/>
      <c r="L24" s="1293"/>
      <c r="M24" s="1293"/>
      <c r="N24" s="1293"/>
      <c r="O24" s="1293"/>
      <c r="P24" s="1293"/>
      <c r="Q24" s="1293"/>
      <c r="R24" s="1293"/>
      <c r="S24" s="1293"/>
      <c r="T24" s="1293"/>
      <c r="U24" s="1293"/>
      <c r="V24" s="1293"/>
      <c r="W24" s="1290" t="s">
        <v>524</v>
      </c>
      <c r="X24" s="1290"/>
      <c r="Y24" s="1290"/>
      <c r="Z24" s="1290"/>
      <c r="AA24" s="1290"/>
      <c r="AB24" s="1290"/>
    </row>
    <row r="25" spans="2:28" s="96" customFormat="1" ht="12.75" customHeight="1" x14ac:dyDescent="0.2">
      <c r="B25" s="1292"/>
      <c r="C25" s="1291"/>
      <c r="D25" s="1291"/>
      <c r="E25" s="1291"/>
      <c r="F25" s="1291"/>
      <c r="G25" s="1291"/>
      <c r="H25" s="1291"/>
      <c r="I25" s="1291"/>
      <c r="J25" s="1291"/>
      <c r="K25" s="1291"/>
      <c r="L25" s="1291"/>
      <c r="M25" s="1291"/>
      <c r="N25" s="1291"/>
      <c r="O25" s="1291"/>
      <c r="P25" s="1291"/>
      <c r="Q25" s="1291"/>
      <c r="R25" s="1291"/>
      <c r="S25" s="1291"/>
      <c r="T25" s="1291"/>
      <c r="U25" s="1291"/>
      <c r="V25" s="1291"/>
      <c r="W25" s="1291"/>
      <c r="X25" s="1291"/>
      <c r="Y25" s="1291"/>
      <c r="Z25" s="1291"/>
      <c r="AA25" s="1291"/>
      <c r="AB25" s="1291"/>
    </row>
    <row r="26" spans="2:28" s="96" customFormat="1" ht="12.75" customHeight="1" x14ac:dyDescent="0.2">
      <c r="B26" s="1292"/>
      <c r="C26" s="1291"/>
      <c r="D26" s="1291"/>
      <c r="E26" s="1291"/>
      <c r="F26" s="1291"/>
      <c r="G26" s="1291"/>
      <c r="H26" s="1291"/>
      <c r="I26" s="1291"/>
      <c r="J26" s="1291"/>
      <c r="K26" s="1291"/>
      <c r="L26" s="1291"/>
      <c r="M26" s="1291"/>
      <c r="N26" s="1291"/>
      <c r="O26" s="1291"/>
      <c r="P26" s="1291"/>
      <c r="Q26" s="1291"/>
      <c r="R26" s="1291"/>
      <c r="S26" s="1291"/>
      <c r="T26" s="1291"/>
      <c r="U26" s="1291"/>
      <c r="V26" s="1291"/>
      <c r="W26" s="1291"/>
      <c r="X26" s="1291"/>
      <c r="Y26" s="1291"/>
      <c r="Z26" s="1291"/>
      <c r="AA26" s="1291"/>
      <c r="AB26" s="1291"/>
    </row>
    <row r="27" spans="2:28" s="96" customFormat="1" ht="15" customHeight="1" x14ac:dyDescent="0.2">
      <c r="B27" s="1292" t="s">
        <v>526</v>
      </c>
      <c r="C27" s="1269" t="s">
        <v>520</v>
      </c>
      <c r="D27" s="1269"/>
      <c r="E27" s="1269"/>
      <c r="F27" s="1269"/>
      <c r="G27" s="1269"/>
      <c r="H27" s="1269"/>
      <c r="I27" s="1269"/>
      <c r="J27" s="1269"/>
      <c r="K27" s="1269"/>
      <c r="L27" s="1269"/>
      <c r="M27" s="1269"/>
      <c r="N27" s="1269"/>
      <c r="O27" s="1269"/>
      <c r="P27" s="1269"/>
      <c r="Q27" s="1269"/>
      <c r="R27" s="1269"/>
      <c r="S27" s="1269"/>
      <c r="T27" s="1269"/>
      <c r="U27" s="1269"/>
      <c r="V27" s="1269"/>
      <c r="W27" s="1269"/>
      <c r="X27" s="1269"/>
      <c r="Y27" s="1269"/>
      <c r="Z27" s="1269"/>
      <c r="AA27" s="1269"/>
      <c r="AB27" s="1269"/>
    </row>
    <row r="28" spans="2:28" s="96" customFormat="1" ht="15" customHeight="1" x14ac:dyDescent="0.2">
      <c r="B28" s="1292"/>
      <c r="C28" s="1291"/>
      <c r="D28" s="1291"/>
      <c r="E28" s="1291"/>
      <c r="F28" s="1291"/>
      <c r="G28" s="1291"/>
      <c r="H28" s="1291"/>
      <c r="I28" s="1291"/>
      <c r="J28" s="1291"/>
      <c r="K28" s="1291"/>
      <c r="L28" s="1291"/>
      <c r="M28" s="1291"/>
      <c r="N28" s="1291"/>
      <c r="O28" s="1291"/>
      <c r="P28" s="1291"/>
      <c r="Q28" s="1291"/>
      <c r="R28" s="1291"/>
      <c r="S28" s="1291"/>
      <c r="T28" s="1291"/>
      <c r="U28" s="1291"/>
      <c r="V28" s="1291"/>
      <c r="W28" s="1291"/>
      <c r="X28" s="1291"/>
      <c r="Y28" s="1291"/>
      <c r="Z28" s="1291"/>
      <c r="AA28" s="1291"/>
      <c r="AB28" s="1291"/>
    </row>
    <row r="29" spans="2:28" s="96" customFormat="1" ht="15" customHeight="1" x14ac:dyDescent="0.2">
      <c r="B29" s="1292"/>
      <c r="C29" s="1291"/>
      <c r="D29" s="1291"/>
      <c r="E29" s="1291"/>
      <c r="F29" s="1291"/>
      <c r="G29" s="1291"/>
      <c r="H29" s="1291"/>
      <c r="I29" s="1291"/>
      <c r="J29" s="1291"/>
      <c r="K29" s="1291"/>
      <c r="L29" s="1291"/>
      <c r="M29" s="1291"/>
      <c r="N29" s="1291"/>
      <c r="O29" s="1291"/>
      <c r="P29" s="1291"/>
      <c r="Q29" s="1291"/>
      <c r="R29" s="1291"/>
      <c r="S29" s="1291"/>
      <c r="T29" s="1291"/>
      <c r="U29" s="1291"/>
      <c r="V29" s="1291"/>
      <c r="W29" s="1291"/>
      <c r="X29" s="1291"/>
      <c r="Y29" s="1291"/>
      <c r="Z29" s="1291"/>
      <c r="AA29" s="1291"/>
      <c r="AB29" s="1291"/>
    </row>
    <row r="30" spans="2:28" s="96" customFormat="1" ht="15" customHeight="1" x14ac:dyDescent="0.2">
      <c r="B30" s="1292"/>
      <c r="C30" s="1291"/>
      <c r="D30" s="1291"/>
      <c r="E30" s="1291"/>
      <c r="F30" s="1291"/>
      <c r="G30" s="1291"/>
      <c r="H30" s="1291"/>
      <c r="I30" s="1291"/>
      <c r="J30" s="1291"/>
      <c r="K30" s="1291"/>
      <c r="L30" s="1291"/>
      <c r="M30" s="1291"/>
      <c r="N30" s="1291"/>
      <c r="O30" s="1291"/>
      <c r="P30" s="1291"/>
      <c r="Q30" s="1291"/>
      <c r="R30" s="1291"/>
      <c r="S30" s="1291"/>
      <c r="T30" s="1291"/>
      <c r="U30" s="1291"/>
      <c r="V30" s="1291"/>
      <c r="W30" s="1291"/>
      <c r="X30" s="1291"/>
      <c r="Y30" s="1291"/>
      <c r="Z30" s="1291"/>
      <c r="AA30" s="1291"/>
      <c r="AB30" s="1291"/>
    </row>
    <row r="31" spans="2:28" s="96" customFormat="1" ht="15" customHeight="1" x14ac:dyDescent="0.2">
      <c r="B31" s="1292"/>
      <c r="C31" s="1291"/>
      <c r="D31" s="1291"/>
      <c r="E31" s="1291"/>
      <c r="F31" s="1291"/>
      <c r="G31" s="1291"/>
      <c r="H31" s="1291"/>
      <c r="I31" s="1291"/>
      <c r="J31" s="1291"/>
      <c r="K31" s="1291"/>
      <c r="L31" s="1291"/>
      <c r="M31" s="1291"/>
      <c r="N31" s="1291"/>
      <c r="O31" s="1291"/>
      <c r="P31" s="1291"/>
      <c r="Q31" s="1291"/>
      <c r="R31" s="1291"/>
      <c r="S31" s="1291"/>
      <c r="T31" s="1291"/>
      <c r="U31" s="1291"/>
      <c r="V31" s="1291"/>
      <c r="W31" s="1291"/>
      <c r="X31" s="1291"/>
      <c r="Y31" s="1291"/>
      <c r="Z31" s="1291"/>
      <c r="AA31" s="1291"/>
      <c r="AB31" s="1291"/>
    </row>
    <row r="32" spans="2:28" s="96" customFormat="1" ht="15" customHeight="1" x14ac:dyDescent="0.2">
      <c r="B32" s="1292"/>
      <c r="C32" s="1269" t="s">
        <v>521</v>
      </c>
      <c r="D32" s="1269"/>
      <c r="E32" s="1269"/>
      <c r="F32" s="1269"/>
      <c r="G32" s="1269"/>
      <c r="H32" s="1269"/>
      <c r="I32" s="1269"/>
      <c r="J32" s="1269"/>
      <c r="K32" s="1269"/>
      <c r="L32" s="1269"/>
      <c r="M32" s="1269"/>
      <c r="N32" s="1269"/>
      <c r="O32" s="1269"/>
      <c r="P32" s="1269"/>
      <c r="Q32" s="1269"/>
      <c r="R32" s="1269"/>
      <c r="S32" s="1269"/>
      <c r="T32" s="1269"/>
      <c r="U32" s="1269"/>
      <c r="V32" s="1269"/>
      <c r="W32" s="1269"/>
      <c r="X32" s="1269"/>
      <c r="Y32" s="1269"/>
      <c r="Z32" s="1269"/>
      <c r="AA32" s="1269"/>
      <c r="AB32" s="1269"/>
    </row>
    <row r="33" spans="2:28" s="96" customFormat="1" ht="15" customHeight="1" x14ac:dyDescent="0.2">
      <c r="B33" s="1292"/>
      <c r="C33" s="1293" t="s">
        <v>522</v>
      </c>
      <c r="D33" s="1293"/>
      <c r="E33" s="1293"/>
      <c r="F33" s="1293"/>
      <c r="G33" s="1293" t="s">
        <v>523</v>
      </c>
      <c r="H33" s="1293"/>
      <c r="I33" s="1293"/>
      <c r="J33" s="1293"/>
      <c r="K33" s="1293"/>
      <c r="L33" s="1293"/>
      <c r="M33" s="1293"/>
      <c r="N33" s="1293"/>
      <c r="O33" s="1293"/>
      <c r="P33" s="1293"/>
      <c r="Q33" s="1293"/>
      <c r="R33" s="1293"/>
      <c r="S33" s="1293"/>
      <c r="T33" s="1293"/>
      <c r="U33" s="1293"/>
      <c r="V33" s="1293"/>
      <c r="W33" s="1290" t="s">
        <v>524</v>
      </c>
      <c r="X33" s="1290"/>
      <c r="Y33" s="1290"/>
      <c r="Z33" s="1290"/>
      <c r="AA33" s="1290"/>
      <c r="AB33" s="1290"/>
    </row>
    <row r="34" spans="2:28" s="96" customFormat="1" ht="12.75" customHeight="1" x14ac:dyDescent="0.2">
      <c r="B34" s="1292"/>
      <c r="C34" s="1291"/>
      <c r="D34" s="1291"/>
      <c r="E34" s="1291"/>
      <c r="F34" s="1291"/>
      <c r="G34" s="1291"/>
      <c r="H34" s="1291"/>
      <c r="I34" s="1291"/>
      <c r="J34" s="1291"/>
      <c r="K34" s="1291"/>
      <c r="L34" s="1291"/>
      <c r="M34" s="1291"/>
      <c r="N34" s="1291"/>
      <c r="O34" s="1291"/>
      <c r="P34" s="1291"/>
      <c r="Q34" s="1291"/>
      <c r="R34" s="1291"/>
      <c r="S34" s="1291"/>
      <c r="T34" s="1291"/>
      <c r="U34" s="1291"/>
      <c r="V34" s="1291"/>
      <c r="W34" s="1291"/>
      <c r="X34" s="1291"/>
      <c r="Y34" s="1291"/>
      <c r="Z34" s="1291"/>
      <c r="AA34" s="1291"/>
      <c r="AB34" s="1291"/>
    </row>
    <row r="35" spans="2:28" s="96" customFormat="1" ht="12.75" customHeight="1" x14ac:dyDescent="0.2">
      <c r="B35" s="1292"/>
      <c r="C35" s="1291"/>
      <c r="D35" s="1291"/>
      <c r="E35" s="1291"/>
      <c r="F35" s="1291"/>
      <c r="G35" s="1291"/>
      <c r="H35" s="1291"/>
      <c r="I35" s="1291"/>
      <c r="J35" s="1291"/>
      <c r="K35" s="1291"/>
      <c r="L35" s="1291"/>
      <c r="M35" s="1291"/>
      <c r="N35" s="1291"/>
      <c r="O35" s="1291"/>
      <c r="P35" s="1291"/>
      <c r="Q35" s="1291"/>
      <c r="R35" s="1291"/>
      <c r="S35" s="1291"/>
      <c r="T35" s="1291"/>
      <c r="U35" s="1291"/>
      <c r="V35" s="1291"/>
      <c r="W35" s="1291"/>
      <c r="X35" s="1291"/>
      <c r="Y35" s="1291"/>
      <c r="Z35" s="1291"/>
      <c r="AA35" s="1291"/>
      <c r="AB35" s="1291"/>
    </row>
    <row r="36" spans="2:28" s="96" customFormat="1" ht="15" customHeight="1" x14ac:dyDescent="0.2">
      <c r="B36" s="1292" t="s">
        <v>527</v>
      </c>
      <c r="C36" s="1269" t="s">
        <v>520</v>
      </c>
      <c r="D36" s="1269"/>
      <c r="E36" s="1269"/>
      <c r="F36" s="1269"/>
      <c r="G36" s="1269"/>
      <c r="H36" s="1269"/>
      <c r="I36" s="1269"/>
      <c r="J36" s="1269"/>
      <c r="K36" s="1269"/>
      <c r="L36" s="1269"/>
      <c r="M36" s="1269"/>
      <c r="N36" s="1269"/>
      <c r="O36" s="1269"/>
      <c r="P36" s="1269"/>
      <c r="Q36" s="1269"/>
      <c r="R36" s="1269"/>
      <c r="S36" s="1269"/>
      <c r="T36" s="1269"/>
      <c r="U36" s="1269"/>
      <c r="V36" s="1269"/>
      <c r="W36" s="1269"/>
      <c r="X36" s="1269"/>
      <c r="Y36" s="1269"/>
      <c r="Z36" s="1269"/>
      <c r="AA36" s="1269"/>
      <c r="AB36" s="1269"/>
    </row>
    <row r="37" spans="2:28" s="96" customFormat="1" ht="15" customHeight="1" x14ac:dyDescent="0.2">
      <c r="B37" s="1292"/>
      <c r="C37" s="1291"/>
      <c r="D37" s="1291"/>
      <c r="E37" s="1291"/>
      <c r="F37" s="1291"/>
      <c r="G37" s="1291"/>
      <c r="H37" s="1291"/>
      <c r="I37" s="1291"/>
      <c r="J37" s="1291"/>
      <c r="K37" s="1291"/>
      <c r="L37" s="1291"/>
      <c r="M37" s="1291"/>
      <c r="N37" s="1291"/>
      <c r="O37" s="1291"/>
      <c r="P37" s="1291"/>
      <c r="Q37" s="1291"/>
      <c r="R37" s="1291"/>
      <c r="S37" s="1291"/>
      <c r="T37" s="1291"/>
      <c r="U37" s="1291"/>
      <c r="V37" s="1291"/>
      <c r="W37" s="1291"/>
      <c r="X37" s="1291"/>
      <c r="Y37" s="1291"/>
      <c r="Z37" s="1291"/>
      <c r="AA37" s="1291"/>
      <c r="AB37" s="1291"/>
    </row>
    <row r="38" spans="2:28" s="96" customFormat="1" ht="15" customHeight="1" x14ac:dyDescent="0.2">
      <c r="B38" s="1292"/>
      <c r="C38" s="1291"/>
      <c r="D38" s="1291"/>
      <c r="E38" s="1291"/>
      <c r="F38" s="1291"/>
      <c r="G38" s="1291"/>
      <c r="H38" s="1291"/>
      <c r="I38" s="1291"/>
      <c r="J38" s="1291"/>
      <c r="K38" s="1291"/>
      <c r="L38" s="1291"/>
      <c r="M38" s="1291"/>
      <c r="N38" s="1291"/>
      <c r="O38" s="1291"/>
      <c r="P38" s="1291"/>
      <c r="Q38" s="1291"/>
      <c r="R38" s="1291"/>
      <c r="S38" s="1291"/>
      <c r="T38" s="1291"/>
      <c r="U38" s="1291"/>
      <c r="V38" s="1291"/>
      <c r="W38" s="1291"/>
      <c r="X38" s="1291"/>
      <c r="Y38" s="1291"/>
      <c r="Z38" s="1291"/>
      <c r="AA38" s="1291"/>
      <c r="AB38" s="1291"/>
    </row>
    <row r="39" spans="2:28" s="96" customFormat="1" ht="15" customHeight="1" x14ac:dyDescent="0.2">
      <c r="B39" s="1292"/>
      <c r="C39" s="1291"/>
      <c r="D39" s="1291"/>
      <c r="E39" s="1291"/>
      <c r="F39" s="1291"/>
      <c r="G39" s="1291"/>
      <c r="H39" s="1291"/>
      <c r="I39" s="1291"/>
      <c r="J39" s="1291"/>
      <c r="K39" s="1291"/>
      <c r="L39" s="1291"/>
      <c r="M39" s="1291"/>
      <c r="N39" s="1291"/>
      <c r="O39" s="1291"/>
      <c r="P39" s="1291"/>
      <c r="Q39" s="1291"/>
      <c r="R39" s="1291"/>
      <c r="S39" s="1291"/>
      <c r="T39" s="1291"/>
      <c r="U39" s="1291"/>
      <c r="V39" s="1291"/>
      <c r="W39" s="1291"/>
      <c r="X39" s="1291"/>
      <c r="Y39" s="1291"/>
      <c r="Z39" s="1291"/>
      <c r="AA39" s="1291"/>
      <c r="AB39" s="1291"/>
    </row>
    <row r="40" spans="2:28" s="96" customFormat="1" ht="15" customHeight="1" x14ac:dyDescent="0.2">
      <c r="B40" s="1292"/>
      <c r="C40" s="1291"/>
      <c r="D40" s="1291"/>
      <c r="E40" s="1291"/>
      <c r="F40" s="1291"/>
      <c r="G40" s="1291"/>
      <c r="H40" s="1291"/>
      <c r="I40" s="1291"/>
      <c r="J40" s="1291"/>
      <c r="K40" s="1291"/>
      <c r="L40" s="1291"/>
      <c r="M40" s="1291"/>
      <c r="N40" s="1291"/>
      <c r="O40" s="1291"/>
      <c r="P40" s="1291"/>
      <c r="Q40" s="1291"/>
      <c r="R40" s="1291"/>
      <c r="S40" s="1291"/>
      <c r="T40" s="1291"/>
      <c r="U40" s="1291"/>
      <c r="V40" s="1291"/>
      <c r="W40" s="1291"/>
      <c r="X40" s="1291"/>
      <c r="Y40" s="1291"/>
      <c r="Z40" s="1291"/>
      <c r="AA40" s="1291"/>
      <c r="AB40" s="1291"/>
    </row>
    <row r="41" spans="2:28" s="96" customFormat="1" ht="15" customHeight="1" x14ac:dyDescent="0.2">
      <c r="B41" s="1292"/>
      <c r="C41" s="1269" t="s">
        <v>521</v>
      </c>
      <c r="D41" s="1269"/>
      <c r="E41" s="1269"/>
      <c r="F41" s="1269"/>
      <c r="G41" s="1269"/>
      <c r="H41" s="1269"/>
      <c r="I41" s="1269"/>
      <c r="J41" s="1269"/>
      <c r="K41" s="1269"/>
      <c r="L41" s="1269"/>
      <c r="M41" s="1269"/>
      <c r="N41" s="1269"/>
      <c r="O41" s="1269"/>
      <c r="P41" s="1269"/>
      <c r="Q41" s="1269"/>
      <c r="R41" s="1269"/>
      <c r="S41" s="1269"/>
      <c r="T41" s="1269"/>
      <c r="U41" s="1269"/>
      <c r="V41" s="1269"/>
      <c r="W41" s="1269"/>
      <c r="X41" s="1269"/>
      <c r="Y41" s="1269"/>
      <c r="Z41" s="1269"/>
      <c r="AA41" s="1269"/>
      <c r="AB41" s="1269"/>
    </row>
    <row r="42" spans="2:28" s="96" customFormat="1" ht="15" customHeight="1" x14ac:dyDescent="0.2">
      <c r="B42" s="1292"/>
      <c r="C42" s="1293" t="s">
        <v>522</v>
      </c>
      <c r="D42" s="1293"/>
      <c r="E42" s="1293"/>
      <c r="F42" s="1293"/>
      <c r="G42" s="1293" t="s">
        <v>523</v>
      </c>
      <c r="H42" s="1293"/>
      <c r="I42" s="1293"/>
      <c r="J42" s="1293"/>
      <c r="K42" s="1293"/>
      <c r="L42" s="1293"/>
      <c r="M42" s="1293"/>
      <c r="N42" s="1293"/>
      <c r="O42" s="1293"/>
      <c r="P42" s="1293"/>
      <c r="Q42" s="1293"/>
      <c r="R42" s="1293"/>
      <c r="S42" s="1293"/>
      <c r="T42" s="1293"/>
      <c r="U42" s="1293"/>
      <c r="V42" s="1293"/>
      <c r="W42" s="1290" t="s">
        <v>524</v>
      </c>
      <c r="X42" s="1290"/>
      <c r="Y42" s="1290"/>
      <c r="Z42" s="1290"/>
      <c r="AA42" s="1290"/>
      <c r="AB42" s="1290"/>
    </row>
    <row r="43" spans="2:28" s="96" customFormat="1" ht="12.75" customHeight="1" x14ac:dyDescent="0.2">
      <c r="B43" s="1292"/>
      <c r="C43" s="1291"/>
      <c r="D43" s="1291"/>
      <c r="E43" s="1291"/>
      <c r="F43" s="1291"/>
      <c r="G43" s="1291"/>
      <c r="H43" s="1291"/>
      <c r="I43" s="1291"/>
      <c r="J43" s="1291"/>
      <c r="K43" s="1291"/>
      <c r="L43" s="1291"/>
      <c r="M43" s="1291"/>
      <c r="N43" s="1291"/>
      <c r="O43" s="1291"/>
      <c r="P43" s="1291"/>
      <c r="Q43" s="1291"/>
      <c r="R43" s="1291"/>
      <c r="S43" s="1291"/>
      <c r="T43" s="1291"/>
      <c r="U43" s="1291"/>
      <c r="V43" s="1291"/>
      <c r="W43" s="1291"/>
      <c r="X43" s="1291"/>
      <c r="Y43" s="1291"/>
      <c r="Z43" s="1291"/>
      <c r="AA43" s="1291"/>
      <c r="AB43" s="1291"/>
    </row>
    <row r="44" spans="2:28" s="96" customFormat="1" ht="12.75" customHeight="1" x14ac:dyDescent="0.2">
      <c r="B44" s="1292"/>
      <c r="C44" s="1291"/>
      <c r="D44" s="1291"/>
      <c r="E44" s="1291"/>
      <c r="F44" s="1291"/>
      <c r="G44" s="1291"/>
      <c r="H44" s="1291"/>
      <c r="I44" s="1291"/>
      <c r="J44" s="1291"/>
      <c r="K44" s="1291"/>
      <c r="L44" s="1291"/>
      <c r="M44" s="1291"/>
      <c r="N44" s="1291"/>
      <c r="O44" s="1291"/>
      <c r="P44" s="1291"/>
      <c r="Q44" s="1291"/>
      <c r="R44" s="1291"/>
      <c r="S44" s="1291"/>
      <c r="T44" s="1291"/>
      <c r="U44" s="1291"/>
      <c r="V44" s="1291"/>
      <c r="W44" s="1291"/>
      <c r="X44" s="1291"/>
      <c r="Y44" s="1291"/>
      <c r="Z44" s="1291"/>
      <c r="AA44" s="1291"/>
      <c r="AB44" s="1291"/>
    </row>
    <row r="45" spans="2:28" s="96" customFormat="1" ht="15" customHeight="1" x14ac:dyDescent="0.2">
      <c r="B45" s="1292" t="s">
        <v>528</v>
      </c>
      <c r="C45" s="1269" t="s">
        <v>520</v>
      </c>
      <c r="D45" s="1269"/>
      <c r="E45" s="1269"/>
      <c r="F45" s="1269"/>
      <c r="G45" s="1269"/>
      <c r="H45" s="1269"/>
      <c r="I45" s="1269"/>
      <c r="J45" s="1269"/>
      <c r="K45" s="1269"/>
      <c r="L45" s="1269"/>
      <c r="M45" s="1269"/>
      <c r="N45" s="1269"/>
      <c r="O45" s="1269"/>
      <c r="P45" s="1269"/>
      <c r="Q45" s="1269"/>
      <c r="R45" s="1269"/>
      <c r="S45" s="1269"/>
      <c r="T45" s="1269"/>
      <c r="U45" s="1269"/>
      <c r="V45" s="1269"/>
      <c r="W45" s="1269"/>
      <c r="X45" s="1269"/>
      <c r="Y45" s="1269"/>
      <c r="Z45" s="1269"/>
      <c r="AA45" s="1269"/>
      <c r="AB45" s="1269"/>
    </row>
    <row r="46" spans="2:28" s="96" customFormat="1" ht="15" customHeight="1" x14ac:dyDescent="0.2">
      <c r="B46" s="1292"/>
      <c r="C46" s="1291"/>
      <c r="D46" s="1291"/>
      <c r="E46" s="1291"/>
      <c r="F46" s="1291"/>
      <c r="G46" s="1291"/>
      <c r="H46" s="1291"/>
      <c r="I46" s="1291"/>
      <c r="J46" s="1291"/>
      <c r="K46" s="1291"/>
      <c r="L46" s="1291"/>
      <c r="M46" s="1291"/>
      <c r="N46" s="1291"/>
      <c r="O46" s="1291"/>
      <c r="P46" s="1291"/>
      <c r="Q46" s="1291"/>
      <c r="R46" s="1291"/>
      <c r="S46" s="1291"/>
      <c r="T46" s="1291"/>
      <c r="U46" s="1291"/>
      <c r="V46" s="1291"/>
      <c r="W46" s="1291"/>
      <c r="X46" s="1291"/>
      <c r="Y46" s="1291"/>
      <c r="Z46" s="1291"/>
      <c r="AA46" s="1291"/>
      <c r="AB46" s="1291"/>
    </row>
    <row r="47" spans="2:28" s="96" customFormat="1" ht="15" customHeight="1" x14ac:dyDescent="0.2">
      <c r="B47" s="1292"/>
      <c r="C47" s="1291"/>
      <c r="D47" s="1291"/>
      <c r="E47" s="1291"/>
      <c r="F47" s="1291"/>
      <c r="G47" s="1291"/>
      <c r="H47" s="1291"/>
      <c r="I47" s="1291"/>
      <c r="J47" s="1291"/>
      <c r="K47" s="1291"/>
      <c r="L47" s="1291"/>
      <c r="M47" s="1291"/>
      <c r="N47" s="1291"/>
      <c r="O47" s="1291"/>
      <c r="P47" s="1291"/>
      <c r="Q47" s="1291"/>
      <c r="R47" s="1291"/>
      <c r="S47" s="1291"/>
      <c r="T47" s="1291"/>
      <c r="U47" s="1291"/>
      <c r="V47" s="1291"/>
      <c r="W47" s="1291"/>
      <c r="X47" s="1291"/>
      <c r="Y47" s="1291"/>
      <c r="Z47" s="1291"/>
      <c r="AA47" s="1291"/>
      <c r="AB47" s="1291"/>
    </row>
    <row r="48" spans="2:28" s="96" customFormat="1" ht="15" customHeight="1" x14ac:dyDescent="0.2">
      <c r="B48" s="1292"/>
      <c r="C48" s="1291"/>
      <c r="D48" s="1291"/>
      <c r="E48" s="1291"/>
      <c r="F48" s="1291"/>
      <c r="G48" s="1291"/>
      <c r="H48" s="1291"/>
      <c r="I48" s="1291"/>
      <c r="J48" s="1291"/>
      <c r="K48" s="1291"/>
      <c r="L48" s="1291"/>
      <c r="M48" s="1291"/>
      <c r="N48" s="1291"/>
      <c r="O48" s="1291"/>
      <c r="P48" s="1291"/>
      <c r="Q48" s="1291"/>
      <c r="R48" s="1291"/>
      <c r="S48" s="1291"/>
      <c r="T48" s="1291"/>
      <c r="U48" s="1291"/>
      <c r="V48" s="1291"/>
      <c r="W48" s="1291"/>
      <c r="X48" s="1291"/>
      <c r="Y48" s="1291"/>
      <c r="Z48" s="1291"/>
      <c r="AA48" s="1291"/>
      <c r="AB48" s="1291"/>
    </row>
    <row r="49" spans="1:28" s="96" customFormat="1" ht="15" customHeight="1" x14ac:dyDescent="0.2">
      <c r="B49" s="1292"/>
      <c r="C49" s="1291"/>
      <c r="D49" s="1291"/>
      <c r="E49" s="1291"/>
      <c r="F49" s="1291"/>
      <c r="G49" s="1291"/>
      <c r="H49" s="1291"/>
      <c r="I49" s="1291"/>
      <c r="J49" s="1291"/>
      <c r="K49" s="1291"/>
      <c r="L49" s="1291"/>
      <c r="M49" s="1291"/>
      <c r="N49" s="1291"/>
      <c r="O49" s="1291"/>
      <c r="P49" s="1291"/>
      <c r="Q49" s="1291"/>
      <c r="R49" s="1291"/>
      <c r="S49" s="1291"/>
      <c r="T49" s="1291"/>
      <c r="U49" s="1291"/>
      <c r="V49" s="1291"/>
      <c r="W49" s="1291"/>
      <c r="X49" s="1291"/>
      <c r="Y49" s="1291"/>
      <c r="Z49" s="1291"/>
      <c r="AA49" s="1291"/>
      <c r="AB49" s="1291"/>
    </row>
    <row r="50" spans="1:28" s="96" customFormat="1" ht="15" customHeight="1" x14ac:dyDescent="0.2">
      <c r="B50" s="1292"/>
      <c r="C50" s="1269" t="s">
        <v>521</v>
      </c>
      <c r="D50" s="1269"/>
      <c r="E50" s="1269"/>
      <c r="F50" s="1269"/>
      <c r="G50" s="1269"/>
      <c r="H50" s="1269"/>
      <c r="I50" s="1269"/>
      <c r="J50" s="1269"/>
      <c r="K50" s="1269"/>
      <c r="L50" s="1269"/>
      <c r="M50" s="1269"/>
      <c r="N50" s="1269"/>
      <c r="O50" s="1269"/>
      <c r="P50" s="1269"/>
      <c r="Q50" s="1269"/>
      <c r="R50" s="1269"/>
      <c r="S50" s="1269"/>
      <c r="T50" s="1269"/>
      <c r="U50" s="1269"/>
      <c r="V50" s="1269"/>
      <c r="W50" s="1269"/>
      <c r="X50" s="1269"/>
      <c r="Y50" s="1269"/>
      <c r="Z50" s="1269"/>
      <c r="AA50" s="1269"/>
      <c r="AB50" s="1269"/>
    </row>
    <row r="51" spans="1:28" s="96" customFormat="1" ht="15" customHeight="1" x14ac:dyDescent="0.2">
      <c r="B51" s="1292"/>
      <c r="C51" s="1293" t="s">
        <v>522</v>
      </c>
      <c r="D51" s="1293"/>
      <c r="E51" s="1293"/>
      <c r="F51" s="1293"/>
      <c r="G51" s="1293" t="s">
        <v>523</v>
      </c>
      <c r="H51" s="1293"/>
      <c r="I51" s="1293"/>
      <c r="J51" s="1293"/>
      <c r="K51" s="1293"/>
      <c r="L51" s="1293"/>
      <c r="M51" s="1293"/>
      <c r="N51" s="1293"/>
      <c r="O51" s="1293"/>
      <c r="P51" s="1293"/>
      <c r="Q51" s="1293"/>
      <c r="R51" s="1293"/>
      <c r="S51" s="1293"/>
      <c r="T51" s="1293"/>
      <c r="U51" s="1293"/>
      <c r="V51" s="1293"/>
      <c r="W51" s="1290" t="s">
        <v>524</v>
      </c>
      <c r="X51" s="1290"/>
      <c r="Y51" s="1290"/>
      <c r="Z51" s="1290"/>
      <c r="AA51" s="1290"/>
      <c r="AB51" s="1290"/>
    </row>
    <row r="52" spans="1:28" s="96" customFormat="1" ht="12.75" customHeight="1" x14ac:dyDescent="0.2">
      <c r="B52" s="1292"/>
      <c r="C52" s="1291"/>
      <c r="D52" s="1291"/>
      <c r="E52" s="1291"/>
      <c r="F52" s="1291"/>
      <c r="G52" s="1291"/>
      <c r="H52" s="1291"/>
      <c r="I52" s="1291"/>
      <c r="J52" s="1291"/>
      <c r="K52" s="1291"/>
      <c r="L52" s="1291"/>
      <c r="M52" s="1291"/>
      <c r="N52" s="1291"/>
      <c r="O52" s="1291"/>
      <c r="P52" s="1291"/>
      <c r="Q52" s="1291"/>
      <c r="R52" s="1291"/>
      <c r="S52" s="1291"/>
      <c r="T52" s="1291"/>
      <c r="U52" s="1291"/>
      <c r="V52" s="1291"/>
      <c r="W52" s="1291"/>
      <c r="X52" s="1291"/>
      <c r="Y52" s="1291"/>
      <c r="Z52" s="1291"/>
      <c r="AA52" s="1291"/>
      <c r="AB52" s="1291"/>
    </row>
    <row r="53" spans="1:28" s="96" customFormat="1" ht="12.75" customHeight="1" x14ac:dyDescent="0.2">
      <c r="B53" s="1292"/>
      <c r="C53" s="1291"/>
      <c r="D53" s="1291"/>
      <c r="E53" s="1291"/>
      <c r="F53" s="1291"/>
      <c r="G53" s="1291"/>
      <c r="H53" s="1291"/>
      <c r="I53" s="1291"/>
      <c r="J53" s="1291"/>
      <c r="K53" s="1291"/>
      <c r="L53" s="1291"/>
      <c r="M53" s="1291"/>
      <c r="N53" s="1291"/>
      <c r="O53" s="1291"/>
      <c r="P53" s="1291"/>
      <c r="Q53" s="1291"/>
      <c r="R53" s="1291"/>
      <c r="S53" s="1291"/>
      <c r="T53" s="1291"/>
      <c r="U53" s="1291"/>
      <c r="V53" s="1291"/>
      <c r="W53" s="1291"/>
      <c r="X53" s="1291"/>
      <c r="Y53" s="1291"/>
      <c r="Z53" s="1291"/>
      <c r="AA53" s="1291"/>
      <c r="AB53" s="1291"/>
    </row>
    <row r="54" spans="1:28" s="96" customFormat="1" ht="15" customHeight="1" x14ac:dyDescent="0.2">
      <c r="B54" s="257" t="s">
        <v>631</v>
      </c>
      <c r="C54" s="257"/>
      <c r="D54" s="255"/>
      <c r="E54" s="255"/>
      <c r="F54" s="255"/>
      <c r="G54" s="255"/>
      <c r="H54" s="255"/>
      <c r="I54" s="255"/>
      <c r="J54" s="255"/>
      <c r="K54" s="255"/>
      <c r="L54" s="255"/>
      <c r="M54" s="255"/>
      <c r="N54" s="255"/>
      <c r="O54" s="255"/>
      <c r="P54" s="255"/>
      <c r="Q54" s="255"/>
      <c r="R54" s="255"/>
      <c r="S54" s="255"/>
      <c r="T54" s="255"/>
      <c r="U54" s="255"/>
      <c r="V54" s="255"/>
      <c r="W54" s="255"/>
      <c r="X54" s="255"/>
      <c r="Y54" s="255"/>
      <c r="Z54" s="255"/>
      <c r="AA54" s="255"/>
      <c r="AB54" s="255"/>
    </row>
    <row r="55" spans="1:28" s="96" customFormat="1" ht="15" customHeight="1" x14ac:dyDescent="0.2">
      <c r="B55" s="258" t="s">
        <v>529</v>
      </c>
      <c r="C55" s="258"/>
      <c r="D55" s="230"/>
      <c r="E55" s="230"/>
      <c r="F55" s="230"/>
      <c r="G55" s="230"/>
      <c r="H55" s="230"/>
      <c r="I55" s="230"/>
      <c r="J55" s="230"/>
      <c r="K55" s="230"/>
      <c r="L55" s="230"/>
      <c r="M55" s="230"/>
      <c r="N55" s="230"/>
      <c r="O55" s="230"/>
      <c r="P55" s="230"/>
      <c r="Q55" s="230"/>
      <c r="R55" s="230"/>
      <c r="S55" s="230"/>
      <c r="T55" s="230"/>
      <c r="U55" s="230"/>
      <c r="V55" s="230"/>
      <c r="W55" s="230"/>
      <c r="X55" s="230"/>
      <c r="Y55" s="230"/>
      <c r="Z55" s="230"/>
      <c r="AA55" s="230"/>
      <c r="AB55" s="230"/>
    </row>
    <row r="56" spans="1:28" s="96" customFormat="1" ht="15" customHeight="1" x14ac:dyDescent="0.2">
      <c r="B56" s="251"/>
      <c r="C56" s="251"/>
      <c r="D56" s="2"/>
      <c r="E56" s="2"/>
      <c r="F56" s="2"/>
      <c r="G56" s="2"/>
      <c r="H56" s="2"/>
      <c r="I56" s="2"/>
      <c r="J56" s="2"/>
      <c r="K56" s="2"/>
      <c r="L56" s="2"/>
      <c r="M56" s="2"/>
      <c r="N56" s="2"/>
      <c r="O56" s="2"/>
      <c r="P56" s="2"/>
      <c r="Q56" s="2"/>
      <c r="R56" s="2"/>
      <c r="S56" s="2"/>
      <c r="T56" s="2"/>
      <c r="U56" s="2"/>
      <c r="V56" s="2"/>
      <c r="W56" s="2"/>
      <c r="X56" s="2"/>
      <c r="Y56" s="2"/>
      <c r="Z56" s="2"/>
      <c r="AA56" s="2"/>
      <c r="AB56" s="2"/>
    </row>
    <row r="57" spans="1:28" customFormat="1" ht="21" customHeight="1" x14ac:dyDescent="0.2">
      <c r="B57" s="239" t="s">
        <v>541</v>
      </c>
      <c r="C57" s="230"/>
      <c r="D57" s="230"/>
      <c r="E57" s="230"/>
      <c r="F57" s="231"/>
      <c r="G57" s="231"/>
      <c r="H57" s="231"/>
      <c r="I57" s="231"/>
      <c r="J57" s="231"/>
      <c r="K57" s="231"/>
      <c r="L57" s="231"/>
      <c r="M57" s="231"/>
      <c r="N57" s="231"/>
      <c r="O57" s="231"/>
      <c r="P57" s="231"/>
      <c r="Q57" s="231"/>
      <c r="R57" s="231"/>
      <c r="S57" s="231"/>
      <c r="T57" s="231"/>
      <c r="U57" s="231"/>
      <c r="V57" s="231"/>
      <c r="W57" s="231"/>
      <c r="X57" s="231"/>
      <c r="Y57" s="231"/>
      <c r="Z57" s="231"/>
      <c r="AA57" s="231"/>
      <c r="AB57" s="229"/>
    </row>
    <row r="58" spans="1:28" customFormat="1" ht="15" customHeight="1" x14ac:dyDescent="0.2">
      <c r="B58" s="1225" t="s">
        <v>118</v>
      </c>
      <c r="C58" s="1226"/>
      <c r="D58" s="1226"/>
      <c r="E58" s="1227"/>
      <c r="F58" s="1058" t="s">
        <v>560</v>
      </c>
      <c r="G58" s="1058"/>
      <c r="H58" s="1058"/>
      <c r="I58" s="1058" t="s">
        <v>561</v>
      </c>
      <c r="J58" s="1058"/>
      <c r="K58" s="1058"/>
      <c r="L58" s="1058" t="s">
        <v>668</v>
      </c>
      <c r="M58" s="1058"/>
      <c r="N58" s="1058"/>
      <c r="O58" s="1058" t="s">
        <v>405</v>
      </c>
      <c r="P58" s="1058"/>
      <c r="Q58" s="1058"/>
      <c r="R58" s="229"/>
      <c r="S58" s="229"/>
      <c r="T58" s="229"/>
      <c r="U58" s="229"/>
      <c r="V58" s="229"/>
    </row>
    <row r="59" spans="1:28" customFormat="1" ht="15" customHeight="1" x14ac:dyDescent="0.2">
      <c r="B59" s="1228"/>
      <c r="C59" s="1229"/>
      <c r="D59" s="1229"/>
      <c r="E59" s="1230"/>
      <c r="F59" s="1109"/>
      <c r="G59" s="1109"/>
      <c r="H59" s="1109"/>
      <c r="I59" s="1109"/>
      <c r="J59" s="1109"/>
      <c r="K59" s="1109"/>
      <c r="L59" s="1109"/>
      <c r="M59" s="1109"/>
      <c r="N59" s="1109"/>
      <c r="O59" s="1108">
        <f>IFERROR(AVERAGE(F59,I59,L59*12/9),"")</f>
        <v>0</v>
      </c>
      <c r="P59" s="1108"/>
      <c r="Q59" s="1108"/>
      <c r="R59" s="229"/>
      <c r="S59" s="229"/>
      <c r="T59" s="229"/>
      <c r="U59" s="229"/>
      <c r="V59" s="229"/>
    </row>
    <row r="60" spans="1:28" customFormat="1" ht="15" customHeight="1" x14ac:dyDescent="0.2">
      <c r="A60" s="62"/>
      <c r="B60" s="1058" t="s">
        <v>51</v>
      </c>
      <c r="C60" s="1058"/>
      <c r="D60" s="1058"/>
      <c r="E60" s="1058"/>
      <c r="F60" s="1058" t="s">
        <v>40</v>
      </c>
      <c r="G60" s="1058"/>
      <c r="H60" s="1058"/>
      <c r="I60" s="1058"/>
      <c r="J60" s="1058"/>
      <c r="K60" s="1058"/>
      <c r="L60" s="1058"/>
      <c r="M60" s="1058"/>
      <c r="N60" s="1058" t="s">
        <v>41</v>
      </c>
      <c r="O60" s="1058"/>
      <c r="P60" s="1058"/>
      <c r="Q60" s="1058" t="s">
        <v>111</v>
      </c>
      <c r="R60" s="1058"/>
      <c r="S60" s="1058"/>
      <c r="T60" s="1058"/>
      <c r="U60" s="1058"/>
      <c r="V60" s="1058"/>
      <c r="W60" s="1058"/>
      <c r="X60" s="1058"/>
      <c r="Y60" s="1058"/>
      <c r="Z60" s="1058"/>
      <c r="AA60" s="1058"/>
      <c r="AB60" s="1058"/>
    </row>
    <row r="61" spans="1:28" customFormat="1" ht="15" customHeight="1" x14ac:dyDescent="0.2">
      <c r="A61" s="62"/>
      <c r="B61" s="1224"/>
      <c r="C61" s="1224"/>
      <c r="D61" s="1224"/>
      <c r="E61" s="1224"/>
      <c r="F61" s="1111"/>
      <c r="G61" s="1111"/>
      <c r="H61" s="1111"/>
      <c r="I61" s="1111"/>
      <c r="J61" s="1111"/>
      <c r="K61" s="1111"/>
      <c r="L61" s="1111"/>
      <c r="M61" s="1111"/>
      <c r="N61" s="1112"/>
      <c r="O61" s="1112"/>
      <c r="P61" s="1112"/>
      <c r="Q61" s="1107"/>
      <c r="R61" s="1107"/>
      <c r="S61" s="1107"/>
      <c r="T61" s="1107"/>
      <c r="U61" s="1107"/>
      <c r="V61" s="1107"/>
      <c r="W61" s="1107"/>
      <c r="X61" s="1107"/>
      <c r="Y61" s="1107"/>
      <c r="Z61" s="1107"/>
      <c r="AA61" s="1107"/>
      <c r="AB61" s="1107"/>
    </row>
    <row r="62" spans="1:28" customFormat="1" ht="15" customHeight="1" x14ac:dyDescent="0.2">
      <c r="B62" s="1111"/>
      <c r="C62" s="1111"/>
      <c r="D62" s="1111"/>
      <c r="E62" s="1111"/>
      <c r="N62" s="1110"/>
      <c r="O62" s="1110"/>
      <c r="P62" s="1110"/>
      <c r="Q62" s="1107"/>
      <c r="R62" s="1107"/>
      <c r="S62" s="1107"/>
      <c r="T62" s="1107"/>
      <c r="U62" s="1107"/>
      <c r="V62" s="1107"/>
      <c r="W62" s="1107"/>
      <c r="X62" s="1107"/>
      <c r="Y62" s="1107"/>
      <c r="Z62" s="1107"/>
      <c r="AA62" s="1107"/>
      <c r="AB62" s="1107"/>
    </row>
    <row r="63" spans="1:28" customFormat="1" ht="15" customHeight="1" x14ac:dyDescent="0.2">
      <c r="B63" s="1111"/>
      <c r="C63" s="1111"/>
      <c r="D63" s="1111"/>
      <c r="E63" s="1111"/>
      <c r="F63" s="1111"/>
      <c r="G63" s="1111"/>
      <c r="H63" s="1111"/>
      <c r="I63" s="1111"/>
      <c r="J63" s="1111"/>
      <c r="K63" s="1111"/>
      <c r="L63" s="1111"/>
      <c r="M63" s="1111"/>
      <c r="N63" s="1110"/>
      <c r="O63" s="1110"/>
      <c r="P63" s="1110"/>
      <c r="Q63" s="1107"/>
      <c r="R63" s="1107"/>
      <c r="S63" s="1107"/>
      <c r="T63" s="1107"/>
      <c r="U63" s="1107"/>
      <c r="V63" s="1107"/>
      <c r="W63" s="1107"/>
      <c r="X63" s="1107"/>
      <c r="Y63" s="1107"/>
      <c r="Z63" s="1107"/>
      <c r="AA63" s="1107"/>
      <c r="AB63" s="1107"/>
    </row>
    <row r="64" spans="1:28" customFormat="1" ht="15" customHeight="1" x14ac:dyDescent="0.2">
      <c r="B64" s="1111"/>
      <c r="C64" s="1111"/>
      <c r="D64" s="1111"/>
      <c r="E64" s="1111"/>
      <c r="F64" s="1111"/>
      <c r="G64" s="1111"/>
      <c r="H64" s="1111"/>
      <c r="I64" s="1111"/>
      <c r="J64" s="1111"/>
      <c r="K64" s="1111"/>
      <c r="L64" s="1111"/>
      <c r="M64" s="1111"/>
      <c r="N64" s="1110"/>
      <c r="O64" s="1110"/>
      <c r="P64" s="1110"/>
      <c r="Q64" s="1107"/>
      <c r="R64" s="1107"/>
      <c r="S64" s="1107"/>
      <c r="T64" s="1107"/>
      <c r="U64" s="1107"/>
      <c r="V64" s="1107"/>
      <c r="W64" s="1107"/>
      <c r="X64" s="1107"/>
      <c r="Y64" s="1107"/>
      <c r="Z64" s="1107"/>
      <c r="AA64" s="1107"/>
      <c r="AB64" s="1107"/>
    </row>
    <row r="65" spans="2:28" customFormat="1" ht="15" customHeight="1" x14ac:dyDescent="0.2">
      <c r="B65" s="1129"/>
      <c r="C65" s="1129"/>
      <c r="D65" s="1129"/>
      <c r="E65" s="1129"/>
      <c r="F65" s="1129"/>
      <c r="G65" s="1129"/>
      <c r="H65" s="1129"/>
      <c r="I65" s="1129"/>
      <c r="J65" s="1129"/>
      <c r="K65" s="1129"/>
      <c r="L65" s="1129"/>
      <c r="M65" s="1129"/>
      <c r="N65" s="1130"/>
      <c r="O65" s="1130"/>
      <c r="P65" s="1130"/>
      <c r="Q65" s="1107"/>
      <c r="R65" s="1107"/>
      <c r="S65" s="1107"/>
      <c r="T65" s="1107"/>
      <c r="U65" s="1107"/>
      <c r="V65" s="1107"/>
      <c r="W65" s="1107"/>
      <c r="X65" s="1107"/>
      <c r="Y65" s="1107"/>
      <c r="Z65" s="1107"/>
      <c r="AA65" s="1107"/>
      <c r="AB65" s="1107"/>
    </row>
    <row r="66" spans="2:28" customFormat="1" ht="15" customHeight="1" x14ac:dyDescent="0.2">
      <c r="B66" s="6"/>
      <c r="C66" s="6"/>
      <c r="D66" s="6"/>
      <c r="E66" s="6"/>
      <c r="F66" s="6"/>
      <c r="G66" s="6"/>
      <c r="H66" s="6"/>
      <c r="I66" s="6"/>
      <c r="J66" s="6"/>
      <c r="K66" s="6"/>
      <c r="L66" s="6"/>
      <c r="M66" s="6"/>
      <c r="N66" s="149"/>
      <c r="O66" s="149"/>
      <c r="P66" s="149"/>
      <c r="Q66" s="25"/>
      <c r="R66" s="25"/>
      <c r="S66" s="25"/>
      <c r="T66" s="25"/>
      <c r="U66" s="25"/>
      <c r="V66" s="25"/>
      <c r="W66" s="25"/>
      <c r="X66" s="25"/>
      <c r="Y66" s="25"/>
      <c r="Z66" s="25"/>
      <c r="AA66" s="25"/>
      <c r="AB66" s="25"/>
    </row>
    <row r="67" spans="2:28" customFormat="1" ht="15" customHeight="1" x14ac:dyDescent="0.2">
      <c r="B67" s="139" t="s">
        <v>589</v>
      </c>
      <c r="C67" s="6"/>
      <c r="D67" s="6"/>
      <c r="E67" s="6"/>
      <c r="F67" s="6"/>
      <c r="G67" s="6"/>
      <c r="H67" s="6"/>
      <c r="I67" s="6"/>
      <c r="J67" s="6"/>
      <c r="K67" s="6"/>
      <c r="L67" s="6"/>
      <c r="M67" s="6"/>
      <c r="N67" s="149"/>
      <c r="O67" s="149"/>
      <c r="P67" s="149"/>
      <c r="Q67" s="25"/>
      <c r="R67" s="25"/>
      <c r="S67" s="25"/>
      <c r="T67" s="25"/>
      <c r="U67" s="25"/>
      <c r="V67" s="25"/>
      <c r="W67" s="25"/>
      <c r="X67" s="25"/>
      <c r="Y67" s="25"/>
      <c r="Z67" s="25"/>
      <c r="AA67" s="25"/>
      <c r="AB67" s="25"/>
    </row>
    <row r="68" spans="2:28" customFormat="1" ht="15" customHeight="1" x14ac:dyDescent="0.2">
      <c r="B68" s="40" t="s">
        <v>646</v>
      </c>
      <c r="C68" s="6"/>
      <c r="D68" s="6"/>
      <c r="E68" s="6"/>
      <c r="F68" s="6"/>
      <c r="G68" s="6"/>
      <c r="H68" s="6"/>
      <c r="I68" s="6"/>
      <c r="J68" s="6"/>
      <c r="K68" s="6"/>
      <c r="L68" s="6"/>
      <c r="M68" s="6"/>
      <c r="N68" s="149"/>
      <c r="O68" s="149"/>
      <c r="P68" s="149"/>
      <c r="Q68" s="25"/>
      <c r="R68" s="25"/>
      <c r="S68" s="25"/>
      <c r="T68" s="25"/>
      <c r="U68" s="25"/>
      <c r="V68" s="25"/>
      <c r="W68" s="25"/>
      <c r="X68" s="25"/>
      <c r="Y68" s="25"/>
      <c r="Z68" s="25"/>
      <c r="AA68" s="25"/>
      <c r="AB68" s="25"/>
    </row>
    <row r="69" spans="2:28" s="96" customFormat="1" ht="19.2" customHeight="1" x14ac:dyDescent="0.2">
      <c r="B69" s="1303" t="s">
        <v>673</v>
      </c>
      <c r="C69" s="1303"/>
      <c r="D69" s="1303"/>
      <c r="E69" s="1303"/>
      <c r="F69" s="1303"/>
      <c r="G69" s="1303"/>
      <c r="H69" s="1303"/>
      <c r="I69" s="1303"/>
      <c r="J69" s="1303"/>
      <c r="K69" s="1303"/>
      <c r="L69" s="1303"/>
      <c r="M69" s="1303"/>
      <c r="N69" s="1303"/>
      <c r="O69" s="1303"/>
      <c r="P69" s="1303"/>
      <c r="Q69" s="1303"/>
      <c r="R69" s="1303"/>
      <c r="S69" s="1303"/>
      <c r="T69" s="1303"/>
      <c r="U69" s="1303"/>
      <c r="V69" s="1303"/>
      <c r="W69" s="1303"/>
      <c r="X69" s="1303"/>
      <c r="Y69" s="1303"/>
      <c r="Z69" s="1303"/>
      <c r="AA69" s="1303"/>
      <c r="AB69" s="1303"/>
    </row>
    <row r="70" spans="2:28" s="96" customFormat="1" ht="15" customHeight="1" x14ac:dyDescent="0.2">
      <c r="B70" s="1292" t="s">
        <v>519</v>
      </c>
      <c r="C70" s="1269" t="s">
        <v>520</v>
      </c>
      <c r="D70" s="1269"/>
      <c r="E70" s="1269"/>
      <c r="F70" s="1269"/>
      <c r="G70" s="1269"/>
      <c r="H70" s="1269"/>
      <c r="I70" s="1269"/>
      <c r="J70" s="1269"/>
      <c r="K70" s="1269"/>
      <c r="L70" s="1269"/>
      <c r="M70" s="1269"/>
      <c r="N70" s="1269"/>
      <c r="O70" s="1269"/>
      <c r="P70" s="1269"/>
      <c r="Q70" s="1269"/>
      <c r="R70" s="1269"/>
      <c r="S70" s="1269"/>
      <c r="T70" s="1269"/>
      <c r="U70" s="1269"/>
      <c r="V70" s="1269"/>
      <c r="W70" s="1269"/>
      <c r="X70" s="1269"/>
      <c r="Y70" s="1269"/>
      <c r="Z70" s="1269"/>
      <c r="AA70" s="1269"/>
      <c r="AB70" s="1269"/>
    </row>
    <row r="71" spans="2:28" s="96" customFormat="1" ht="15" customHeight="1" x14ac:dyDescent="0.2">
      <c r="B71" s="1292"/>
      <c r="C71" s="1291"/>
      <c r="D71" s="1291"/>
      <c r="E71" s="1291"/>
      <c r="F71" s="1291"/>
      <c r="G71" s="1291"/>
      <c r="H71" s="1291"/>
      <c r="I71" s="1291"/>
      <c r="J71" s="1291"/>
      <c r="K71" s="1291"/>
      <c r="L71" s="1291"/>
      <c r="M71" s="1291"/>
      <c r="N71" s="1291"/>
      <c r="O71" s="1291"/>
      <c r="P71" s="1291"/>
      <c r="Q71" s="1291"/>
      <c r="R71" s="1291"/>
      <c r="S71" s="1291"/>
      <c r="T71" s="1291"/>
      <c r="U71" s="1291"/>
      <c r="V71" s="1291"/>
      <c r="W71" s="1291"/>
      <c r="X71" s="1291"/>
      <c r="Y71" s="1291"/>
      <c r="Z71" s="1291"/>
      <c r="AA71" s="1291"/>
      <c r="AB71" s="1291"/>
    </row>
    <row r="72" spans="2:28" s="96" customFormat="1" ht="15" customHeight="1" x14ac:dyDescent="0.2">
      <c r="B72" s="1292"/>
      <c r="C72" s="1291"/>
      <c r="D72" s="1291"/>
      <c r="E72" s="1291"/>
      <c r="F72" s="1291"/>
      <c r="G72" s="1291"/>
      <c r="H72" s="1291"/>
      <c r="I72" s="1291"/>
      <c r="J72" s="1291"/>
      <c r="K72" s="1291"/>
      <c r="L72" s="1291"/>
      <c r="M72" s="1291"/>
      <c r="N72" s="1291"/>
      <c r="O72" s="1291"/>
      <c r="P72" s="1291"/>
      <c r="Q72" s="1291"/>
      <c r="R72" s="1291"/>
      <c r="S72" s="1291"/>
      <c r="T72" s="1291"/>
      <c r="U72" s="1291"/>
      <c r="V72" s="1291"/>
      <c r="W72" s="1291"/>
      <c r="X72" s="1291"/>
      <c r="Y72" s="1291"/>
      <c r="Z72" s="1291"/>
      <c r="AA72" s="1291"/>
      <c r="AB72" s="1291"/>
    </row>
    <row r="73" spans="2:28" s="96" customFormat="1" ht="15" customHeight="1" x14ac:dyDescent="0.2">
      <c r="B73" s="1292"/>
      <c r="C73" s="1291"/>
      <c r="D73" s="1291"/>
      <c r="E73" s="1291"/>
      <c r="F73" s="1291"/>
      <c r="G73" s="1291"/>
      <c r="H73" s="1291"/>
      <c r="I73" s="1291"/>
      <c r="J73" s="1291"/>
      <c r="K73" s="1291"/>
      <c r="L73" s="1291"/>
      <c r="M73" s="1291"/>
      <c r="N73" s="1291"/>
      <c r="O73" s="1291"/>
      <c r="P73" s="1291"/>
      <c r="Q73" s="1291"/>
      <c r="R73" s="1291"/>
      <c r="S73" s="1291"/>
      <c r="T73" s="1291"/>
      <c r="U73" s="1291"/>
      <c r="V73" s="1291"/>
      <c r="W73" s="1291"/>
      <c r="X73" s="1291"/>
      <c r="Y73" s="1291"/>
      <c r="Z73" s="1291"/>
      <c r="AA73" s="1291"/>
      <c r="AB73" s="1291"/>
    </row>
    <row r="74" spans="2:28" s="96" customFormat="1" ht="15" customHeight="1" x14ac:dyDescent="0.2">
      <c r="B74" s="1292"/>
      <c r="C74" s="1291"/>
      <c r="D74" s="1291"/>
      <c r="E74" s="1291"/>
      <c r="F74" s="1291"/>
      <c r="G74" s="1291"/>
      <c r="H74" s="1291"/>
      <c r="I74" s="1291"/>
      <c r="J74" s="1291"/>
      <c r="K74" s="1291"/>
      <c r="L74" s="1291"/>
      <c r="M74" s="1291"/>
      <c r="N74" s="1291"/>
      <c r="O74" s="1291"/>
      <c r="P74" s="1291"/>
      <c r="Q74" s="1291"/>
      <c r="R74" s="1291"/>
      <c r="S74" s="1291"/>
      <c r="T74" s="1291"/>
      <c r="U74" s="1291"/>
      <c r="V74" s="1291"/>
      <c r="W74" s="1291"/>
      <c r="X74" s="1291"/>
      <c r="Y74" s="1291"/>
      <c r="Z74" s="1291"/>
      <c r="AA74" s="1291"/>
      <c r="AB74" s="1291"/>
    </row>
    <row r="75" spans="2:28" s="96" customFormat="1" ht="15" customHeight="1" x14ac:dyDescent="0.2">
      <c r="B75" s="1292"/>
      <c r="C75" s="1269" t="s">
        <v>521</v>
      </c>
      <c r="D75" s="1269"/>
      <c r="E75" s="1269"/>
      <c r="F75" s="1269"/>
      <c r="G75" s="1269"/>
      <c r="H75" s="1269"/>
      <c r="I75" s="1269"/>
      <c r="J75" s="1269"/>
      <c r="K75" s="1269"/>
      <c r="L75" s="1269"/>
      <c r="M75" s="1269"/>
      <c r="N75" s="1269"/>
      <c r="O75" s="1269"/>
      <c r="P75" s="1269"/>
      <c r="Q75" s="1269"/>
      <c r="R75" s="1269"/>
      <c r="S75" s="1269"/>
      <c r="T75" s="1269"/>
      <c r="U75" s="1269"/>
      <c r="V75" s="1269"/>
      <c r="W75" s="1269"/>
      <c r="X75" s="1269"/>
      <c r="Y75" s="1269"/>
      <c r="Z75" s="1269"/>
      <c r="AA75" s="1269"/>
      <c r="AB75" s="1269"/>
    </row>
    <row r="76" spans="2:28" s="96" customFormat="1" ht="15" customHeight="1" x14ac:dyDescent="0.2">
      <c r="B76" s="1292"/>
      <c r="C76" s="1293" t="s">
        <v>522</v>
      </c>
      <c r="D76" s="1293"/>
      <c r="E76" s="1293"/>
      <c r="F76" s="1293"/>
      <c r="G76" s="1293" t="s">
        <v>523</v>
      </c>
      <c r="H76" s="1293"/>
      <c r="I76" s="1293"/>
      <c r="J76" s="1293"/>
      <c r="K76" s="1293"/>
      <c r="L76" s="1293"/>
      <c r="M76" s="1293"/>
      <c r="N76" s="1293"/>
      <c r="O76" s="1293"/>
      <c r="P76" s="1293"/>
      <c r="Q76" s="1293"/>
      <c r="R76" s="1293"/>
      <c r="S76" s="1293"/>
      <c r="T76" s="1293"/>
      <c r="U76" s="1293"/>
      <c r="V76" s="1293"/>
      <c r="W76" s="1290" t="s">
        <v>524</v>
      </c>
      <c r="X76" s="1290"/>
      <c r="Y76" s="1290"/>
      <c r="Z76" s="1290"/>
      <c r="AA76" s="1290"/>
      <c r="AB76" s="1290"/>
    </row>
    <row r="77" spans="2:28" s="96" customFormat="1" ht="12.75" customHeight="1" x14ac:dyDescent="0.2">
      <c r="B77" s="1292"/>
      <c r="C77" s="1291"/>
      <c r="D77" s="1291"/>
      <c r="E77" s="1291"/>
      <c r="F77" s="1291"/>
      <c r="G77" s="1291"/>
      <c r="H77" s="1291"/>
      <c r="I77" s="1291"/>
      <c r="J77" s="1291"/>
      <c r="K77" s="1291"/>
      <c r="L77" s="1291"/>
      <c r="M77" s="1291"/>
      <c r="N77" s="1291"/>
      <c r="O77" s="1291"/>
      <c r="P77" s="1291"/>
      <c r="Q77" s="1291"/>
      <c r="R77" s="1291"/>
      <c r="S77" s="1291"/>
      <c r="T77" s="1291"/>
      <c r="U77" s="1291"/>
      <c r="V77" s="1291"/>
      <c r="W77" s="1291"/>
      <c r="X77" s="1291"/>
      <c r="Y77" s="1291"/>
      <c r="Z77" s="1291"/>
      <c r="AA77" s="1291"/>
      <c r="AB77" s="1291"/>
    </row>
    <row r="78" spans="2:28" s="96" customFormat="1" ht="12.75" customHeight="1" x14ac:dyDescent="0.2">
      <c r="B78" s="1292"/>
      <c r="C78" s="1291"/>
      <c r="D78" s="1291"/>
      <c r="E78" s="1291"/>
      <c r="F78" s="1291"/>
      <c r="G78" s="1291"/>
      <c r="H78" s="1291"/>
      <c r="I78" s="1291"/>
      <c r="J78" s="1291"/>
      <c r="K78" s="1291"/>
      <c r="L78" s="1291"/>
      <c r="M78" s="1291"/>
      <c r="N78" s="1291"/>
      <c r="O78" s="1291"/>
      <c r="P78" s="1291"/>
      <c r="Q78" s="1291"/>
      <c r="R78" s="1291"/>
      <c r="S78" s="1291"/>
      <c r="T78" s="1291"/>
      <c r="U78" s="1291"/>
      <c r="V78" s="1291"/>
      <c r="W78" s="1291"/>
      <c r="X78" s="1291"/>
      <c r="Y78" s="1291"/>
      <c r="Z78" s="1291"/>
      <c r="AA78" s="1291"/>
      <c r="AB78" s="1291"/>
    </row>
    <row r="79" spans="2:28" s="96" customFormat="1" ht="15" customHeight="1" x14ac:dyDescent="0.2">
      <c r="B79" s="1292" t="s">
        <v>525</v>
      </c>
      <c r="C79" s="1269" t="s">
        <v>520</v>
      </c>
      <c r="D79" s="1269"/>
      <c r="E79" s="1269"/>
      <c r="F79" s="1269"/>
      <c r="G79" s="1269"/>
      <c r="H79" s="1269"/>
      <c r="I79" s="1269"/>
      <c r="J79" s="1269"/>
      <c r="K79" s="1269"/>
      <c r="L79" s="1269"/>
      <c r="M79" s="1269"/>
      <c r="N79" s="1269"/>
      <c r="O79" s="1269"/>
      <c r="P79" s="1269"/>
      <c r="Q79" s="1269"/>
      <c r="R79" s="1269"/>
      <c r="S79" s="1269"/>
      <c r="T79" s="1269"/>
      <c r="U79" s="1269"/>
      <c r="V79" s="1269"/>
      <c r="W79" s="1269"/>
      <c r="X79" s="1269"/>
      <c r="Y79" s="1269"/>
      <c r="Z79" s="1269"/>
      <c r="AA79" s="1269"/>
      <c r="AB79" s="1269"/>
    </row>
    <row r="80" spans="2:28" s="96" customFormat="1" ht="15" customHeight="1" x14ac:dyDescent="0.2">
      <c r="B80" s="1292"/>
      <c r="C80" s="1291"/>
      <c r="D80" s="1291"/>
      <c r="E80" s="1291"/>
      <c r="F80" s="1291"/>
      <c r="G80" s="1291"/>
      <c r="H80" s="1291"/>
      <c r="I80" s="1291"/>
      <c r="J80" s="1291"/>
      <c r="K80" s="1291"/>
      <c r="L80" s="1291"/>
      <c r="M80" s="1291"/>
      <c r="N80" s="1291"/>
      <c r="O80" s="1291"/>
      <c r="P80" s="1291"/>
      <c r="Q80" s="1291"/>
      <c r="R80" s="1291"/>
      <c r="S80" s="1291"/>
      <c r="T80" s="1291"/>
      <c r="U80" s="1291"/>
      <c r="V80" s="1291"/>
      <c r="W80" s="1291"/>
      <c r="X80" s="1291"/>
      <c r="Y80" s="1291"/>
      <c r="Z80" s="1291"/>
      <c r="AA80" s="1291"/>
      <c r="AB80" s="1291"/>
    </row>
    <row r="81" spans="2:28" s="96" customFormat="1" ht="15" customHeight="1" x14ac:dyDescent="0.2">
      <c r="B81" s="1292"/>
      <c r="C81" s="1291"/>
      <c r="D81" s="1291"/>
      <c r="E81" s="1291"/>
      <c r="F81" s="1291"/>
      <c r="G81" s="1291"/>
      <c r="H81" s="1291"/>
      <c r="I81" s="1291"/>
      <c r="J81" s="1291"/>
      <c r="K81" s="1291"/>
      <c r="L81" s="1291"/>
      <c r="M81" s="1291"/>
      <c r="N81" s="1291"/>
      <c r="O81" s="1291"/>
      <c r="P81" s="1291"/>
      <c r="Q81" s="1291"/>
      <c r="R81" s="1291"/>
      <c r="S81" s="1291"/>
      <c r="T81" s="1291"/>
      <c r="U81" s="1291"/>
      <c r="V81" s="1291"/>
      <c r="W81" s="1291"/>
      <c r="X81" s="1291"/>
      <c r="Y81" s="1291"/>
      <c r="Z81" s="1291"/>
      <c r="AA81" s="1291"/>
      <c r="AB81" s="1291"/>
    </row>
    <row r="82" spans="2:28" s="96" customFormat="1" ht="15" customHeight="1" x14ac:dyDescent="0.2">
      <c r="B82" s="1292"/>
      <c r="C82" s="1291"/>
      <c r="D82" s="1291"/>
      <c r="E82" s="1291"/>
      <c r="F82" s="1291"/>
      <c r="G82" s="1291"/>
      <c r="H82" s="1291"/>
      <c r="I82" s="1291"/>
      <c r="J82" s="1291"/>
      <c r="K82" s="1291"/>
      <c r="L82" s="1291"/>
      <c r="M82" s="1291"/>
      <c r="N82" s="1291"/>
      <c r="O82" s="1291"/>
      <c r="P82" s="1291"/>
      <c r="Q82" s="1291"/>
      <c r="R82" s="1291"/>
      <c r="S82" s="1291"/>
      <c r="T82" s="1291"/>
      <c r="U82" s="1291"/>
      <c r="V82" s="1291"/>
      <c r="W82" s="1291"/>
      <c r="X82" s="1291"/>
      <c r="Y82" s="1291"/>
      <c r="Z82" s="1291"/>
      <c r="AA82" s="1291"/>
      <c r="AB82" s="1291"/>
    </row>
    <row r="83" spans="2:28" s="96" customFormat="1" ht="15" customHeight="1" x14ac:dyDescent="0.2">
      <c r="B83" s="1292"/>
      <c r="C83" s="1291"/>
      <c r="D83" s="1291"/>
      <c r="E83" s="1291"/>
      <c r="F83" s="1291"/>
      <c r="G83" s="1291"/>
      <c r="H83" s="1291"/>
      <c r="I83" s="1291"/>
      <c r="J83" s="1291"/>
      <c r="K83" s="1291"/>
      <c r="L83" s="1291"/>
      <c r="M83" s="1291"/>
      <c r="N83" s="1291"/>
      <c r="O83" s="1291"/>
      <c r="P83" s="1291"/>
      <c r="Q83" s="1291"/>
      <c r="R83" s="1291"/>
      <c r="S83" s="1291"/>
      <c r="T83" s="1291"/>
      <c r="U83" s="1291"/>
      <c r="V83" s="1291"/>
      <c r="W83" s="1291"/>
      <c r="X83" s="1291"/>
      <c r="Y83" s="1291"/>
      <c r="Z83" s="1291"/>
      <c r="AA83" s="1291"/>
      <c r="AB83" s="1291"/>
    </row>
    <row r="84" spans="2:28" s="96" customFormat="1" ht="15" customHeight="1" x14ac:dyDescent="0.2">
      <c r="B84" s="1292"/>
      <c r="C84" s="1269" t="s">
        <v>521</v>
      </c>
      <c r="D84" s="1269"/>
      <c r="E84" s="1269"/>
      <c r="F84" s="1269"/>
      <c r="G84" s="1269"/>
      <c r="H84" s="1269"/>
      <c r="I84" s="1269"/>
      <c r="J84" s="1269"/>
      <c r="K84" s="1269"/>
      <c r="L84" s="1269"/>
      <c r="M84" s="1269"/>
      <c r="N84" s="1269"/>
      <c r="O84" s="1269"/>
      <c r="P84" s="1269"/>
      <c r="Q84" s="1269"/>
      <c r="R84" s="1269"/>
      <c r="S84" s="1269"/>
      <c r="T84" s="1269"/>
      <c r="U84" s="1269"/>
      <c r="V84" s="1269"/>
      <c r="W84" s="1269"/>
      <c r="X84" s="1269"/>
      <c r="Y84" s="1269"/>
      <c r="Z84" s="1269"/>
      <c r="AA84" s="1269"/>
      <c r="AB84" s="1269"/>
    </row>
    <row r="85" spans="2:28" s="96" customFormat="1" ht="15" customHeight="1" x14ac:dyDescent="0.2">
      <c r="B85" s="1292"/>
      <c r="C85" s="1293" t="s">
        <v>522</v>
      </c>
      <c r="D85" s="1293"/>
      <c r="E85" s="1293"/>
      <c r="F85" s="1293"/>
      <c r="G85" s="1293" t="s">
        <v>523</v>
      </c>
      <c r="H85" s="1293"/>
      <c r="I85" s="1293"/>
      <c r="J85" s="1293"/>
      <c r="K85" s="1293"/>
      <c r="L85" s="1293"/>
      <c r="M85" s="1293"/>
      <c r="N85" s="1293"/>
      <c r="O85" s="1293"/>
      <c r="P85" s="1293"/>
      <c r="Q85" s="1293"/>
      <c r="R85" s="1293"/>
      <c r="S85" s="1293"/>
      <c r="T85" s="1293"/>
      <c r="U85" s="1293"/>
      <c r="V85" s="1293"/>
      <c r="W85" s="1290" t="s">
        <v>524</v>
      </c>
      <c r="X85" s="1290"/>
      <c r="Y85" s="1290"/>
      <c r="Z85" s="1290"/>
      <c r="AA85" s="1290"/>
      <c r="AB85" s="1290"/>
    </row>
    <row r="86" spans="2:28" s="96" customFormat="1" ht="12.75" customHeight="1" x14ac:dyDescent="0.2">
      <c r="B86" s="1292"/>
      <c r="C86" s="1291"/>
      <c r="D86" s="1291"/>
      <c r="E86" s="1291"/>
      <c r="F86" s="1291"/>
      <c r="G86" s="1291"/>
      <c r="H86" s="1291"/>
      <c r="I86" s="1291"/>
      <c r="J86" s="1291"/>
      <c r="K86" s="1291"/>
      <c r="L86" s="1291"/>
      <c r="M86" s="1291"/>
      <c r="N86" s="1291"/>
      <c r="O86" s="1291"/>
      <c r="P86" s="1291"/>
      <c r="Q86" s="1291"/>
      <c r="R86" s="1291"/>
      <c r="S86" s="1291"/>
      <c r="T86" s="1291"/>
      <c r="U86" s="1291"/>
      <c r="V86" s="1291"/>
      <c r="W86" s="1291"/>
      <c r="X86" s="1291"/>
      <c r="Y86" s="1291"/>
      <c r="Z86" s="1291"/>
      <c r="AA86" s="1291"/>
      <c r="AB86" s="1291"/>
    </row>
    <row r="87" spans="2:28" s="96" customFormat="1" ht="12.75" customHeight="1" x14ac:dyDescent="0.2">
      <c r="B87" s="1292"/>
      <c r="C87" s="1291"/>
      <c r="D87" s="1291"/>
      <c r="E87" s="1291"/>
      <c r="F87" s="1291"/>
      <c r="G87" s="1291"/>
      <c r="H87" s="1291"/>
      <c r="I87" s="1291"/>
      <c r="J87" s="1291"/>
      <c r="K87" s="1291"/>
      <c r="L87" s="1291"/>
      <c r="M87" s="1291"/>
      <c r="N87" s="1291"/>
      <c r="O87" s="1291"/>
      <c r="P87" s="1291"/>
      <c r="Q87" s="1291"/>
      <c r="R87" s="1291"/>
      <c r="S87" s="1291"/>
      <c r="T87" s="1291"/>
      <c r="U87" s="1291"/>
      <c r="V87" s="1291"/>
      <c r="W87" s="1291"/>
      <c r="X87" s="1291"/>
      <c r="Y87" s="1291"/>
      <c r="Z87" s="1291"/>
      <c r="AA87" s="1291"/>
      <c r="AB87" s="1291"/>
    </row>
    <row r="88" spans="2:28" s="96" customFormat="1" ht="15" customHeight="1" x14ac:dyDescent="0.2">
      <c r="B88" s="1292" t="s">
        <v>526</v>
      </c>
      <c r="C88" s="1269" t="s">
        <v>520</v>
      </c>
      <c r="D88" s="1269"/>
      <c r="E88" s="1269"/>
      <c r="F88" s="1269"/>
      <c r="G88" s="1269"/>
      <c r="H88" s="1269"/>
      <c r="I88" s="1269"/>
      <c r="J88" s="1269"/>
      <c r="K88" s="1269"/>
      <c r="L88" s="1269"/>
      <c r="M88" s="1269"/>
      <c r="N88" s="1269"/>
      <c r="O88" s="1269"/>
      <c r="P88" s="1269"/>
      <c r="Q88" s="1269"/>
      <c r="R88" s="1269"/>
      <c r="S88" s="1269"/>
      <c r="T88" s="1269"/>
      <c r="U88" s="1269"/>
      <c r="V88" s="1269"/>
      <c r="W88" s="1269"/>
      <c r="X88" s="1269"/>
      <c r="Y88" s="1269"/>
      <c r="Z88" s="1269"/>
      <c r="AA88" s="1269"/>
      <c r="AB88" s="1269"/>
    </row>
    <row r="89" spans="2:28" s="96" customFormat="1" ht="15" customHeight="1" x14ac:dyDescent="0.2">
      <c r="B89" s="1292"/>
      <c r="C89" s="1291"/>
      <c r="D89" s="1291"/>
      <c r="E89" s="1291"/>
      <c r="F89" s="1291"/>
      <c r="G89" s="1291"/>
      <c r="H89" s="1291"/>
      <c r="I89" s="1291"/>
      <c r="J89" s="1291"/>
      <c r="K89" s="1291"/>
      <c r="L89" s="1291"/>
      <c r="M89" s="1291"/>
      <c r="N89" s="1291"/>
      <c r="O89" s="1291"/>
      <c r="P89" s="1291"/>
      <c r="Q89" s="1291"/>
      <c r="R89" s="1291"/>
      <c r="S89" s="1291"/>
      <c r="T89" s="1291"/>
      <c r="U89" s="1291"/>
      <c r="V89" s="1291"/>
      <c r="W89" s="1291"/>
      <c r="X89" s="1291"/>
      <c r="Y89" s="1291"/>
      <c r="Z89" s="1291"/>
      <c r="AA89" s="1291"/>
      <c r="AB89" s="1291"/>
    </row>
    <row r="90" spans="2:28" s="96" customFormat="1" ht="15" customHeight="1" x14ac:dyDescent="0.2">
      <c r="B90" s="1292"/>
      <c r="C90" s="1291"/>
      <c r="D90" s="1291"/>
      <c r="E90" s="1291"/>
      <c r="F90" s="1291"/>
      <c r="G90" s="1291"/>
      <c r="H90" s="1291"/>
      <c r="I90" s="1291"/>
      <c r="J90" s="1291"/>
      <c r="K90" s="1291"/>
      <c r="L90" s="1291"/>
      <c r="M90" s="1291"/>
      <c r="N90" s="1291"/>
      <c r="O90" s="1291"/>
      <c r="P90" s="1291"/>
      <c r="Q90" s="1291"/>
      <c r="R90" s="1291"/>
      <c r="S90" s="1291"/>
      <c r="T90" s="1291"/>
      <c r="U90" s="1291"/>
      <c r="V90" s="1291"/>
      <c r="W90" s="1291"/>
      <c r="X90" s="1291"/>
      <c r="Y90" s="1291"/>
      <c r="Z90" s="1291"/>
      <c r="AA90" s="1291"/>
      <c r="AB90" s="1291"/>
    </row>
    <row r="91" spans="2:28" s="96" customFormat="1" ht="15" customHeight="1" x14ac:dyDescent="0.2">
      <c r="B91" s="1292"/>
      <c r="C91" s="1291"/>
      <c r="D91" s="1291"/>
      <c r="E91" s="1291"/>
      <c r="F91" s="1291"/>
      <c r="G91" s="1291"/>
      <c r="H91" s="1291"/>
      <c r="I91" s="1291"/>
      <c r="J91" s="1291"/>
      <c r="K91" s="1291"/>
      <c r="L91" s="1291"/>
      <c r="M91" s="1291"/>
      <c r="N91" s="1291"/>
      <c r="O91" s="1291"/>
      <c r="P91" s="1291"/>
      <c r="Q91" s="1291"/>
      <c r="R91" s="1291"/>
      <c r="S91" s="1291"/>
      <c r="T91" s="1291"/>
      <c r="U91" s="1291"/>
      <c r="V91" s="1291"/>
      <c r="W91" s="1291"/>
      <c r="X91" s="1291"/>
      <c r="Y91" s="1291"/>
      <c r="Z91" s="1291"/>
      <c r="AA91" s="1291"/>
      <c r="AB91" s="1291"/>
    </row>
    <row r="92" spans="2:28" s="96" customFormat="1" ht="15" customHeight="1" x14ac:dyDescent="0.2">
      <c r="B92" s="1292"/>
      <c r="C92" s="1291"/>
      <c r="D92" s="1291"/>
      <c r="E92" s="1291"/>
      <c r="F92" s="1291"/>
      <c r="G92" s="1291"/>
      <c r="H92" s="1291"/>
      <c r="I92" s="1291"/>
      <c r="J92" s="1291"/>
      <c r="K92" s="1291"/>
      <c r="L92" s="1291"/>
      <c r="M92" s="1291"/>
      <c r="N92" s="1291"/>
      <c r="O92" s="1291"/>
      <c r="P92" s="1291"/>
      <c r="Q92" s="1291"/>
      <c r="R92" s="1291"/>
      <c r="S92" s="1291"/>
      <c r="T92" s="1291"/>
      <c r="U92" s="1291"/>
      <c r="V92" s="1291"/>
      <c r="W92" s="1291"/>
      <c r="X92" s="1291"/>
      <c r="Y92" s="1291"/>
      <c r="Z92" s="1291"/>
      <c r="AA92" s="1291"/>
      <c r="AB92" s="1291"/>
    </row>
    <row r="93" spans="2:28" s="96" customFormat="1" ht="15" customHeight="1" x14ac:dyDescent="0.2">
      <c r="B93" s="1292"/>
      <c r="C93" s="1269" t="s">
        <v>521</v>
      </c>
      <c r="D93" s="1269"/>
      <c r="E93" s="1269"/>
      <c r="F93" s="1269"/>
      <c r="G93" s="1269"/>
      <c r="H93" s="1269"/>
      <c r="I93" s="1269"/>
      <c r="J93" s="1269"/>
      <c r="K93" s="1269"/>
      <c r="L93" s="1269"/>
      <c r="M93" s="1269"/>
      <c r="N93" s="1269"/>
      <c r="O93" s="1269"/>
      <c r="P93" s="1269"/>
      <c r="Q93" s="1269"/>
      <c r="R93" s="1269"/>
      <c r="S93" s="1269"/>
      <c r="T93" s="1269"/>
      <c r="U93" s="1269"/>
      <c r="V93" s="1269"/>
      <c r="W93" s="1269"/>
      <c r="X93" s="1269"/>
      <c r="Y93" s="1269"/>
      <c r="Z93" s="1269"/>
      <c r="AA93" s="1269"/>
      <c r="AB93" s="1269"/>
    </row>
    <row r="94" spans="2:28" s="96" customFormat="1" ht="15" customHeight="1" x14ac:dyDescent="0.2">
      <c r="B94" s="1292"/>
      <c r="C94" s="1293" t="s">
        <v>522</v>
      </c>
      <c r="D94" s="1293"/>
      <c r="E94" s="1293"/>
      <c r="F94" s="1293"/>
      <c r="G94" s="1293" t="s">
        <v>523</v>
      </c>
      <c r="H94" s="1293"/>
      <c r="I94" s="1293"/>
      <c r="J94" s="1293"/>
      <c r="K94" s="1293"/>
      <c r="L94" s="1293"/>
      <c r="M94" s="1293"/>
      <c r="N94" s="1293"/>
      <c r="O94" s="1293"/>
      <c r="P94" s="1293"/>
      <c r="Q94" s="1293"/>
      <c r="R94" s="1293"/>
      <c r="S94" s="1293"/>
      <c r="T94" s="1293"/>
      <c r="U94" s="1293"/>
      <c r="V94" s="1293"/>
      <c r="W94" s="1290" t="s">
        <v>524</v>
      </c>
      <c r="X94" s="1290"/>
      <c r="Y94" s="1290"/>
      <c r="Z94" s="1290"/>
      <c r="AA94" s="1290"/>
      <c r="AB94" s="1290"/>
    </row>
    <row r="95" spans="2:28" s="96" customFormat="1" ht="12.75" customHeight="1" x14ac:dyDescent="0.2">
      <c r="B95" s="1292"/>
      <c r="C95" s="1291"/>
      <c r="D95" s="1291"/>
      <c r="E95" s="1291"/>
      <c r="F95" s="1291"/>
      <c r="G95" s="1291"/>
      <c r="H95" s="1291"/>
      <c r="I95" s="1291"/>
      <c r="J95" s="1291"/>
      <c r="K95" s="1291"/>
      <c r="L95" s="1291"/>
      <c r="M95" s="1291"/>
      <c r="N95" s="1291"/>
      <c r="O95" s="1291"/>
      <c r="P95" s="1291"/>
      <c r="Q95" s="1291"/>
      <c r="R95" s="1291"/>
      <c r="S95" s="1291"/>
      <c r="T95" s="1291"/>
      <c r="U95" s="1291"/>
      <c r="V95" s="1291"/>
      <c r="W95" s="1291"/>
      <c r="X95" s="1291"/>
      <c r="Y95" s="1291"/>
      <c r="Z95" s="1291"/>
      <c r="AA95" s="1291"/>
      <c r="AB95" s="1291"/>
    </row>
    <row r="96" spans="2:28" s="96" customFormat="1" ht="12.75" customHeight="1" x14ac:dyDescent="0.2">
      <c r="B96" s="1292"/>
      <c r="C96" s="1291"/>
      <c r="D96" s="1291"/>
      <c r="E96" s="1291"/>
      <c r="F96" s="1291"/>
      <c r="G96" s="1291"/>
      <c r="H96" s="1291"/>
      <c r="I96" s="1291"/>
      <c r="J96" s="1291"/>
      <c r="K96" s="1291"/>
      <c r="L96" s="1291"/>
      <c r="M96" s="1291"/>
      <c r="N96" s="1291"/>
      <c r="O96" s="1291"/>
      <c r="P96" s="1291"/>
      <c r="Q96" s="1291"/>
      <c r="R96" s="1291"/>
      <c r="S96" s="1291"/>
      <c r="T96" s="1291"/>
      <c r="U96" s="1291"/>
      <c r="V96" s="1291"/>
      <c r="W96" s="1291"/>
      <c r="X96" s="1291"/>
      <c r="Y96" s="1291"/>
      <c r="Z96" s="1291"/>
      <c r="AA96" s="1291"/>
      <c r="AB96" s="1291"/>
    </row>
    <row r="97" spans="2:28" s="96" customFormat="1" ht="15" customHeight="1" x14ac:dyDescent="0.2">
      <c r="B97" s="1292" t="s">
        <v>527</v>
      </c>
      <c r="C97" s="1269" t="s">
        <v>520</v>
      </c>
      <c r="D97" s="1269"/>
      <c r="E97" s="1269"/>
      <c r="F97" s="1269"/>
      <c r="G97" s="1269"/>
      <c r="H97" s="1269"/>
      <c r="I97" s="1269"/>
      <c r="J97" s="1269"/>
      <c r="K97" s="1269"/>
      <c r="L97" s="1269"/>
      <c r="M97" s="1269"/>
      <c r="N97" s="1269"/>
      <c r="O97" s="1269"/>
      <c r="P97" s="1269"/>
      <c r="Q97" s="1269"/>
      <c r="R97" s="1269"/>
      <c r="S97" s="1269"/>
      <c r="T97" s="1269"/>
      <c r="U97" s="1269"/>
      <c r="V97" s="1269"/>
      <c r="W97" s="1269"/>
      <c r="X97" s="1269"/>
      <c r="Y97" s="1269"/>
      <c r="Z97" s="1269"/>
      <c r="AA97" s="1269"/>
      <c r="AB97" s="1269"/>
    </row>
    <row r="98" spans="2:28" s="96" customFormat="1" ht="15" customHeight="1" x14ac:dyDescent="0.2">
      <c r="B98" s="1292"/>
      <c r="C98" s="1291"/>
      <c r="D98" s="1291"/>
      <c r="E98" s="1291"/>
      <c r="F98" s="1291"/>
      <c r="G98" s="1291"/>
      <c r="H98" s="1291"/>
      <c r="I98" s="1291"/>
      <c r="J98" s="1291"/>
      <c r="K98" s="1291"/>
      <c r="L98" s="1291"/>
      <c r="M98" s="1291"/>
      <c r="N98" s="1291"/>
      <c r="O98" s="1291"/>
      <c r="P98" s="1291"/>
      <c r="Q98" s="1291"/>
      <c r="R98" s="1291"/>
      <c r="S98" s="1291"/>
      <c r="T98" s="1291"/>
      <c r="U98" s="1291"/>
      <c r="V98" s="1291"/>
      <c r="W98" s="1291"/>
      <c r="X98" s="1291"/>
      <c r="Y98" s="1291"/>
      <c r="Z98" s="1291"/>
      <c r="AA98" s="1291"/>
      <c r="AB98" s="1291"/>
    </row>
    <row r="99" spans="2:28" s="96" customFormat="1" ht="15" customHeight="1" x14ac:dyDescent="0.2">
      <c r="B99" s="1292"/>
      <c r="C99" s="1291"/>
      <c r="D99" s="1291"/>
      <c r="E99" s="1291"/>
      <c r="F99" s="1291"/>
      <c r="G99" s="1291"/>
      <c r="H99" s="1291"/>
      <c r="I99" s="1291"/>
      <c r="J99" s="1291"/>
      <c r="K99" s="1291"/>
      <c r="L99" s="1291"/>
      <c r="M99" s="1291"/>
      <c r="N99" s="1291"/>
      <c r="O99" s="1291"/>
      <c r="P99" s="1291"/>
      <c r="Q99" s="1291"/>
      <c r="R99" s="1291"/>
      <c r="S99" s="1291"/>
      <c r="T99" s="1291"/>
      <c r="U99" s="1291"/>
      <c r="V99" s="1291"/>
      <c r="W99" s="1291"/>
      <c r="X99" s="1291"/>
      <c r="Y99" s="1291"/>
      <c r="Z99" s="1291"/>
      <c r="AA99" s="1291"/>
      <c r="AB99" s="1291"/>
    </row>
    <row r="100" spans="2:28" s="96" customFormat="1" ht="15" customHeight="1" x14ac:dyDescent="0.2">
      <c r="B100" s="1292"/>
      <c r="C100" s="1291"/>
      <c r="D100" s="1291"/>
      <c r="E100" s="1291"/>
      <c r="F100" s="1291"/>
      <c r="G100" s="1291"/>
      <c r="H100" s="1291"/>
      <c r="I100" s="1291"/>
      <c r="J100" s="1291"/>
      <c r="K100" s="1291"/>
      <c r="L100" s="1291"/>
      <c r="M100" s="1291"/>
      <c r="N100" s="1291"/>
      <c r="O100" s="1291"/>
      <c r="P100" s="1291"/>
      <c r="Q100" s="1291"/>
      <c r="R100" s="1291"/>
      <c r="S100" s="1291"/>
      <c r="T100" s="1291"/>
      <c r="U100" s="1291"/>
      <c r="V100" s="1291"/>
      <c r="W100" s="1291"/>
      <c r="X100" s="1291"/>
      <c r="Y100" s="1291"/>
      <c r="Z100" s="1291"/>
      <c r="AA100" s="1291"/>
      <c r="AB100" s="1291"/>
    </row>
    <row r="101" spans="2:28" s="96" customFormat="1" ht="15" customHeight="1" x14ac:dyDescent="0.2">
      <c r="B101" s="1292"/>
      <c r="C101" s="1291"/>
      <c r="D101" s="1291"/>
      <c r="E101" s="1291"/>
      <c r="F101" s="1291"/>
      <c r="G101" s="1291"/>
      <c r="H101" s="1291"/>
      <c r="I101" s="1291"/>
      <c r="J101" s="1291"/>
      <c r="K101" s="1291"/>
      <c r="L101" s="1291"/>
      <c r="M101" s="1291"/>
      <c r="N101" s="1291"/>
      <c r="O101" s="1291"/>
      <c r="P101" s="1291"/>
      <c r="Q101" s="1291"/>
      <c r="R101" s="1291"/>
      <c r="S101" s="1291"/>
      <c r="T101" s="1291"/>
      <c r="U101" s="1291"/>
      <c r="V101" s="1291"/>
      <c r="W101" s="1291"/>
      <c r="X101" s="1291"/>
      <c r="Y101" s="1291"/>
      <c r="Z101" s="1291"/>
      <c r="AA101" s="1291"/>
      <c r="AB101" s="1291"/>
    </row>
    <row r="102" spans="2:28" s="96" customFormat="1" ht="15" customHeight="1" x14ac:dyDescent="0.2">
      <c r="B102" s="1292"/>
      <c r="C102" s="1269" t="s">
        <v>521</v>
      </c>
      <c r="D102" s="1269"/>
      <c r="E102" s="1269"/>
      <c r="F102" s="1269"/>
      <c r="G102" s="1269"/>
      <c r="H102" s="1269"/>
      <c r="I102" s="1269"/>
      <c r="J102" s="1269"/>
      <c r="K102" s="1269"/>
      <c r="L102" s="1269"/>
      <c r="M102" s="1269"/>
      <c r="N102" s="1269"/>
      <c r="O102" s="1269"/>
      <c r="P102" s="1269"/>
      <c r="Q102" s="1269"/>
      <c r="R102" s="1269"/>
      <c r="S102" s="1269"/>
      <c r="T102" s="1269"/>
      <c r="U102" s="1269"/>
      <c r="V102" s="1269"/>
      <c r="W102" s="1269"/>
      <c r="X102" s="1269"/>
      <c r="Y102" s="1269"/>
      <c r="Z102" s="1269"/>
      <c r="AA102" s="1269"/>
      <c r="AB102" s="1269"/>
    </row>
    <row r="103" spans="2:28" s="96" customFormat="1" ht="15" customHeight="1" x14ac:dyDescent="0.2">
      <c r="B103" s="1292"/>
      <c r="C103" s="1293" t="s">
        <v>522</v>
      </c>
      <c r="D103" s="1293"/>
      <c r="E103" s="1293"/>
      <c r="F103" s="1293"/>
      <c r="G103" s="1293" t="s">
        <v>523</v>
      </c>
      <c r="H103" s="1293"/>
      <c r="I103" s="1293"/>
      <c r="J103" s="1293"/>
      <c r="K103" s="1293"/>
      <c r="L103" s="1293"/>
      <c r="M103" s="1293"/>
      <c r="N103" s="1293"/>
      <c r="O103" s="1293"/>
      <c r="P103" s="1293"/>
      <c r="Q103" s="1293"/>
      <c r="R103" s="1293"/>
      <c r="S103" s="1293"/>
      <c r="T103" s="1293"/>
      <c r="U103" s="1293"/>
      <c r="V103" s="1293"/>
      <c r="W103" s="1290" t="s">
        <v>524</v>
      </c>
      <c r="X103" s="1290"/>
      <c r="Y103" s="1290"/>
      <c r="Z103" s="1290"/>
      <c r="AA103" s="1290"/>
      <c r="AB103" s="1290"/>
    </row>
    <row r="104" spans="2:28" s="96" customFormat="1" ht="12.75" customHeight="1" x14ac:dyDescent="0.2">
      <c r="B104" s="1292"/>
      <c r="C104" s="1291"/>
      <c r="D104" s="1291"/>
      <c r="E104" s="1291"/>
      <c r="F104" s="1291"/>
      <c r="G104" s="1291"/>
      <c r="H104" s="1291"/>
      <c r="I104" s="1291"/>
      <c r="J104" s="1291"/>
      <c r="K104" s="1291"/>
      <c r="L104" s="1291"/>
      <c r="M104" s="1291"/>
      <c r="N104" s="1291"/>
      <c r="O104" s="1291"/>
      <c r="P104" s="1291"/>
      <c r="Q104" s="1291"/>
      <c r="R104" s="1291"/>
      <c r="S104" s="1291"/>
      <c r="T104" s="1291"/>
      <c r="U104" s="1291"/>
      <c r="V104" s="1291"/>
      <c r="W104" s="1291"/>
      <c r="X104" s="1291"/>
      <c r="Y104" s="1291"/>
      <c r="Z104" s="1291"/>
      <c r="AA104" s="1291"/>
      <c r="AB104" s="1291"/>
    </row>
    <row r="105" spans="2:28" s="96" customFormat="1" ht="12.75" customHeight="1" x14ac:dyDescent="0.2">
      <c r="B105" s="1292"/>
      <c r="C105" s="1291"/>
      <c r="D105" s="1291"/>
      <c r="E105" s="1291"/>
      <c r="F105" s="1291"/>
      <c r="G105" s="1291"/>
      <c r="H105" s="1291"/>
      <c r="I105" s="1291"/>
      <c r="J105" s="1291"/>
      <c r="K105" s="1291"/>
      <c r="L105" s="1291"/>
      <c r="M105" s="1291"/>
      <c r="N105" s="1291"/>
      <c r="O105" s="1291"/>
      <c r="P105" s="1291"/>
      <c r="Q105" s="1291"/>
      <c r="R105" s="1291"/>
      <c r="S105" s="1291"/>
      <c r="T105" s="1291"/>
      <c r="U105" s="1291"/>
      <c r="V105" s="1291"/>
      <c r="W105" s="1291"/>
      <c r="X105" s="1291"/>
      <c r="Y105" s="1291"/>
      <c r="Z105" s="1291"/>
      <c r="AA105" s="1291"/>
      <c r="AB105" s="1291"/>
    </row>
    <row r="106" spans="2:28" s="96" customFormat="1" ht="15" customHeight="1" x14ac:dyDescent="0.2">
      <c r="B106" s="1292" t="s">
        <v>528</v>
      </c>
      <c r="C106" s="1269" t="s">
        <v>520</v>
      </c>
      <c r="D106" s="1269"/>
      <c r="E106" s="1269"/>
      <c r="F106" s="1269"/>
      <c r="G106" s="1269"/>
      <c r="H106" s="1269"/>
      <c r="I106" s="1269"/>
      <c r="J106" s="1269"/>
      <c r="K106" s="1269"/>
      <c r="L106" s="1269"/>
      <c r="M106" s="1269"/>
      <c r="N106" s="1269"/>
      <c r="O106" s="1269"/>
      <c r="P106" s="1269"/>
      <c r="Q106" s="1269"/>
      <c r="R106" s="1269"/>
      <c r="S106" s="1269"/>
      <c r="T106" s="1269"/>
      <c r="U106" s="1269"/>
      <c r="V106" s="1269"/>
      <c r="W106" s="1269"/>
      <c r="X106" s="1269"/>
      <c r="Y106" s="1269"/>
      <c r="Z106" s="1269"/>
      <c r="AA106" s="1269"/>
      <c r="AB106" s="1269"/>
    </row>
    <row r="107" spans="2:28" s="96" customFormat="1" ht="15" customHeight="1" x14ac:dyDescent="0.2">
      <c r="B107" s="1292"/>
      <c r="C107" s="1291"/>
      <c r="D107" s="1291"/>
      <c r="E107" s="1291"/>
      <c r="F107" s="1291"/>
      <c r="G107" s="1291"/>
      <c r="H107" s="1291"/>
      <c r="I107" s="1291"/>
      <c r="J107" s="1291"/>
      <c r="K107" s="1291"/>
      <c r="L107" s="1291"/>
      <c r="M107" s="1291"/>
      <c r="N107" s="1291"/>
      <c r="O107" s="1291"/>
      <c r="P107" s="1291"/>
      <c r="Q107" s="1291"/>
      <c r="R107" s="1291"/>
      <c r="S107" s="1291"/>
      <c r="T107" s="1291"/>
      <c r="U107" s="1291"/>
      <c r="V107" s="1291"/>
      <c r="W107" s="1291"/>
      <c r="X107" s="1291"/>
      <c r="Y107" s="1291"/>
      <c r="Z107" s="1291"/>
      <c r="AA107" s="1291"/>
      <c r="AB107" s="1291"/>
    </row>
    <row r="108" spans="2:28" s="96" customFormat="1" ht="15" customHeight="1" x14ac:dyDescent="0.2">
      <c r="B108" s="1292"/>
      <c r="C108" s="1291"/>
      <c r="D108" s="1291"/>
      <c r="E108" s="1291"/>
      <c r="F108" s="1291"/>
      <c r="G108" s="1291"/>
      <c r="H108" s="1291"/>
      <c r="I108" s="1291"/>
      <c r="J108" s="1291"/>
      <c r="K108" s="1291"/>
      <c r="L108" s="1291"/>
      <c r="M108" s="1291"/>
      <c r="N108" s="1291"/>
      <c r="O108" s="1291"/>
      <c r="P108" s="1291"/>
      <c r="Q108" s="1291"/>
      <c r="R108" s="1291"/>
      <c r="S108" s="1291"/>
      <c r="T108" s="1291"/>
      <c r="U108" s="1291"/>
      <c r="V108" s="1291"/>
      <c r="W108" s="1291"/>
      <c r="X108" s="1291"/>
      <c r="Y108" s="1291"/>
      <c r="Z108" s="1291"/>
      <c r="AA108" s="1291"/>
      <c r="AB108" s="1291"/>
    </row>
    <row r="109" spans="2:28" s="96" customFormat="1" ht="15" customHeight="1" x14ac:dyDescent="0.2">
      <c r="B109" s="1292"/>
      <c r="C109" s="1291"/>
      <c r="D109" s="1291"/>
      <c r="E109" s="1291"/>
      <c r="F109" s="1291"/>
      <c r="G109" s="1291"/>
      <c r="H109" s="1291"/>
      <c r="I109" s="1291"/>
      <c r="J109" s="1291"/>
      <c r="K109" s="1291"/>
      <c r="L109" s="1291"/>
      <c r="M109" s="1291"/>
      <c r="N109" s="1291"/>
      <c r="O109" s="1291"/>
      <c r="P109" s="1291"/>
      <c r="Q109" s="1291"/>
      <c r="R109" s="1291"/>
      <c r="S109" s="1291"/>
      <c r="T109" s="1291"/>
      <c r="U109" s="1291"/>
      <c r="V109" s="1291"/>
      <c r="W109" s="1291"/>
      <c r="X109" s="1291"/>
      <c r="Y109" s="1291"/>
      <c r="Z109" s="1291"/>
      <c r="AA109" s="1291"/>
      <c r="AB109" s="1291"/>
    </row>
    <row r="110" spans="2:28" s="96" customFormat="1" ht="15" customHeight="1" x14ac:dyDescent="0.2">
      <c r="B110" s="1292"/>
      <c r="C110" s="1291"/>
      <c r="D110" s="1291"/>
      <c r="E110" s="1291"/>
      <c r="F110" s="1291"/>
      <c r="G110" s="1291"/>
      <c r="H110" s="1291"/>
      <c r="I110" s="1291"/>
      <c r="J110" s="1291"/>
      <c r="K110" s="1291"/>
      <c r="L110" s="1291"/>
      <c r="M110" s="1291"/>
      <c r="N110" s="1291"/>
      <c r="O110" s="1291"/>
      <c r="P110" s="1291"/>
      <c r="Q110" s="1291"/>
      <c r="R110" s="1291"/>
      <c r="S110" s="1291"/>
      <c r="T110" s="1291"/>
      <c r="U110" s="1291"/>
      <c r="V110" s="1291"/>
      <c r="W110" s="1291"/>
      <c r="X110" s="1291"/>
      <c r="Y110" s="1291"/>
      <c r="Z110" s="1291"/>
      <c r="AA110" s="1291"/>
      <c r="AB110" s="1291"/>
    </row>
    <row r="111" spans="2:28" s="96" customFormat="1" ht="15" customHeight="1" x14ac:dyDescent="0.2">
      <c r="B111" s="1292"/>
      <c r="C111" s="1269" t="s">
        <v>521</v>
      </c>
      <c r="D111" s="1269"/>
      <c r="E111" s="1269"/>
      <c r="F111" s="1269"/>
      <c r="G111" s="1269"/>
      <c r="H111" s="1269"/>
      <c r="I111" s="1269"/>
      <c r="J111" s="1269"/>
      <c r="K111" s="1269"/>
      <c r="L111" s="1269"/>
      <c r="M111" s="1269"/>
      <c r="N111" s="1269"/>
      <c r="O111" s="1269"/>
      <c r="P111" s="1269"/>
      <c r="Q111" s="1269"/>
      <c r="R111" s="1269"/>
      <c r="S111" s="1269"/>
      <c r="T111" s="1269"/>
      <c r="U111" s="1269"/>
      <c r="V111" s="1269"/>
      <c r="W111" s="1269"/>
      <c r="X111" s="1269"/>
      <c r="Y111" s="1269"/>
      <c r="Z111" s="1269"/>
      <c r="AA111" s="1269"/>
      <c r="AB111" s="1269"/>
    </row>
    <row r="112" spans="2:28" s="96" customFormat="1" ht="15" customHeight="1" x14ac:dyDescent="0.2">
      <c r="B112" s="1292"/>
      <c r="C112" s="1293" t="s">
        <v>522</v>
      </c>
      <c r="D112" s="1293"/>
      <c r="E112" s="1293"/>
      <c r="F112" s="1293"/>
      <c r="G112" s="1293" t="s">
        <v>523</v>
      </c>
      <c r="H112" s="1293"/>
      <c r="I112" s="1293"/>
      <c r="J112" s="1293"/>
      <c r="K112" s="1293"/>
      <c r="L112" s="1293"/>
      <c r="M112" s="1293"/>
      <c r="N112" s="1293"/>
      <c r="O112" s="1293"/>
      <c r="P112" s="1293"/>
      <c r="Q112" s="1293"/>
      <c r="R112" s="1293"/>
      <c r="S112" s="1293"/>
      <c r="T112" s="1293"/>
      <c r="U112" s="1293"/>
      <c r="V112" s="1293"/>
      <c r="W112" s="1290" t="s">
        <v>524</v>
      </c>
      <c r="X112" s="1290"/>
      <c r="Y112" s="1290"/>
      <c r="Z112" s="1290"/>
      <c r="AA112" s="1290"/>
      <c r="AB112" s="1290"/>
    </row>
    <row r="113" spans="1:28" s="96" customFormat="1" ht="12.75" customHeight="1" x14ac:dyDescent="0.2">
      <c r="B113" s="1292"/>
      <c r="C113" s="1291"/>
      <c r="D113" s="1291"/>
      <c r="E113" s="1291"/>
      <c r="F113" s="1291"/>
      <c r="G113" s="1291"/>
      <c r="H113" s="1291"/>
      <c r="I113" s="1291"/>
      <c r="J113" s="1291"/>
      <c r="K113" s="1291"/>
      <c r="L113" s="1291"/>
      <c r="M113" s="1291"/>
      <c r="N113" s="1291"/>
      <c r="O113" s="1291"/>
      <c r="P113" s="1291"/>
      <c r="Q113" s="1291"/>
      <c r="R113" s="1291"/>
      <c r="S113" s="1291"/>
      <c r="T113" s="1291"/>
      <c r="U113" s="1291"/>
      <c r="V113" s="1291"/>
      <c r="W113" s="1291"/>
      <c r="X113" s="1291"/>
      <c r="Y113" s="1291"/>
      <c r="Z113" s="1291"/>
      <c r="AA113" s="1291"/>
      <c r="AB113" s="1291"/>
    </row>
    <row r="114" spans="1:28" s="96" customFormat="1" ht="12.75" customHeight="1" x14ac:dyDescent="0.2">
      <c r="B114" s="1292"/>
      <c r="C114" s="1291"/>
      <c r="D114" s="1291"/>
      <c r="E114" s="1291"/>
      <c r="F114" s="1291"/>
      <c r="G114" s="1291"/>
      <c r="H114" s="1291"/>
      <c r="I114" s="1291"/>
      <c r="J114" s="1291"/>
      <c r="K114" s="1291"/>
      <c r="L114" s="1291"/>
      <c r="M114" s="1291"/>
      <c r="N114" s="1291"/>
      <c r="O114" s="1291"/>
      <c r="P114" s="1291"/>
      <c r="Q114" s="1291"/>
      <c r="R114" s="1291"/>
      <c r="S114" s="1291"/>
      <c r="T114" s="1291"/>
      <c r="U114" s="1291"/>
      <c r="V114" s="1291"/>
      <c r="W114" s="1291"/>
      <c r="X114" s="1291"/>
      <c r="Y114" s="1291"/>
      <c r="Z114" s="1291"/>
      <c r="AA114" s="1291"/>
      <c r="AB114" s="1291"/>
    </row>
    <row r="115" spans="1:28" s="96" customFormat="1" ht="15" customHeight="1" x14ac:dyDescent="0.2">
      <c r="B115" s="269" t="s">
        <v>675</v>
      </c>
      <c r="C115" s="257"/>
      <c r="D115" s="255"/>
      <c r="E115" s="255"/>
      <c r="F115" s="255"/>
      <c r="G115" s="255"/>
      <c r="H115" s="255"/>
      <c r="I115" s="255"/>
      <c r="J115" s="255"/>
      <c r="K115" s="255"/>
      <c r="L115" s="255"/>
      <c r="M115" s="255"/>
      <c r="N115" s="255"/>
      <c r="O115" s="255"/>
      <c r="P115" s="255"/>
      <c r="Q115" s="255"/>
      <c r="R115" s="255"/>
      <c r="S115" s="255"/>
      <c r="T115" s="255"/>
      <c r="U115" s="255"/>
      <c r="V115" s="255"/>
      <c r="W115" s="255"/>
      <c r="X115" s="255"/>
      <c r="Y115" s="255"/>
      <c r="Z115" s="255"/>
      <c r="AA115" s="255"/>
      <c r="AB115" s="255"/>
    </row>
    <row r="116" spans="1:28" s="96" customFormat="1" ht="15" customHeight="1" x14ac:dyDescent="0.2">
      <c r="B116" s="258" t="s">
        <v>529</v>
      </c>
      <c r="C116" s="258"/>
      <c r="D116" s="230"/>
      <c r="E116" s="230"/>
      <c r="F116" s="230"/>
      <c r="G116" s="230"/>
      <c r="H116" s="230"/>
      <c r="I116" s="230"/>
      <c r="J116" s="230"/>
      <c r="K116" s="230"/>
      <c r="L116" s="230"/>
      <c r="M116" s="230"/>
      <c r="N116" s="230"/>
      <c r="O116" s="230"/>
      <c r="P116" s="230"/>
      <c r="Q116" s="230"/>
      <c r="R116" s="230"/>
      <c r="S116" s="230"/>
      <c r="T116" s="230"/>
      <c r="U116" s="230"/>
      <c r="V116" s="230"/>
      <c r="W116" s="230"/>
      <c r="X116" s="230"/>
      <c r="Y116" s="230"/>
      <c r="Z116" s="230"/>
      <c r="AA116" s="230"/>
      <c r="AB116" s="230"/>
    </row>
    <row r="117" spans="1:28" s="96" customFormat="1" ht="15" customHeight="1" x14ac:dyDescent="0.2">
      <c r="B117" s="258"/>
      <c r="C117" s="258"/>
      <c r="D117" s="230"/>
      <c r="E117" s="230"/>
      <c r="F117" s="230"/>
      <c r="G117" s="230"/>
      <c r="H117" s="230"/>
      <c r="I117" s="230"/>
      <c r="J117" s="230"/>
      <c r="K117" s="230"/>
      <c r="L117" s="230"/>
      <c r="M117" s="230"/>
      <c r="N117" s="230"/>
      <c r="O117" s="230"/>
      <c r="P117" s="230"/>
      <c r="Q117" s="230"/>
      <c r="R117" s="230"/>
      <c r="S117" s="230"/>
      <c r="T117" s="230"/>
      <c r="U117" s="230"/>
      <c r="V117" s="230"/>
      <c r="W117" s="230"/>
      <c r="X117" s="230"/>
      <c r="Y117" s="230"/>
      <c r="Z117" s="230"/>
      <c r="AA117" s="230"/>
      <c r="AB117" s="230"/>
    </row>
    <row r="118" spans="1:28" customFormat="1" ht="21" customHeight="1" x14ac:dyDescent="0.2">
      <c r="B118" s="47" t="s">
        <v>674</v>
      </c>
      <c r="C118" s="230"/>
      <c r="D118" s="230"/>
      <c r="E118" s="230"/>
      <c r="F118" s="231"/>
      <c r="G118" s="231"/>
      <c r="H118" s="231"/>
      <c r="I118" s="231"/>
      <c r="J118" s="231"/>
      <c r="K118" s="231"/>
      <c r="L118" s="231"/>
      <c r="M118" s="231"/>
      <c r="N118" s="231"/>
      <c r="O118" s="231"/>
      <c r="P118" s="231"/>
      <c r="Q118" s="231"/>
      <c r="R118" s="231"/>
      <c r="S118" s="231"/>
      <c r="T118" s="231"/>
      <c r="U118" s="231"/>
      <c r="V118" s="231"/>
      <c r="W118" s="231"/>
      <c r="X118" s="231"/>
      <c r="Y118" s="231"/>
      <c r="Z118" s="231"/>
      <c r="AA118" s="231"/>
      <c r="AB118" s="229"/>
    </row>
    <row r="119" spans="1:28" customFormat="1" ht="15" customHeight="1" x14ac:dyDescent="0.2">
      <c r="B119" s="1225" t="s">
        <v>118</v>
      </c>
      <c r="C119" s="1226"/>
      <c r="D119" s="1226"/>
      <c r="E119" s="1227"/>
      <c r="F119" s="1058" t="s">
        <v>560</v>
      </c>
      <c r="G119" s="1058"/>
      <c r="H119" s="1058"/>
      <c r="I119" s="1058" t="s">
        <v>561</v>
      </c>
      <c r="J119" s="1058"/>
      <c r="K119" s="1058"/>
      <c r="L119" s="1058" t="s">
        <v>668</v>
      </c>
      <c r="M119" s="1058"/>
      <c r="N119" s="1058"/>
      <c r="O119" s="1058" t="s">
        <v>405</v>
      </c>
      <c r="P119" s="1058"/>
      <c r="Q119" s="1058"/>
      <c r="R119" s="229"/>
      <c r="S119" s="229"/>
      <c r="T119" s="229"/>
      <c r="U119" s="229"/>
      <c r="V119" s="229"/>
    </row>
    <row r="120" spans="1:28" customFormat="1" ht="15" customHeight="1" x14ac:dyDescent="0.2">
      <c r="B120" s="1228"/>
      <c r="C120" s="1229"/>
      <c r="D120" s="1229"/>
      <c r="E120" s="1230"/>
      <c r="F120" s="1109"/>
      <c r="G120" s="1109"/>
      <c r="H120" s="1109"/>
      <c r="I120" s="1109"/>
      <c r="J120" s="1109"/>
      <c r="K120" s="1109"/>
      <c r="L120" s="1109"/>
      <c r="M120" s="1109"/>
      <c r="N120" s="1109"/>
      <c r="O120" s="1108">
        <f>IFERROR(AVERAGE(F120,I120,L120*12/9),"")</f>
        <v>0</v>
      </c>
      <c r="P120" s="1108"/>
      <c r="Q120" s="1108"/>
      <c r="R120" s="229"/>
      <c r="S120" s="229"/>
      <c r="T120" s="229"/>
      <c r="U120" s="229"/>
      <c r="V120" s="229"/>
    </row>
    <row r="121" spans="1:28" customFormat="1" ht="15" customHeight="1" x14ac:dyDescent="0.2">
      <c r="A121" s="62"/>
      <c r="B121" s="1058" t="s">
        <v>51</v>
      </c>
      <c r="C121" s="1058"/>
      <c r="D121" s="1058"/>
      <c r="E121" s="1058"/>
      <c r="F121" s="1058" t="s">
        <v>40</v>
      </c>
      <c r="G121" s="1058"/>
      <c r="H121" s="1058"/>
      <c r="I121" s="1058"/>
      <c r="J121" s="1058"/>
      <c r="K121" s="1058"/>
      <c r="L121" s="1058"/>
      <c r="M121" s="1058"/>
      <c r="N121" s="1058" t="s">
        <v>41</v>
      </c>
      <c r="O121" s="1058"/>
      <c r="P121" s="1058"/>
      <c r="Q121" s="1058" t="s">
        <v>111</v>
      </c>
      <c r="R121" s="1058"/>
      <c r="S121" s="1058"/>
      <c r="T121" s="1058"/>
      <c r="U121" s="1058"/>
      <c r="V121" s="1058"/>
      <c r="W121" s="1058"/>
      <c r="X121" s="1058"/>
      <c r="Y121" s="1058"/>
      <c r="Z121" s="1058"/>
      <c r="AA121" s="1058"/>
      <c r="AB121" s="1058"/>
    </row>
    <row r="122" spans="1:28" customFormat="1" ht="15" customHeight="1" x14ac:dyDescent="0.2">
      <c r="A122" s="62"/>
      <c r="B122" s="1224"/>
      <c r="C122" s="1224"/>
      <c r="D122" s="1224"/>
      <c r="E122" s="1224"/>
      <c r="F122" s="1224"/>
      <c r="G122" s="1224"/>
      <c r="H122" s="1224"/>
      <c r="I122" s="1224"/>
      <c r="J122" s="1224"/>
      <c r="K122" s="1224"/>
      <c r="L122" s="1224"/>
      <c r="M122" s="1224"/>
      <c r="N122" s="1112"/>
      <c r="O122" s="1112"/>
      <c r="P122" s="1112"/>
      <c r="Q122" s="1107"/>
      <c r="R122" s="1107"/>
      <c r="S122" s="1107"/>
      <c r="T122" s="1107"/>
      <c r="U122" s="1107"/>
      <c r="V122" s="1107"/>
      <c r="W122" s="1107"/>
      <c r="X122" s="1107"/>
      <c r="Y122" s="1107"/>
      <c r="Z122" s="1107"/>
      <c r="AA122" s="1107"/>
      <c r="AB122" s="1107"/>
    </row>
    <row r="123" spans="1:28" customFormat="1" ht="15" customHeight="1" x14ac:dyDescent="0.2">
      <c r="B123" s="1111"/>
      <c r="C123" s="1111"/>
      <c r="D123" s="1111"/>
      <c r="E123" s="1111"/>
      <c r="F123" s="1111"/>
      <c r="G123" s="1111"/>
      <c r="H123" s="1111"/>
      <c r="I123" s="1111"/>
      <c r="J123" s="1111"/>
      <c r="K123" s="1111"/>
      <c r="L123" s="1111"/>
      <c r="M123" s="1111"/>
      <c r="N123" s="1110"/>
      <c r="O123" s="1110"/>
      <c r="P123" s="1110"/>
      <c r="Q123" s="1107"/>
      <c r="R123" s="1107"/>
      <c r="S123" s="1107"/>
      <c r="T123" s="1107"/>
      <c r="U123" s="1107"/>
      <c r="V123" s="1107"/>
      <c r="W123" s="1107"/>
      <c r="X123" s="1107"/>
      <c r="Y123" s="1107"/>
      <c r="Z123" s="1107"/>
      <c r="AA123" s="1107"/>
      <c r="AB123" s="1107"/>
    </row>
    <row r="124" spans="1:28" customFormat="1" ht="15" customHeight="1" x14ac:dyDescent="0.2">
      <c r="B124" s="1111"/>
      <c r="C124" s="1111"/>
      <c r="D124" s="1111"/>
      <c r="E124" s="1111"/>
      <c r="F124" s="1111"/>
      <c r="G124" s="1111"/>
      <c r="H124" s="1111"/>
      <c r="I124" s="1111"/>
      <c r="J124" s="1111"/>
      <c r="K124" s="1111"/>
      <c r="L124" s="1111"/>
      <c r="M124" s="1111"/>
      <c r="N124" s="1110"/>
      <c r="O124" s="1110"/>
      <c r="P124" s="1110"/>
      <c r="Q124" s="1107"/>
      <c r="R124" s="1107"/>
      <c r="S124" s="1107"/>
      <c r="T124" s="1107"/>
      <c r="U124" s="1107"/>
      <c r="V124" s="1107"/>
      <c r="W124" s="1107"/>
      <c r="X124" s="1107"/>
      <c r="Y124" s="1107"/>
      <c r="Z124" s="1107"/>
      <c r="AA124" s="1107"/>
      <c r="AB124" s="1107"/>
    </row>
    <row r="125" spans="1:28" customFormat="1" ht="15" customHeight="1" x14ac:dyDescent="0.2">
      <c r="B125" s="1111"/>
      <c r="C125" s="1111"/>
      <c r="D125" s="1111"/>
      <c r="E125" s="1111"/>
      <c r="F125" s="1111"/>
      <c r="G125" s="1111"/>
      <c r="H125" s="1111"/>
      <c r="I125" s="1111"/>
      <c r="J125" s="1111"/>
      <c r="K125" s="1111"/>
      <c r="L125" s="1111"/>
      <c r="M125" s="1111"/>
      <c r="N125" s="1110"/>
      <c r="O125" s="1110"/>
      <c r="P125" s="1110"/>
      <c r="Q125" s="1107"/>
      <c r="R125" s="1107"/>
      <c r="S125" s="1107"/>
      <c r="T125" s="1107"/>
      <c r="U125" s="1107"/>
      <c r="V125" s="1107"/>
      <c r="W125" s="1107"/>
      <c r="X125" s="1107"/>
      <c r="Y125" s="1107"/>
      <c r="Z125" s="1107"/>
      <c r="AA125" s="1107"/>
      <c r="AB125" s="1107"/>
    </row>
    <row r="126" spans="1:28" customFormat="1" ht="15" customHeight="1" x14ac:dyDescent="0.2">
      <c r="B126" s="1129"/>
      <c r="C126" s="1129"/>
      <c r="D126" s="1129"/>
      <c r="E126" s="1129"/>
      <c r="F126" s="1129"/>
      <c r="G126" s="1129"/>
      <c r="H126" s="1129"/>
      <c r="I126" s="1129"/>
      <c r="J126" s="1129"/>
      <c r="K126" s="1129"/>
      <c r="L126" s="1129"/>
      <c r="M126" s="1129"/>
      <c r="N126" s="1130"/>
      <c r="O126" s="1130"/>
      <c r="P126" s="1130"/>
      <c r="Q126" s="1107"/>
      <c r="R126" s="1107"/>
      <c r="S126" s="1107"/>
      <c r="T126" s="1107"/>
      <c r="U126" s="1107"/>
      <c r="V126" s="1107"/>
      <c r="W126" s="1107"/>
      <c r="X126" s="1107"/>
      <c r="Y126" s="1107"/>
      <c r="Z126" s="1107"/>
      <c r="AA126" s="1107"/>
      <c r="AB126" s="1107"/>
    </row>
    <row r="127" spans="1:28" s="96" customFormat="1" ht="15" customHeight="1" x14ac:dyDescent="0.2">
      <c r="B127" s="258"/>
      <c r="C127" s="258"/>
      <c r="D127" s="230"/>
      <c r="E127" s="230"/>
      <c r="F127" s="230"/>
      <c r="G127" s="230"/>
      <c r="H127" s="230"/>
      <c r="I127" s="230"/>
      <c r="J127" s="230"/>
      <c r="K127" s="230"/>
      <c r="L127" s="230"/>
      <c r="M127" s="230"/>
      <c r="N127" s="230"/>
      <c r="O127" s="230"/>
      <c r="P127" s="230"/>
      <c r="Q127" s="230"/>
      <c r="R127" s="230"/>
      <c r="S127" s="230"/>
      <c r="T127" s="230"/>
      <c r="U127" s="230"/>
      <c r="V127" s="230"/>
      <c r="W127" s="230"/>
      <c r="X127" s="230"/>
      <c r="Y127" s="230"/>
      <c r="Z127" s="230"/>
      <c r="AA127" s="230"/>
      <c r="AB127" s="230"/>
    </row>
    <row r="128" spans="1:28" s="110" customFormat="1" ht="15" customHeight="1" x14ac:dyDescent="0.2">
      <c r="B128" s="146" t="s">
        <v>590</v>
      </c>
      <c r="C128" s="141"/>
      <c r="D128" s="141"/>
      <c r="E128" s="141"/>
      <c r="F128" s="141"/>
      <c r="G128" s="141"/>
      <c r="H128" s="141"/>
      <c r="I128" s="141"/>
      <c r="J128" s="141"/>
      <c r="K128" s="141"/>
      <c r="L128" s="141"/>
      <c r="M128" s="141"/>
      <c r="N128" s="141"/>
      <c r="O128" s="141"/>
      <c r="P128" s="141"/>
      <c r="Q128" s="141"/>
      <c r="R128" s="141"/>
      <c r="S128" s="141"/>
      <c r="T128" s="141"/>
      <c r="U128" s="141"/>
      <c r="V128" s="141"/>
      <c r="W128" s="141"/>
      <c r="X128" s="141"/>
      <c r="Y128" s="141"/>
      <c r="Z128" s="141"/>
      <c r="AA128" s="141"/>
      <c r="AB128" s="141"/>
    </row>
    <row r="129" spans="2:28" s="110" customFormat="1" ht="15" customHeight="1" x14ac:dyDescent="0.2">
      <c r="B129" s="141" t="s">
        <v>507</v>
      </c>
      <c r="C129" s="141"/>
      <c r="D129" s="141"/>
      <c r="E129" s="141"/>
      <c r="F129" s="141"/>
      <c r="G129" s="141"/>
      <c r="H129" s="141"/>
      <c r="I129" s="141"/>
      <c r="J129" s="141"/>
      <c r="K129" s="141"/>
      <c r="L129" s="141"/>
      <c r="M129" s="141"/>
      <c r="N129" s="141"/>
      <c r="O129" s="141"/>
      <c r="P129" s="141"/>
      <c r="Q129" s="141"/>
      <c r="R129" s="141"/>
      <c r="S129" s="141"/>
      <c r="T129" s="141"/>
      <c r="U129" s="141"/>
      <c r="V129" s="141"/>
      <c r="W129" s="141"/>
      <c r="X129" s="141"/>
      <c r="Y129" s="141"/>
      <c r="Z129" s="141"/>
      <c r="AA129" s="141"/>
      <c r="AB129" s="141"/>
    </row>
    <row r="130" spans="2:28" customFormat="1" ht="14.25" customHeight="1" x14ac:dyDescent="0.2">
      <c r="B130" s="894" t="s">
        <v>28</v>
      </c>
      <c r="C130" s="895"/>
      <c r="D130" s="895"/>
      <c r="E130" s="895"/>
      <c r="F130" s="895"/>
      <c r="G130" s="896"/>
      <c r="H130" s="894" t="s">
        <v>557</v>
      </c>
      <c r="I130" s="895"/>
      <c r="J130" s="895"/>
      <c r="K130" s="895"/>
      <c r="L130" s="81"/>
      <c r="M130" s="183"/>
      <c r="N130" s="183"/>
      <c r="O130" s="183"/>
      <c r="P130" s="268"/>
      <c r="Q130" s="268"/>
      <c r="R130" s="268"/>
      <c r="S130" s="268"/>
      <c r="T130" s="81"/>
      <c r="U130" s="183"/>
      <c r="V130" s="183"/>
      <c r="W130" s="184"/>
      <c r="X130" s="894" t="s">
        <v>102</v>
      </c>
      <c r="Y130" s="895"/>
      <c r="Z130" s="895"/>
      <c r="AA130" s="896"/>
    </row>
    <row r="131" spans="2:28" customFormat="1" ht="43.2" customHeight="1" x14ac:dyDescent="0.2">
      <c r="B131" s="897"/>
      <c r="C131" s="898"/>
      <c r="D131" s="898"/>
      <c r="E131" s="898"/>
      <c r="F131" s="898"/>
      <c r="G131" s="899"/>
      <c r="H131" s="897"/>
      <c r="I131" s="898"/>
      <c r="J131" s="898"/>
      <c r="K131" s="899"/>
      <c r="L131" s="930" t="s">
        <v>184</v>
      </c>
      <c r="M131" s="931"/>
      <c r="N131" s="931"/>
      <c r="O131" s="931"/>
      <c r="P131" s="927" t="s">
        <v>643</v>
      </c>
      <c r="Q131" s="928"/>
      <c r="R131" s="928"/>
      <c r="S131" s="929"/>
      <c r="T131" s="933" t="s">
        <v>644</v>
      </c>
      <c r="U131" s="934"/>
      <c r="V131" s="934"/>
      <c r="W131" s="935"/>
      <c r="X131" s="897"/>
      <c r="Y131" s="898"/>
      <c r="Z131" s="898"/>
      <c r="AA131" s="899"/>
    </row>
    <row r="132" spans="2:28" customFormat="1" ht="15" customHeight="1" x14ac:dyDescent="0.2">
      <c r="B132" s="342" t="s">
        <v>143</v>
      </c>
      <c r="C132" s="343"/>
      <c r="D132" s="343"/>
      <c r="E132" s="343"/>
      <c r="F132" s="343"/>
      <c r="G132" s="348"/>
      <c r="H132" s="915">
        <f>SUM(H182,H233,H289,H341,H399)</f>
        <v>0</v>
      </c>
      <c r="I132" s="916"/>
      <c r="J132" s="960">
        <f>SUM(J233,J341)</f>
        <v>0</v>
      </c>
      <c r="K132" s="961"/>
      <c r="L132" s="915">
        <f>SUM(L182,L233,L289,L341,L399)</f>
        <v>0</v>
      </c>
      <c r="M132" s="916"/>
      <c r="N132" s="960">
        <f>SUM(N233,N341)</f>
        <v>0</v>
      </c>
      <c r="O132" s="961"/>
      <c r="P132" s="915">
        <f>SUM(P182,P233,P289,P341,P399)</f>
        <v>0</v>
      </c>
      <c r="Q132" s="916"/>
      <c r="R132" s="916">
        <f t="shared" ref="R132:R141" si="0">SUM(R182,R233,R289,R341,R399)</f>
        <v>0</v>
      </c>
      <c r="S132" s="917"/>
      <c r="T132" s="918" t="str">
        <f>IFERROR(P132/H132,"")</f>
        <v/>
      </c>
      <c r="U132" s="919"/>
      <c r="V132" s="919"/>
      <c r="W132" s="920"/>
      <c r="X132" s="936"/>
      <c r="Y132" s="937"/>
      <c r="Z132" s="937"/>
      <c r="AA132" s="938"/>
    </row>
    <row r="133" spans="2:28" customFormat="1" ht="15" customHeight="1" x14ac:dyDescent="0.2">
      <c r="B133" s="342" t="s">
        <v>144</v>
      </c>
      <c r="C133" s="343"/>
      <c r="D133" s="343"/>
      <c r="E133" s="343"/>
      <c r="F133" s="343"/>
      <c r="G133" s="348"/>
      <c r="H133" s="915">
        <f t="shared" ref="H133:H138" si="1">SUM(H183,H234,H290,H342,H400)</f>
        <v>0</v>
      </c>
      <c r="I133" s="916"/>
      <c r="J133" s="960">
        <f t="shared" ref="J133:J140" si="2">SUM(J234,J342)</f>
        <v>0</v>
      </c>
      <c r="K133" s="961"/>
      <c r="L133" s="915">
        <f t="shared" ref="L133:L138" si="3">SUM(L183,L234,L290,L342,L400)</f>
        <v>0</v>
      </c>
      <c r="M133" s="916"/>
      <c r="N133" s="960">
        <f t="shared" ref="N133:N140" si="4">SUM(N234,N342)</f>
        <v>0</v>
      </c>
      <c r="O133" s="961"/>
      <c r="P133" s="915">
        <f t="shared" ref="P133:P138" si="5">SUM(P183,P234,P290,P342,P400)</f>
        <v>0</v>
      </c>
      <c r="Q133" s="916"/>
      <c r="R133" s="916">
        <f t="shared" si="0"/>
        <v>0</v>
      </c>
      <c r="S133" s="917"/>
      <c r="T133" s="918" t="str">
        <f t="shared" ref="T133:T140" si="6">IFERROR(P133/H133,"")</f>
        <v/>
      </c>
      <c r="U133" s="919"/>
      <c r="V133" s="919"/>
      <c r="W133" s="920"/>
      <c r="X133" s="939"/>
      <c r="Y133" s="940"/>
      <c r="Z133" s="940"/>
      <c r="AA133" s="941"/>
    </row>
    <row r="134" spans="2:28" customFormat="1" ht="15" customHeight="1" x14ac:dyDescent="0.2">
      <c r="B134" s="342" t="s">
        <v>145</v>
      </c>
      <c r="C134" s="343"/>
      <c r="D134" s="343"/>
      <c r="E134" s="343"/>
      <c r="F134" s="343"/>
      <c r="G134" s="348"/>
      <c r="H134" s="915">
        <f t="shared" si="1"/>
        <v>0</v>
      </c>
      <c r="I134" s="916"/>
      <c r="J134" s="960">
        <f t="shared" si="2"/>
        <v>0</v>
      </c>
      <c r="K134" s="961"/>
      <c r="L134" s="915">
        <f t="shared" si="3"/>
        <v>0</v>
      </c>
      <c r="M134" s="916"/>
      <c r="N134" s="960">
        <f t="shared" si="4"/>
        <v>0</v>
      </c>
      <c r="O134" s="961"/>
      <c r="P134" s="915">
        <f t="shared" si="5"/>
        <v>0</v>
      </c>
      <c r="Q134" s="916"/>
      <c r="R134" s="916">
        <f t="shared" si="0"/>
        <v>0</v>
      </c>
      <c r="S134" s="917"/>
      <c r="T134" s="918" t="str">
        <f t="shared" si="6"/>
        <v/>
      </c>
      <c r="U134" s="919"/>
      <c r="V134" s="919"/>
      <c r="W134" s="920"/>
      <c r="X134" s="939"/>
      <c r="Y134" s="940"/>
      <c r="Z134" s="940"/>
      <c r="AA134" s="941"/>
    </row>
    <row r="135" spans="2:28" customFormat="1" ht="15" customHeight="1" x14ac:dyDescent="0.2">
      <c r="B135" s="342" t="s">
        <v>146</v>
      </c>
      <c r="C135" s="343"/>
      <c r="D135" s="343"/>
      <c r="E135" s="343"/>
      <c r="F135" s="343"/>
      <c r="G135" s="348"/>
      <c r="H135" s="915">
        <f t="shared" si="1"/>
        <v>0</v>
      </c>
      <c r="I135" s="916"/>
      <c r="J135" s="960">
        <f t="shared" si="2"/>
        <v>0</v>
      </c>
      <c r="K135" s="961"/>
      <c r="L135" s="915">
        <f t="shared" si="3"/>
        <v>0</v>
      </c>
      <c r="M135" s="916"/>
      <c r="N135" s="960">
        <f t="shared" si="4"/>
        <v>0</v>
      </c>
      <c r="O135" s="961"/>
      <c r="P135" s="915">
        <f t="shared" si="5"/>
        <v>0</v>
      </c>
      <c r="Q135" s="916"/>
      <c r="R135" s="916">
        <f t="shared" si="0"/>
        <v>0</v>
      </c>
      <c r="S135" s="917"/>
      <c r="T135" s="918" t="str">
        <f t="shared" si="6"/>
        <v/>
      </c>
      <c r="U135" s="919"/>
      <c r="V135" s="919"/>
      <c r="W135" s="920"/>
      <c r="X135" s="939"/>
      <c r="Y135" s="940"/>
      <c r="Z135" s="940"/>
      <c r="AA135" s="941"/>
    </row>
    <row r="136" spans="2:28" customFormat="1" ht="15" customHeight="1" x14ac:dyDescent="0.2">
      <c r="B136" s="342" t="s">
        <v>147</v>
      </c>
      <c r="C136" s="343"/>
      <c r="D136" s="343"/>
      <c r="E136" s="343"/>
      <c r="F136" s="343"/>
      <c r="G136" s="348"/>
      <c r="H136" s="915">
        <f t="shared" si="1"/>
        <v>0</v>
      </c>
      <c r="I136" s="916"/>
      <c r="J136" s="960">
        <f t="shared" si="2"/>
        <v>0</v>
      </c>
      <c r="K136" s="961"/>
      <c r="L136" s="915">
        <f t="shared" si="3"/>
        <v>0</v>
      </c>
      <c r="M136" s="916"/>
      <c r="N136" s="960">
        <f t="shared" si="4"/>
        <v>0</v>
      </c>
      <c r="O136" s="961"/>
      <c r="P136" s="915">
        <f t="shared" si="5"/>
        <v>0</v>
      </c>
      <c r="Q136" s="916"/>
      <c r="R136" s="916">
        <f t="shared" si="0"/>
        <v>0</v>
      </c>
      <c r="S136" s="917"/>
      <c r="T136" s="918" t="str">
        <f t="shared" si="6"/>
        <v/>
      </c>
      <c r="U136" s="919"/>
      <c r="V136" s="919"/>
      <c r="W136" s="920"/>
      <c r="X136" s="939"/>
      <c r="Y136" s="940"/>
      <c r="Z136" s="940"/>
      <c r="AA136" s="941"/>
    </row>
    <row r="137" spans="2:28" customFormat="1" ht="15" customHeight="1" x14ac:dyDescent="0.2">
      <c r="B137" s="342" t="s">
        <v>148</v>
      </c>
      <c r="C137" s="343"/>
      <c r="D137" s="343"/>
      <c r="E137" s="343"/>
      <c r="F137" s="343"/>
      <c r="G137" s="348"/>
      <c r="H137" s="915">
        <f t="shared" si="1"/>
        <v>0</v>
      </c>
      <c r="I137" s="916"/>
      <c r="J137" s="960">
        <f t="shared" si="2"/>
        <v>0</v>
      </c>
      <c r="K137" s="961"/>
      <c r="L137" s="915">
        <f t="shared" si="3"/>
        <v>0</v>
      </c>
      <c r="M137" s="916"/>
      <c r="N137" s="960">
        <f t="shared" si="4"/>
        <v>0</v>
      </c>
      <c r="O137" s="961"/>
      <c r="P137" s="915">
        <f t="shared" si="5"/>
        <v>0</v>
      </c>
      <c r="Q137" s="916"/>
      <c r="R137" s="916">
        <f t="shared" si="0"/>
        <v>0</v>
      </c>
      <c r="S137" s="917"/>
      <c r="T137" s="918" t="str">
        <f t="shared" si="6"/>
        <v/>
      </c>
      <c r="U137" s="919"/>
      <c r="V137" s="919"/>
      <c r="W137" s="920"/>
      <c r="X137" s="939"/>
      <c r="Y137" s="940"/>
      <c r="Z137" s="940"/>
      <c r="AA137" s="941"/>
    </row>
    <row r="138" spans="2:28" customFormat="1" ht="15" customHeight="1" x14ac:dyDescent="0.2">
      <c r="B138" s="342" t="s">
        <v>149</v>
      </c>
      <c r="C138" s="343"/>
      <c r="D138" s="343"/>
      <c r="E138" s="343"/>
      <c r="F138" s="343"/>
      <c r="G138" s="348"/>
      <c r="H138" s="915">
        <f t="shared" si="1"/>
        <v>0</v>
      </c>
      <c r="I138" s="916"/>
      <c r="J138" s="960">
        <f t="shared" si="2"/>
        <v>0</v>
      </c>
      <c r="K138" s="961"/>
      <c r="L138" s="915">
        <f t="shared" si="3"/>
        <v>0</v>
      </c>
      <c r="M138" s="916"/>
      <c r="N138" s="960">
        <f t="shared" si="4"/>
        <v>0</v>
      </c>
      <c r="O138" s="961"/>
      <c r="P138" s="915">
        <f t="shared" si="5"/>
        <v>0</v>
      </c>
      <c r="Q138" s="916"/>
      <c r="R138" s="916">
        <f t="shared" si="0"/>
        <v>0</v>
      </c>
      <c r="S138" s="917"/>
      <c r="T138" s="918" t="str">
        <f t="shared" si="6"/>
        <v/>
      </c>
      <c r="U138" s="919"/>
      <c r="V138" s="919"/>
      <c r="W138" s="920"/>
      <c r="X138" s="939"/>
      <c r="Y138" s="940"/>
      <c r="Z138" s="940"/>
      <c r="AA138" s="941"/>
    </row>
    <row r="139" spans="2:28" customFormat="1" ht="15" customHeight="1" x14ac:dyDescent="0.2">
      <c r="B139" s="342" t="s">
        <v>150</v>
      </c>
      <c r="C139" s="343"/>
      <c r="D139" s="343"/>
      <c r="E139" s="343"/>
      <c r="F139" s="343"/>
      <c r="G139" s="348"/>
      <c r="H139" s="915">
        <f>SUM(H189,H240,H296,H348,H406)</f>
        <v>0</v>
      </c>
      <c r="I139" s="916"/>
      <c r="J139" s="960">
        <f t="shared" si="2"/>
        <v>0</v>
      </c>
      <c r="K139" s="961"/>
      <c r="L139" s="915">
        <f>SUM(L189,L240,L296,L348,L406)</f>
        <v>0</v>
      </c>
      <c r="M139" s="916"/>
      <c r="N139" s="960">
        <f t="shared" si="4"/>
        <v>0</v>
      </c>
      <c r="O139" s="961"/>
      <c r="P139" s="915">
        <f>SUM(P189,P240,P296,P348,P406)</f>
        <v>0</v>
      </c>
      <c r="Q139" s="916"/>
      <c r="R139" s="916">
        <f>SUM(R189,R240,R296,R348,R406)</f>
        <v>0</v>
      </c>
      <c r="S139" s="917"/>
      <c r="T139" s="918" t="str">
        <f t="shared" si="6"/>
        <v/>
      </c>
      <c r="U139" s="919"/>
      <c r="V139" s="919"/>
      <c r="W139" s="920"/>
      <c r="X139" s="939"/>
      <c r="Y139" s="940"/>
      <c r="Z139" s="940"/>
      <c r="AA139" s="941"/>
    </row>
    <row r="140" spans="2:28" customFormat="1" ht="15" customHeight="1" x14ac:dyDescent="0.2">
      <c r="B140" s="342" t="s">
        <v>151</v>
      </c>
      <c r="C140" s="343"/>
      <c r="D140" s="343"/>
      <c r="E140" s="343"/>
      <c r="F140" s="343"/>
      <c r="G140" s="348"/>
      <c r="H140" s="915">
        <f>SUM(H190,H241,H297,H349,H407)</f>
        <v>0</v>
      </c>
      <c r="I140" s="916"/>
      <c r="J140" s="960">
        <f t="shared" si="2"/>
        <v>0</v>
      </c>
      <c r="K140" s="961"/>
      <c r="L140" s="915">
        <f>SUM(L190,L241,L297,L349,L407)</f>
        <v>0</v>
      </c>
      <c r="M140" s="916"/>
      <c r="N140" s="960">
        <f t="shared" si="4"/>
        <v>0</v>
      </c>
      <c r="O140" s="961"/>
      <c r="P140" s="915">
        <f>SUM(P190,P241,P297,P349,P407)</f>
        <v>0</v>
      </c>
      <c r="Q140" s="916"/>
      <c r="R140" s="916">
        <f>SUM(R190,R241,R297,R349,R407)</f>
        <v>0</v>
      </c>
      <c r="S140" s="917"/>
      <c r="T140" s="918" t="str">
        <f t="shared" si="6"/>
        <v/>
      </c>
      <c r="U140" s="919"/>
      <c r="V140" s="919"/>
      <c r="W140" s="920"/>
      <c r="X140" s="939"/>
      <c r="Y140" s="940"/>
      <c r="Z140" s="940"/>
      <c r="AA140" s="941"/>
    </row>
    <row r="141" spans="2:28" customFormat="1" ht="15" customHeight="1" x14ac:dyDescent="0.2">
      <c r="B141" s="589" t="s">
        <v>55</v>
      </c>
      <c r="C141" s="599"/>
      <c r="D141" s="599"/>
      <c r="E141" s="599"/>
      <c r="F141" s="599"/>
      <c r="G141" s="590"/>
      <c r="H141" s="915">
        <f>SUM(H132:I140)</f>
        <v>0</v>
      </c>
      <c r="I141" s="916"/>
      <c r="J141" s="960">
        <f>SUM(J132:K140)</f>
        <v>0</v>
      </c>
      <c r="K141" s="961"/>
      <c r="L141" s="915">
        <f>SUM(L132:M140)</f>
        <v>0</v>
      </c>
      <c r="M141" s="916"/>
      <c r="N141" s="960">
        <f>SUM(N132:O140)</f>
        <v>0</v>
      </c>
      <c r="O141" s="961"/>
      <c r="P141" s="915">
        <f>SUM(P132:S140)</f>
        <v>0</v>
      </c>
      <c r="Q141" s="916"/>
      <c r="R141" s="916">
        <f t="shared" si="0"/>
        <v>0</v>
      </c>
      <c r="S141" s="917"/>
      <c r="T141" s="918" t="str">
        <f>IFERROR(P141/H141,"")</f>
        <v/>
      </c>
      <c r="U141" s="919"/>
      <c r="V141" s="919"/>
      <c r="W141" s="920"/>
      <c r="X141" s="942"/>
      <c r="Y141" s="943"/>
      <c r="Z141" s="943"/>
      <c r="AA141" s="944"/>
    </row>
    <row r="142" spans="2:28" customFormat="1" ht="14.25" customHeight="1" x14ac:dyDescent="0.2">
      <c r="B142" s="894" t="s">
        <v>28</v>
      </c>
      <c r="C142" s="895"/>
      <c r="D142" s="895"/>
      <c r="E142" s="895"/>
      <c r="F142" s="895"/>
      <c r="G142" s="896"/>
      <c r="H142" s="894" t="s">
        <v>558</v>
      </c>
      <c r="I142" s="895"/>
      <c r="J142" s="895"/>
      <c r="K142" s="895"/>
      <c r="L142" s="81"/>
      <c r="M142" s="183"/>
      <c r="N142" s="183"/>
      <c r="O142" s="183"/>
      <c r="P142" s="268"/>
      <c r="Q142" s="268"/>
      <c r="R142" s="268"/>
      <c r="S142" s="268"/>
      <c r="T142" s="81"/>
      <c r="U142" s="183"/>
      <c r="V142" s="183"/>
      <c r="W142" s="184"/>
      <c r="X142" s="894" t="s">
        <v>102</v>
      </c>
      <c r="Y142" s="895"/>
      <c r="Z142" s="895"/>
      <c r="AA142" s="896"/>
    </row>
    <row r="143" spans="2:28" customFormat="1" ht="43.2" customHeight="1" x14ac:dyDescent="0.2">
      <c r="B143" s="897"/>
      <c r="C143" s="898"/>
      <c r="D143" s="898"/>
      <c r="E143" s="898"/>
      <c r="F143" s="898"/>
      <c r="G143" s="899"/>
      <c r="H143" s="897"/>
      <c r="I143" s="898"/>
      <c r="J143" s="898"/>
      <c r="K143" s="899"/>
      <c r="L143" s="930" t="s">
        <v>184</v>
      </c>
      <c r="M143" s="931"/>
      <c r="N143" s="931"/>
      <c r="O143" s="931"/>
      <c r="P143" s="927" t="s">
        <v>643</v>
      </c>
      <c r="Q143" s="928"/>
      <c r="R143" s="928"/>
      <c r="S143" s="929"/>
      <c r="T143" s="933" t="s">
        <v>644</v>
      </c>
      <c r="U143" s="934"/>
      <c r="V143" s="934"/>
      <c r="W143" s="935"/>
      <c r="X143" s="897"/>
      <c r="Y143" s="898"/>
      <c r="Z143" s="898"/>
      <c r="AA143" s="899"/>
    </row>
    <row r="144" spans="2:28" customFormat="1" ht="15" customHeight="1" x14ac:dyDescent="0.2">
      <c r="B144" s="342" t="s">
        <v>143</v>
      </c>
      <c r="C144" s="343"/>
      <c r="D144" s="343"/>
      <c r="E144" s="343"/>
      <c r="F144" s="343"/>
      <c r="G144" s="348"/>
      <c r="H144" s="915">
        <f>SUM(H194,H245,H301,H353,H411)</f>
        <v>0</v>
      </c>
      <c r="I144" s="916"/>
      <c r="J144" s="960">
        <f>SUM(J353,J245)</f>
        <v>0</v>
      </c>
      <c r="K144" s="961"/>
      <c r="L144" s="915">
        <f>SUM(L194,L245,L301,L353,L411,)</f>
        <v>0</v>
      </c>
      <c r="M144" s="916"/>
      <c r="N144" s="960">
        <f>SUM(N353,N281)</f>
        <v>0</v>
      </c>
      <c r="O144" s="961"/>
      <c r="P144" s="915">
        <f>SUM(P194,P245,P301,P353,P411)</f>
        <v>0</v>
      </c>
      <c r="Q144" s="916"/>
      <c r="R144" s="916">
        <f t="shared" ref="R144:R153" si="7">SUM(R194,R245,R301,R353,R411)</f>
        <v>0</v>
      </c>
      <c r="S144" s="917"/>
      <c r="T144" s="918" t="str">
        <f>IFERROR(P144/H144,"")</f>
        <v/>
      </c>
      <c r="U144" s="919"/>
      <c r="V144" s="919"/>
      <c r="W144" s="920"/>
      <c r="X144" s="936"/>
      <c r="Y144" s="937"/>
      <c r="Z144" s="937"/>
      <c r="AA144" s="938"/>
    </row>
    <row r="145" spans="2:27" customFormat="1" ht="15" customHeight="1" x14ac:dyDescent="0.2">
      <c r="B145" s="342" t="s">
        <v>144</v>
      </c>
      <c r="C145" s="343"/>
      <c r="D145" s="343"/>
      <c r="E145" s="343"/>
      <c r="F145" s="343"/>
      <c r="G145" s="348"/>
      <c r="H145" s="915">
        <f t="shared" ref="H145:H152" si="8">SUM(H195,H246,H302,H354,H412)</f>
        <v>0</v>
      </c>
      <c r="I145" s="916"/>
      <c r="J145" s="960">
        <f t="shared" ref="J145:J152" si="9">SUM(J354,J246)</f>
        <v>0</v>
      </c>
      <c r="K145" s="961"/>
      <c r="L145" s="915">
        <f t="shared" ref="L145:L152" si="10">SUM(L195,L246,L302,L354,L412,)</f>
        <v>0</v>
      </c>
      <c r="M145" s="916"/>
      <c r="N145" s="960">
        <f t="shared" ref="N145:N152" si="11">SUM(N354,N282)</f>
        <v>0</v>
      </c>
      <c r="O145" s="961"/>
      <c r="P145" s="915">
        <f t="shared" ref="P145:P152" si="12">SUM(P195,P246,P302,P354,P412)</f>
        <v>0</v>
      </c>
      <c r="Q145" s="916"/>
      <c r="R145" s="916">
        <f t="shared" si="7"/>
        <v>0</v>
      </c>
      <c r="S145" s="917"/>
      <c r="T145" s="918" t="str">
        <f t="shared" ref="T145:T152" si="13">IFERROR(P145/H145,"")</f>
        <v/>
      </c>
      <c r="U145" s="919"/>
      <c r="V145" s="919"/>
      <c r="W145" s="920"/>
      <c r="X145" s="939"/>
      <c r="Y145" s="940"/>
      <c r="Z145" s="940"/>
      <c r="AA145" s="941"/>
    </row>
    <row r="146" spans="2:27" customFormat="1" ht="15" customHeight="1" x14ac:dyDescent="0.2">
      <c r="B146" s="342" t="s">
        <v>145</v>
      </c>
      <c r="C146" s="343"/>
      <c r="D146" s="343"/>
      <c r="E146" s="343"/>
      <c r="F146" s="343"/>
      <c r="G146" s="348"/>
      <c r="H146" s="915">
        <f t="shared" si="8"/>
        <v>0</v>
      </c>
      <c r="I146" s="916"/>
      <c r="J146" s="960">
        <f t="shared" si="9"/>
        <v>0</v>
      </c>
      <c r="K146" s="961"/>
      <c r="L146" s="915">
        <f t="shared" si="10"/>
        <v>0</v>
      </c>
      <c r="M146" s="916"/>
      <c r="N146" s="960">
        <f t="shared" si="11"/>
        <v>0</v>
      </c>
      <c r="O146" s="961"/>
      <c r="P146" s="915">
        <f t="shared" si="12"/>
        <v>0</v>
      </c>
      <c r="Q146" s="916"/>
      <c r="R146" s="916">
        <f t="shared" si="7"/>
        <v>0</v>
      </c>
      <c r="S146" s="917"/>
      <c r="T146" s="918" t="str">
        <f t="shared" si="13"/>
        <v/>
      </c>
      <c r="U146" s="919"/>
      <c r="V146" s="919"/>
      <c r="W146" s="920"/>
      <c r="X146" s="939"/>
      <c r="Y146" s="940"/>
      <c r="Z146" s="940"/>
      <c r="AA146" s="941"/>
    </row>
    <row r="147" spans="2:27" customFormat="1" ht="15" customHeight="1" x14ac:dyDescent="0.2">
      <c r="B147" s="342" t="s">
        <v>146</v>
      </c>
      <c r="C147" s="343"/>
      <c r="D147" s="343"/>
      <c r="E147" s="343"/>
      <c r="F147" s="343"/>
      <c r="G147" s="348"/>
      <c r="H147" s="915">
        <f t="shared" si="8"/>
        <v>0</v>
      </c>
      <c r="I147" s="916"/>
      <c r="J147" s="960">
        <f t="shared" si="9"/>
        <v>0</v>
      </c>
      <c r="K147" s="961"/>
      <c r="L147" s="915">
        <f t="shared" si="10"/>
        <v>0</v>
      </c>
      <c r="M147" s="916"/>
      <c r="N147" s="960">
        <f t="shared" si="11"/>
        <v>0</v>
      </c>
      <c r="O147" s="961"/>
      <c r="P147" s="915">
        <f t="shared" si="12"/>
        <v>0</v>
      </c>
      <c r="Q147" s="916"/>
      <c r="R147" s="916">
        <f t="shared" si="7"/>
        <v>0</v>
      </c>
      <c r="S147" s="917"/>
      <c r="T147" s="918" t="str">
        <f t="shared" si="13"/>
        <v/>
      </c>
      <c r="U147" s="919"/>
      <c r="V147" s="919"/>
      <c r="W147" s="920"/>
      <c r="X147" s="939"/>
      <c r="Y147" s="940"/>
      <c r="Z147" s="940"/>
      <c r="AA147" s="941"/>
    </row>
    <row r="148" spans="2:27" customFormat="1" ht="15" customHeight="1" x14ac:dyDescent="0.2">
      <c r="B148" s="342" t="s">
        <v>147</v>
      </c>
      <c r="C148" s="343"/>
      <c r="D148" s="343"/>
      <c r="E148" s="343"/>
      <c r="F148" s="343"/>
      <c r="G148" s="348"/>
      <c r="H148" s="915">
        <f t="shared" si="8"/>
        <v>0</v>
      </c>
      <c r="I148" s="916"/>
      <c r="J148" s="960">
        <f t="shared" si="9"/>
        <v>0</v>
      </c>
      <c r="K148" s="961"/>
      <c r="L148" s="915">
        <f t="shared" si="10"/>
        <v>0</v>
      </c>
      <c r="M148" s="916"/>
      <c r="N148" s="960">
        <f t="shared" si="11"/>
        <v>0</v>
      </c>
      <c r="O148" s="961"/>
      <c r="P148" s="915">
        <f t="shared" si="12"/>
        <v>0</v>
      </c>
      <c r="Q148" s="916"/>
      <c r="R148" s="916">
        <f t="shared" si="7"/>
        <v>0</v>
      </c>
      <c r="S148" s="917"/>
      <c r="T148" s="918" t="str">
        <f t="shared" si="13"/>
        <v/>
      </c>
      <c r="U148" s="919"/>
      <c r="V148" s="919"/>
      <c r="W148" s="920"/>
      <c r="X148" s="939"/>
      <c r="Y148" s="940"/>
      <c r="Z148" s="940"/>
      <c r="AA148" s="941"/>
    </row>
    <row r="149" spans="2:27" customFormat="1" ht="15" customHeight="1" x14ac:dyDescent="0.2">
      <c r="B149" s="342" t="s">
        <v>148</v>
      </c>
      <c r="C149" s="343"/>
      <c r="D149" s="343"/>
      <c r="E149" s="343"/>
      <c r="F149" s="343"/>
      <c r="G149" s="348"/>
      <c r="H149" s="915">
        <f t="shared" si="8"/>
        <v>0</v>
      </c>
      <c r="I149" s="916"/>
      <c r="J149" s="960">
        <f t="shared" si="9"/>
        <v>0</v>
      </c>
      <c r="K149" s="961"/>
      <c r="L149" s="915">
        <f t="shared" si="10"/>
        <v>0</v>
      </c>
      <c r="M149" s="916"/>
      <c r="N149" s="960">
        <f t="shared" si="11"/>
        <v>0</v>
      </c>
      <c r="O149" s="961"/>
      <c r="P149" s="915">
        <f t="shared" si="12"/>
        <v>0</v>
      </c>
      <c r="Q149" s="916"/>
      <c r="R149" s="916">
        <f t="shared" si="7"/>
        <v>0</v>
      </c>
      <c r="S149" s="917"/>
      <c r="T149" s="918" t="str">
        <f t="shared" si="13"/>
        <v/>
      </c>
      <c r="U149" s="919"/>
      <c r="V149" s="919"/>
      <c r="W149" s="920"/>
      <c r="X149" s="939"/>
      <c r="Y149" s="940"/>
      <c r="Z149" s="940"/>
      <c r="AA149" s="941"/>
    </row>
    <row r="150" spans="2:27" customFormat="1" ht="15" customHeight="1" x14ac:dyDescent="0.2">
      <c r="B150" s="342" t="s">
        <v>149</v>
      </c>
      <c r="C150" s="343"/>
      <c r="D150" s="343"/>
      <c r="E150" s="343"/>
      <c r="F150" s="343"/>
      <c r="G150" s="348"/>
      <c r="H150" s="915">
        <f t="shared" si="8"/>
        <v>0</v>
      </c>
      <c r="I150" s="916"/>
      <c r="J150" s="960">
        <f t="shared" si="9"/>
        <v>0</v>
      </c>
      <c r="K150" s="961"/>
      <c r="L150" s="915">
        <f t="shared" si="10"/>
        <v>0</v>
      </c>
      <c r="M150" s="916"/>
      <c r="N150" s="960">
        <f t="shared" si="11"/>
        <v>0</v>
      </c>
      <c r="O150" s="961"/>
      <c r="P150" s="915">
        <f t="shared" si="12"/>
        <v>0</v>
      </c>
      <c r="Q150" s="916"/>
      <c r="R150" s="916">
        <f t="shared" si="7"/>
        <v>0</v>
      </c>
      <c r="S150" s="917"/>
      <c r="T150" s="918" t="str">
        <f t="shared" si="13"/>
        <v/>
      </c>
      <c r="U150" s="919"/>
      <c r="V150" s="919"/>
      <c r="W150" s="920"/>
      <c r="X150" s="939"/>
      <c r="Y150" s="940"/>
      <c r="Z150" s="940"/>
      <c r="AA150" s="941"/>
    </row>
    <row r="151" spans="2:27" customFormat="1" ht="15" customHeight="1" x14ac:dyDescent="0.2">
      <c r="B151" s="342" t="s">
        <v>150</v>
      </c>
      <c r="C151" s="343"/>
      <c r="D151" s="343"/>
      <c r="E151" s="343"/>
      <c r="F151" s="343"/>
      <c r="G151" s="348"/>
      <c r="H151" s="915">
        <f t="shared" si="8"/>
        <v>0</v>
      </c>
      <c r="I151" s="916"/>
      <c r="J151" s="960">
        <f t="shared" si="9"/>
        <v>0</v>
      </c>
      <c r="K151" s="961"/>
      <c r="L151" s="915">
        <f t="shared" si="10"/>
        <v>0</v>
      </c>
      <c r="M151" s="916"/>
      <c r="N151" s="960">
        <f t="shared" si="11"/>
        <v>0</v>
      </c>
      <c r="O151" s="961"/>
      <c r="P151" s="915">
        <f t="shared" si="12"/>
        <v>0</v>
      </c>
      <c r="Q151" s="916"/>
      <c r="R151" s="916">
        <f t="shared" si="7"/>
        <v>0</v>
      </c>
      <c r="S151" s="917"/>
      <c r="T151" s="918" t="str">
        <f t="shared" si="13"/>
        <v/>
      </c>
      <c r="U151" s="919"/>
      <c r="V151" s="919"/>
      <c r="W151" s="920"/>
      <c r="X151" s="939"/>
      <c r="Y151" s="940"/>
      <c r="Z151" s="940"/>
      <c r="AA151" s="941"/>
    </row>
    <row r="152" spans="2:27" customFormat="1" ht="15" customHeight="1" x14ac:dyDescent="0.2">
      <c r="B152" s="342" t="s">
        <v>151</v>
      </c>
      <c r="C152" s="343"/>
      <c r="D152" s="343"/>
      <c r="E152" s="343"/>
      <c r="F152" s="343"/>
      <c r="G152" s="348"/>
      <c r="H152" s="915">
        <f t="shared" si="8"/>
        <v>0</v>
      </c>
      <c r="I152" s="916"/>
      <c r="J152" s="960">
        <f t="shared" si="9"/>
        <v>0</v>
      </c>
      <c r="K152" s="961"/>
      <c r="L152" s="915">
        <f t="shared" si="10"/>
        <v>0</v>
      </c>
      <c r="M152" s="916"/>
      <c r="N152" s="960">
        <f t="shared" si="11"/>
        <v>0</v>
      </c>
      <c r="O152" s="961"/>
      <c r="P152" s="915">
        <f t="shared" si="12"/>
        <v>0</v>
      </c>
      <c r="Q152" s="916"/>
      <c r="R152" s="916">
        <f t="shared" si="7"/>
        <v>0</v>
      </c>
      <c r="S152" s="917"/>
      <c r="T152" s="918" t="str">
        <f t="shared" si="13"/>
        <v/>
      </c>
      <c r="U152" s="919"/>
      <c r="V152" s="919"/>
      <c r="W152" s="920"/>
      <c r="X152" s="939"/>
      <c r="Y152" s="940"/>
      <c r="Z152" s="940"/>
      <c r="AA152" s="941"/>
    </row>
    <row r="153" spans="2:27" customFormat="1" ht="15" customHeight="1" x14ac:dyDescent="0.2">
      <c r="B153" s="589" t="s">
        <v>55</v>
      </c>
      <c r="C153" s="599"/>
      <c r="D153" s="599"/>
      <c r="E153" s="599"/>
      <c r="F153" s="599"/>
      <c r="G153" s="590"/>
      <c r="H153" s="915">
        <f>SUM(H144:I152)</f>
        <v>0</v>
      </c>
      <c r="I153" s="916"/>
      <c r="J153" s="960">
        <f>SUM(J144:K152)</f>
        <v>0</v>
      </c>
      <c r="K153" s="961"/>
      <c r="L153" s="915">
        <f>SUM(L144:M152)</f>
        <v>0</v>
      </c>
      <c r="M153" s="916"/>
      <c r="N153" s="960">
        <f>SUM(N144:O152)</f>
        <v>0</v>
      </c>
      <c r="O153" s="961"/>
      <c r="P153" s="915">
        <f>SUM(P144:S152)</f>
        <v>0</v>
      </c>
      <c r="Q153" s="916"/>
      <c r="R153" s="916">
        <f t="shared" si="7"/>
        <v>0</v>
      </c>
      <c r="S153" s="917"/>
      <c r="T153" s="918" t="str">
        <f>IFERROR(P153/H153,"")</f>
        <v/>
      </c>
      <c r="U153" s="919"/>
      <c r="V153" s="919"/>
      <c r="W153" s="920"/>
      <c r="X153" s="942"/>
      <c r="Y153" s="943"/>
      <c r="Z153" s="943"/>
      <c r="AA153" s="944"/>
    </row>
    <row r="154" spans="2:27" customFormat="1" ht="14.25" customHeight="1" x14ac:dyDescent="0.2">
      <c r="B154" s="894" t="s">
        <v>28</v>
      </c>
      <c r="C154" s="895"/>
      <c r="D154" s="895"/>
      <c r="E154" s="895"/>
      <c r="F154" s="895"/>
      <c r="G154" s="896"/>
      <c r="H154" s="894" t="s">
        <v>658</v>
      </c>
      <c r="I154" s="895"/>
      <c r="J154" s="895"/>
      <c r="K154" s="895"/>
      <c r="L154" s="81"/>
      <c r="M154" s="183"/>
      <c r="N154" s="183"/>
      <c r="O154" s="184"/>
      <c r="P154" s="927"/>
      <c r="Q154" s="928"/>
      <c r="R154" s="928"/>
      <c r="S154" s="929"/>
      <c r="T154" s="933"/>
      <c r="U154" s="934"/>
      <c r="V154" s="934"/>
      <c r="W154" s="935"/>
      <c r="X154" s="894" t="s">
        <v>102</v>
      </c>
      <c r="Y154" s="895"/>
      <c r="Z154" s="895"/>
      <c r="AA154" s="896"/>
    </row>
    <row r="155" spans="2:27" customFormat="1" ht="30.75" customHeight="1" x14ac:dyDescent="0.2">
      <c r="B155" s="897"/>
      <c r="C155" s="898"/>
      <c r="D155" s="898"/>
      <c r="E155" s="898"/>
      <c r="F155" s="898"/>
      <c r="G155" s="899"/>
      <c r="H155" s="897"/>
      <c r="I155" s="898"/>
      <c r="J155" s="898"/>
      <c r="K155" s="899"/>
      <c r="L155" s="930" t="s">
        <v>184</v>
      </c>
      <c r="M155" s="931"/>
      <c r="N155" s="931"/>
      <c r="O155" s="932"/>
      <c r="P155" s="927" t="s">
        <v>643</v>
      </c>
      <c r="Q155" s="928"/>
      <c r="R155" s="928"/>
      <c r="S155" s="929"/>
      <c r="T155" s="933" t="s">
        <v>644</v>
      </c>
      <c r="U155" s="934"/>
      <c r="V155" s="934"/>
      <c r="W155" s="935"/>
      <c r="X155" s="897"/>
      <c r="Y155" s="898"/>
      <c r="Z155" s="898"/>
      <c r="AA155" s="899"/>
    </row>
    <row r="156" spans="2:27" customFormat="1" ht="15" customHeight="1" x14ac:dyDescent="0.2">
      <c r="B156" s="342" t="s">
        <v>143</v>
      </c>
      <c r="C156" s="343"/>
      <c r="D156" s="343"/>
      <c r="E156" s="343"/>
      <c r="F156" s="343"/>
      <c r="G156" s="348"/>
      <c r="H156" s="915">
        <f>SUM(H206,H257,H313,H365,H423)</f>
        <v>0</v>
      </c>
      <c r="I156" s="916"/>
      <c r="J156" s="960">
        <f>SUM(J257,J365)</f>
        <v>0</v>
      </c>
      <c r="K156" s="961"/>
      <c r="L156" s="915">
        <f>SUM(L206,L257,L365,L423,L313)</f>
        <v>0</v>
      </c>
      <c r="M156" s="916"/>
      <c r="N156" s="960">
        <f>SUM(N257,N365)</f>
        <v>0</v>
      </c>
      <c r="O156" s="961"/>
      <c r="P156" s="915">
        <f>+P206+P257+P365+P423+P313</f>
        <v>0</v>
      </c>
      <c r="Q156" s="916"/>
      <c r="R156" s="916"/>
      <c r="S156" s="917"/>
      <c r="T156" s="918" t="str">
        <f>IFERROR(P156/H156,"")</f>
        <v/>
      </c>
      <c r="U156" s="919"/>
      <c r="V156" s="919"/>
      <c r="W156" s="920"/>
      <c r="X156" s="936"/>
      <c r="Y156" s="937"/>
      <c r="Z156" s="937"/>
      <c r="AA156" s="938"/>
    </row>
    <row r="157" spans="2:27" customFormat="1" ht="15" customHeight="1" x14ac:dyDescent="0.2">
      <c r="B157" s="342" t="s">
        <v>144</v>
      </c>
      <c r="C157" s="343"/>
      <c r="D157" s="343"/>
      <c r="E157" s="343"/>
      <c r="F157" s="343"/>
      <c r="G157" s="348"/>
      <c r="H157" s="915">
        <f>SUM(H207,H258,H314,H366,H424)</f>
        <v>0</v>
      </c>
      <c r="I157" s="916"/>
      <c r="J157" s="960">
        <f t="shared" ref="J157:J164" si="14">SUM(J258,J366)</f>
        <v>0</v>
      </c>
      <c r="K157" s="961"/>
      <c r="L157" s="915">
        <f t="shared" ref="L157:L164" si="15">SUM(L207,L258,L366,L424,L314)</f>
        <v>0</v>
      </c>
      <c r="M157" s="916"/>
      <c r="N157" s="960">
        <f t="shared" ref="N157:N164" si="16">SUM(N258,N366)</f>
        <v>0</v>
      </c>
      <c r="O157" s="961"/>
      <c r="P157" s="915">
        <f t="shared" ref="P157:P164" si="17">+P207+P258+P366+P424+P314</f>
        <v>0</v>
      </c>
      <c r="Q157" s="916"/>
      <c r="R157" s="916"/>
      <c r="S157" s="917"/>
      <c r="T157" s="918" t="str">
        <f t="shared" ref="T157:T164" si="18">IFERROR(P157/H157,"")</f>
        <v/>
      </c>
      <c r="U157" s="919"/>
      <c r="V157" s="919"/>
      <c r="W157" s="920"/>
      <c r="X157" s="939"/>
      <c r="Y157" s="940"/>
      <c r="Z157" s="940"/>
      <c r="AA157" s="941"/>
    </row>
    <row r="158" spans="2:27" customFormat="1" ht="15" customHeight="1" x14ac:dyDescent="0.2">
      <c r="B158" s="342" t="s">
        <v>145</v>
      </c>
      <c r="C158" s="343"/>
      <c r="D158" s="343"/>
      <c r="E158" s="343"/>
      <c r="F158" s="343"/>
      <c r="G158" s="348"/>
      <c r="H158" s="915">
        <f t="shared" ref="H158:H164" si="19">SUM(H208,H259,H315,H367,H425)</f>
        <v>0</v>
      </c>
      <c r="I158" s="916"/>
      <c r="J158" s="960">
        <f t="shared" si="14"/>
        <v>0</v>
      </c>
      <c r="K158" s="961"/>
      <c r="L158" s="915">
        <f t="shared" si="15"/>
        <v>0</v>
      </c>
      <c r="M158" s="916"/>
      <c r="N158" s="960">
        <f t="shared" si="16"/>
        <v>0</v>
      </c>
      <c r="O158" s="961"/>
      <c r="P158" s="915">
        <f t="shared" si="17"/>
        <v>0</v>
      </c>
      <c r="Q158" s="916"/>
      <c r="R158" s="916"/>
      <c r="S158" s="917"/>
      <c r="T158" s="918" t="str">
        <f t="shared" si="18"/>
        <v/>
      </c>
      <c r="U158" s="919"/>
      <c r="V158" s="919"/>
      <c r="W158" s="920"/>
      <c r="X158" s="939"/>
      <c r="Y158" s="940"/>
      <c r="Z158" s="940"/>
      <c r="AA158" s="941"/>
    </row>
    <row r="159" spans="2:27" customFormat="1" ht="15" customHeight="1" x14ac:dyDescent="0.2">
      <c r="B159" s="342" t="s">
        <v>146</v>
      </c>
      <c r="C159" s="343"/>
      <c r="D159" s="343"/>
      <c r="E159" s="343"/>
      <c r="F159" s="343"/>
      <c r="G159" s="348"/>
      <c r="H159" s="915">
        <f>SUM(H209,H260,H316,H368,H426)</f>
        <v>0</v>
      </c>
      <c r="I159" s="916"/>
      <c r="J159" s="960">
        <f t="shared" si="14"/>
        <v>0</v>
      </c>
      <c r="K159" s="961"/>
      <c r="L159" s="915">
        <f t="shared" si="15"/>
        <v>0</v>
      </c>
      <c r="M159" s="916"/>
      <c r="N159" s="960">
        <f t="shared" si="16"/>
        <v>0</v>
      </c>
      <c r="O159" s="961"/>
      <c r="P159" s="915">
        <f t="shared" si="17"/>
        <v>0</v>
      </c>
      <c r="Q159" s="916"/>
      <c r="R159" s="916"/>
      <c r="S159" s="917"/>
      <c r="T159" s="918" t="str">
        <f t="shared" si="18"/>
        <v/>
      </c>
      <c r="U159" s="919"/>
      <c r="V159" s="919"/>
      <c r="W159" s="920"/>
      <c r="X159" s="939"/>
      <c r="Y159" s="940"/>
      <c r="Z159" s="940"/>
      <c r="AA159" s="941"/>
    </row>
    <row r="160" spans="2:27" customFormat="1" ht="15" customHeight="1" x14ac:dyDescent="0.2">
      <c r="B160" s="342" t="s">
        <v>147</v>
      </c>
      <c r="C160" s="343"/>
      <c r="D160" s="343"/>
      <c r="E160" s="343"/>
      <c r="F160" s="343"/>
      <c r="G160" s="348"/>
      <c r="H160" s="915">
        <f>SUM(H210,H261,H317,H369,H427)</f>
        <v>0</v>
      </c>
      <c r="I160" s="916"/>
      <c r="J160" s="960">
        <f t="shared" si="14"/>
        <v>0</v>
      </c>
      <c r="K160" s="961"/>
      <c r="L160" s="915">
        <f t="shared" si="15"/>
        <v>0</v>
      </c>
      <c r="M160" s="916"/>
      <c r="N160" s="960">
        <f t="shared" si="16"/>
        <v>0</v>
      </c>
      <c r="O160" s="961"/>
      <c r="P160" s="915">
        <f t="shared" si="17"/>
        <v>0</v>
      </c>
      <c r="Q160" s="916"/>
      <c r="R160" s="916"/>
      <c r="S160" s="917"/>
      <c r="T160" s="918" t="str">
        <f t="shared" si="18"/>
        <v/>
      </c>
      <c r="U160" s="919"/>
      <c r="V160" s="919"/>
      <c r="W160" s="920"/>
      <c r="X160" s="939"/>
      <c r="Y160" s="940"/>
      <c r="Z160" s="940"/>
      <c r="AA160" s="941"/>
    </row>
    <row r="161" spans="2:27" customFormat="1" ht="15" customHeight="1" x14ac:dyDescent="0.2">
      <c r="B161" s="342" t="s">
        <v>148</v>
      </c>
      <c r="C161" s="343"/>
      <c r="D161" s="343"/>
      <c r="E161" s="343"/>
      <c r="F161" s="343"/>
      <c r="G161" s="348"/>
      <c r="H161" s="915">
        <f t="shared" si="19"/>
        <v>0</v>
      </c>
      <c r="I161" s="916"/>
      <c r="J161" s="960">
        <f t="shared" si="14"/>
        <v>0</v>
      </c>
      <c r="K161" s="961"/>
      <c r="L161" s="915">
        <f t="shared" si="15"/>
        <v>0</v>
      </c>
      <c r="M161" s="916"/>
      <c r="N161" s="960">
        <f t="shared" si="16"/>
        <v>0</v>
      </c>
      <c r="O161" s="961"/>
      <c r="P161" s="915">
        <f t="shared" si="17"/>
        <v>0</v>
      </c>
      <c r="Q161" s="916"/>
      <c r="R161" s="916"/>
      <c r="S161" s="917"/>
      <c r="T161" s="918" t="str">
        <f t="shared" si="18"/>
        <v/>
      </c>
      <c r="U161" s="919"/>
      <c r="V161" s="919"/>
      <c r="W161" s="920"/>
      <c r="X161" s="939"/>
      <c r="Y161" s="940"/>
      <c r="Z161" s="940"/>
      <c r="AA161" s="941"/>
    </row>
    <row r="162" spans="2:27" customFormat="1" ht="15" customHeight="1" x14ac:dyDescent="0.2">
      <c r="B162" s="342" t="s">
        <v>149</v>
      </c>
      <c r="C162" s="343"/>
      <c r="D162" s="343"/>
      <c r="E162" s="343"/>
      <c r="F162" s="343"/>
      <c r="G162" s="348"/>
      <c r="H162" s="915">
        <f t="shared" si="19"/>
        <v>0</v>
      </c>
      <c r="I162" s="916"/>
      <c r="J162" s="960">
        <f t="shared" si="14"/>
        <v>0</v>
      </c>
      <c r="K162" s="961"/>
      <c r="L162" s="915">
        <f t="shared" si="15"/>
        <v>0</v>
      </c>
      <c r="M162" s="916"/>
      <c r="N162" s="960">
        <f t="shared" si="16"/>
        <v>0</v>
      </c>
      <c r="O162" s="961"/>
      <c r="P162" s="915">
        <f t="shared" si="17"/>
        <v>0</v>
      </c>
      <c r="Q162" s="916"/>
      <c r="R162" s="916"/>
      <c r="S162" s="917"/>
      <c r="T162" s="918" t="str">
        <f t="shared" si="18"/>
        <v/>
      </c>
      <c r="U162" s="919"/>
      <c r="V162" s="919"/>
      <c r="W162" s="920"/>
      <c r="X162" s="939"/>
      <c r="Y162" s="940"/>
      <c r="Z162" s="940"/>
      <c r="AA162" s="941"/>
    </row>
    <row r="163" spans="2:27" customFormat="1" ht="15" customHeight="1" x14ac:dyDescent="0.2">
      <c r="B163" s="342" t="s">
        <v>150</v>
      </c>
      <c r="C163" s="343"/>
      <c r="D163" s="343"/>
      <c r="E163" s="343"/>
      <c r="F163" s="343"/>
      <c r="G163" s="348"/>
      <c r="H163" s="915">
        <f t="shared" si="19"/>
        <v>0</v>
      </c>
      <c r="I163" s="916"/>
      <c r="J163" s="960">
        <f t="shared" si="14"/>
        <v>0</v>
      </c>
      <c r="K163" s="961"/>
      <c r="L163" s="915">
        <f t="shared" si="15"/>
        <v>0</v>
      </c>
      <c r="M163" s="916"/>
      <c r="N163" s="960">
        <f t="shared" si="16"/>
        <v>0</v>
      </c>
      <c r="O163" s="961"/>
      <c r="P163" s="915">
        <f t="shared" si="17"/>
        <v>0</v>
      </c>
      <c r="Q163" s="916"/>
      <c r="R163" s="916"/>
      <c r="S163" s="917"/>
      <c r="T163" s="918" t="str">
        <f t="shared" si="18"/>
        <v/>
      </c>
      <c r="U163" s="919"/>
      <c r="V163" s="919"/>
      <c r="W163" s="920"/>
      <c r="X163" s="939"/>
      <c r="Y163" s="940"/>
      <c r="Z163" s="940"/>
      <c r="AA163" s="941"/>
    </row>
    <row r="164" spans="2:27" customFormat="1" ht="15" customHeight="1" x14ac:dyDescent="0.2">
      <c r="B164" s="342" t="s">
        <v>151</v>
      </c>
      <c r="C164" s="343"/>
      <c r="D164" s="343"/>
      <c r="E164" s="343"/>
      <c r="F164" s="343"/>
      <c r="G164" s="348"/>
      <c r="H164" s="915">
        <f t="shared" si="19"/>
        <v>0</v>
      </c>
      <c r="I164" s="916"/>
      <c r="J164" s="960">
        <f t="shared" si="14"/>
        <v>0</v>
      </c>
      <c r="K164" s="961"/>
      <c r="L164" s="915">
        <f t="shared" si="15"/>
        <v>0</v>
      </c>
      <c r="M164" s="916"/>
      <c r="N164" s="960">
        <f t="shared" si="16"/>
        <v>0</v>
      </c>
      <c r="O164" s="961"/>
      <c r="P164" s="915">
        <f t="shared" si="17"/>
        <v>0</v>
      </c>
      <c r="Q164" s="916"/>
      <c r="R164" s="916"/>
      <c r="S164" s="917"/>
      <c r="T164" s="918" t="str">
        <f t="shared" si="18"/>
        <v/>
      </c>
      <c r="U164" s="919"/>
      <c r="V164" s="919"/>
      <c r="W164" s="920"/>
      <c r="X164" s="939"/>
      <c r="Y164" s="940"/>
      <c r="Z164" s="940"/>
      <c r="AA164" s="941"/>
    </row>
    <row r="165" spans="2:27" customFormat="1" ht="15" customHeight="1" x14ac:dyDescent="0.2">
      <c r="B165" s="589" t="s">
        <v>55</v>
      </c>
      <c r="C165" s="599"/>
      <c r="D165" s="599"/>
      <c r="E165" s="599"/>
      <c r="F165" s="599"/>
      <c r="G165" s="590"/>
      <c r="H165" s="915">
        <f>SUM(H156:I164)</f>
        <v>0</v>
      </c>
      <c r="I165" s="916"/>
      <c r="J165" s="960">
        <f>SUM(J156:K164)</f>
        <v>0</v>
      </c>
      <c r="K165" s="961"/>
      <c r="L165" s="915">
        <f>SUM(L156:M164)</f>
        <v>0</v>
      </c>
      <c r="M165" s="916"/>
      <c r="N165" s="960">
        <f>SUM(N156:O164)</f>
        <v>0</v>
      </c>
      <c r="O165" s="961"/>
      <c r="P165" s="915">
        <f>SUM(P156:S164)</f>
        <v>0</v>
      </c>
      <c r="Q165" s="916"/>
      <c r="R165" s="916">
        <f t="shared" ref="R165" si="20">SUM(R156:S164)</f>
        <v>0</v>
      </c>
      <c r="S165" s="917"/>
      <c r="T165" s="918" t="str">
        <f>IFERROR(P165/H165,"")</f>
        <v/>
      </c>
      <c r="U165" s="919"/>
      <c r="V165" s="919"/>
      <c r="W165" s="920"/>
      <c r="X165" s="942"/>
      <c r="Y165" s="943"/>
      <c r="Z165" s="943"/>
      <c r="AA165" s="944"/>
    </row>
    <row r="166" spans="2:27" customFormat="1" ht="14.25" customHeight="1" x14ac:dyDescent="0.2">
      <c r="B166" s="894" t="s">
        <v>28</v>
      </c>
      <c r="C166" s="895"/>
      <c r="D166" s="895"/>
      <c r="E166" s="895"/>
      <c r="F166" s="895"/>
      <c r="G166" s="896"/>
      <c r="H166" s="894" t="s">
        <v>405</v>
      </c>
      <c r="I166" s="895"/>
      <c r="J166" s="895"/>
      <c r="K166" s="895"/>
      <c r="L166" s="81"/>
      <c r="M166" s="183"/>
      <c r="N166" s="183"/>
      <c r="O166" s="184"/>
      <c r="P166" s="927"/>
      <c r="Q166" s="928"/>
      <c r="R166" s="928"/>
      <c r="S166" s="929"/>
      <c r="T166" s="933"/>
      <c r="U166" s="934"/>
      <c r="V166" s="934"/>
      <c r="W166" s="935"/>
      <c r="X166" s="894" t="s">
        <v>102</v>
      </c>
      <c r="Y166" s="895"/>
      <c r="Z166" s="895"/>
      <c r="AA166" s="896"/>
    </row>
    <row r="167" spans="2:27" customFormat="1" ht="30.75" customHeight="1" x14ac:dyDescent="0.2">
      <c r="B167" s="897"/>
      <c r="C167" s="898"/>
      <c r="D167" s="898"/>
      <c r="E167" s="898"/>
      <c r="F167" s="898"/>
      <c r="G167" s="899"/>
      <c r="H167" s="897"/>
      <c r="I167" s="898"/>
      <c r="J167" s="898"/>
      <c r="K167" s="899"/>
      <c r="L167" s="930" t="s">
        <v>184</v>
      </c>
      <c r="M167" s="931"/>
      <c r="N167" s="931"/>
      <c r="O167" s="932"/>
      <c r="P167" s="927" t="s">
        <v>643</v>
      </c>
      <c r="Q167" s="928"/>
      <c r="R167" s="928"/>
      <c r="S167" s="929"/>
      <c r="T167" s="933" t="s">
        <v>644</v>
      </c>
      <c r="U167" s="934"/>
      <c r="V167" s="934"/>
      <c r="W167" s="935"/>
      <c r="X167" s="897"/>
      <c r="Y167" s="898"/>
      <c r="Z167" s="898"/>
      <c r="AA167" s="899"/>
    </row>
    <row r="168" spans="2:27" customFormat="1" ht="15" customHeight="1" x14ac:dyDescent="0.2">
      <c r="B168" s="342" t="s">
        <v>143</v>
      </c>
      <c r="C168" s="343"/>
      <c r="D168" s="343"/>
      <c r="E168" s="343"/>
      <c r="F168" s="343"/>
      <c r="G168" s="348"/>
      <c r="H168" s="915">
        <f t="shared" ref="H168:H177" si="21">IFERROR(AVERAGE(H132,H144,H156*12/9),"")</f>
        <v>0</v>
      </c>
      <c r="I168" s="916"/>
      <c r="J168" s="960">
        <f>SUM(J156,J144,J132)</f>
        <v>0</v>
      </c>
      <c r="K168" s="961"/>
      <c r="L168" s="915">
        <f t="shared" ref="L168:L177" si="22">IFERROR(AVERAGE(L132,L144,L156*12/9),"")</f>
        <v>0</v>
      </c>
      <c r="M168" s="916"/>
      <c r="N168" s="960">
        <f t="shared" ref="N168:N176" si="23">SUM(N132,N144,N156)</f>
        <v>0</v>
      </c>
      <c r="O168" s="961"/>
      <c r="P168" s="915">
        <f>IFERROR(AVERAGE(P132,P144,P156*12/9),"")</f>
        <v>0</v>
      </c>
      <c r="Q168" s="916"/>
      <c r="R168" s="916">
        <f t="shared" ref="R168:R177" si="24">SUM(R218,R269,R325,R377,R435)</f>
        <v>0</v>
      </c>
      <c r="S168" s="917"/>
      <c r="T168" s="918" t="str">
        <f>IFERROR(P168/H168,"")</f>
        <v/>
      </c>
      <c r="U168" s="919"/>
      <c r="V168" s="919"/>
      <c r="W168" s="920"/>
      <c r="X168" s="936"/>
      <c r="Y168" s="937"/>
      <c r="Z168" s="937"/>
      <c r="AA168" s="938"/>
    </row>
    <row r="169" spans="2:27" customFormat="1" ht="15" customHeight="1" x14ac:dyDescent="0.2">
      <c r="B169" s="342" t="s">
        <v>144</v>
      </c>
      <c r="C169" s="343"/>
      <c r="D169" s="343"/>
      <c r="E169" s="343"/>
      <c r="F169" s="343"/>
      <c r="G169" s="348"/>
      <c r="H169" s="915">
        <f t="shared" si="21"/>
        <v>0</v>
      </c>
      <c r="I169" s="916"/>
      <c r="J169" s="960">
        <f t="shared" ref="J169:J176" si="25">SUM(J157,J145,J133)</f>
        <v>0</v>
      </c>
      <c r="K169" s="961"/>
      <c r="L169" s="915">
        <f t="shared" si="22"/>
        <v>0</v>
      </c>
      <c r="M169" s="916"/>
      <c r="N169" s="960">
        <f t="shared" si="23"/>
        <v>0</v>
      </c>
      <c r="O169" s="961"/>
      <c r="P169" s="915">
        <f t="shared" ref="P169:P176" si="26">IFERROR(AVERAGE(P133,P145,P157*12/9),"")</f>
        <v>0</v>
      </c>
      <c r="Q169" s="916"/>
      <c r="R169" s="916">
        <f t="shared" si="24"/>
        <v>0</v>
      </c>
      <c r="S169" s="917"/>
      <c r="T169" s="918" t="str">
        <f t="shared" ref="T169:T177" si="27">IFERROR(P169/H169,"")</f>
        <v/>
      </c>
      <c r="U169" s="919"/>
      <c r="V169" s="919"/>
      <c r="W169" s="920"/>
      <c r="X169" s="939"/>
      <c r="Y169" s="940"/>
      <c r="Z169" s="940"/>
      <c r="AA169" s="941"/>
    </row>
    <row r="170" spans="2:27" customFormat="1" ht="15" customHeight="1" x14ac:dyDescent="0.2">
      <c r="B170" s="342" t="s">
        <v>145</v>
      </c>
      <c r="C170" s="343"/>
      <c r="D170" s="343"/>
      <c r="E170" s="343"/>
      <c r="F170" s="343"/>
      <c r="G170" s="348"/>
      <c r="H170" s="915">
        <f t="shared" si="21"/>
        <v>0</v>
      </c>
      <c r="I170" s="916"/>
      <c r="J170" s="960">
        <f t="shared" si="25"/>
        <v>0</v>
      </c>
      <c r="K170" s="961"/>
      <c r="L170" s="915">
        <f t="shared" si="22"/>
        <v>0</v>
      </c>
      <c r="M170" s="916"/>
      <c r="N170" s="960">
        <f t="shared" si="23"/>
        <v>0</v>
      </c>
      <c r="O170" s="961"/>
      <c r="P170" s="915">
        <f t="shared" si="26"/>
        <v>0</v>
      </c>
      <c r="Q170" s="916"/>
      <c r="R170" s="916">
        <f t="shared" si="24"/>
        <v>0</v>
      </c>
      <c r="S170" s="917"/>
      <c r="T170" s="918" t="str">
        <f t="shared" si="27"/>
        <v/>
      </c>
      <c r="U170" s="919"/>
      <c r="V170" s="919"/>
      <c r="W170" s="920"/>
      <c r="X170" s="939"/>
      <c r="Y170" s="940"/>
      <c r="Z170" s="940"/>
      <c r="AA170" s="941"/>
    </row>
    <row r="171" spans="2:27" customFormat="1" ht="15" customHeight="1" x14ac:dyDescent="0.2">
      <c r="B171" s="342" t="s">
        <v>146</v>
      </c>
      <c r="C171" s="343"/>
      <c r="D171" s="343"/>
      <c r="E171" s="343"/>
      <c r="F171" s="343"/>
      <c r="G171" s="348"/>
      <c r="H171" s="915">
        <f t="shared" si="21"/>
        <v>0</v>
      </c>
      <c r="I171" s="916"/>
      <c r="J171" s="960">
        <f t="shared" si="25"/>
        <v>0</v>
      </c>
      <c r="K171" s="961"/>
      <c r="L171" s="915">
        <f t="shared" si="22"/>
        <v>0</v>
      </c>
      <c r="M171" s="916"/>
      <c r="N171" s="960">
        <f t="shared" si="23"/>
        <v>0</v>
      </c>
      <c r="O171" s="961"/>
      <c r="P171" s="915">
        <f t="shared" si="26"/>
        <v>0</v>
      </c>
      <c r="Q171" s="916"/>
      <c r="R171" s="916">
        <f t="shared" si="24"/>
        <v>0</v>
      </c>
      <c r="S171" s="917"/>
      <c r="T171" s="918" t="str">
        <f t="shared" si="27"/>
        <v/>
      </c>
      <c r="U171" s="919"/>
      <c r="V171" s="919"/>
      <c r="W171" s="920"/>
      <c r="X171" s="939"/>
      <c r="Y171" s="940"/>
      <c r="Z171" s="940"/>
      <c r="AA171" s="941"/>
    </row>
    <row r="172" spans="2:27" customFormat="1" ht="15" customHeight="1" x14ac:dyDescent="0.2">
      <c r="B172" s="342" t="s">
        <v>147</v>
      </c>
      <c r="C172" s="343"/>
      <c r="D172" s="343"/>
      <c r="E172" s="343"/>
      <c r="F172" s="343"/>
      <c r="G172" s="348"/>
      <c r="H172" s="915">
        <f t="shared" si="21"/>
        <v>0</v>
      </c>
      <c r="I172" s="916"/>
      <c r="J172" s="960">
        <f t="shared" si="25"/>
        <v>0</v>
      </c>
      <c r="K172" s="961"/>
      <c r="L172" s="915">
        <f t="shared" si="22"/>
        <v>0</v>
      </c>
      <c r="M172" s="916"/>
      <c r="N172" s="960">
        <f t="shared" si="23"/>
        <v>0</v>
      </c>
      <c r="O172" s="961"/>
      <c r="P172" s="915">
        <f t="shared" si="26"/>
        <v>0</v>
      </c>
      <c r="Q172" s="916"/>
      <c r="R172" s="916">
        <f t="shared" si="24"/>
        <v>0</v>
      </c>
      <c r="S172" s="917"/>
      <c r="T172" s="918" t="str">
        <f t="shared" si="27"/>
        <v/>
      </c>
      <c r="U172" s="919"/>
      <c r="V172" s="919"/>
      <c r="W172" s="920"/>
      <c r="X172" s="939"/>
      <c r="Y172" s="940"/>
      <c r="Z172" s="940"/>
      <c r="AA172" s="941"/>
    </row>
    <row r="173" spans="2:27" customFormat="1" ht="15" customHeight="1" x14ac:dyDescent="0.2">
      <c r="B173" s="342" t="s">
        <v>148</v>
      </c>
      <c r="C173" s="343"/>
      <c r="D173" s="343"/>
      <c r="E173" s="343"/>
      <c r="F173" s="343"/>
      <c r="G173" s="348"/>
      <c r="H173" s="915">
        <f t="shared" si="21"/>
        <v>0</v>
      </c>
      <c r="I173" s="916"/>
      <c r="J173" s="960">
        <f t="shared" si="25"/>
        <v>0</v>
      </c>
      <c r="K173" s="961"/>
      <c r="L173" s="915">
        <f t="shared" si="22"/>
        <v>0</v>
      </c>
      <c r="M173" s="916"/>
      <c r="N173" s="960">
        <f t="shared" si="23"/>
        <v>0</v>
      </c>
      <c r="O173" s="961"/>
      <c r="P173" s="915">
        <f t="shared" si="26"/>
        <v>0</v>
      </c>
      <c r="Q173" s="916"/>
      <c r="R173" s="916">
        <f t="shared" si="24"/>
        <v>0</v>
      </c>
      <c r="S173" s="917"/>
      <c r="T173" s="918" t="str">
        <f t="shared" si="27"/>
        <v/>
      </c>
      <c r="U173" s="919"/>
      <c r="V173" s="919"/>
      <c r="W173" s="920"/>
      <c r="X173" s="939"/>
      <c r="Y173" s="940"/>
      <c r="Z173" s="940"/>
      <c r="AA173" s="941"/>
    </row>
    <row r="174" spans="2:27" customFormat="1" ht="15" customHeight="1" x14ac:dyDescent="0.2">
      <c r="B174" s="342" t="s">
        <v>149</v>
      </c>
      <c r="C174" s="343"/>
      <c r="D174" s="343"/>
      <c r="E174" s="343"/>
      <c r="F174" s="343"/>
      <c r="G174" s="348"/>
      <c r="H174" s="915">
        <f t="shared" si="21"/>
        <v>0</v>
      </c>
      <c r="I174" s="916"/>
      <c r="J174" s="960">
        <f t="shared" si="25"/>
        <v>0</v>
      </c>
      <c r="K174" s="961"/>
      <c r="L174" s="915">
        <f t="shared" si="22"/>
        <v>0</v>
      </c>
      <c r="M174" s="916"/>
      <c r="N174" s="960">
        <f t="shared" si="23"/>
        <v>0</v>
      </c>
      <c r="O174" s="961"/>
      <c r="P174" s="915">
        <f t="shared" si="26"/>
        <v>0</v>
      </c>
      <c r="Q174" s="916"/>
      <c r="R174" s="916">
        <f t="shared" si="24"/>
        <v>0</v>
      </c>
      <c r="S174" s="917"/>
      <c r="T174" s="918" t="str">
        <f t="shared" si="27"/>
        <v/>
      </c>
      <c r="U174" s="919"/>
      <c r="V174" s="919"/>
      <c r="W174" s="920"/>
      <c r="X174" s="939"/>
      <c r="Y174" s="940"/>
      <c r="Z174" s="940"/>
      <c r="AA174" s="941"/>
    </row>
    <row r="175" spans="2:27" customFormat="1" ht="15" customHeight="1" x14ac:dyDescent="0.2">
      <c r="B175" s="342" t="s">
        <v>150</v>
      </c>
      <c r="C175" s="343"/>
      <c r="D175" s="343"/>
      <c r="E175" s="343"/>
      <c r="F175" s="343"/>
      <c r="G175" s="348"/>
      <c r="H175" s="915">
        <f t="shared" si="21"/>
        <v>0</v>
      </c>
      <c r="I175" s="916"/>
      <c r="J175" s="960">
        <f t="shared" si="25"/>
        <v>0</v>
      </c>
      <c r="K175" s="961"/>
      <c r="L175" s="915">
        <f t="shared" si="22"/>
        <v>0</v>
      </c>
      <c r="M175" s="916"/>
      <c r="N175" s="960">
        <f t="shared" si="23"/>
        <v>0</v>
      </c>
      <c r="O175" s="961"/>
      <c r="P175" s="915">
        <f t="shared" si="26"/>
        <v>0</v>
      </c>
      <c r="Q175" s="916"/>
      <c r="R175" s="916">
        <f t="shared" si="24"/>
        <v>0</v>
      </c>
      <c r="S175" s="917"/>
      <c r="T175" s="918" t="str">
        <f t="shared" si="27"/>
        <v/>
      </c>
      <c r="U175" s="919"/>
      <c r="V175" s="919"/>
      <c r="W175" s="920"/>
      <c r="X175" s="939"/>
      <c r="Y175" s="940"/>
      <c r="Z175" s="940"/>
      <c r="AA175" s="941"/>
    </row>
    <row r="176" spans="2:27" customFormat="1" ht="15" customHeight="1" x14ac:dyDescent="0.2">
      <c r="B176" s="342" t="s">
        <v>151</v>
      </c>
      <c r="C176" s="343"/>
      <c r="D176" s="343"/>
      <c r="E176" s="343"/>
      <c r="F176" s="343"/>
      <c r="G176" s="348"/>
      <c r="H176" s="915">
        <f t="shared" si="21"/>
        <v>0</v>
      </c>
      <c r="I176" s="916"/>
      <c r="J176" s="960">
        <f t="shared" si="25"/>
        <v>0</v>
      </c>
      <c r="K176" s="961"/>
      <c r="L176" s="915">
        <f t="shared" si="22"/>
        <v>0</v>
      </c>
      <c r="M176" s="916"/>
      <c r="N176" s="960">
        <f t="shared" si="23"/>
        <v>0</v>
      </c>
      <c r="O176" s="961"/>
      <c r="P176" s="915">
        <f t="shared" si="26"/>
        <v>0</v>
      </c>
      <c r="Q176" s="916"/>
      <c r="R176" s="916">
        <f t="shared" si="24"/>
        <v>0</v>
      </c>
      <c r="S176" s="917"/>
      <c r="T176" s="918" t="str">
        <f t="shared" si="27"/>
        <v/>
      </c>
      <c r="U176" s="919"/>
      <c r="V176" s="919"/>
      <c r="W176" s="920"/>
      <c r="X176" s="939"/>
      <c r="Y176" s="940"/>
      <c r="Z176" s="940"/>
      <c r="AA176" s="941"/>
    </row>
    <row r="177" spans="2:28" customFormat="1" ht="15" customHeight="1" x14ac:dyDescent="0.2">
      <c r="B177" s="589" t="s">
        <v>55</v>
      </c>
      <c r="C177" s="599"/>
      <c r="D177" s="599"/>
      <c r="E177" s="599"/>
      <c r="F177" s="599"/>
      <c r="G177" s="590"/>
      <c r="H177" s="915">
        <f t="shared" si="21"/>
        <v>0</v>
      </c>
      <c r="I177" s="916"/>
      <c r="J177" s="960">
        <f>SUM(J165,J153,J141)</f>
        <v>0</v>
      </c>
      <c r="K177" s="961"/>
      <c r="L177" s="915">
        <f t="shared" si="22"/>
        <v>0</v>
      </c>
      <c r="M177" s="916"/>
      <c r="N177" s="960">
        <f>SUM(N168:O176)</f>
        <v>0</v>
      </c>
      <c r="O177" s="961"/>
      <c r="P177" s="915">
        <f>IFERROR(AVERAGE(P141,P153,P165*12/9),"")</f>
        <v>0</v>
      </c>
      <c r="Q177" s="916"/>
      <c r="R177" s="916">
        <f t="shared" si="24"/>
        <v>0</v>
      </c>
      <c r="S177" s="917"/>
      <c r="T177" s="918" t="str">
        <f t="shared" si="27"/>
        <v/>
      </c>
      <c r="U177" s="919"/>
      <c r="V177" s="919"/>
      <c r="W177" s="920"/>
      <c r="X177" s="942"/>
      <c r="Y177" s="943"/>
      <c r="Z177" s="943"/>
      <c r="AA177" s="944"/>
    </row>
    <row r="178" spans="2:28" customFormat="1" ht="15" customHeight="1" x14ac:dyDescent="0.2">
      <c r="B178" s="10"/>
      <c r="C178" s="10"/>
      <c r="D178" s="10"/>
      <c r="E178" s="10"/>
      <c r="F178" s="10"/>
      <c r="G178" s="10"/>
      <c r="H178" s="242"/>
      <c r="I178" s="242"/>
      <c r="J178" s="243"/>
      <c r="K178" s="243"/>
      <c r="L178" s="242"/>
      <c r="M178" s="242"/>
      <c r="N178" s="243"/>
      <c r="O178" s="243"/>
      <c r="P178" s="242"/>
      <c r="Q178" s="242"/>
      <c r="R178" s="243"/>
      <c r="S178" s="243"/>
      <c r="T178" s="242"/>
      <c r="U178" s="242"/>
      <c r="V178" s="243"/>
      <c r="W178" s="243"/>
      <c r="X178" s="238"/>
      <c r="Y178" s="238"/>
      <c r="Z178" s="238"/>
      <c r="AA178" s="238"/>
    </row>
    <row r="179" spans="2:28" s="110" customFormat="1" ht="15" customHeight="1" x14ac:dyDescent="0.2">
      <c r="B179" s="141" t="s">
        <v>591</v>
      </c>
      <c r="C179" s="141"/>
      <c r="D179" s="141"/>
      <c r="E179" s="141"/>
      <c r="F179" s="141"/>
      <c r="G179" s="141"/>
      <c r="H179" s="141"/>
      <c r="I179" s="141"/>
      <c r="J179" s="141"/>
      <c r="K179" s="141"/>
      <c r="L179" s="141"/>
      <c r="M179" s="141"/>
      <c r="N179" s="141"/>
      <c r="O179" s="141"/>
      <c r="P179" s="141"/>
      <c r="Q179" s="141"/>
      <c r="R179" s="141"/>
      <c r="S179" s="141"/>
      <c r="T179" s="141"/>
      <c r="U179" s="141"/>
      <c r="V179" s="141"/>
      <c r="W179" s="141"/>
      <c r="X179" s="141"/>
      <c r="Y179" s="141"/>
      <c r="Z179" s="141"/>
      <c r="AA179" s="141"/>
      <c r="AB179" s="141"/>
    </row>
    <row r="180" spans="2:28" customFormat="1" ht="14.25" customHeight="1" x14ac:dyDescent="0.2">
      <c r="B180" s="894" t="s">
        <v>28</v>
      </c>
      <c r="C180" s="895"/>
      <c r="D180" s="895"/>
      <c r="E180" s="895"/>
      <c r="F180" s="895"/>
      <c r="G180" s="896"/>
      <c r="H180" s="894" t="s">
        <v>557</v>
      </c>
      <c r="I180" s="895"/>
      <c r="J180" s="895"/>
      <c r="K180" s="895"/>
      <c r="L180" s="81"/>
      <c r="M180" s="183"/>
      <c r="N180" s="183"/>
      <c r="O180" s="184"/>
      <c r="P180" s="81"/>
      <c r="Q180" s="183"/>
      <c r="R180" s="183"/>
      <c r="S180" s="184"/>
      <c r="T180" s="81"/>
      <c r="U180" s="183"/>
      <c r="V180" s="183"/>
      <c r="W180" s="184"/>
      <c r="X180" s="894" t="s">
        <v>102</v>
      </c>
      <c r="Y180" s="895"/>
      <c r="Z180" s="895"/>
      <c r="AA180" s="896"/>
    </row>
    <row r="181" spans="2:28" customFormat="1" ht="30.75" customHeight="1" x14ac:dyDescent="0.2">
      <c r="B181" s="897"/>
      <c r="C181" s="898"/>
      <c r="D181" s="898"/>
      <c r="E181" s="898"/>
      <c r="F181" s="898"/>
      <c r="G181" s="899"/>
      <c r="H181" s="897"/>
      <c r="I181" s="898"/>
      <c r="J181" s="898"/>
      <c r="K181" s="898"/>
      <c r="L181" s="948" t="s">
        <v>184</v>
      </c>
      <c r="M181" s="949"/>
      <c r="N181" s="949"/>
      <c r="O181" s="950"/>
      <c r="P181" s="948" t="s">
        <v>643</v>
      </c>
      <c r="Q181" s="949"/>
      <c r="R181" s="949"/>
      <c r="S181" s="950"/>
      <c r="T181" s="948" t="s">
        <v>644</v>
      </c>
      <c r="U181" s="949"/>
      <c r="V181" s="949"/>
      <c r="W181" s="950"/>
      <c r="X181" s="897"/>
      <c r="Y181" s="898"/>
      <c r="Z181" s="898"/>
      <c r="AA181" s="899"/>
    </row>
    <row r="182" spans="2:28" customFormat="1" ht="15" customHeight="1" x14ac:dyDescent="0.2">
      <c r="B182" s="342" t="s">
        <v>143</v>
      </c>
      <c r="C182" s="343"/>
      <c r="D182" s="343"/>
      <c r="E182" s="343"/>
      <c r="F182" s="343"/>
      <c r="G182" s="348"/>
      <c r="H182" s="945"/>
      <c r="I182" s="946"/>
      <c r="J182" s="946"/>
      <c r="K182" s="947"/>
      <c r="L182" s="945"/>
      <c r="M182" s="946"/>
      <c r="N182" s="946"/>
      <c r="O182" s="947"/>
      <c r="P182" s="945"/>
      <c r="Q182" s="946"/>
      <c r="R182" s="946"/>
      <c r="S182" s="947"/>
      <c r="T182" s="918" t="str">
        <f>IFERROR(P182/H182,"")</f>
        <v/>
      </c>
      <c r="U182" s="919"/>
      <c r="V182" s="919"/>
      <c r="W182" s="920"/>
      <c r="X182" s="936"/>
      <c r="Y182" s="937"/>
      <c r="Z182" s="937"/>
      <c r="AA182" s="938"/>
    </row>
    <row r="183" spans="2:28" customFormat="1" ht="15" customHeight="1" x14ac:dyDescent="0.2">
      <c r="B183" s="342" t="s">
        <v>144</v>
      </c>
      <c r="C183" s="343"/>
      <c r="D183" s="343"/>
      <c r="E183" s="343"/>
      <c r="F183" s="343"/>
      <c r="G183" s="348"/>
      <c r="H183" s="945"/>
      <c r="I183" s="946"/>
      <c r="J183" s="946"/>
      <c r="K183" s="947"/>
      <c r="L183" s="945"/>
      <c r="M183" s="946"/>
      <c r="N183" s="946"/>
      <c r="O183" s="947"/>
      <c r="P183" s="945"/>
      <c r="Q183" s="946"/>
      <c r="R183" s="946"/>
      <c r="S183" s="947"/>
      <c r="T183" s="918" t="str">
        <f t="shared" ref="T183:T190" si="28">IFERROR(P183/H183,"")</f>
        <v/>
      </c>
      <c r="U183" s="919"/>
      <c r="V183" s="919"/>
      <c r="W183" s="920"/>
      <c r="X183" s="939"/>
      <c r="Y183" s="940"/>
      <c r="Z183" s="940"/>
      <c r="AA183" s="941"/>
    </row>
    <row r="184" spans="2:28" customFormat="1" ht="15" customHeight="1" x14ac:dyDescent="0.2">
      <c r="B184" s="342" t="s">
        <v>145</v>
      </c>
      <c r="C184" s="343"/>
      <c r="D184" s="343"/>
      <c r="E184" s="343"/>
      <c r="F184" s="343"/>
      <c r="G184" s="348"/>
      <c r="H184" s="945"/>
      <c r="I184" s="946"/>
      <c r="J184" s="946"/>
      <c r="K184" s="947"/>
      <c r="L184" s="945"/>
      <c r="M184" s="946"/>
      <c r="N184" s="946"/>
      <c r="O184" s="947"/>
      <c r="P184" s="945"/>
      <c r="Q184" s="946"/>
      <c r="R184" s="946"/>
      <c r="S184" s="947"/>
      <c r="T184" s="918" t="str">
        <f t="shared" si="28"/>
        <v/>
      </c>
      <c r="U184" s="919"/>
      <c r="V184" s="919"/>
      <c r="W184" s="920"/>
      <c r="X184" s="939"/>
      <c r="Y184" s="940"/>
      <c r="Z184" s="940"/>
      <c r="AA184" s="941"/>
    </row>
    <row r="185" spans="2:28" customFormat="1" ht="15" customHeight="1" x14ac:dyDescent="0.2">
      <c r="B185" s="342" t="s">
        <v>146</v>
      </c>
      <c r="C185" s="343"/>
      <c r="D185" s="343"/>
      <c r="E185" s="343"/>
      <c r="F185" s="343"/>
      <c r="G185" s="348"/>
      <c r="H185" s="945"/>
      <c r="I185" s="946"/>
      <c r="J185" s="946"/>
      <c r="K185" s="947"/>
      <c r="L185" s="945"/>
      <c r="M185" s="946"/>
      <c r="N185" s="946"/>
      <c r="O185" s="947"/>
      <c r="P185" s="945"/>
      <c r="Q185" s="946"/>
      <c r="R185" s="946"/>
      <c r="S185" s="947"/>
      <c r="T185" s="918" t="str">
        <f t="shared" si="28"/>
        <v/>
      </c>
      <c r="U185" s="919"/>
      <c r="V185" s="919"/>
      <c r="W185" s="920"/>
      <c r="X185" s="939"/>
      <c r="Y185" s="940"/>
      <c r="Z185" s="940"/>
      <c r="AA185" s="941"/>
    </row>
    <row r="186" spans="2:28" customFormat="1" ht="15" customHeight="1" x14ac:dyDescent="0.2">
      <c r="B186" s="342" t="s">
        <v>147</v>
      </c>
      <c r="C186" s="343"/>
      <c r="D186" s="343"/>
      <c r="E186" s="343"/>
      <c r="F186" s="343"/>
      <c r="G186" s="348"/>
      <c r="H186" s="945"/>
      <c r="I186" s="946"/>
      <c r="J186" s="946"/>
      <c r="K186" s="947"/>
      <c r="L186" s="945"/>
      <c r="M186" s="946"/>
      <c r="N186" s="946"/>
      <c r="O186" s="947"/>
      <c r="P186" s="945"/>
      <c r="Q186" s="946"/>
      <c r="R186" s="946"/>
      <c r="S186" s="947"/>
      <c r="T186" s="918" t="str">
        <f t="shared" si="28"/>
        <v/>
      </c>
      <c r="U186" s="919"/>
      <c r="V186" s="919"/>
      <c r="W186" s="920"/>
      <c r="X186" s="939"/>
      <c r="Y186" s="940"/>
      <c r="Z186" s="940"/>
      <c r="AA186" s="941"/>
    </row>
    <row r="187" spans="2:28" customFormat="1" ht="15" customHeight="1" x14ac:dyDescent="0.2">
      <c r="B187" s="342" t="s">
        <v>148</v>
      </c>
      <c r="C187" s="343"/>
      <c r="D187" s="343"/>
      <c r="E187" s="343"/>
      <c r="F187" s="343"/>
      <c r="G187" s="348"/>
      <c r="H187" s="945"/>
      <c r="I187" s="946"/>
      <c r="J187" s="946"/>
      <c r="K187" s="947"/>
      <c r="L187" s="945"/>
      <c r="M187" s="946"/>
      <c r="N187" s="946"/>
      <c r="O187" s="947"/>
      <c r="P187" s="945"/>
      <c r="Q187" s="946"/>
      <c r="R187" s="946"/>
      <c r="S187" s="947"/>
      <c r="T187" s="918" t="str">
        <f t="shared" si="28"/>
        <v/>
      </c>
      <c r="U187" s="919"/>
      <c r="V187" s="919"/>
      <c r="W187" s="920"/>
      <c r="X187" s="939"/>
      <c r="Y187" s="940"/>
      <c r="Z187" s="940"/>
      <c r="AA187" s="941"/>
    </row>
    <row r="188" spans="2:28" customFormat="1" ht="15" customHeight="1" x14ac:dyDescent="0.2">
      <c r="B188" s="342" t="s">
        <v>149</v>
      </c>
      <c r="C188" s="343"/>
      <c r="D188" s="343"/>
      <c r="E188" s="343"/>
      <c r="F188" s="343"/>
      <c r="G188" s="348"/>
      <c r="H188" s="945"/>
      <c r="I188" s="946"/>
      <c r="J188" s="946"/>
      <c r="K188" s="947"/>
      <c r="L188" s="945"/>
      <c r="M188" s="946"/>
      <c r="N188" s="946"/>
      <c r="O188" s="947"/>
      <c r="P188" s="945"/>
      <c r="Q188" s="946"/>
      <c r="R188" s="946"/>
      <c r="S188" s="947"/>
      <c r="T188" s="918" t="str">
        <f t="shared" si="28"/>
        <v/>
      </c>
      <c r="U188" s="919"/>
      <c r="V188" s="919"/>
      <c r="W188" s="920"/>
      <c r="X188" s="939"/>
      <c r="Y188" s="940"/>
      <c r="Z188" s="940"/>
      <c r="AA188" s="941"/>
    </row>
    <row r="189" spans="2:28" customFormat="1" ht="15" customHeight="1" x14ac:dyDescent="0.2">
      <c r="B189" s="342" t="s">
        <v>150</v>
      </c>
      <c r="C189" s="343"/>
      <c r="D189" s="343"/>
      <c r="E189" s="343"/>
      <c r="F189" s="343"/>
      <c r="G189" s="348"/>
      <c r="H189" s="945"/>
      <c r="I189" s="946"/>
      <c r="J189" s="946"/>
      <c r="K189" s="947"/>
      <c r="L189" s="945"/>
      <c r="M189" s="946"/>
      <c r="N189" s="946"/>
      <c r="O189" s="947"/>
      <c r="P189" s="945"/>
      <c r="Q189" s="946"/>
      <c r="R189" s="946"/>
      <c r="S189" s="947"/>
      <c r="T189" s="918" t="str">
        <f t="shared" si="28"/>
        <v/>
      </c>
      <c r="U189" s="919"/>
      <c r="V189" s="919"/>
      <c r="W189" s="920"/>
      <c r="X189" s="939"/>
      <c r="Y189" s="940"/>
      <c r="Z189" s="940"/>
      <c r="AA189" s="941"/>
    </row>
    <row r="190" spans="2:28" customFormat="1" ht="15" customHeight="1" x14ac:dyDescent="0.2">
      <c r="B190" s="342" t="s">
        <v>151</v>
      </c>
      <c r="C190" s="343"/>
      <c r="D190" s="343"/>
      <c r="E190" s="343"/>
      <c r="F190" s="343"/>
      <c r="G190" s="348"/>
      <c r="H190" s="945"/>
      <c r="I190" s="946"/>
      <c r="J190" s="946"/>
      <c r="K190" s="947"/>
      <c r="L190" s="945"/>
      <c r="M190" s="946"/>
      <c r="N190" s="946"/>
      <c r="O190" s="947"/>
      <c r="P190" s="945"/>
      <c r="Q190" s="946"/>
      <c r="R190" s="946"/>
      <c r="S190" s="947"/>
      <c r="T190" s="918" t="str">
        <f t="shared" si="28"/>
        <v/>
      </c>
      <c r="U190" s="919"/>
      <c r="V190" s="919"/>
      <c r="W190" s="920"/>
      <c r="X190" s="939"/>
      <c r="Y190" s="940"/>
      <c r="Z190" s="940"/>
      <c r="AA190" s="941"/>
    </row>
    <row r="191" spans="2:28" customFormat="1" ht="15" customHeight="1" x14ac:dyDescent="0.2">
      <c r="B191" s="589" t="s">
        <v>55</v>
      </c>
      <c r="C191" s="599"/>
      <c r="D191" s="599"/>
      <c r="E191" s="599"/>
      <c r="F191" s="599"/>
      <c r="G191" s="590"/>
      <c r="H191" s="915">
        <f>SUM(H182:K190)</f>
        <v>0</v>
      </c>
      <c r="I191" s="916"/>
      <c r="J191" s="916"/>
      <c r="K191" s="917"/>
      <c r="L191" s="915">
        <f>SUM(L182:O190)</f>
        <v>0</v>
      </c>
      <c r="M191" s="916"/>
      <c r="N191" s="916"/>
      <c r="O191" s="917"/>
      <c r="P191" s="915">
        <f>SUM(P182:S190)</f>
        <v>0</v>
      </c>
      <c r="Q191" s="916"/>
      <c r="R191" s="916"/>
      <c r="S191" s="917"/>
      <c r="T191" s="918" t="str">
        <f>IFERROR(P191/H191,"")</f>
        <v/>
      </c>
      <c r="U191" s="919"/>
      <c r="V191" s="919"/>
      <c r="W191" s="920"/>
      <c r="X191" s="942"/>
      <c r="Y191" s="943"/>
      <c r="Z191" s="943"/>
      <c r="AA191" s="944"/>
    </row>
    <row r="192" spans="2:28" customFormat="1" ht="14.25" customHeight="1" x14ac:dyDescent="0.2">
      <c r="B192" s="894" t="s">
        <v>28</v>
      </c>
      <c r="C192" s="895"/>
      <c r="D192" s="895"/>
      <c r="E192" s="895"/>
      <c r="F192" s="895"/>
      <c r="G192" s="896"/>
      <c r="H192" s="894" t="s">
        <v>558</v>
      </c>
      <c r="I192" s="895"/>
      <c r="J192" s="895"/>
      <c r="K192" s="895"/>
      <c r="L192" s="81"/>
      <c r="M192" s="183"/>
      <c r="N192" s="183"/>
      <c r="O192" s="184"/>
      <c r="P192" s="81"/>
      <c r="Q192" s="183"/>
      <c r="R192" s="183"/>
      <c r="S192" s="184"/>
      <c r="T192" s="81"/>
      <c r="U192" s="183"/>
      <c r="V192" s="183"/>
      <c r="W192" s="184"/>
      <c r="X192" s="894" t="s">
        <v>102</v>
      </c>
      <c r="Y192" s="895"/>
      <c r="Z192" s="895"/>
      <c r="AA192" s="896"/>
    </row>
    <row r="193" spans="2:27" customFormat="1" ht="30.75" customHeight="1" x14ac:dyDescent="0.2">
      <c r="B193" s="897"/>
      <c r="C193" s="898"/>
      <c r="D193" s="898"/>
      <c r="E193" s="898"/>
      <c r="F193" s="898"/>
      <c r="G193" s="899"/>
      <c r="H193" s="897"/>
      <c r="I193" s="898"/>
      <c r="J193" s="898"/>
      <c r="K193" s="898"/>
      <c r="L193" s="948" t="s">
        <v>184</v>
      </c>
      <c r="M193" s="949"/>
      <c r="N193" s="949"/>
      <c r="O193" s="950"/>
      <c r="P193" s="948" t="s">
        <v>643</v>
      </c>
      <c r="Q193" s="949"/>
      <c r="R193" s="949"/>
      <c r="S193" s="950"/>
      <c r="T193" s="948" t="s">
        <v>644</v>
      </c>
      <c r="U193" s="949"/>
      <c r="V193" s="949"/>
      <c r="W193" s="950"/>
      <c r="X193" s="897"/>
      <c r="Y193" s="898"/>
      <c r="Z193" s="898"/>
      <c r="AA193" s="899"/>
    </row>
    <row r="194" spans="2:27" customFormat="1" ht="15" customHeight="1" x14ac:dyDescent="0.2">
      <c r="B194" s="342" t="s">
        <v>143</v>
      </c>
      <c r="C194" s="343"/>
      <c r="D194" s="343"/>
      <c r="E194" s="343"/>
      <c r="F194" s="343"/>
      <c r="G194" s="348"/>
      <c r="H194" s="945"/>
      <c r="I194" s="946"/>
      <c r="J194" s="946"/>
      <c r="K194" s="947"/>
      <c r="L194" s="945"/>
      <c r="M194" s="946"/>
      <c r="N194" s="946"/>
      <c r="O194" s="947"/>
      <c r="P194" s="945"/>
      <c r="Q194" s="946"/>
      <c r="R194" s="946"/>
      <c r="S194" s="947"/>
      <c r="T194" s="918" t="str">
        <f>IFERROR(P194/H194,"")</f>
        <v/>
      </c>
      <c r="U194" s="919"/>
      <c r="V194" s="919"/>
      <c r="W194" s="920"/>
      <c r="X194" s="936"/>
      <c r="Y194" s="937"/>
      <c r="Z194" s="937"/>
      <c r="AA194" s="938"/>
    </row>
    <row r="195" spans="2:27" customFormat="1" ht="15" customHeight="1" x14ac:dyDescent="0.2">
      <c r="B195" s="342" t="s">
        <v>144</v>
      </c>
      <c r="C195" s="343"/>
      <c r="D195" s="343"/>
      <c r="E195" s="343"/>
      <c r="F195" s="343"/>
      <c r="G195" s="348"/>
      <c r="H195" s="945"/>
      <c r="I195" s="946"/>
      <c r="J195" s="946"/>
      <c r="K195" s="947"/>
      <c r="L195" s="945"/>
      <c r="M195" s="946"/>
      <c r="N195" s="946"/>
      <c r="O195" s="947"/>
      <c r="P195" s="945"/>
      <c r="Q195" s="946"/>
      <c r="R195" s="946"/>
      <c r="S195" s="947"/>
      <c r="T195" s="918" t="str">
        <f t="shared" ref="T195:T202" si="29">IFERROR(P195/H195,"")</f>
        <v/>
      </c>
      <c r="U195" s="919"/>
      <c r="V195" s="919"/>
      <c r="W195" s="920"/>
      <c r="X195" s="939"/>
      <c r="Y195" s="940"/>
      <c r="Z195" s="940"/>
      <c r="AA195" s="941"/>
    </row>
    <row r="196" spans="2:27" customFormat="1" ht="15" customHeight="1" x14ac:dyDescent="0.2">
      <c r="B196" s="342" t="s">
        <v>145</v>
      </c>
      <c r="C196" s="343"/>
      <c r="D196" s="343"/>
      <c r="E196" s="343"/>
      <c r="F196" s="343"/>
      <c r="G196" s="348"/>
      <c r="H196" s="945"/>
      <c r="I196" s="946"/>
      <c r="J196" s="946"/>
      <c r="K196" s="947"/>
      <c r="L196" s="945"/>
      <c r="M196" s="946"/>
      <c r="N196" s="946"/>
      <c r="O196" s="947"/>
      <c r="P196" s="945"/>
      <c r="Q196" s="946"/>
      <c r="R196" s="946"/>
      <c r="S196" s="947"/>
      <c r="T196" s="918" t="str">
        <f t="shared" si="29"/>
        <v/>
      </c>
      <c r="U196" s="919"/>
      <c r="V196" s="919"/>
      <c r="W196" s="920"/>
      <c r="X196" s="939"/>
      <c r="Y196" s="940"/>
      <c r="Z196" s="940"/>
      <c r="AA196" s="941"/>
    </row>
    <row r="197" spans="2:27" customFormat="1" ht="15" customHeight="1" x14ac:dyDescent="0.2">
      <c r="B197" s="342" t="s">
        <v>146</v>
      </c>
      <c r="C197" s="343"/>
      <c r="D197" s="343"/>
      <c r="E197" s="343"/>
      <c r="F197" s="343"/>
      <c r="G197" s="348"/>
      <c r="H197" s="945"/>
      <c r="I197" s="946"/>
      <c r="J197" s="946"/>
      <c r="K197" s="947"/>
      <c r="L197" s="945"/>
      <c r="M197" s="946"/>
      <c r="N197" s="946"/>
      <c r="O197" s="947"/>
      <c r="P197" s="945"/>
      <c r="Q197" s="946"/>
      <c r="R197" s="946"/>
      <c r="S197" s="947"/>
      <c r="T197" s="918" t="str">
        <f t="shared" si="29"/>
        <v/>
      </c>
      <c r="U197" s="919"/>
      <c r="V197" s="919"/>
      <c r="W197" s="920"/>
      <c r="X197" s="939"/>
      <c r="Y197" s="940"/>
      <c r="Z197" s="940"/>
      <c r="AA197" s="941"/>
    </row>
    <row r="198" spans="2:27" customFormat="1" ht="15" customHeight="1" x14ac:dyDescent="0.2">
      <c r="B198" s="342" t="s">
        <v>147</v>
      </c>
      <c r="C198" s="343"/>
      <c r="D198" s="343"/>
      <c r="E198" s="343"/>
      <c r="F198" s="343"/>
      <c r="G198" s="348"/>
      <c r="H198" s="945"/>
      <c r="I198" s="946"/>
      <c r="J198" s="946"/>
      <c r="K198" s="947"/>
      <c r="L198" s="945"/>
      <c r="M198" s="946"/>
      <c r="N198" s="946"/>
      <c r="O198" s="947"/>
      <c r="P198" s="945"/>
      <c r="Q198" s="946"/>
      <c r="R198" s="946"/>
      <c r="S198" s="947"/>
      <c r="T198" s="918" t="str">
        <f t="shared" si="29"/>
        <v/>
      </c>
      <c r="U198" s="919"/>
      <c r="V198" s="919"/>
      <c r="W198" s="920"/>
      <c r="X198" s="939"/>
      <c r="Y198" s="940"/>
      <c r="Z198" s="940"/>
      <c r="AA198" s="941"/>
    </row>
    <row r="199" spans="2:27" customFormat="1" ht="15" customHeight="1" x14ac:dyDescent="0.2">
      <c r="B199" s="342" t="s">
        <v>148</v>
      </c>
      <c r="C199" s="343"/>
      <c r="D199" s="343"/>
      <c r="E199" s="343"/>
      <c r="F199" s="343"/>
      <c r="G199" s="348"/>
      <c r="H199" s="945"/>
      <c r="I199" s="946"/>
      <c r="J199" s="946"/>
      <c r="K199" s="947"/>
      <c r="L199" s="945"/>
      <c r="M199" s="946"/>
      <c r="N199" s="946"/>
      <c r="O199" s="947"/>
      <c r="P199" s="945"/>
      <c r="Q199" s="946"/>
      <c r="R199" s="946"/>
      <c r="S199" s="947"/>
      <c r="T199" s="918" t="str">
        <f t="shared" si="29"/>
        <v/>
      </c>
      <c r="U199" s="919"/>
      <c r="V199" s="919"/>
      <c r="W199" s="920"/>
      <c r="X199" s="939"/>
      <c r="Y199" s="940"/>
      <c r="Z199" s="940"/>
      <c r="AA199" s="941"/>
    </row>
    <row r="200" spans="2:27" customFormat="1" ht="15" customHeight="1" x14ac:dyDescent="0.2">
      <c r="B200" s="342" t="s">
        <v>149</v>
      </c>
      <c r="C200" s="343"/>
      <c r="D200" s="343"/>
      <c r="E200" s="343"/>
      <c r="F200" s="343"/>
      <c r="G200" s="348"/>
      <c r="H200" s="945"/>
      <c r="I200" s="946"/>
      <c r="J200" s="946"/>
      <c r="K200" s="947"/>
      <c r="L200" s="945"/>
      <c r="M200" s="946"/>
      <c r="N200" s="946"/>
      <c r="O200" s="947"/>
      <c r="P200" s="945"/>
      <c r="Q200" s="946"/>
      <c r="R200" s="946"/>
      <c r="S200" s="947"/>
      <c r="T200" s="918" t="str">
        <f t="shared" si="29"/>
        <v/>
      </c>
      <c r="U200" s="919"/>
      <c r="V200" s="919"/>
      <c r="W200" s="920"/>
      <c r="X200" s="939"/>
      <c r="Y200" s="940"/>
      <c r="Z200" s="940"/>
      <c r="AA200" s="941"/>
    </row>
    <row r="201" spans="2:27" customFormat="1" ht="15" customHeight="1" x14ac:dyDescent="0.2">
      <c r="B201" s="342" t="s">
        <v>150</v>
      </c>
      <c r="C201" s="343"/>
      <c r="D201" s="343"/>
      <c r="E201" s="343"/>
      <c r="F201" s="343"/>
      <c r="G201" s="348"/>
      <c r="H201" s="945"/>
      <c r="I201" s="946"/>
      <c r="J201" s="946"/>
      <c r="K201" s="947"/>
      <c r="L201" s="945"/>
      <c r="M201" s="946"/>
      <c r="N201" s="946"/>
      <c r="O201" s="947"/>
      <c r="P201" s="945"/>
      <c r="Q201" s="946"/>
      <c r="R201" s="946"/>
      <c r="S201" s="947"/>
      <c r="T201" s="918" t="str">
        <f t="shared" si="29"/>
        <v/>
      </c>
      <c r="U201" s="919"/>
      <c r="V201" s="919"/>
      <c r="W201" s="920"/>
      <c r="X201" s="939"/>
      <c r="Y201" s="940"/>
      <c r="Z201" s="940"/>
      <c r="AA201" s="941"/>
    </row>
    <row r="202" spans="2:27" customFormat="1" ht="15" customHeight="1" x14ac:dyDescent="0.2">
      <c r="B202" s="342" t="s">
        <v>151</v>
      </c>
      <c r="C202" s="343"/>
      <c r="D202" s="343"/>
      <c r="E202" s="343"/>
      <c r="F202" s="343"/>
      <c r="G202" s="348"/>
      <c r="H202" s="945"/>
      <c r="I202" s="946"/>
      <c r="J202" s="946"/>
      <c r="K202" s="947"/>
      <c r="L202" s="945"/>
      <c r="M202" s="946"/>
      <c r="N202" s="946"/>
      <c r="O202" s="947"/>
      <c r="P202" s="945"/>
      <c r="Q202" s="946"/>
      <c r="R202" s="946"/>
      <c r="S202" s="947"/>
      <c r="T202" s="918" t="str">
        <f t="shared" si="29"/>
        <v/>
      </c>
      <c r="U202" s="919"/>
      <c r="V202" s="919"/>
      <c r="W202" s="920"/>
      <c r="X202" s="939"/>
      <c r="Y202" s="940"/>
      <c r="Z202" s="940"/>
      <c r="AA202" s="941"/>
    </row>
    <row r="203" spans="2:27" customFormat="1" ht="15" customHeight="1" x14ac:dyDescent="0.2">
      <c r="B203" s="589" t="s">
        <v>55</v>
      </c>
      <c r="C203" s="599"/>
      <c r="D203" s="599"/>
      <c r="E203" s="599"/>
      <c r="F203" s="599"/>
      <c r="G203" s="590"/>
      <c r="H203" s="915">
        <f>SUM(H194:K202)</f>
        <v>0</v>
      </c>
      <c r="I203" s="916"/>
      <c r="J203" s="916"/>
      <c r="K203" s="917"/>
      <c r="L203" s="915">
        <f>SUM(L194:O202)</f>
        <v>0</v>
      </c>
      <c r="M203" s="916"/>
      <c r="N203" s="916"/>
      <c r="O203" s="917"/>
      <c r="P203" s="915">
        <f>SUM(P194:S202)</f>
        <v>0</v>
      </c>
      <c r="Q203" s="916"/>
      <c r="R203" s="916"/>
      <c r="S203" s="917"/>
      <c r="T203" s="918" t="str">
        <f>IFERROR(P203/H203,"")</f>
        <v/>
      </c>
      <c r="U203" s="919"/>
      <c r="V203" s="919"/>
      <c r="W203" s="920"/>
      <c r="X203" s="942"/>
      <c r="Y203" s="943"/>
      <c r="Z203" s="943"/>
      <c r="AA203" s="944"/>
    </row>
    <row r="204" spans="2:27" customFormat="1" ht="14.25" customHeight="1" x14ac:dyDescent="0.2">
      <c r="B204" s="894" t="s">
        <v>28</v>
      </c>
      <c r="C204" s="895"/>
      <c r="D204" s="895"/>
      <c r="E204" s="895"/>
      <c r="F204" s="895"/>
      <c r="G204" s="896"/>
      <c r="H204" s="894" t="s">
        <v>658</v>
      </c>
      <c r="I204" s="895"/>
      <c r="J204" s="895"/>
      <c r="K204" s="895"/>
      <c r="L204" s="81"/>
      <c r="M204" s="183"/>
      <c r="N204" s="183"/>
      <c r="O204" s="184"/>
      <c r="P204" s="81"/>
      <c r="Q204" s="183"/>
      <c r="R204" s="183"/>
      <c r="S204" s="184"/>
      <c r="T204" s="81"/>
      <c r="U204" s="183"/>
      <c r="V204" s="183"/>
      <c r="W204" s="184"/>
      <c r="X204" s="894" t="s">
        <v>102</v>
      </c>
      <c r="Y204" s="895"/>
      <c r="Z204" s="895"/>
      <c r="AA204" s="896"/>
    </row>
    <row r="205" spans="2:27" customFormat="1" ht="30.75" customHeight="1" x14ac:dyDescent="0.2">
      <c r="B205" s="897"/>
      <c r="C205" s="898"/>
      <c r="D205" s="898"/>
      <c r="E205" s="898"/>
      <c r="F205" s="898"/>
      <c r="G205" s="899"/>
      <c r="H205" s="897"/>
      <c r="I205" s="898"/>
      <c r="J205" s="898"/>
      <c r="K205" s="898"/>
      <c r="L205" s="948" t="s">
        <v>184</v>
      </c>
      <c r="M205" s="949"/>
      <c r="N205" s="949"/>
      <c r="O205" s="950"/>
      <c r="P205" s="948" t="s">
        <v>643</v>
      </c>
      <c r="Q205" s="949"/>
      <c r="R205" s="949"/>
      <c r="S205" s="950"/>
      <c r="T205" s="948" t="s">
        <v>644</v>
      </c>
      <c r="U205" s="949"/>
      <c r="V205" s="949"/>
      <c r="W205" s="950"/>
      <c r="X205" s="897"/>
      <c r="Y205" s="898"/>
      <c r="Z205" s="898"/>
      <c r="AA205" s="899"/>
    </row>
    <row r="206" spans="2:27" customFormat="1" ht="15" customHeight="1" x14ac:dyDescent="0.2">
      <c r="B206" s="342" t="s">
        <v>143</v>
      </c>
      <c r="C206" s="343"/>
      <c r="D206" s="343"/>
      <c r="E206" s="343"/>
      <c r="F206" s="343"/>
      <c r="G206" s="348"/>
      <c r="H206" s="945"/>
      <c r="I206" s="946"/>
      <c r="J206" s="946"/>
      <c r="K206" s="947"/>
      <c r="L206" s="945"/>
      <c r="M206" s="946"/>
      <c r="N206" s="946"/>
      <c r="O206" s="947"/>
      <c r="P206" s="945"/>
      <c r="Q206" s="946"/>
      <c r="R206" s="946"/>
      <c r="S206" s="947"/>
      <c r="T206" s="918" t="str">
        <f>IFERROR(P206/H206,"")</f>
        <v/>
      </c>
      <c r="U206" s="919"/>
      <c r="V206" s="919"/>
      <c r="W206" s="920"/>
      <c r="X206" s="1306"/>
      <c r="Y206" s="1307"/>
      <c r="Z206" s="1307"/>
      <c r="AA206" s="1308"/>
    </row>
    <row r="207" spans="2:27" customFormat="1" ht="15" customHeight="1" x14ac:dyDescent="0.2">
      <c r="B207" s="342" t="s">
        <v>144</v>
      </c>
      <c r="C207" s="343"/>
      <c r="D207" s="343"/>
      <c r="E207" s="343"/>
      <c r="F207" s="343"/>
      <c r="G207" s="348"/>
      <c r="H207" s="945"/>
      <c r="I207" s="946"/>
      <c r="J207" s="946"/>
      <c r="K207" s="947"/>
      <c r="L207" s="945"/>
      <c r="M207" s="946"/>
      <c r="N207" s="946"/>
      <c r="O207" s="947"/>
      <c r="P207" s="945"/>
      <c r="Q207" s="946"/>
      <c r="R207" s="946"/>
      <c r="S207" s="947"/>
      <c r="T207" s="918" t="str">
        <f t="shared" ref="T207:T213" si="30">IFERROR(P207/H207,"")</f>
        <v/>
      </c>
      <c r="U207" s="919"/>
      <c r="V207" s="919"/>
      <c r="W207" s="920"/>
      <c r="X207" s="1309"/>
      <c r="Y207" s="1310"/>
      <c r="Z207" s="1310"/>
      <c r="AA207" s="1311"/>
    </row>
    <row r="208" spans="2:27" customFormat="1" ht="15" customHeight="1" x14ac:dyDescent="0.2">
      <c r="B208" s="342" t="s">
        <v>145</v>
      </c>
      <c r="C208" s="343"/>
      <c r="D208" s="343"/>
      <c r="E208" s="343"/>
      <c r="F208" s="343"/>
      <c r="G208" s="348"/>
      <c r="H208" s="945"/>
      <c r="I208" s="946"/>
      <c r="J208" s="946"/>
      <c r="K208" s="947"/>
      <c r="L208" s="945"/>
      <c r="M208" s="946"/>
      <c r="N208" s="946"/>
      <c r="O208" s="947"/>
      <c r="P208" s="945"/>
      <c r="Q208" s="946"/>
      <c r="R208" s="946"/>
      <c r="S208" s="947"/>
      <c r="T208" s="918" t="str">
        <f t="shared" si="30"/>
        <v/>
      </c>
      <c r="U208" s="919"/>
      <c r="V208" s="919"/>
      <c r="W208" s="920"/>
      <c r="X208" s="1309"/>
      <c r="Y208" s="1310"/>
      <c r="Z208" s="1310"/>
      <c r="AA208" s="1311"/>
    </row>
    <row r="209" spans="2:27" customFormat="1" ht="15" customHeight="1" x14ac:dyDescent="0.2">
      <c r="B209" s="342" t="s">
        <v>146</v>
      </c>
      <c r="C209" s="343"/>
      <c r="D209" s="343"/>
      <c r="E209" s="343"/>
      <c r="F209" s="343"/>
      <c r="G209" s="348"/>
      <c r="H209" s="945"/>
      <c r="I209" s="946"/>
      <c r="J209" s="946"/>
      <c r="K209" s="947"/>
      <c r="L209" s="945"/>
      <c r="M209" s="946"/>
      <c r="N209" s="946"/>
      <c r="O209" s="947"/>
      <c r="P209" s="945"/>
      <c r="Q209" s="946"/>
      <c r="R209" s="946"/>
      <c r="S209" s="947"/>
      <c r="T209" s="918" t="str">
        <f t="shared" si="30"/>
        <v/>
      </c>
      <c r="U209" s="919"/>
      <c r="V209" s="919"/>
      <c r="W209" s="920"/>
      <c r="X209" s="1309"/>
      <c r="Y209" s="1310"/>
      <c r="Z209" s="1310"/>
      <c r="AA209" s="1311"/>
    </row>
    <row r="210" spans="2:27" customFormat="1" ht="15" customHeight="1" x14ac:dyDescent="0.2">
      <c r="B210" s="342" t="s">
        <v>147</v>
      </c>
      <c r="C210" s="343"/>
      <c r="D210" s="343"/>
      <c r="E210" s="343"/>
      <c r="F210" s="343"/>
      <c r="G210" s="348"/>
      <c r="H210" s="945"/>
      <c r="I210" s="946"/>
      <c r="J210" s="946"/>
      <c r="K210" s="947"/>
      <c r="L210" s="945"/>
      <c r="M210" s="946"/>
      <c r="N210" s="946"/>
      <c r="O210" s="947"/>
      <c r="P210" s="945"/>
      <c r="Q210" s="946"/>
      <c r="R210" s="946"/>
      <c r="S210" s="947"/>
      <c r="T210" s="918" t="str">
        <f t="shared" si="30"/>
        <v/>
      </c>
      <c r="U210" s="919"/>
      <c r="V210" s="919"/>
      <c r="W210" s="920"/>
      <c r="X210" s="1309"/>
      <c r="Y210" s="1310"/>
      <c r="Z210" s="1310"/>
      <c r="AA210" s="1311"/>
    </row>
    <row r="211" spans="2:27" customFormat="1" ht="15" customHeight="1" x14ac:dyDescent="0.2">
      <c r="B211" s="342" t="s">
        <v>148</v>
      </c>
      <c r="C211" s="343"/>
      <c r="D211" s="343"/>
      <c r="E211" s="343"/>
      <c r="F211" s="343"/>
      <c r="G211" s="348"/>
      <c r="H211" s="945"/>
      <c r="I211" s="946"/>
      <c r="J211" s="946"/>
      <c r="K211" s="947"/>
      <c r="L211" s="945"/>
      <c r="M211" s="946"/>
      <c r="N211" s="946"/>
      <c r="O211" s="947"/>
      <c r="P211" s="945"/>
      <c r="Q211" s="946"/>
      <c r="R211" s="946"/>
      <c r="S211" s="947"/>
      <c r="T211" s="918" t="str">
        <f t="shared" si="30"/>
        <v/>
      </c>
      <c r="U211" s="919"/>
      <c r="V211" s="919"/>
      <c r="W211" s="920"/>
      <c r="X211" s="1309"/>
      <c r="Y211" s="1310"/>
      <c r="Z211" s="1310"/>
      <c r="AA211" s="1311"/>
    </row>
    <row r="212" spans="2:27" customFormat="1" ht="15" customHeight="1" x14ac:dyDescent="0.2">
      <c r="B212" s="342" t="s">
        <v>149</v>
      </c>
      <c r="C212" s="343"/>
      <c r="D212" s="343"/>
      <c r="E212" s="343"/>
      <c r="F212" s="343"/>
      <c r="G212" s="348"/>
      <c r="H212" s="945"/>
      <c r="I212" s="946"/>
      <c r="J212" s="946"/>
      <c r="K212" s="947"/>
      <c r="L212" s="945"/>
      <c r="M212" s="946"/>
      <c r="N212" s="946"/>
      <c r="O212" s="947"/>
      <c r="P212" s="945"/>
      <c r="Q212" s="946"/>
      <c r="R212" s="946"/>
      <c r="S212" s="947"/>
      <c r="T212" s="918" t="str">
        <f t="shared" si="30"/>
        <v/>
      </c>
      <c r="U212" s="919"/>
      <c r="V212" s="919"/>
      <c r="W212" s="920"/>
      <c r="X212" s="1309"/>
      <c r="Y212" s="1310"/>
      <c r="Z212" s="1310"/>
      <c r="AA212" s="1311"/>
    </row>
    <row r="213" spans="2:27" customFormat="1" ht="15" customHeight="1" x14ac:dyDescent="0.2">
      <c r="B213" s="342" t="s">
        <v>150</v>
      </c>
      <c r="C213" s="343"/>
      <c r="D213" s="343"/>
      <c r="E213" s="343"/>
      <c r="F213" s="343"/>
      <c r="G213" s="348"/>
      <c r="H213" s="945"/>
      <c r="I213" s="946"/>
      <c r="J213" s="946"/>
      <c r="K213" s="947"/>
      <c r="L213" s="945"/>
      <c r="M213" s="946"/>
      <c r="N213" s="946"/>
      <c r="O213" s="947"/>
      <c r="P213" s="945"/>
      <c r="Q213" s="946"/>
      <c r="R213" s="946"/>
      <c r="S213" s="947"/>
      <c r="T213" s="918" t="str">
        <f t="shared" si="30"/>
        <v/>
      </c>
      <c r="U213" s="919"/>
      <c r="V213" s="919"/>
      <c r="W213" s="920"/>
      <c r="X213" s="1309"/>
      <c r="Y213" s="1310"/>
      <c r="Z213" s="1310"/>
      <c r="AA213" s="1311"/>
    </row>
    <row r="214" spans="2:27" customFormat="1" ht="15" customHeight="1" x14ac:dyDescent="0.2">
      <c r="B214" s="342" t="s">
        <v>151</v>
      </c>
      <c r="C214" s="343"/>
      <c r="D214" s="343"/>
      <c r="E214" s="343"/>
      <c r="F214" s="343"/>
      <c r="G214" s="348"/>
      <c r="H214" s="945"/>
      <c r="I214" s="946"/>
      <c r="J214" s="946"/>
      <c r="K214" s="947"/>
      <c r="L214" s="945"/>
      <c r="M214" s="946"/>
      <c r="N214" s="946"/>
      <c r="O214" s="947"/>
      <c r="P214" s="945"/>
      <c r="Q214" s="946"/>
      <c r="R214" s="946"/>
      <c r="S214" s="947"/>
      <c r="T214" s="918" t="str">
        <f>IFERROR(P214/H214,"")</f>
        <v/>
      </c>
      <c r="U214" s="919"/>
      <c r="V214" s="919"/>
      <c r="W214" s="920"/>
      <c r="X214" s="1309"/>
      <c r="Y214" s="1310"/>
      <c r="Z214" s="1310"/>
      <c r="AA214" s="1311"/>
    </row>
    <row r="215" spans="2:27" customFormat="1" ht="15" customHeight="1" x14ac:dyDescent="0.2">
      <c r="B215" s="589" t="s">
        <v>55</v>
      </c>
      <c r="C215" s="599"/>
      <c r="D215" s="599"/>
      <c r="E215" s="599"/>
      <c r="F215" s="599"/>
      <c r="G215" s="590"/>
      <c r="H215" s="915">
        <f>SUM(H206:K214)</f>
        <v>0</v>
      </c>
      <c r="I215" s="916"/>
      <c r="J215" s="916"/>
      <c r="K215" s="917"/>
      <c r="L215" s="915">
        <f>SUM(L206:O214)</f>
        <v>0</v>
      </c>
      <c r="M215" s="916"/>
      <c r="N215" s="916"/>
      <c r="O215" s="917"/>
      <c r="P215" s="915">
        <f>SUM(P206:S214)</f>
        <v>0</v>
      </c>
      <c r="Q215" s="916"/>
      <c r="R215" s="916"/>
      <c r="S215" s="917"/>
      <c r="T215" s="918" t="str">
        <f>IFERROR(P215/H215,"")</f>
        <v/>
      </c>
      <c r="U215" s="919"/>
      <c r="V215" s="919"/>
      <c r="W215" s="920"/>
      <c r="X215" s="1312"/>
      <c r="Y215" s="1313"/>
      <c r="Z215" s="1313"/>
      <c r="AA215" s="1314"/>
    </row>
    <row r="216" spans="2:27" customFormat="1" ht="14.25" customHeight="1" x14ac:dyDescent="0.2">
      <c r="B216" s="894" t="s">
        <v>28</v>
      </c>
      <c r="C216" s="895"/>
      <c r="D216" s="895"/>
      <c r="E216" s="895"/>
      <c r="F216" s="895"/>
      <c r="G216" s="896"/>
      <c r="H216" s="894" t="s">
        <v>405</v>
      </c>
      <c r="I216" s="895"/>
      <c r="J216" s="895"/>
      <c r="K216" s="895"/>
      <c r="L216" s="81"/>
      <c r="M216" s="183"/>
      <c r="N216" s="183"/>
      <c r="O216" s="184"/>
      <c r="P216" s="927"/>
      <c r="Q216" s="928"/>
      <c r="R216" s="928"/>
      <c r="S216" s="929"/>
      <c r="T216" s="933"/>
      <c r="U216" s="934"/>
      <c r="V216" s="934"/>
      <c r="W216" s="935"/>
      <c r="X216" s="894" t="s">
        <v>102</v>
      </c>
      <c r="Y216" s="895"/>
      <c r="Z216" s="895"/>
      <c r="AA216" s="896"/>
    </row>
    <row r="217" spans="2:27" customFormat="1" ht="30.75" customHeight="1" x14ac:dyDescent="0.2">
      <c r="B217" s="897"/>
      <c r="C217" s="898"/>
      <c r="D217" s="898"/>
      <c r="E217" s="898"/>
      <c r="F217" s="898"/>
      <c r="G217" s="899"/>
      <c r="H217" s="897"/>
      <c r="I217" s="898"/>
      <c r="J217" s="898"/>
      <c r="K217" s="899"/>
      <c r="L217" s="930" t="s">
        <v>184</v>
      </c>
      <c r="M217" s="931"/>
      <c r="N217" s="931"/>
      <c r="O217" s="932"/>
      <c r="P217" s="927" t="s">
        <v>643</v>
      </c>
      <c r="Q217" s="928"/>
      <c r="R217" s="928"/>
      <c r="S217" s="929"/>
      <c r="T217" s="933" t="s">
        <v>644</v>
      </c>
      <c r="U217" s="934"/>
      <c r="V217" s="934"/>
      <c r="W217" s="935"/>
      <c r="X217" s="897"/>
      <c r="Y217" s="898"/>
      <c r="Z217" s="898"/>
      <c r="AA217" s="899"/>
    </row>
    <row r="218" spans="2:27" customFormat="1" ht="15" customHeight="1" x14ac:dyDescent="0.2">
      <c r="B218" s="342" t="s">
        <v>143</v>
      </c>
      <c r="C218" s="343"/>
      <c r="D218" s="343"/>
      <c r="E218" s="343"/>
      <c r="F218" s="343"/>
      <c r="G218" s="348"/>
      <c r="H218" s="915">
        <f>IFERROR(AVERAGE(H182,H194,H206*12/9),"")</f>
        <v>0</v>
      </c>
      <c r="I218" s="916"/>
      <c r="J218" s="916"/>
      <c r="K218" s="917"/>
      <c r="L218" s="915">
        <f>IFERROR(AVERAGE(L182,L194,L206*12/9),"")</f>
        <v>0</v>
      </c>
      <c r="M218" s="916"/>
      <c r="N218" s="916"/>
      <c r="O218" s="917"/>
      <c r="P218" s="915">
        <f>IFERROR(AVERAGE(P182,P194,P206*12/9),"")</f>
        <v>0</v>
      </c>
      <c r="Q218" s="916"/>
      <c r="R218" s="916">
        <f t="shared" ref="R218:R227" si="31">IFERROR(AVERAGE(R194,R206*12/9),"")</f>
        <v>0</v>
      </c>
      <c r="S218" s="917"/>
      <c r="T218" s="918" t="str">
        <f>IFERROR(P218/H218,"")</f>
        <v/>
      </c>
      <c r="U218" s="919"/>
      <c r="V218" s="919"/>
      <c r="W218" s="920"/>
      <c r="X218" s="936"/>
      <c r="Y218" s="937"/>
      <c r="Z218" s="937"/>
      <c r="AA218" s="938"/>
    </row>
    <row r="219" spans="2:27" customFormat="1" ht="15" customHeight="1" x14ac:dyDescent="0.2">
      <c r="B219" s="342" t="s">
        <v>144</v>
      </c>
      <c r="C219" s="343"/>
      <c r="D219" s="343"/>
      <c r="E219" s="343"/>
      <c r="F219" s="343"/>
      <c r="G219" s="348"/>
      <c r="H219" s="915">
        <f t="shared" ref="H219:H227" si="32">IFERROR(AVERAGE(H183,H195,H207*12/9),"")</f>
        <v>0</v>
      </c>
      <c r="I219" s="916"/>
      <c r="J219" s="916"/>
      <c r="K219" s="917"/>
      <c r="L219" s="915">
        <f t="shared" ref="L219:L226" si="33">IFERROR(AVERAGE(L183,L195,L207*12/9),"")</f>
        <v>0</v>
      </c>
      <c r="M219" s="916"/>
      <c r="N219" s="916"/>
      <c r="O219" s="917"/>
      <c r="P219" s="915">
        <f t="shared" ref="P219:P226" si="34">IFERROR(AVERAGE(P183,P195,P207*12/9),"")</f>
        <v>0</v>
      </c>
      <c r="Q219" s="916"/>
      <c r="R219" s="916">
        <f t="shared" si="31"/>
        <v>0</v>
      </c>
      <c r="S219" s="917"/>
      <c r="T219" s="918" t="str">
        <f t="shared" ref="T219:T226" si="35">IFERROR(P219/H219,"")</f>
        <v/>
      </c>
      <c r="U219" s="919"/>
      <c r="V219" s="919"/>
      <c r="W219" s="920"/>
      <c r="X219" s="939"/>
      <c r="Y219" s="940"/>
      <c r="Z219" s="940"/>
      <c r="AA219" s="941"/>
    </row>
    <row r="220" spans="2:27" customFormat="1" ht="15" customHeight="1" x14ac:dyDescent="0.2">
      <c r="B220" s="342" t="s">
        <v>145</v>
      </c>
      <c r="C220" s="343"/>
      <c r="D220" s="343"/>
      <c r="E220" s="343"/>
      <c r="F220" s="343"/>
      <c r="G220" s="348"/>
      <c r="H220" s="915">
        <f t="shared" si="32"/>
        <v>0</v>
      </c>
      <c r="I220" s="916"/>
      <c r="J220" s="916"/>
      <c r="K220" s="917"/>
      <c r="L220" s="915">
        <f t="shared" si="33"/>
        <v>0</v>
      </c>
      <c r="M220" s="916"/>
      <c r="N220" s="916"/>
      <c r="O220" s="917"/>
      <c r="P220" s="915">
        <f t="shared" si="34"/>
        <v>0</v>
      </c>
      <c r="Q220" s="916"/>
      <c r="R220" s="916">
        <f t="shared" si="31"/>
        <v>0</v>
      </c>
      <c r="S220" s="917"/>
      <c r="T220" s="918" t="str">
        <f t="shared" si="35"/>
        <v/>
      </c>
      <c r="U220" s="919"/>
      <c r="V220" s="919"/>
      <c r="W220" s="920"/>
      <c r="X220" s="939"/>
      <c r="Y220" s="940"/>
      <c r="Z220" s="940"/>
      <c r="AA220" s="941"/>
    </row>
    <row r="221" spans="2:27" customFormat="1" ht="15" customHeight="1" x14ac:dyDescent="0.2">
      <c r="B221" s="342" t="s">
        <v>146</v>
      </c>
      <c r="C221" s="343"/>
      <c r="D221" s="343"/>
      <c r="E221" s="343"/>
      <c r="F221" s="343"/>
      <c r="G221" s="348"/>
      <c r="H221" s="915">
        <f t="shared" si="32"/>
        <v>0</v>
      </c>
      <c r="I221" s="916"/>
      <c r="J221" s="916"/>
      <c r="K221" s="917"/>
      <c r="L221" s="915">
        <f t="shared" si="33"/>
        <v>0</v>
      </c>
      <c r="M221" s="916"/>
      <c r="N221" s="916"/>
      <c r="O221" s="917"/>
      <c r="P221" s="915">
        <f t="shared" si="34"/>
        <v>0</v>
      </c>
      <c r="Q221" s="916"/>
      <c r="R221" s="916">
        <f t="shared" si="31"/>
        <v>0</v>
      </c>
      <c r="S221" s="917"/>
      <c r="T221" s="918" t="str">
        <f t="shared" si="35"/>
        <v/>
      </c>
      <c r="U221" s="919"/>
      <c r="V221" s="919"/>
      <c r="W221" s="920"/>
      <c r="X221" s="939"/>
      <c r="Y221" s="940"/>
      <c r="Z221" s="940"/>
      <c r="AA221" s="941"/>
    </row>
    <row r="222" spans="2:27" customFormat="1" ht="15" customHeight="1" x14ac:dyDescent="0.2">
      <c r="B222" s="342" t="s">
        <v>147</v>
      </c>
      <c r="C222" s="343"/>
      <c r="D222" s="343"/>
      <c r="E222" s="343"/>
      <c r="F222" s="343"/>
      <c r="G222" s="348"/>
      <c r="H222" s="915">
        <f t="shared" si="32"/>
        <v>0</v>
      </c>
      <c r="I222" s="916"/>
      <c r="J222" s="916"/>
      <c r="K222" s="917"/>
      <c r="L222" s="915">
        <f t="shared" si="33"/>
        <v>0</v>
      </c>
      <c r="M222" s="916"/>
      <c r="N222" s="916"/>
      <c r="O222" s="917"/>
      <c r="P222" s="915">
        <f t="shared" si="34"/>
        <v>0</v>
      </c>
      <c r="Q222" s="916"/>
      <c r="R222" s="916">
        <f t="shared" si="31"/>
        <v>0</v>
      </c>
      <c r="S222" s="917"/>
      <c r="T222" s="918" t="str">
        <f t="shared" si="35"/>
        <v/>
      </c>
      <c r="U222" s="919"/>
      <c r="V222" s="919"/>
      <c r="W222" s="920"/>
      <c r="X222" s="939"/>
      <c r="Y222" s="940"/>
      <c r="Z222" s="940"/>
      <c r="AA222" s="941"/>
    </row>
    <row r="223" spans="2:27" customFormat="1" ht="15" customHeight="1" x14ac:dyDescent="0.2">
      <c r="B223" s="342" t="s">
        <v>148</v>
      </c>
      <c r="C223" s="343"/>
      <c r="D223" s="343"/>
      <c r="E223" s="343"/>
      <c r="F223" s="343"/>
      <c r="G223" s="348"/>
      <c r="H223" s="915">
        <f t="shared" si="32"/>
        <v>0</v>
      </c>
      <c r="I223" s="916"/>
      <c r="J223" s="916"/>
      <c r="K223" s="917"/>
      <c r="L223" s="915">
        <f t="shared" si="33"/>
        <v>0</v>
      </c>
      <c r="M223" s="916"/>
      <c r="N223" s="916"/>
      <c r="O223" s="917"/>
      <c r="P223" s="915">
        <f t="shared" si="34"/>
        <v>0</v>
      </c>
      <c r="Q223" s="916"/>
      <c r="R223" s="916">
        <f t="shared" si="31"/>
        <v>0</v>
      </c>
      <c r="S223" s="917"/>
      <c r="T223" s="918" t="str">
        <f t="shared" si="35"/>
        <v/>
      </c>
      <c r="U223" s="919"/>
      <c r="V223" s="919"/>
      <c r="W223" s="920"/>
      <c r="X223" s="939"/>
      <c r="Y223" s="940"/>
      <c r="Z223" s="940"/>
      <c r="AA223" s="941"/>
    </row>
    <row r="224" spans="2:27" customFormat="1" ht="15" customHeight="1" x14ac:dyDescent="0.2">
      <c r="B224" s="342" t="s">
        <v>149</v>
      </c>
      <c r="C224" s="343"/>
      <c r="D224" s="343"/>
      <c r="E224" s="343"/>
      <c r="F224" s="343"/>
      <c r="G224" s="348"/>
      <c r="H224" s="915">
        <f t="shared" si="32"/>
        <v>0</v>
      </c>
      <c r="I224" s="916"/>
      <c r="J224" s="916"/>
      <c r="K224" s="917"/>
      <c r="L224" s="915">
        <f t="shared" si="33"/>
        <v>0</v>
      </c>
      <c r="M224" s="916"/>
      <c r="N224" s="916"/>
      <c r="O224" s="917"/>
      <c r="P224" s="915">
        <f t="shared" si="34"/>
        <v>0</v>
      </c>
      <c r="Q224" s="916"/>
      <c r="R224" s="916">
        <f t="shared" si="31"/>
        <v>0</v>
      </c>
      <c r="S224" s="917"/>
      <c r="T224" s="918" t="str">
        <f t="shared" si="35"/>
        <v/>
      </c>
      <c r="U224" s="919"/>
      <c r="V224" s="919"/>
      <c r="W224" s="920"/>
      <c r="X224" s="939"/>
      <c r="Y224" s="940"/>
      <c r="Z224" s="940"/>
      <c r="AA224" s="941"/>
    </row>
    <row r="225" spans="2:27" customFormat="1" ht="15" customHeight="1" x14ac:dyDescent="0.2">
      <c r="B225" s="342" t="s">
        <v>150</v>
      </c>
      <c r="C225" s="343"/>
      <c r="D225" s="343"/>
      <c r="E225" s="343"/>
      <c r="F225" s="343"/>
      <c r="G225" s="348"/>
      <c r="H225" s="915">
        <f t="shared" si="32"/>
        <v>0</v>
      </c>
      <c r="I225" s="916"/>
      <c r="J225" s="916"/>
      <c r="K225" s="917"/>
      <c r="L225" s="915">
        <f t="shared" si="33"/>
        <v>0</v>
      </c>
      <c r="M225" s="916"/>
      <c r="N225" s="916"/>
      <c r="O225" s="917"/>
      <c r="P225" s="915">
        <f t="shared" si="34"/>
        <v>0</v>
      </c>
      <c r="Q225" s="916"/>
      <c r="R225" s="916">
        <f t="shared" si="31"/>
        <v>0</v>
      </c>
      <c r="S225" s="917"/>
      <c r="T225" s="918" t="str">
        <f t="shared" si="35"/>
        <v/>
      </c>
      <c r="U225" s="919"/>
      <c r="V225" s="919"/>
      <c r="W225" s="920"/>
      <c r="X225" s="939"/>
      <c r="Y225" s="940"/>
      <c r="Z225" s="940"/>
      <c r="AA225" s="941"/>
    </row>
    <row r="226" spans="2:27" customFormat="1" ht="15" customHeight="1" x14ac:dyDescent="0.2">
      <c r="B226" s="342" t="s">
        <v>151</v>
      </c>
      <c r="C226" s="343"/>
      <c r="D226" s="343"/>
      <c r="E226" s="343"/>
      <c r="F226" s="343"/>
      <c r="G226" s="348"/>
      <c r="H226" s="915">
        <f>IFERROR(AVERAGE(H190,H202,H214*12/9),"")</f>
        <v>0</v>
      </c>
      <c r="I226" s="916"/>
      <c r="J226" s="916"/>
      <c r="K226" s="917"/>
      <c r="L226" s="915">
        <f t="shared" si="33"/>
        <v>0</v>
      </c>
      <c r="M226" s="916"/>
      <c r="N226" s="916"/>
      <c r="O226" s="917"/>
      <c r="P226" s="915">
        <f t="shared" si="34"/>
        <v>0</v>
      </c>
      <c r="Q226" s="916"/>
      <c r="R226" s="916">
        <f t="shared" si="31"/>
        <v>0</v>
      </c>
      <c r="S226" s="917"/>
      <c r="T226" s="918" t="str">
        <f t="shared" si="35"/>
        <v/>
      </c>
      <c r="U226" s="919"/>
      <c r="V226" s="919"/>
      <c r="W226" s="920"/>
      <c r="X226" s="939"/>
      <c r="Y226" s="940"/>
      <c r="Z226" s="940"/>
      <c r="AA226" s="941"/>
    </row>
    <row r="227" spans="2:27" customFormat="1" ht="15" customHeight="1" x14ac:dyDescent="0.2">
      <c r="B227" s="589" t="s">
        <v>55</v>
      </c>
      <c r="C227" s="599"/>
      <c r="D227" s="599"/>
      <c r="E227" s="599"/>
      <c r="F227" s="599"/>
      <c r="G227" s="590"/>
      <c r="H227" s="915">
        <f t="shared" si="32"/>
        <v>0</v>
      </c>
      <c r="I227" s="916"/>
      <c r="J227" s="916"/>
      <c r="K227" s="917"/>
      <c r="L227" s="915">
        <f>IFERROR(AVERAGE(L191,L203,L215*12/9),"")</f>
        <v>0</v>
      </c>
      <c r="M227" s="916"/>
      <c r="N227" s="916"/>
      <c r="O227" s="917"/>
      <c r="P227" s="915">
        <f>IFERROR(AVERAGE(P191,P203,P215*12/9),"")</f>
        <v>0</v>
      </c>
      <c r="Q227" s="916"/>
      <c r="R227" s="916">
        <f t="shared" si="31"/>
        <v>0</v>
      </c>
      <c r="S227" s="917"/>
      <c r="T227" s="918" t="str">
        <f>IFERROR(P227/H227,"")</f>
        <v/>
      </c>
      <c r="U227" s="919"/>
      <c r="V227" s="919"/>
      <c r="W227" s="920"/>
      <c r="X227" s="942"/>
      <c r="Y227" s="943"/>
      <c r="Z227" s="943"/>
      <c r="AA227" s="944"/>
    </row>
    <row r="228" spans="2:27" s="110" customFormat="1" ht="15" customHeight="1" x14ac:dyDescent="0.2">
      <c r="B228" s="128"/>
      <c r="C228" s="142"/>
      <c r="D228" s="128"/>
      <c r="E228" s="128"/>
      <c r="F228" s="128"/>
      <c r="G228" s="128"/>
      <c r="H228" s="128"/>
      <c r="I228" s="143"/>
      <c r="J228" s="143"/>
      <c r="K228" s="143"/>
      <c r="L228" s="143"/>
      <c r="M228" s="143"/>
      <c r="N228" s="143"/>
      <c r="O228" s="143"/>
      <c r="P228" s="143"/>
      <c r="Q228" s="143"/>
      <c r="R228" s="143"/>
      <c r="S228" s="143"/>
      <c r="T228" s="143"/>
      <c r="U228" s="143"/>
      <c r="V228" s="143"/>
      <c r="W228" s="143"/>
    </row>
    <row r="229" spans="2:27" s="110" customFormat="1" ht="15" customHeight="1" x14ac:dyDescent="0.2">
      <c r="B229" s="110" t="s">
        <v>592</v>
      </c>
    </row>
    <row r="230" spans="2:27" s="110" customFormat="1" ht="15" customHeight="1" x14ac:dyDescent="0.2">
      <c r="B230" s="110" t="s">
        <v>556</v>
      </c>
    </row>
    <row r="231" spans="2:27" customFormat="1" ht="13.8" customHeight="1" x14ac:dyDescent="0.2">
      <c r="B231" s="894" t="s">
        <v>28</v>
      </c>
      <c r="C231" s="895"/>
      <c r="D231" s="895"/>
      <c r="E231" s="895"/>
      <c r="F231" s="895"/>
      <c r="G231" s="896"/>
      <c r="H231" s="894" t="s">
        <v>557</v>
      </c>
      <c r="I231" s="895"/>
      <c r="J231" s="895"/>
      <c r="K231" s="895"/>
      <c r="L231" s="81"/>
      <c r="M231" s="183"/>
      <c r="N231" s="183"/>
      <c r="O231" s="184"/>
      <c r="P231" s="81"/>
      <c r="Q231" s="183"/>
      <c r="R231" s="183"/>
      <c r="S231" s="184"/>
      <c r="T231" s="81"/>
      <c r="U231" s="183"/>
      <c r="V231" s="183"/>
      <c r="W231" s="184"/>
      <c r="X231" s="894" t="s">
        <v>102</v>
      </c>
      <c r="Y231" s="895"/>
      <c r="Z231" s="895"/>
      <c r="AA231" s="896"/>
    </row>
    <row r="232" spans="2:27" customFormat="1" ht="30.75" customHeight="1" x14ac:dyDescent="0.2">
      <c r="B232" s="897"/>
      <c r="C232" s="898"/>
      <c r="D232" s="898"/>
      <c r="E232" s="898"/>
      <c r="F232" s="898"/>
      <c r="G232" s="899"/>
      <c r="H232" s="897"/>
      <c r="I232" s="898"/>
      <c r="J232" s="898"/>
      <c r="K232" s="898"/>
      <c r="L232" s="948" t="s">
        <v>184</v>
      </c>
      <c r="M232" s="949"/>
      <c r="N232" s="949"/>
      <c r="O232" s="950"/>
      <c r="P232" s="948" t="s">
        <v>643</v>
      </c>
      <c r="Q232" s="949"/>
      <c r="R232" s="949"/>
      <c r="S232" s="950"/>
      <c r="T232" s="948" t="s">
        <v>644</v>
      </c>
      <c r="U232" s="949"/>
      <c r="V232" s="949"/>
      <c r="W232" s="950"/>
      <c r="X232" s="897"/>
      <c r="Y232" s="898"/>
      <c r="Z232" s="898"/>
      <c r="AA232" s="899"/>
    </row>
    <row r="233" spans="2:27" customFormat="1" ht="15" customHeight="1" x14ac:dyDescent="0.2">
      <c r="B233" s="342" t="s">
        <v>143</v>
      </c>
      <c r="C233" s="343"/>
      <c r="D233" s="343"/>
      <c r="E233" s="343"/>
      <c r="F233" s="343"/>
      <c r="G233" s="348"/>
      <c r="H233" s="945"/>
      <c r="I233" s="946"/>
      <c r="J233" s="962">
        <v>0</v>
      </c>
      <c r="K233" s="963"/>
      <c r="L233" s="945"/>
      <c r="M233" s="946"/>
      <c r="N233" s="962">
        <v>0</v>
      </c>
      <c r="O233" s="963"/>
      <c r="P233" s="964"/>
      <c r="Q233" s="965"/>
      <c r="R233" s="965"/>
      <c r="S233" s="966"/>
      <c r="T233" s="918" t="str">
        <f>IFERROR(P233/H233,"")</f>
        <v/>
      </c>
      <c r="U233" s="919"/>
      <c r="V233" s="919"/>
      <c r="W233" s="920"/>
      <c r="X233" s="936"/>
      <c r="Y233" s="937"/>
      <c r="Z233" s="937"/>
      <c r="AA233" s="938"/>
    </row>
    <row r="234" spans="2:27" customFormat="1" ht="15" customHeight="1" x14ac:dyDescent="0.2">
      <c r="B234" s="342" t="s">
        <v>144</v>
      </c>
      <c r="C234" s="343"/>
      <c r="D234" s="343"/>
      <c r="E234" s="343"/>
      <c r="F234" s="343"/>
      <c r="G234" s="348"/>
      <c r="H234" s="945"/>
      <c r="I234" s="946"/>
      <c r="J234" s="962">
        <v>0</v>
      </c>
      <c r="K234" s="963"/>
      <c r="L234" s="945"/>
      <c r="M234" s="946"/>
      <c r="N234" s="962">
        <v>0</v>
      </c>
      <c r="O234" s="963"/>
      <c r="P234" s="964"/>
      <c r="Q234" s="965"/>
      <c r="R234" s="965"/>
      <c r="S234" s="966"/>
      <c r="T234" s="918" t="str">
        <f t="shared" ref="T234:T241" si="36">IFERROR(P234/H234,"")</f>
        <v/>
      </c>
      <c r="U234" s="919"/>
      <c r="V234" s="919"/>
      <c r="W234" s="920"/>
      <c r="X234" s="939"/>
      <c r="Y234" s="940"/>
      <c r="Z234" s="940"/>
      <c r="AA234" s="941"/>
    </row>
    <row r="235" spans="2:27" customFormat="1" ht="15" customHeight="1" x14ac:dyDescent="0.2">
      <c r="B235" s="342" t="s">
        <v>145</v>
      </c>
      <c r="C235" s="343"/>
      <c r="D235" s="343"/>
      <c r="E235" s="343"/>
      <c r="F235" s="343"/>
      <c r="G235" s="348"/>
      <c r="H235" s="945"/>
      <c r="I235" s="946"/>
      <c r="J235" s="962">
        <v>0</v>
      </c>
      <c r="K235" s="963"/>
      <c r="L235" s="945"/>
      <c r="M235" s="946"/>
      <c r="N235" s="962">
        <v>0</v>
      </c>
      <c r="O235" s="963"/>
      <c r="P235" s="964"/>
      <c r="Q235" s="965"/>
      <c r="R235" s="965"/>
      <c r="S235" s="966"/>
      <c r="T235" s="918" t="str">
        <f t="shared" si="36"/>
        <v/>
      </c>
      <c r="U235" s="919"/>
      <c r="V235" s="919"/>
      <c r="W235" s="920"/>
      <c r="X235" s="939"/>
      <c r="Y235" s="940"/>
      <c r="Z235" s="940"/>
      <c r="AA235" s="941"/>
    </row>
    <row r="236" spans="2:27" customFormat="1" ht="15" customHeight="1" x14ac:dyDescent="0.2">
      <c r="B236" s="342" t="s">
        <v>146</v>
      </c>
      <c r="C236" s="343"/>
      <c r="D236" s="343"/>
      <c r="E236" s="343"/>
      <c r="F236" s="343"/>
      <c r="G236" s="348"/>
      <c r="H236" s="945"/>
      <c r="I236" s="946"/>
      <c r="J236" s="962">
        <v>0</v>
      </c>
      <c r="K236" s="963"/>
      <c r="L236" s="945"/>
      <c r="M236" s="946"/>
      <c r="N236" s="962">
        <v>0</v>
      </c>
      <c r="O236" s="963"/>
      <c r="P236" s="964"/>
      <c r="Q236" s="965"/>
      <c r="R236" s="965"/>
      <c r="S236" s="966"/>
      <c r="T236" s="918" t="str">
        <f t="shared" si="36"/>
        <v/>
      </c>
      <c r="U236" s="919"/>
      <c r="V236" s="919"/>
      <c r="W236" s="920"/>
      <c r="X236" s="939"/>
      <c r="Y236" s="940"/>
      <c r="Z236" s="940"/>
      <c r="AA236" s="941"/>
    </row>
    <row r="237" spans="2:27" customFormat="1" ht="15" customHeight="1" x14ac:dyDescent="0.2">
      <c r="B237" s="342" t="s">
        <v>147</v>
      </c>
      <c r="C237" s="343"/>
      <c r="D237" s="343"/>
      <c r="E237" s="343"/>
      <c r="F237" s="343"/>
      <c r="G237" s="348"/>
      <c r="H237" s="945"/>
      <c r="I237" s="946"/>
      <c r="J237" s="962">
        <v>0</v>
      </c>
      <c r="K237" s="963"/>
      <c r="L237" s="945"/>
      <c r="M237" s="946"/>
      <c r="N237" s="962">
        <v>0</v>
      </c>
      <c r="O237" s="963"/>
      <c r="P237" s="964"/>
      <c r="Q237" s="965"/>
      <c r="R237" s="965"/>
      <c r="S237" s="966"/>
      <c r="T237" s="918" t="str">
        <f t="shared" si="36"/>
        <v/>
      </c>
      <c r="U237" s="919"/>
      <c r="V237" s="919"/>
      <c r="W237" s="920"/>
      <c r="X237" s="939"/>
      <c r="Y237" s="940"/>
      <c r="Z237" s="940"/>
      <c r="AA237" s="941"/>
    </row>
    <row r="238" spans="2:27" customFormat="1" ht="15" customHeight="1" x14ac:dyDescent="0.2">
      <c r="B238" s="342" t="s">
        <v>148</v>
      </c>
      <c r="C238" s="343"/>
      <c r="D238" s="343"/>
      <c r="E238" s="343"/>
      <c r="F238" s="343"/>
      <c r="G238" s="348"/>
      <c r="H238" s="945"/>
      <c r="I238" s="946"/>
      <c r="J238" s="962">
        <v>0</v>
      </c>
      <c r="K238" s="963"/>
      <c r="L238" s="945"/>
      <c r="M238" s="946"/>
      <c r="N238" s="962">
        <v>0</v>
      </c>
      <c r="O238" s="963"/>
      <c r="P238" s="964"/>
      <c r="Q238" s="965"/>
      <c r="R238" s="965"/>
      <c r="S238" s="966"/>
      <c r="T238" s="918" t="str">
        <f t="shared" si="36"/>
        <v/>
      </c>
      <c r="U238" s="919"/>
      <c r="V238" s="919"/>
      <c r="W238" s="920"/>
      <c r="X238" s="939"/>
      <c r="Y238" s="940"/>
      <c r="Z238" s="940"/>
      <c r="AA238" s="941"/>
    </row>
    <row r="239" spans="2:27" customFormat="1" ht="15" customHeight="1" x14ac:dyDescent="0.2">
      <c r="B239" s="342" t="s">
        <v>149</v>
      </c>
      <c r="C239" s="343"/>
      <c r="D239" s="343"/>
      <c r="E239" s="343"/>
      <c r="F239" s="343"/>
      <c r="G239" s="348"/>
      <c r="H239" s="945"/>
      <c r="I239" s="946"/>
      <c r="J239" s="962">
        <v>0</v>
      </c>
      <c r="K239" s="963"/>
      <c r="L239" s="945"/>
      <c r="M239" s="946"/>
      <c r="N239" s="962">
        <v>0</v>
      </c>
      <c r="O239" s="963"/>
      <c r="P239" s="964"/>
      <c r="Q239" s="965"/>
      <c r="R239" s="965"/>
      <c r="S239" s="966"/>
      <c r="T239" s="918" t="str">
        <f t="shared" si="36"/>
        <v/>
      </c>
      <c r="U239" s="919"/>
      <c r="V239" s="919"/>
      <c r="W239" s="920"/>
      <c r="X239" s="939"/>
      <c r="Y239" s="940"/>
      <c r="Z239" s="940"/>
      <c r="AA239" s="941"/>
    </row>
    <row r="240" spans="2:27" customFormat="1" ht="15" customHeight="1" x14ac:dyDescent="0.2">
      <c r="B240" s="342" t="s">
        <v>150</v>
      </c>
      <c r="C240" s="343"/>
      <c r="D240" s="343"/>
      <c r="E240" s="343"/>
      <c r="F240" s="343"/>
      <c r="G240" s="348"/>
      <c r="H240" s="945"/>
      <c r="I240" s="946"/>
      <c r="J240" s="962">
        <v>0</v>
      </c>
      <c r="K240" s="963"/>
      <c r="L240" s="945"/>
      <c r="M240" s="946"/>
      <c r="N240" s="962">
        <v>0</v>
      </c>
      <c r="O240" s="963"/>
      <c r="P240" s="964"/>
      <c r="Q240" s="965"/>
      <c r="R240" s="965"/>
      <c r="S240" s="966"/>
      <c r="T240" s="918" t="str">
        <f t="shared" si="36"/>
        <v/>
      </c>
      <c r="U240" s="919"/>
      <c r="V240" s="919"/>
      <c r="W240" s="920"/>
      <c r="X240" s="939"/>
      <c r="Y240" s="940"/>
      <c r="Z240" s="940"/>
      <c r="AA240" s="941"/>
    </row>
    <row r="241" spans="2:27" customFormat="1" ht="15" customHeight="1" x14ac:dyDescent="0.2">
      <c r="B241" s="342" t="s">
        <v>151</v>
      </c>
      <c r="C241" s="343"/>
      <c r="D241" s="343"/>
      <c r="E241" s="343"/>
      <c r="F241" s="343"/>
      <c r="G241" s="348"/>
      <c r="H241" s="945"/>
      <c r="I241" s="946"/>
      <c r="J241" s="962">
        <v>0</v>
      </c>
      <c r="K241" s="963"/>
      <c r="L241" s="945"/>
      <c r="M241" s="946"/>
      <c r="N241" s="962">
        <v>0</v>
      </c>
      <c r="O241" s="963"/>
      <c r="P241" s="964"/>
      <c r="Q241" s="965"/>
      <c r="R241" s="965"/>
      <c r="S241" s="966"/>
      <c r="T241" s="918" t="str">
        <f t="shared" si="36"/>
        <v/>
      </c>
      <c r="U241" s="919"/>
      <c r="V241" s="919"/>
      <c r="W241" s="920"/>
      <c r="X241" s="939"/>
      <c r="Y241" s="940"/>
      <c r="Z241" s="940"/>
      <c r="AA241" s="941"/>
    </row>
    <row r="242" spans="2:27" customFormat="1" ht="15" customHeight="1" x14ac:dyDescent="0.2">
      <c r="B242" s="589" t="s">
        <v>55</v>
      </c>
      <c r="C242" s="599"/>
      <c r="D242" s="599"/>
      <c r="E242" s="599"/>
      <c r="F242" s="599"/>
      <c r="G242" s="590"/>
      <c r="H242" s="915">
        <f>SUM(H233:I241)</f>
        <v>0</v>
      </c>
      <c r="I242" s="916"/>
      <c r="J242" s="960">
        <f>SUM(J233:K241)</f>
        <v>0</v>
      </c>
      <c r="K242" s="961"/>
      <c r="L242" s="915">
        <f>SUM(L233:M241)</f>
        <v>0</v>
      </c>
      <c r="M242" s="916"/>
      <c r="N242" s="960">
        <f>SUM(N233:O241)</f>
        <v>0</v>
      </c>
      <c r="O242" s="961"/>
      <c r="P242" s="915">
        <f>SUM(P233:S241)</f>
        <v>0</v>
      </c>
      <c r="Q242" s="916"/>
      <c r="R242" s="916"/>
      <c r="S242" s="917"/>
      <c r="T242" s="918" t="str">
        <f>IFERROR(P242/H242,"")</f>
        <v/>
      </c>
      <c r="U242" s="919"/>
      <c r="V242" s="919"/>
      <c r="W242" s="920"/>
      <c r="X242" s="942"/>
      <c r="Y242" s="943"/>
      <c r="Z242" s="943"/>
      <c r="AA242" s="944"/>
    </row>
    <row r="243" spans="2:27" customFormat="1" ht="14.25" customHeight="1" x14ac:dyDescent="0.2">
      <c r="B243" s="894" t="s">
        <v>28</v>
      </c>
      <c r="C243" s="895"/>
      <c r="D243" s="895"/>
      <c r="E243" s="895"/>
      <c r="F243" s="895"/>
      <c r="G243" s="896"/>
      <c r="H243" s="894" t="s">
        <v>558</v>
      </c>
      <c r="I243" s="895"/>
      <c r="J243" s="895"/>
      <c r="K243" s="895"/>
      <c r="L243" s="81"/>
      <c r="M243" s="183"/>
      <c r="N243" s="183"/>
      <c r="O243" s="184"/>
      <c r="P243" s="81"/>
      <c r="Q243" s="183"/>
      <c r="R243" s="183"/>
      <c r="S243" s="184"/>
      <c r="T243" s="81"/>
      <c r="U243" s="183"/>
      <c r="V243" s="183"/>
      <c r="W243" s="184"/>
      <c r="X243" s="894" t="s">
        <v>102</v>
      </c>
      <c r="Y243" s="895"/>
      <c r="Z243" s="895"/>
      <c r="AA243" s="896"/>
    </row>
    <row r="244" spans="2:27" customFormat="1" ht="30.75" customHeight="1" x14ac:dyDescent="0.2">
      <c r="B244" s="897"/>
      <c r="C244" s="898"/>
      <c r="D244" s="898"/>
      <c r="E244" s="898"/>
      <c r="F244" s="898"/>
      <c r="G244" s="899"/>
      <c r="H244" s="897"/>
      <c r="I244" s="898"/>
      <c r="J244" s="898"/>
      <c r="K244" s="898"/>
      <c r="L244" s="948" t="s">
        <v>184</v>
      </c>
      <c r="M244" s="949"/>
      <c r="N244" s="949"/>
      <c r="O244" s="950"/>
      <c r="P244" s="948" t="s">
        <v>643</v>
      </c>
      <c r="Q244" s="949"/>
      <c r="R244" s="949"/>
      <c r="S244" s="950"/>
      <c r="T244" s="948" t="s">
        <v>644</v>
      </c>
      <c r="U244" s="949"/>
      <c r="V244" s="949"/>
      <c r="W244" s="950"/>
      <c r="X244" s="897"/>
      <c r="Y244" s="898"/>
      <c r="Z244" s="898"/>
      <c r="AA244" s="899"/>
    </row>
    <row r="245" spans="2:27" customFormat="1" ht="15" customHeight="1" x14ac:dyDescent="0.2">
      <c r="B245" s="342" t="s">
        <v>143</v>
      </c>
      <c r="C245" s="343"/>
      <c r="D245" s="343"/>
      <c r="E245" s="343"/>
      <c r="F245" s="343"/>
      <c r="G245" s="348"/>
      <c r="H245" s="945"/>
      <c r="I245" s="946"/>
      <c r="J245" s="962">
        <v>0</v>
      </c>
      <c r="K245" s="963"/>
      <c r="L245" s="945"/>
      <c r="M245" s="946"/>
      <c r="N245" s="962">
        <v>0</v>
      </c>
      <c r="O245" s="963"/>
      <c r="P245" s="964"/>
      <c r="Q245" s="965"/>
      <c r="R245" s="965"/>
      <c r="S245" s="966"/>
      <c r="T245" s="918" t="str">
        <f>IFERROR(P245/H245,"")</f>
        <v/>
      </c>
      <c r="U245" s="919"/>
      <c r="V245" s="919"/>
      <c r="W245" s="920"/>
      <c r="X245" s="936"/>
      <c r="Y245" s="937"/>
      <c r="Z245" s="937"/>
      <c r="AA245" s="938"/>
    </row>
    <row r="246" spans="2:27" customFormat="1" ht="15" customHeight="1" x14ac:dyDescent="0.2">
      <c r="B246" s="342" t="s">
        <v>144</v>
      </c>
      <c r="C246" s="343"/>
      <c r="D246" s="343"/>
      <c r="E246" s="343"/>
      <c r="F246" s="343"/>
      <c r="G246" s="348"/>
      <c r="H246" s="945"/>
      <c r="I246" s="946"/>
      <c r="J246" s="962">
        <v>0</v>
      </c>
      <c r="K246" s="963"/>
      <c r="L246" s="945"/>
      <c r="M246" s="946"/>
      <c r="N246" s="962">
        <v>0</v>
      </c>
      <c r="O246" s="963"/>
      <c r="P246" s="964"/>
      <c r="Q246" s="965"/>
      <c r="R246" s="965"/>
      <c r="S246" s="966"/>
      <c r="T246" s="918" t="str">
        <f t="shared" ref="T246:T253" si="37">IFERROR(P246/H246,"")</f>
        <v/>
      </c>
      <c r="U246" s="919"/>
      <c r="V246" s="919"/>
      <c r="W246" s="920"/>
      <c r="X246" s="939"/>
      <c r="Y246" s="940"/>
      <c r="Z246" s="940"/>
      <c r="AA246" s="941"/>
    </row>
    <row r="247" spans="2:27" customFormat="1" ht="15" customHeight="1" x14ac:dyDescent="0.2">
      <c r="B247" s="342" t="s">
        <v>145</v>
      </c>
      <c r="C247" s="343"/>
      <c r="D247" s="343"/>
      <c r="E247" s="343"/>
      <c r="F247" s="343"/>
      <c r="G247" s="348"/>
      <c r="H247" s="945"/>
      <c r="I247" s="946"/>
      <c r="J247" s="962">
        <v>0</v>
      </c>
      <c r="K247" s="963"/>
      <c r="L247" s="945"/>
      <c r="M247" s="946"/>
      <c r="N247" s="962">
        <v>0</v>
      </c>
      <c r="O247" s="963"/>
      <c r="P247" s="964"/>
      <c r="Q247" s="965"/>
      <c r="R247" s="965"/>
      <c r="S247" s="966"/>
      <c r="T247" s="918" t="str">
        <f t="shared" si="37"/>
        <v/>
      </c>
      <c r="U247" s="919"/>
      <c r="V247" s="919"/>
      <c r="W247" s="920"/>
      <c r="X247" s="939"/>
      <c r="Y247" s="940"/>
      <c r="Z247" s="940"/>
      <c r="AA247" s="941"/>
    </row>
    <row r="248" spans="2:27" customFormat="1" ht="15" customHeight="1" x14ac:dyDescent="0.2">
      <c r="B248" s="342" t="s">
        <v>146</v>
      </c>
      <c r="C248" s="343"/>
      <c r="D248" s="343"/>
      <c r="E248" s="343"/>
      <c r="F248" s="343"/>
      <c r="G248" s="348"/>
      <c r="H248" s="945"/>
      <c r="I248" s="946"/>
      <c r="J248" s="962">
        <v>0</v>
      </c>
      <c r="K248" s="963"/>
      <c r="L248" s="945"/>
      <c r="M248" s="946"/>
      <c r="N248" s="962">
        <v>0</v>
      </c>
      <c r="O248" s="963"/>
      <c r="P248" s="964"/>
      <c r="Q248" s="965"/>
      <c r="R248" s="965"/>
      <c r="S248" s="966"/>
      <c r="T248" s="918" t="str">
        <f t="shared" si="37"/>
        <v/>
      </c>
      <c r="U248" s="919"/>
      <c r="V248" s="919"/>
      <c r="W248" s="920"/>
      <c r="X248" s="939"/>
      <c r="Y248" s="940"/>
      <c r="Z248" s="940"/>
      <c r="AA248" s="941"/>
    </row>
    <row r="249" spans="2:27" customFormat="1" ht="15" customHeight="1" x14ac:dyDescent="0.2">
      <c r="B249" s="342" t="s">
        <v>147</v>
      </c>
      <c r="C249" s="343"/>
      <c r="D249" s="343"/>
      <c r="E249" s="343"/>
      <c r="F249" s="343"/>
      <c r="G249" s="348"/>
      <c r="H249" s="945"/>
      <c r="I249" s="946"/>
      <c r="J249" s="962">
        <v>0</v>
      </c>
      <c r="K249" s="963"/>
      <c r="L249" s="945"/>
      <c r="M249" s="946"/>
      <c r="N249" s="962">
        <v>0</v>
      </c>
      <c r="O249" s="963"/>
      <c r="P249" s="964"/>
      <c r="Q249" s="965"/>
      <c r="R249" s="965"/>
      <c r="S249" s="966"/>
      <c r="T249" s="918" t="str">
        <f t="shared" si="37"/>
        <v/>
      </c>
      <c r="U249" s="919"/>
      <c r="V249" s="919"/>
      <c r="W249" s="920"/>
      <c r="X249" s="939"/>
      <c r="Y249" s="940"/>
      <c r="Z249" s="940"/>
      <c r="AA249" s="941"/>
    </row>
    <row r="250" spans="2:27" customFormat="1" ht="15" customHeight="1" x14ac:dyDescent="0.2">
      <c r="B250" s="342" t="s">
        <v>148</v>
      </c>
      <c r="C250" s="343"/>
      <c r="D250" s="343"/>
      <c r="E250" s="343"/>
      <c r="F250" s="343"/>
      <c r="G250" s="348"/>
      <c r="H250" s="945"/>
      <c r="I250" s="946"/>
      <c r="J250" s="962">
        <v>0</v>
      </c>
      <c r="K250" s="963"/>
      <c r="L250" s="945"/>
      <c r="M250" s="946"/>
      <c r="N250" s="962">
        <v>0</v>
      </c>
      <c r="O250" s="963"/>
      <c r="P250" s="964"/>
      <c r="Q250" s="965"/>
      <c r="R250" s="965"/>
      <c r="S250" s="966"/>
      <c r="T250" s="918" t="str">
        <f t="shared" si="37"/>
        <v/>
      </c>
      <c r="U250" s="919"/>
      <c r="V250" s="919"/>
      <c r="W250" s="920"/>
      <c r="X250" s="939"/>
      <c r="Y250" s="940"/>
      <c r="Z250" s="940"/>
      <c r="AA250" s="941"/>
    </row>
    <row r="251" spans="2:27" customFormat="1" ht="15" customHeight="1" x14ac:dyDescent="0.2">
      <c r="B251" s="342" t="s">
        <v>149</v>
      </c>
      <c r="C251" s="343"/>
      <c r="D251" s="343"/>
      <c r="E251" s="343"/>
      <c r="F251" s="343"/>
      <c r="G251" s="348"/>
      <c r="H251" s="945"/>
      <c r="I251" s="946"/>
      <c r="J251" s="962">
        <v>0</v>
      </c>
      <c r="K251" s="963"/>
      <c r="L251" s="945"/>
      <c r="M251" s="946"/>
      <c r="N251" s="962">
        <v>0</v>
      </c>
      <c r="O251" s="963"/>
      <c r="P251" s="964"/>
      <c r="Q251" s="965"/>
      <c r="R251" s="965"/>
      <c r="S251" s="966"/>
      <c r="T251" s="918" t="str">
        <f t="shared" si="37"/>
        <v/>
      </c>
      <c r="U251" s="919"/>
      <c r="V251" s="919"/>
      <c r="W251" s="920"/>
      <c r="X251" s="939"/>
      <c r="Y251" s="940"/>
      <c r="Z251" s="940"/>
      <c r="AA251" s="941"/>
    </row>
    <row r="252" spans="2:27" customFormat="1" ht="15" customHeight="1" x14ac:dyDescent="0.2">
      <c r="B252" s="342" t="s">
        <v>150</v>
      </c>
      <c r="C252" s="343"/>
      <c r="D252" s="343"/>
      <c r="E252" s="343"/>
      <c r="F252" s="343"/>
      <c r="G252" s="348"/>
      <c r="H252" s="945"/>
      <c r="I252" s="946"/>
      <c r="J252" s="962">
        <v>0</v>
      </c>
      <c r="K252" s="963"/>
      <c r="L252" s="945"/>
      <c r="M252" s="946"/>
      <c r="N252" s="962">
        <v>0</v>
      </c>
      <c r="O252" s="963"/>
      <c r="P252" s="964"/>
      <c r="Q252" s="965"/>
      <c r="R252" s="965"/>
      <c r="S252" s="966"/>
      <c r="T252" s="918" t="str">
        <f t="shared" si="37"/>
        <v/>
      </c>
      <c r="U252" s="919"/>
      <c r="V252" s="919"/>
      <c r="W252" s="920"/>
      <c r="X252" s="939"/>
      <c r="Y252" s="940"/>
      <c r="Z252" s="940"/>
      <c r="AA252" s="941"/>
    </row>
    <row r="253" spans="2:27" customFormat="1" ht="15" customHeight="1" x14ac:dyDescent="0.2">
      <c r="B253" s="342" t="s">
        <v>151</v>
      </c>
      <c r="C253" s="343"/>
      <c r="D253" s="343"/>
      <c r="E253" s="343"/>
      <c r="F253" s="343"/>
      <c r="G253" s="348"/>
      <c r="H253" s="945"/>
      <c r="I253" s="946"/>
      <c r="J253" s="962">
        <v>0</v>
      </c>
      <c r="K253" s="963"/>
      <c r="L253" s="945"/>
      <c r="M253" s="946"/>
      <c r="N253" s="962">
        <v>0</v>
      </c>
      <c r="O253" s="963"/>
      <c r="P253" s="964"/>
      <c r="Q253" s="965"/>
      <c r="R253" s="965"/>
      <c r="S253" s="966"/>
      <c r="T253" s="918" t="str">
        <f t="shared" si="37"/>
        <v/>
      </c>
      <c r="U253" s="919"/>
      <c r="V253" s="919"/>
      <c r="W253" s="920"/>
      <c r="X253" s="939"/>
      <c r="Y253" s="940"/>
      <c r="Z253" s="940"/>
      <c r="AA253" s="941"/>
    </row>
    <row r="254" spans="2:27" customFormat="1" ht="15" customHeight="1" x14ac:dyDescent="0.2">
      <c r="B254" s="589" t="s">
        <v>55</v>
      </c>
      <c r="C254" s="599"/>
      <c r="D254" s="599"/>
      <c r="E254" s="599"/>
      <c r="F254" s="599"/>
      <c r="G254" s="590"/>
      <c r="H254" s="915">
        <f>SUM(H245:I253)</f>
        <v>0</v>
      </c>
      <c r="I254" s="916"/>
      <c r="J254" s="960">
        <f>SUM(J245:K253)</f>
        <v>0</v>
      </c>
      <c r="K254" s="961"/>
      <c r="L254" s="915">
        <f>SUM(L245:M253)</f>
        <v>0</v>
      </c>
      <c r="M254" s="916"/>
      <c r="N254" s="960">
        <f>SUM(N245:O253)</f>
        <v>0</v>
      </c>
      <c r="O254" s="961"/>
      <c r="P254" s="915">
        <f>SUM(P245:S253)</f>
        <v>0</v>
      </c>
      <c r="Q254" s="916"/>
      <c r="R254" s="916"/>
      <c r="S254" s="917"/>
      <c r="T254" s="918" t="str">
        <f>IFERROR(P254/H254,"")</f>
        <v/>
      </c>
      <c r="U254" s="919"/>
      <c r="V254" s="919"/>
      <c r="W254" s="920"/>
      <c r="X254" s="942"/>
      <c r="Y254" s="943"/>
      <c r="Z254" s="943"/>
      <c r="AA254" s="944"/>
    </row>
    <row r="255" spans="2:27" customFormat="1" ht="14.25" customHeight="1" x14ac:dyDescent="0.2">
      <c r="B255" s="894" t="s">
        <v>28</v>
      </c>
      <c r="C255" s="895"/>
      <c r="D255" s="895"/>
      <c r="E255" s="895"/>
      <c r="F255" s="895"/>
      <c r="G255" s="896"/>
      <c r="H255" s="894" t="s">
        <v>658</v>
      </c>
      <c r="I255" s="895"/>
      <c r="J255" s="895"/>
      <c r="K255" s="895"/>
      <c r="L255" s="81"/>
      <c r="M255" s="183"/>
      <c r="N255" s="183"/>
      <c r="O255" s="184"/>
      <c r="P255" s="81"/>
      <c r="Q255" s="183"/>
      <c r="R255" s="183"/>
      <c r="S255" s="184"/>
      <c r="T255" s="81"/>
      <c r="U255" s="183"/>
      <c r="V255" s="183"/>
      <c r="W255" s="184"/>
      <c r="X255" s="894" t="s">
        <v>102</v>
      </c>
      <c r="Y255" s="895"/>
      <c r="Z255" s="895"/>
      <c r="AA255" s="896"/>
    </row>
    <row r="256" spans="2:27" customFormat="1" ht="30.75" customHeight="1" x14ac:dyDescent="0.2">
      <c r="B256" s="897"/>
      <c r="C256" s="898"/>
      <c r="D256" s="898"/>
      <c r="E256" s="898"/>
      <c r="F256" s="898"/>
      <c r="G256" s="899"/>
      <c r="H256" s="897"/>
      <c r="I256" s="898"/>
      <c r="J256" s="898"/>
      <c r="K256" s="898"/>
      <c r="L256" s="948" t="s">
        <v>184</v>
      </c>
      <c r="M256" s="949"/>
      <c r="N256" s="949"/>
      <c r="O256" s="950"/>
      <c r="P256" s="948" t="s">
        <v>643</v>
      </c>
      <c r="Q256" s="949"/>
      <c r="R256" s="949"/>
      <c r="S256" s="950"/>
      <c r="T256" s="948" t="s">
        <v>644</v>
      </c>
      <c r="U256" s="949"/>
      <c r="V256" s="949"/>
      <c r="W256" s="950"/>
      <c r="X256" s="897"/>
      <c r="Y256" s="898"/>
      <c r="Z256" s="898"/>
      <c r="AA256" s="899"/>
    </row>
    <row r="257" spans="2:27" customFormat="1" ht="15" customHeight="1" x14ac:dyDescent="0.2">
      <c r="B257" s="342" t="s">
        <v>143</v>
      </c>
      <c r="C257" s="343"/>
      <c r="D257" s="343"/>
      <c r="E257" s="343"/>
      <c r="F257" s="343"/>
      <c r="G257" s="348"/>
      <c r="H257" s="945"/>
      <c r="I257" s="946"/>
      <c r="J257" s="962">
        <v>0</v>
      </c>
      <c r="K257" s="963"/>
      <c r="L257" s="945"/>
      <c r="M257" s="946"/>
      <c r="N257" s="962">
        <v>0</v>
      </c>
      <c r="O257" s="963"/>
      <c r="P257" s="964"/>
      <c r="Q257" s="965"/>
      <c r="R257" s="965"/>
      <c r="S257" s="966"/>
      <c r="T257" s="918" t="str">
        <f>IFERROR(P257/H257,"")</f>
        <v/>
      </c>
      <c r="U257" s="919"/>
      <c r="V257" s="919"/>
      <c r="W257" s="920"/>
      <c r="X257" s="936"/>
      <c r="Y257" s="937"/>
      <c r="Z257" s="937"/>
      <c r="AA257" s="938"/>
    </row>
    <row r="258" spans="2:27" customFormat="1" ht="15" customHeight="1" x14ac:dyDescent="0.2">
      <c r="B258" s="342" t="s">
        <v>144</v>
      </c>
      <c r="C258" s="343"/>
      <c r="D258" s="343"/>
      <c r="E258" s="343"/>
      <c r="F258" s="343"/>
      <c r="G258" s="348"/>
      <c r="H258" s="945"/>
      <c r="I258" s="946"/>
      <c r="J258" s="962">
        <v>0</v>
      </c>
      <c r="K258" s="963"/>
      <c r="L258" s="945"/>
      <c r="M258" s="946"/>
      <c r="N258" s="962">
        <v>0</v>
      </c>
      <c r="O258" s="963"/>
      <c r="P258" s="964"/>
      <c r="Q258" s="965"/>
      <c r="R258" s="965"/>
      <c r="S258" s="966"/>
      <c r="T258" s="918" t="str">
        <f t="shared" ref="T258:T264" si="38">IFERROR(P258/H258,"")</f>
        <v/>
      </c>
      <c r="U258" s="919"/>
      <c r="V258" s="919"/>
      <c r="W258" s="920"/>
      <c r="X258" s="939"/>
      <c r="Y258" s="940"/>
      <c r="Z258" s="940"/>
      <c r="AA258" s="941"/>
    </row>
    <row r="259" spans="2:27" customFormat="1" ht="15" customHeight="1" x14ac:dyDescent="0.2">
      <c r="B259" s="342" t="s">
        <v>145</v>
      </c>
      <c r="C259" s="343"/>
      <c r="D259" s="343"/>
      <c r="E259" s="343"/>
      <c r="F259" s="343"/>
      <c r="G259" s="348"/>
      <c r="H259" s="945"/>
      <c r="I259" s="946"/>
      <c r="J259" s="962">
        <v>0</v>
      </c>
      <c r="K259" s="963"/>
      <c r="L259" s="945"/>
      <c r="M259" s="946"/>
      <c r="N259" s="962">
        <v>0</v>
      </c>
      <c r="O259" s="963"/>
      <c r="P259" s="964"/>
      <c r="Q259" s="965"/>
      <c r="R259" s="965"/>
      <c r="S259" s="966"/>
      <c r="T259" s="918" t="str">
        <f t="shared" si="38"/>
        <v/>
      </c>
      <c r="U259" s="919"/>
      <c r="V259" s="919"/>
      <c r="W259" s="920"/>
      <c r="X259" s="939"/>
      <c r="Y259" s="940"/>
      <c r="Z259" s="940"/>
      <c r="AA259" s="941"/>
    </row>
    <row r="260" spans="2:27" customFormat="1" ht="15" customHeight="1" x14ac:dyDescent="0.2">
      <c r="B260" s="342" t="s">
        <v>146</v>
      </c>
      <c r="C260" s="343"/>
      <c r="D260" s="343"/>
      <c r="E260" s="343"/>
      <c r="F260" s="343"/>
      <c r="G260" s="348"/>
      <c r="H260" s="945"/>
      <c r="I260" s="946"/>
      <c r="J260" s="962">
        <v>0</v>
      </c>
      <c r="K260" s="963"/>
      <c r="L260" s="945"/>
      <c r="M260" s="946"/>
      <c r="N260" s="962">
        <v>0</v>
      </c>
      <c r="O260" s="963"/>
      <c r="P260" s="964"/>
      <c r="Q260" s="965"/>
      <c r="R260" s="965"/>
      <c r="S260" s="966"/>
      <c r="T260" s="918" t="str">
        <f t="shared" si="38"/>
        <v/>
      </c>
      <c r="U260" s="919"/>
      <c r="V260" s="919"/>
      <c r="W260" s="920"/>
      <c r="X260" s="939"/>
      <c r="Y260" s="940"/>
      <c r="Z260" s="940"/>
      <c r="AA260" s="941"/>
    </row>
    <row r="261" spans="2:27" customFormat="1" ht="15" customHeight="1" x14ac:dyDescent="0.2">
      <c r="B261" s="342" t="s">
        <v>147</v>
      </c>
      <c r="C261" s="343"/>
      <c r="D261" s="343"/>
      <c r="E261" s="343"/>
      <c r="F261" s="343"/>
      <c r="G261" s="348"/>
      <c r="H261" s="945"/>
      <c r="I261" s="946"/>
      <c r="J261" s="962">
        <v>0</v>
      </c>
      <c r="K261" s="963"/>
      <c r="L261" s="945"/>
      <c r="M261" s="946"/>
      <c r="N261" s="962">
        <v>0</v>
      </c>
      <c r="O261" s="963"/>
      <c r="P261" s="964"/>
      <c r="Q261" s="965"/>
      <c r="R261" s="965"/>
      <c r="S261" s="966"/>
      <c r="T261" s="918" t="str">
        <f t="shared" si="38"/>
        <v/>
      </c>
      <c r="U261" s="919"/>
      <c r="V261" s="919"/>
      <c r="W261" s="920"/>
      <c r="X261" s="939"/>
      <c r="Y261" s="940"/>
      <c r="Z261" s="940"/>
      <c r="AA261" s="941"/>
    </row>
    <row r="262" spans="2:27" customFormat="1" ht="15" customHeight="1" x14ac:dyDescent="0.2">
      <c r="B262" s="342" t="s">
        <v>148</v>
      </c>
      <c r="C262" s="343"/>
      <c r="D262" s="343"/>
      <c r="E262" s="343"/>
      <c r="F262" s="343"/>
      <c r="G262" s="348"/>
      <c r="H262" s="945"/>
      <c r="I262" s="946"/>
      <c r="J262" s="962">
        <v>0</v>
      </c>
      <c r="K262" s="963"/>
      <c r="L262" s="945"/>
      <c r="M262" s="946"/>
      <c r="N262" s="962">
        <v>0</v>
      </c>
      <c r="O262" s="963"/>
      <c r="P262" s="964"/>
      <c r="Q262" s="965"/>
      <c r="R262" s="965"/>
      <c r="S262" s="966"/>
      <c r="T262" s="918" t="str">
        <f t="shared" si="38"/>
        <v/>
      </c>
      <c r="U262" s="919"/>
      <c r="V262" s="919"/>
      <c r="W262" s="920"/>
      <c r="X262" s="939"/>
      <c r="Y262" s="940"/>
      <c r="Z262" s="940"/>
      <c r="AA262" s="941"/>
    </row>
    <row r="263" spans="2:27" customFormat="1" ht="15" customHeight="1" x14ac:dyDescent="0.2">
      <c r="B263" s="342" t="s">
        <v>149</v>
      </c>
      <c r="C263" s="343"/>
      <c r="D263" s="343"/>
      <c r="E263" s="343"/>
      <c r="F263" s="343"/>
      <c r="G263" s="348"/>
      <c r="H263" s="945"/>
      <c r="I263" s="946"/>
      <c r="J263" s="962">
        <v>0</v>
      </c>
      <c r="K263" s="963"/>
      <c r="L263" s="945"/>
      <c r="M263" s="946"/>
      <c r="N263" s="962">
        <v>0</v>
      </c>
      <c r="O263" s="963"/>
      <c r="P263" s="964"/>
      <c r="Q263" s="965"/>
      <c r="R263" s="965"/>
      <c r="S263" s="966"/>
      <c r="T263" s="918" t="str">
        <f t="shared" si="38"/>
        <v/>
      </c>
      <c r="U263" s="919"/>
      <c r="V263" s="919"/>
      <c r="W263" s="920"/>
      <c r="X263" s="939"/>
      <c r="Y263" s="940"/>
      <c r="Z263" s="940"/>
      <c r="AA263" s="941"/>
    </row>
    <row r="264" spans="2:27" customFormat="1" ht="15" customHeight="1" x14ac:dyDescent="0.2">
      <c r="B264" s="342" t="s">
        <v>150</v>
      </c>
      <c r="C264" s="343"/>
      <c r="D264" s="343"/>
      <c r="E264" s="343"/>
      <c r="F264" s="343"/>
      <c r="G264" s="348"/>
      <c r="H264" s="945"/>
      <c r="I264" s="946"/>
      <c r="J264" s="962">
        <v>0</v>
      </c>
      <c r="K264" s="963"/>
      <c r="L264" s="945"/>
      <c r="M264" s="946"/>
      <c r="N264" s="962">
        <v>0</v>
      </c>
      <c r="O264" s="963"/>
      <c r="P264" s="964"/>
      <c r="Q264" s="965"/>
      <c r="R264" s="965"/>
      <c r="S264" s="966"/>
      <c r="T264" s="918" t="str">
        <f t="shared" si="38"/>
        <v/>
      </c>
      <c r="U264" s="919"/>
      <c r="V264" s="919"/>
      <c r="W264" s="920"/>
      <c r="X264" s="939"/>
      <c r="Y264" s="940"/>
      <c r="Z264" s="940"/>
      <c r="AA264" s="941"/>
    </row>
    <row r="265" spans="2:27" customFormat="1" ht="15" customHeight="1" x14ac:dyDescent="0.2">
      <c r="B265" s="342" t="s">
        <v>151</v>
      </c>
      <c r="C265" s="343"/>
      <c r="D265" s="343"/>
      <c r="E265" s="343"/>
      <c r="F265" s="343"/>
      <c r="G265" s="348"/>
      <c r="H265" s="945"/>
      <c r="I265" s="946"/>
      <c r="J265" s="962">
        <v>0</v>
      </c>
      <c r="K265" s="963"/>
      <c r="L265" s="945"/>
      <c r="M265" s="946"/>
      <c r="N265" s="962">
        <v>0</v>
      </c>
      <c r="O265" s="963"/>
      <c r="P265" s="964"/>
      <c r="Q265" s="965"/>
      <c r="R265" s="965"/>
      <c r="S265" s="966"/>
      <c r="T265" s="918" t="str">
        <f>IFERROR(P265/H265,"")</f>
        <v/>
      </c>
      <c r="U265" s="919"/>
      <c r="V265" s="919"/>
      <c r="W265" s="920"/>
      <c r="X265" s="939"/>
      <c r="Y265" s="940"/>
      <c r="Z265" s="940"/>
      <c r="AA265" s="941"/>
    </row>
    <row r="266" spans="2:27" customFormat="1" ht="15" customHeight="1" x14ac:dyDescent="0.2">
      <c r="B266" s="589" t="s">
        <v>55</v>
      </c>
      <c r="C266" s="599"/>
      <c r="D266" s="599"/>
      <c r="E266" s="599"/>
      <c r="F266" s="599"/>
      <c r="G266" s="590"/>
      <c r="H266" s="915">
        <f>SUM(H257:I265)</f>
        <v>0</v>
      </c>
      <c r="I266" s="916"/>
      <c r="J266" s="960">
        <f>SUM(J257:K265)</f>
        <v>0</v>
      </c>
      <c r="K266" s="961"/>
      <c r="L266" s="915">
        <f>SUM(L257:M265)</f>
        <v>0</v>
      </c>
      <c r="M266" s="916"/>
      <c r="N266" s="960">
        <f>SUM(N257:O265)</f>
        <v>0</v>
      </c>
      <c r="O266" s="961"/>
      <c r="P266" s="915">
        <f>SUM(P257:S265)</f>
        <v>0</v>
      </c>
      <c r="Q266" s="916"/>
      <c r="R266" s="916"/>
      <c r="S266" s="917"/>
      <c r="T266" s="918" t="str">
        <f>IFERROR(P266/H266,"")</f>
        <v/>
      </c>
      <c r="U266" s="919"/>
      <c r="V266" s="919"/>
      <c r="W266" s="920"/>
      <c r="X266" s="942"/>
      <c r="Y266" s="943"/>
      <c r="Z266" s="943"/>
      <c r="AA266" s="944"/>
    </row>
    <row r="267" spans="2:27" customFormat="1" ht="14.25" customHeight="1" x14ac:dyDescent="0.2">
      <c r="B267" s="894" t="s">
        <v>28</v>
      </c>
      <c r="C267" s="895"/>
      <c r="D267" s="895"/>
      <c r="E267" s="895"/>
      <c r="F267" s="895"/>
      <c r="G267" s="896"/>
      <c r="H267" s="894" t="s">
        <v>405</v>
      </c>
      <c r="I267" s="895"/>
      <c r="J267" s="895"/>
      <c r="K267" s="895"/>
      <c r="L267" s="81"/>
      <c r="M267" s="183"/>
      <c r="N267" s="183"/>
      <c r="O267" s="184"/>
      <c r="P267" s="927"/>
      <c r="Q267" s="928"/>
      <c r="R267" s="928"/>
      <c r="S267" s="929"/>
      <c r="T267" s="933"/>
      <c r="U267" s="934"/>
      <c r="V267" s="934"/>
      <c r="W267" s="935"/>
      <c r="X267" s="894" t="s">
        <v>102</v>
      </c>
      <c r="Y267" s="895"/>
      <c r="Z267" s="895"/>
      <c r="AA267" s="896"/>
    </row>
    <row r="268" spans="2:27" customFormat="1" ht="30.75" customHeight="1" x14ac:dyDescent="0.2">
      <c r="B268" s="897"/>
      <c r="C268" s="898"/>
      <c r="D268" s="898"/>
      <c r="E268" s="898"/>
      <c r="F268" s="898"/>
      <c r="G268" s="899"/>
      <c r="H268" s="897"/>
      <c r="I268" s="898"/>
      <c r="J268" s="898"/>
      <c r="K268" s="899"/>
      <c r="L268" s="930" t="s">
        <v>184</v>
      </c>
      <c r="M268" s="931"/>
      <c r="N268" s="931"/>
      <c r="O268" s="932"/>
      <c r="P268" s="927" t="s">
        <v>643</v>
      </c>
      <c r="Q268" s="928"/>
      <c r="R268" s="928"/>
      <c r="S268" s="929"/>
      <c r="T268" s="933" t="s">
        <v>644</v>
      </c>
      <c r="U268" s="934"/>
      <c r="V268" s="934"/>
      <c r="W268" s="935"/>
      <c r="X268" s="897"/>
      <c r="Y268" s="898"/>
      <c r="Z268" s="898"/>
      <c r="AA268" s="899"/>
    </row>
    <row r="269" spans="2:27" customFormat="1" ht="15" customHeight="1" x14ac:dyDescent="0.2">
      <c r="B269" s="342" t="s">
        <v>143</v>
      </c>
      <c r="C269" s="343"/>
      <c r="D269" s="343"/>
      <c r="E269" s="343"/>
      <c r="F269" s="343"/>
      <c r="G269" s="348"/>
      <c r="H269" s="915">
        <f>IFERROR(AVERAGE(H233,H245,H257*12/9),"")</f>
        <v>0</v>
      </c>
      <c r="I269" s="916"/>
      <c r="J269" s="960">
        <f>IFERROR(AVERAGE(J233,J245,J257*12/9),"")</f>
        <v>0</v>
      </c>
      <c r="K269" s="961"/>
      <c r="L269" s="915">
        <f>IFERROR(AVERAGE(L233,L245,L257*12/9),"")</f>
        <v>0</v>
      </c>
      <c r="M269" s="916"/>
      <c r="N269" s="960">
        <f>IFERROR(AVERAGE(N233,N245,N257*12/9),"")</f>
        <v>0</v>
      </c>
      <c r="O269" s="961"/>
      <c r="P269" s="915">
        <f>IFERROR(AVERAGE(P233,P245,P257*12/9),"")</f>
        <v>0</v>
      </c>
      <c r="Q269" s="916"/>
      <c r="R269" s="916">
        <f t="shared" ref="R269:R278" si="39">IFERROR(AVERAGE(R245,R257*12/9),"")</f>
        <v>0</v>
      </c>
      <c r="S269" s="917"/>
      <c r="T269" s="918" t="str">
        <f>IFERROR(P269/H269,"")</f>
        <v/>
      </c>
      <c r="U269" s="919"/>
      <c r="V269" s="919"/>
      <c r="W269" s="920"/>
      <c r="X269" s="936"/>
      <c r="Y269" s="937"/>
      <c r="Z269" s="937"/>
      <c r="AA269" s="938"/>
    </row>
    <row r="270" spans="2:27" customFormat="1" ht="15" customHeight="1" x14ac:dyDescent="0.2">
      <c r="B270" s="342" t="s">
        <v>144</v>
      </c>
      <c r="C270" s="343"/>
      <c r="D270" s="343"/>
      <c r="E270" s="343"/>
      <c r="F270" s="343"/>
      <c r="G270" s="348"/>
      <c r="H270" s="915">
        <f t="shared" ref="H270:H277" si="40">IFERROR(AVERAGE(H234,H246,H258*12/9),"")</f>
        <v>0</v>
      </c>
      <c r="I270" s="916"/>
      <c r="J270" s="960">
        <f t="shared" ref="J270:J277" si="41">IFERROR(AVERAGE(J234,J246,J258*12/9),"")</f>
        <v>0</v>
      </c>
      <c r="K270" s="961"/>
      <c r="L270" s="915">
        <f t="shared" ref="L270:L277" si="42">IFERROR(AVERAGE(L234,L246,L258*12/9),"")</f>
        <v>0</v>
      </c>
      <c r="M270" s="916"/>
      <c r="N270" s="960">
        <f t="shared" ref="N270:N277" si="43">IFERROR(AVERAGE(N234,N246,N258*12/9),"")</f>
        <v>0</v>
      </c>
      <c r="O270" s="961"/>
      <c r="P270" s="915">
        <f t="shared" ref="P270:P277" si="44">IFERROR(AVERAGE(P234,P246,P258*12/9),"")</f>
        <v>0</v>
      </c>
      <c r="Q270" s="916"/>
      <c r="R270" s="916">
        <f t="shared" si="39"/>
        <v>0</v>
      </c>
      <c r="S270" s="917"/>
      <c r="T270" s="918" t="str">
        <f t="shared" ref="T270:T277" si="45">IFERROR(P270/H270,"")</f>
        <v/>
      </c>
      <c r="U270" s="919"/>
      <c r="V270" s="919"/>
      <c r="W270" s="920"/>
      <c r="X270" s="939"/>
      <c r="Y270" s="940"/>
      <c r="Z270" s="940"/>
      <c r="AA270" s="941"/>
    </row>
    <row r="271" spans="2:27" customFormat="1" ht="15" customHeight="1" x14ac:dyDescent="0.2">
      <c r="B271" s="342" t="s">
        <v>145</v>
      </c>
      <c r="C271" s="343"/>
      <c r="D271" s="343"/>
      <c r="E271" s="343"/>
      <c r="F271" s="343"/>
      <c r="G271" s="348"/>
      <c r="H271" s="915">
        <f t="shared" si="40"/>
        <v>0</v>
      </c>
      <c r="I271" s="916"/>
      <c r="J271" s="960">
        <f t="shared" si="41"/>
        <v>0</v>
      </c>
      <c r="K271" s="961"/>
      <c r="L271" s="915">
        <f t="shared" si="42"/>
        <v>0</v>
      </c>
      <c r="M271" s="916"/>
      <c r="N271" s="960">
        <f t="shared" si="43"/>
        <v>0</v>
      </c>
      <c r="O271" s="961"/>
      <c r="P271" s="915">
        <f t="shared" si="44"/>
        <v>0</v>
      </c>
      <c r="Q271" s="916"/>
      <c r="R271" s="916">
        <f t="shared" si="39"/>
        <v>0</v>
      </c>
      <c r="S271" s="917"/>
      <c r="T271" s="918" t="str">
        <f t="shared" si="45"/>
        <v/>
      </c>
      <c r="U271" s="919"/>
      <c r="V271" s="919"/>
      <c r="W271" s="920"/>
      <c r="X271" s="939"/>
      <c r="Y271" s="940"/>
      <c r="Z271" s="940"/>
      <c r="AA271" s="941"/>
    </row>
    <row r="272" spans="2:27" customFormat="1" ht="15" customHeight="1" x14ac:dyDescent="0.2">
      <c r="B272" s="342" t="s">
        <v>146</v>
      </c>
      <c r="C272" s="343"/>
      <c r="D272" s="343"/>
      <c r="E272" s="343"/>
      <c r="F272" s="343"/>
      <c r="G272" s="348"/>
      <c r="H272" s="915">
        <f t="shared" si="40"/>
        <v>0</v>
      </c>
      <c r="I272" s="916"/>
      <c r="J272" s="960">
        <f t="shared" si="41"/>
        <v>0</v>
      </c>
      <c r="K272" s="961"/>
      <c r="L272" s="915">
        <f t="shared" si="42"/>
        <v>0</v>
      </c>
      <c r="M272" s="916"/>
      <c r="N272" s="960">
        <f t="shared" si="43"/>
        <v>0</v>
      </c>
      <c r="O272" s="961"/>
      <c r="P272" s="915">
        <f t="shared" si="44"/>
        <v>0</v>
      </c>
      <c r="Q272" s="916"/>
      <c r="R272" s="916">
        <f t="shared" si="39"/>
        <v>0</v>
      </c>
      <c r="S272" s="917"/>
      <c r="T272" s="918" t="str">
        <f t="shared" si="45"/>
        <v/>
      </c>
      <c r="U272" s="919"/>
      <c r="V272" s="919"/>
      <c r="W272" s="920"/>
      <c r="X272" s="939"/>
      <c r="Y272" s="940"/>
      <c r="Z272" s="940"/>
      <c r="AA272" s="941"/>
    </row>
    <row r="273" spans="2:28" customFormat="1" ht="15" customHeight="1" x14ac:dyDescent="0.2">
      <c r="B273" s="342" t="s">
        <v>147</v>
      </c>
      <c r="C273" s="343"/>
      <c r="D273" s="343"/>
      <c r="E273" s="343"/>
      <c r="F273" s="343"/>
      <c r="G273" s="348"/>
      <c r="H273" s="915">
        <f t="shared" si="40"/>
        <v>0</v>
      </c>
      <c r="I273" s="916"/>
      <c r="J273" s="960">
        <f t="shared" si="41"/>
        <v>0</v>
      </c>
      <c r="K273" s="961"/>
      <c r="L273" s="915">
        <f t="shared" si="42"/>
        <v>0</v>
      </c>
      <c r="M273" s="916"/>
      <c r="N273" s="960">
        <f t="shared" si="43"/>
        <v>0</v>
      </c>
      <c r="O273" s="961"/>
      <c r="P273" s="915">
        <f t="shared" si="44"/>
        <v>0</v>
      </c>
      <c r="Q273" s="916"/>
      <c r="R273" s="916">
        <f t="shared" si="39"/>
        <v>0</v>
      </c>
      <c r="S273" s="917"/>
      <c r="T273" s="918" t="str">
        <f t="shared" si="45"/>
        <v/>
      </c>
      <c r="U273" s="919"/>
      <c r="V273" s="919"/>
      <c r="W273" s="920"/>
      <c r="X273" s="939"/>
      <c r="Y273" s="940"/>
      <c r="Z273" s="940"/>
      <c r="AA273" s="941"/>
    </row>
    <row r="274" spans="2:28" customFormat="1" ht="15" customHeight="1" x14ac:dyDescent="0.2">
      <c r="B274" s="342" t="s">
        <v>148</v>
      </c>
      <c r="C274" s="343"/>
      <c r="D274" s="343"/>
      <c r="E274" s="343"/>
      <c r="F274" s="343"/>
      <c r="G274" s="348"/>
      <c r="H274" s="915">
        <f t="shared" si="40"/>
        <v>0</v>
      </c>
      <c r="I274" s="916"/>
      <c r="J274" s="960">
        <f t="shared" si="41"/>
        <v>0</v>
      </c>
      <c r="K274" s="961"/>
      <c r="L274" s="915">
        <f t="shared" si="42"/>
        <v>0</v>
      </c>
      <c r="M274" s="916"/>
      <c r="N274" s="960">
        <f t="shared" si="43"/>
        <v>0</v>
      </c>
      <c r="O274" s="961"/>
      <c r="P274" s="915">
        <f t="shared" si="44"/>
        <v>0</v>
      </c>
      <c r="Q274" s="916"/>
      <c r="R274" s="916">
        <f t="shared" si="39"/>
        <v>0</v>
      </c>
      <c r="S274" s="917"/>
      <c r="T274" s="918" t="str">
        <f t="shared" si="45"/>
        <v/>
      </c>
      <c r="U274" s="919"/>
      <c r="V274" s="919"/>
      <c r="W274" s="920"/>
      <c r="X274" s="939"/>
      <c r="Y274" s="940"/>
      <c r="Z274" s="940"/>
      <c r="AA274" s="941"/>
    </row>
    <row r="275" spans="2:28" customFormat="1" ht="15" customHeight="1" x14ac:dyDescent="0.2">
      <c r="B275" s="342" t="s">
        <v>149</v>
      </c>
      <c r="C275" s="343"/>
      <c r="D275" s="343"/>
      <c r="E275" s="343"/>
      <c r="F275" s="343"/>
      <c r="G275" s="348"/>
      <c r="H275" s="915">
        <f t="shared" si="40"/>
        <v>0</v>
      </c>
      <c r="I275" s="916"/>
      <c r="J275" s="960">
        <f t="shared" si="41"/>
        <v>0</v>
      </c>
      <c r="K275" s="961"/>
      <c r="L275" s="915">
        <f t="shared" si="42"/>
        <v>0</v>
      </c>
      <c r="M275" s="916"/>
      <c r="N275" s="960">
        <f t="shared" si="43"/>
        <v>0</v>
      </c>
      <c r="O275" s="961"/>
      <c r="P275" s="915">
        <f t="shared" si="44"/>
        <v>0</v>
      </c>
      <c r="Q275" s="916"/>
      <c r="R275" s="916">
        <f t="shared" si="39"/>
        <v>0</v>
      </c>
      <c r="S275" s="917"/>
      <c r="T275" s="918" t="str">
        <f t="shared" si="45"/>
        <v/>
      </c>
      <c r="U275" s="919"/>
      <c r="V275" s="919"/>
      <c r="W275" s="920"/>
      <c r="X275" s="939"/>
      <c r="Y275" s="940"/>
      <c r="Z275" s="940"/>
      <c r="AA275" s="941"/>
    </row>
    <row r="276" spans="2:28" customFormat="1" ht="15" customHeight="1" x14ac:dyDescent="0.2">
      <c r="B276" s="342" t="s">
        <v>150</v>
      </c>
      <c r="C276" s="343"/>
      <c r="D276" s="343"/>
      <c r="E276" s="343"/>
      <c r="F276" s="343"/>
      <c r="G276" s="348"/>
      <c r="H276" s="915">
        <f t="shared" si="40"/>
        <v>0</v>
      </c>
      <c r="I276" s="916"/>
      <c r="J276" s="960">
        <f t="shared" si="41"/>
        <v>0</v>
      </c>
      <c r="K276" s="961"/>
      <c r="L276" s="915">
        <f t="shared" si="42"/>
        <v>0</v>
      </c>
      <c r="M276" s="916"/>
      <c r="N276" s="960">
        <f t="shared" si="43"/>
        <v>0</v>
      </c>
      <c r="O276" s="961"/>
      <c r="P276" s="915">
        <f t="shared" si="44"/>
        <v>0</v>
      </c>
      <c r="Q276" s="916"/>
      <c r="R276" s="916">
        <f t="shared" si="39"/>
        <v>0</v>
      </c>
      <c r="S276" s="917"/>
      <c r="T276" s="918" t="str">
        <f t="shared" si="45"/>
        <v/>
      </c>
      <c r="U276" s="919"/>
      <c r="V276" s="919"/>
      <c r="W276" s="920"/>
      <c r="X276" s="939"/>
      <c r="Y276" s="940"/>
      <c r="Z276" s="940"/>
      <c r="AA276" s="941"/>
    </row>
    <row r="277" spans="2:28" customFormat="1" ht="15" customHeight="1" x14ac:dyDescent="0.2">
      <c r="B277" s="342" t="s">
        <v>151</v>
      </c>
      <c r="C277" s="343"/>
      <c r="D277" s="343"/>
      <c r="E277" s="343"/>
      <c r="F277" s="343"/>
      <c r="G277" s="348"/>
      <c r="H277" s="915">
        <f t="shared" si="40"/>
        <v>0</v>
      </c>
      <c r="I277" s="916"/>
      <c r="J277" s="960">
        <f t="shared" si="41"/>
        <v>0</v>
      </c>
      <c r="K277" s="961"/>
      <c r="L277" s="915">
        <f t="shared" si="42"/>
        <v>0</v>
      </c>
      <c r="M277" s="916"/>
      <c r="N277" s="960">
        <f t="shared" si="43"/>
        <v>0</v>
      </c>
      <c r="O277" s="961"/>
      <c r="P277" s="915">
        <f t="shared" si="44"/>
        <v>0</v>
      </c>
      <c r="Q277" s="916"/>
      <c r="R277" s="916">
        <f t="shared" si="39"/>
        <v>0</v>
      </c>
      <c r="S277" s="917"/>
      <c r="T277" s="918" t="str">
        <f t="shared" si="45"/>
        <v/>
      </c>
      <c r="U277" s="919"/>
      <c r="V277" s="919"/>
      <c r="W277" s="920"/>
      <c r="X277" s="939"/>
      <c r="Y277" s="940"/>
      <c r="Z277" s="940"/>
      <c r="AA277" s="941"/>
    </row>
    <row r="278" spans="2:28" customFormat="1" ht="15" customHeight="1" x14ac:dyDescent="0.2">
      <c r="B278" s="589" t="s">
        <v>55</v>
      </c>
      <c r="C278" s="599"/>
      <c r="D278" s="599"/>
      <c r="E278" s="599"/>
      <c r="F278" s="599"/>
      <c r="G278" s="590"/>
      <c r="H278" s="915">
        <f>IFERROR(AVERAGE(H242,H254,H266*12/9),"")</f>
        <v>0</v>
      </c>
      <c r="I278" s="916"/>
      <c r="J278" s="960">
        <f>IFERROR(AVERAGE(J242,J254,J266*12/9),"")</f>
        <v>0</v>
      </c>
      <c r="K278" s="961"/>
      <c r="L278" s="915">
        <f>IFERROR(AVERAGE(L242,L254,L266*12/9),"")</f>
        <v>0</v>
      </c>
      <c r="M278" s="916"/>
      <c r="N278" s="960">
        <f>IFERROR(AVERAGE(N242,N254,N266*12/9),"")</f>
        <v>0</v>
      </c>
      <c r="O278" s="961"/>
      <c r="P278" s="915">
        <f>IFERROR(AVERAGE(P242,P254,P266*12/9),"")</f>
        <v>0</v>
      </c>
      <c r="Q278" s="916"/>
      <c r="R278" s="916">
        <f t="shared" si="39"/>
        <v>0</v>
      </c>
      <c r="S278" s="917"/>
      <c r="T278" s="918" t="str">
        <f>IFERROR(P278/H278,"")</f>
        <v/>
      </c>
      <c r="U278" s="919"/>
      <c r="V278" s="919"/>
      <c r="W278" s="920"/>
      <c r="X278" s="942"/>
      <c r="Y278" s="943"/>
      <c r="Z278" s="943"/>
      <c r="AA278" s="944"/>
    </row>
    <row r="279" spans="2:28" s="110" customFormat="1" ht="15" customHeight="1" x14ac:dyDescent="0.2">
      <c r="B279" s="110" t="s">
        <v>514</v>
      </c>
    </row>
    <row r="280" spans="2:28" s="110" customFormat="1" ht="15" customHeight="1" x14ac:dyDescent="0.2">
      <c r="C280" s="110" t="s">
        <v>240</v>
      </c>
    </row>
    <row r="281" spans="2:28" s="110" customFormat="1" ht="15" customHeight="1" x14ac:dyDescent="0.2">
      <c r="C281" s="110" t="s">
        <v>242</v>
      </c>
    </row>
    <row r="282" spans="2:28" s="110" customFormat="1" ht="15" customHeight="1" x14ac:dyDescent="0.2">
      <c r="C282" s="110" t="s">
        <v>446</v>
      </c>
    </row>
    <row r="283" spans="2:28" s="110" customFormat="1" ht="15" customHeight="1" x14ac:dyDescent="0.2">
      <c r="B283" s="1042"/>
      <c r="C283" s="1043"/>
      <c r="D283" s="1043"/>
      <c r="E283" s="1043"/>
      <c r="F283" s="1043"/>
      <c r="G283" s="1043"/>
      <c r="H283" s="1043"/>
      <c r="I283" s="1043"/>
      <c r="J283" s="1043"/>
      <c r="K283" s="1043"/>
      <c r="L283" s="1043"/>
      <c r="M283" s="1043"/>
      <c r="N283" s="1043"/>
      <c r="O283" s="1043"/>
      <c r="P283" s="1043"/>
      <c r="Q283" s="1043"/>
      <c r="R283" s="1043"/>
      <c r="S283" s="1043"/>
      <c r="T283" s="1043"/>
      <c r="U283" s="1043"/>
      <c r="V283" s="1043"/>
      <c r="W283" s="1043"/>
      <c r="X283" s="1043"/>
      <c r="Y283" s="1043"/>
      <c r="Z283" s="1043"/>
      <c r="AA283" s="1043"/>
      <c r="AB283" s="1044"/>
    </row>
    <row r="284" spans="2:28" s="110" customFormat="1" ht="15" customHeight="1" x14ac:dyDescent="0.2">
      <c r="B284" s="1045"/>
      <c r="C284" s="1046"/>
      <c r="D284" s="1046"/>
      <c r="E284" s="1046"/>
      <c r="F284" s="1046"/>
      <c r="G284" s="1046"/>
      <c r="H284" s="1046"/>
      <c r="I284" s="1046"/>
      <c r="J284" s="1046"/>
      <c r="K284" s="1046"/>
      <c r="L284" s="1046"/>
      <c r="M284" s="1046"/>
      <c r="N284" s="1046"/>
      <c r="O284" s="1046"/>
      <c r="P284" s="1046"/>
      <c r="Q284" s="1046"/>
      <c r="R284" s="1046"/>
      <c r="S284" s="1046"/>
      <c r="T284" s="1046"/>
      <c r="U284" s="1046"/>
      <c r="V284" s="1046"/>
      <c r="W284" s="1046"/>
      <c r="X284" s="1046"/>
      <c r="Y284" s="1046"/>
      <c r="Z284" s="1046"/>
      <c r="AA284" s="1046"/>
      <c r="AB284" s="1047"/>
    </row>
    <row r="285" spans="2:28" s="110" customFormat="1" ht="15" customHeight="1" x14ac:dyDescent="0.2">
      <c r="B285" s="182"/>
      <c r="C285" s="182"/>
      <c r="D285" s="182"/>
      <c r="E285" s="182"/>
      <c r="F285" s="182"/>
      <c r="G285" s="182"/>
      <c r="H285" s="182"/>
      <c r="I285" s="182"/>
      <c r="J285" s="182"/>
      <c r="K285" s="182"/>
      <c r="L285" s="182"/>
      <c r="M285" s="182"/>
      <c r="N285" s="182"/>
      <c r="O285" s="182"/>
      <c r="P285" s="182"/>
      <c r="Q285" s="182"/>
      <c r="R285" s="182"/>
      <c r="S285" s="182"/>
      <c r="T285" s="182"/>
      <c r="U285" s="182"/>
      <c r="V285" s="182"/>
      <c r="W285" s="182"/>
      <c r="X285" s="182"/>
      <c r="Y285" s="182"/>
      <c r="Z285" s="182"/>
      <c r="AA285" s="182"/>
      <c r="AB285" s="182"/>
    </row>
    <row r="286" spans="2:28" s="110" customFormat="1" ht="15" customHeight="1" x14ac:dyDescent="0.2">
      <c r="B286" s="110" t="s">
        <v>593</v>
      </c>
    </row>
    <row r="287" spans="2:28" customFormat="1" ht="14.25" customHeight="1" x14ac:dyDescent="0.2">
      <c r="B287" s="894" t="s">
        <v>28</v>
      </c>
      <c r="C287" s="895"/>
      <c r="D287" s="895"/>
      <c r="E287" s="895"/>
      <c r="F287" s="895"/>
      <c r="G287" s="896"/>
      <c r="H287" s="894" t="s">
        <v>557</v>
      </c>
      <c r="I287" s="895"/>
      <c r="J287" s="895"/>
      <c r="K287" s="895"/>
      <c r="L287" s="81"/>
      <c r="M287" s="183"/>
      <c r="N287" s="183"/>
      <c r="O287" s="184"/>
      <c r="P287" s="81"/>
      <c r="Q287" s="183"/>
      <c r="R287" s="183"/>
      <c r="S287" s="184"/>
      <c r="T287" s="81"/>
      <c r="U287" s="183"/>
      <c r="V287" s="183"/>
      <c r="W287" s="184"/>
      <c r="X287" s="894" t="s">
        <v>102</v>
      </c>
      <c r="Y287" s="895"/>
      <c r="Z287" s="895"/>
      <c r="AA287" s="896"/>
    </row>
    <row r="288" spans="2:28" customFormat="1" ht="30.75" customHeight="1" x14ac:dyDescent="0.2">
      <c r="B288" s="897"/>
      <c r="C288" s="898"/>
      <c r="D288" s="898"/>
      <c r="E288" s="898"/>
      <c r="F288" s="898"/>
      <c r="G288" s="899"/>
      <c r="H288" s="897"/>
      <c r="I288" s="898"/>
      <c r="J288" s="898"/>
      <c r="K288" s="899"/>
      <c r="L288" s="930" t="s">
        <v>184</v>
      </c>
      <c r="M288" s="931"/>
      <c r="N288" s="931"/>
      <c r="O288" s="932"/>
      <c r="P288" s="948" t="s">
        <v>643</v>
      </c>
      <c r="Q288" s="949"/>
      <c r="R288" s="949"/>
      <c r="S288" s="950"/>
      <c r="T288" s="948" t="s">
        <v>644</v>
      </c>
      <c r="U288" s="949"/>
      <c r="V288" s="949"/>
      <c r="W288" s="950"/>
      <c r="X288" s="897"/>
      <c r="Y288" s="898"/>
      <c r="Z288" s="898"/>
      <c r="AA288" s="899"/>
    </row>
    <row r="289" spans="2:27" customFormat="1" ht="15" customHeight="1" x14ac:dyDescent="0.2">
      <c r="B289" s="342" t="s">
        <v>143</v>
      </c>
      <c r="C289" s="343"/>
      <c r="D289" s="343"/>
      <c r="E289" s="343"/>
      <c r="F289" s="343"/>
      <c r="G289" s="348"/>
      <c r="H289" s="945"/>
      <c r="I289" s="946"/>
      <c r="J289" s="946"/>
      <c r="K289" s="947"/>
      <c r="L289" s="945"/>
      <c r="M289" s="946"/>
      <c r="N289" s="946"/>
      <c r="O289" s="947"/>
      <c r="P289" s="945"/>
      <c r="Q289" s="946"/>
      <c r="R289" s="946"/>
      <c r="S289" s="947"/>
      <c r="T289" s="918" t="str">
        <f>IFERROR(P289/H289,"")</f>
        <v/>
      </c>
      <c r="U289" s="919"/>
      <c r="V289" s="919"/>
      <c r="W289" s="920"/>
      <c r="X289" s="936"/>
      <c r="Y289" s="937"/>
      <c r="Z289" s="937"/>
      <c r="AA289" s="938"/>
    </row>
    <row r="290" spans="2:27" customFormat="1" ht="15" customHeight="1" x14ac:dyDescent="0.2">
      <c r="B290" s="342" t="s">
        <v>144</v>
      </c>
      <c r="C290" s="343"/>
      <c r="D290" s="343"/>
      <c r="E290" s="343"/>
      <c r="F290" s="343"/>
      <c r="G290" s="348"/>
      <c r="H290" s="945"/>
      <c r="I290" s="946"/>
      <c r="J290" s="946"/>
      <c r="K290" s="947"/>
      <c r="L290" s="945"/>
      <c r="M290" s="946"/>
      <c r="N290" s="946"/>
      <c r="O290" s="947"/>
      <c r="P290" s="945"/>
      <c r="Q290" s="946"/>
      <c r="R290" s="946"/>
      <c r="S290" s="947"/>
      <c r="T290" s="918" t="str">
        <f t="shared" ref="T290:T297" si="46">IFERROR(P290/H290,"")</f>
        <v/>
      </c>
      <c r="U290" s="919"/>
      <c r="V290" s="919"/>
      <c r="W290" s="920"/>
      <c r="X290" s="939"/>
      <c r="Y290" s="940"/>
      <c r="Z290" s="940"/>
      <c r="AA290" s="941"/>
    </row>
    <row r="291" spans="2:27" customFormat="1" ht="15" customHeight="1" x14ac:dyDescent="0.2">
      <c r="B291" s="342" t="s">
        <v>145</v>
      </c>
      <c r="C291" s="343"/>
      <c r="D291" s="343"/>
      <c r="E291" s="343"/>
      <c r="F291" s="343"/>
      <c r="G291" s="348"/>
      <c r="H291" s="945"/>
      <c r="I291" s="946"/>
      <c r="J291" s="946"/>
      <c r="K291" s="947"/>
      <c r="L291" s="945"/>
      <c r="M291" s="946"/>
      <c r="N291" s="946"/>
      <c r="O291" s="947"/>
      <c r="P291" s="945"/>
      <c r="Q291" s="946"/>
      <c r="R291" s="946"/>
      <c r="S291" s="947"/>
      <c r="T291" s="918" t="str">
        <f t="shared" si="46"/>
        <v/>
      </c>
      <c r="U291" s="919"/>
      <c r="V291" s="919"/>
      <c r="W291" s="920"/>
      <c r="X291" s="939"/>
      <c r="Y291" s="940"/>
      <c r="Z291" s="940"/>
      <c r="AA291" s="941"/>
    </row>
    <row r="292" spans="2:27" customFormat="1" ht="15" customHeight="1" x14ac:dyDescent="0.2">
      <c r="B292" s="342" t="s">
        <v>146</v>
      </c>
      <c r="C292" s="343"/>
      <c r="D292" s="343"/>
      <c r="E292" s="343"/>
      <c r="F292" s="343"/>
      <c r="G292" s="348"/>
      <c r="H292" s="945"/>
      <c r="I292" s="946"/>
      <c r="J292" s="946"/>
      <c r="K292" s="947"/>
      <c r="L292" s="945"/>
      <c r="M292" s="946"/>
      <c r="N292" s="946"/>
      <c r="O292" s="947"/>
      <c r="P292" s="945"/>
      <c r="Q292" s="946"/>
      <c r="R292" s="946"/>
      <c r="S292" s="947"/>
      <c r="T292" s="918" t="str">
        <f t="shared" si="46"/>
        <v/>
      </c>
      <c r="U292" s="919"/>
      <c r="V292" s="919"/>
      <c r="W292" s="920"/>
      <c r="X292" s="939"/>
      <c r="Y292" s="940"/>
      <c r="Z292" s="940"/>
      <c r="AA292" s="941"/>
    </row>
    <row r="293" spans="2:27" customFormat="1" ht="15" customHeight="1" x14ac:dyDescent="0.2">
      <c r="B293" s="342" t="s">
        <v>147</v>
      </c>
      <c r="C293" s="343"/>
      <c r="D293" s="343"/>
      <c r="E293" s="343"/>
      <c r="F293" s="343"/>
      <c r="G293" s="348"/>
      <c r="H293" s="945"/>
      <c r="I293" s="946"/>
      <c r="J293" s="946"/>
      <c r="K293" s="947"/>
      <c r="L293" s="945"/>
      <c r="M293" s="946"/>
      <c r="N293" s="946"/>
      <c r="O293" s="947"/>
      <c r="P293" s="945"/>
      <c r="Q293" s="946"/>
      <c r="R293" s="946"/>
      <c r="S293" s="947"/>
      <c r="T293" s="918" t="str">
        <f t="shared" si="46"/>
        <v/>
      </c>
      <c r="U293" s="919"/>
      <c r="V293" s="919"/>
      <c r="W293" s="920"/>
      <c r="X293" s="939"/>
      <c r="Y293" s="940"/>
      <c r="Z293" s="940"/>
      <c r="AA293" s="941"/>
    </row>
    <row r="294" spans="2:27" customFormat="1" ht="15" customHeight="1" x14ac:dyDescent="0.2">
      <c r="B294" s="342" t="s">
        <v>148</v>
      </c>
      <c r="C294" s="343"/>
      <c r="D294" s="343"/>
      <c r="E294" s="343"/>
      <c r="F294" s="343"/>
      <c r="G294" s="348"/>
      <c r="H294" s="945"/>
      <c r="I294" s="946"/>
      <c r="J294" s="946"/>
      <c r="K294" s="947"/>
      <c r="L294" s="945"/>
      <c r="M294" s="946"/>
      <c r="N294" s="946"/>
      <c r="O294" s="947"/>
      <c r="P294" s="945"/>
      <c r="Q294" s="946"/>
      <c r="R294" s="946"/>
      <c r="S294" s="947"/>
      <c r="T294" s="918" t="str">
        <f t="shared" si="46"/>
        <v/>
      </c>
      <c r="U294" s="919"/>
      <c r="V294" s="919"/>
      <c r="W294" s="920"/>
      <c r="X294" s="939"/>
      <c r="Y294" s="940"/>
      <c r="Z294" s="940"/>
      <c r="AA294" s="941"/>
    </row>
    <row r="295" spans="2:27" customFormat="1" ht="15" customHeight="1" x14ac:dyDescent="0.2">
      <c r="B295" s="342" t="s">
        <v>149</v>
      </c>
      <c r="C295" s="343"/>
      <c r="D295" s="343"/>
      <c r="E295" s="343"/>
      <c r="F295" s="343"/>
      <c r="G295" s="348"/>
      <c r="H295" s="945"/>
      <c r="I295" s="946"/>
      <c r="J295" s="946"/>
      <c r="K295" s="947"/>
      <c r="L295" s="945"/>
      <c r="M295" s="946"/>
      <c r="N295" s="946"/>
      <c r="O295" s="947"/>
      <c r="P295" s="945"/>
      <c r="Q295" s="946"/>
      <c r="R295" s="946"/>
      <c r="S295" s="947"/>
      <c r="T295" s="918" t="str">
        <f t="shared" si="46"/>
        <v/>
      </c>
      <c r="U295" s="919"/>
      <c r="V295" s="919"/>
      <c r="W295" s="920"/>
      <c r="X295" s="939"/>
      <c r="Y295" s="940"/>
      <c r="Z295" s="940"/>
      <c r="AA295" s="941"/>
    </row>
    <row r="296" spans="2:27" customFormat="1" ht="15" customHeight="1" x14ac:dyDescent="0.2">
      <c r="B296" s="342" t="s">
        <v>150</v>
      </c>
      <c r="C296" s="343"/>
      <c r="D296" s="343"/>
      <c r="E296" s="343"/>
      <c r="F296" s="343"/>
      <c r="G296" s="348"/>
      <c r="H296" s="945"/>
      <c r="I296" s="946"/>
      <c r="J296" s="946"/>
      <c r="K296" s="947"/>
      <c r="L296" s="945"/>
      <c r="M296" s="946"/>
      <c r="N296" s="946"/>
      <c r="O296" s="947"/>
      <c r="P296" s="945"/>
      <c r="Q296" s="946"/>
      <c r="R296" s="946"/>
      <c r="S296" s="947"/>
      <c r="T296" s="918" t="str">
        <f t="shared" si="46"/>
        <v/>
      </c>
      <c r="U296" s="919"/>
      <c r="V296" s="919"/>
      <c r="W296" s="920"/>
      <c r="X296" s="939"/>
      <c r="Y296" s="940"/>
      <c r="Z296" s="940"/>
      <c r="AA296" s="941"/>
    </row>
    <row r="297" spans="2:27" customFormat="1" ht="15" customHeight="1" x14ac:dyDescent="0.2">
      <c r="B297" s="342" t="s">
        <v>151</v>
      </c>
      <c r="C297" s="343"/>
      <c r="D297" s="343"/>
      <c r="E297" s="343"/>
      <c r="F297" s="343"/>
      <c r="G297" s="348"/>
      <c r="H297" s="945"/>
      <c r="I297" s="946"/>
      <c r="J297" s="946"/>
      <c r="K297" s="947"/>
      <c r="L297" s="945"/>
      <c r="M297" s="946"/>
      <c r="N297" s="946"/>
      <c r="O297" s="947"/>
      <c r="P297" s="945"/>
      <c r="Q297" s="946"/>
      <c r="R297" s="946"/>
      <c r="S297" s="947"/>
      <c r="T297" s="918" t="str">
        <f t="shared" si="46"/>
        <v/>
      </c>
      <c r="U297" s="919"/>
      <c r="V297" s="919"/>
      <c r="W297" s="920"/>
      <c r="X297" s="939"/>
      <c r="Y297" s="940"/>
      <c r="Z297" s="940"/>
      <c r="AA297" s="941"/>
    </row>
    <row r="298" spans="2:27" customFormat="1" ht="15" customHeight="1" x14ac:dyDescent="0.2">
      <c r="B298" s="589" t="s">
        <v>55</v>
      </c>
      <c r="C298" s="599"/>
      <c r="D298" s="599"/>
      <c r="E298" s="599"/>
      <c r="F298" s="599"/>
      <c r="G298" s="590"/>
      <c r="H298" s="915">
        <f>SUM(H289:K297)</f>
        <v>0</v>
      </c>
      <c r="I298" s="916"/>
      <c r="J298" s="916"/>
      <c r="K298" s="917"/>
      <c r="L298" s="915">
        <f>SUM(L289:O297)</f>
        <v>0</v>
      </c>
      <c r="M298" s="916"/>
      <c r="N298" s="916"/>
      <c r="O298" s="917"/>
      <c r="P298" s="915">
        <f>SUM(P289:S297)</f>
        <v>0</v>
      </c>
      <c r="Q298" s="916"/>
      <c r="R298" s="916"/>
      <c r="S298" s="917"/>
      <c r="T298" s="918" t="str">
        <f>IFERROR(P298/H298,"")</f>
        <v/>
      </c>
      <c r="U298" s="919"/>
      <c r="V298" s="919"/>
      <c r="W298" s="920"/>
      <c r="X298" s="942"/>
      <c r="Y298" s="943"/>
      <c r="Z298" s="943"/>
      <c r="AA298" s="944"/>
    </row>
    <row r="299" spans="2:27" customFormat="1" ht="14.25" customHeight="1" x14ac:dyDescent="0.2">
      <c r="B299" s="894" t="s">
        <v>28</v>
      </c>
      <c r="C299" s="895"/>
      <c r="D299" s="895"/>
      <c r="E299" s="895"/>
      <c r="F299" s="895"/>
      <c r="G299" s="896"/>
      <c r="H299" s="894" t="s">
        <v>558</v>
      </c>
      <c r="I299" s="895"/>
      <c r="J299" s="895"/>
      <c r="K299" s="895"/>
      <c r="L299" s="81"/>
      <c r="M299" s="183"/>
      <c r="N299" s="183"/>
      <c r="O299" s="184"/>
      <c r="P299" s="81"/>
      <c r="Q299" s="183"/>
      <c r="R299" s="183"/>
      <c r="S299" s="184"/>
      <c r="T299" s="81"/>
      <c r="U299" s="183"/>
      <c r="V299" s="183"/>
      <c r="W299" s="184"/>
      <c r="X299" s="894" t="s">
        <v>102</v>
      </c>
      <c r="Y299" s="895"/>
      <c r="Z299" s="895"/>
      <c r="AA299" s="896"/>
    </row>
    <row r="300" spans="2:27" customFormat="1" ht="30.75" customHeight="1" x14ac:dyDescent="0.2">
      <c r="B300" s="897"/>
      <c r="C300" s="898"/>
      <c r="D300" s="898"/>
      <c r="E300" s="898"/>
      <c r="F300" s="898"/>
      <c r="G300" s="899"/>
      <c r="H300" s="897"/>
      <c r="I300" s="898"/>
      <c r="J300" s="898"/>
      <c r="K300" s="898"/>
      <c r="L300" s="948" t="s">
        <v>184</v>
      </c>
      <c r="M300" s="949"/>
      <c r="N300" s="949"/>
      <c r="O300" s="950"/>
      <c r="P300" s="948" t="s">
        <v>643</v>
      </c>
      <c r="Q300" s="949"/>
      <c r="R300" s="949"/>
      <c r="S300" s="950"/>
      <c r="T300" s="948" t="s">
        <v>644</v>
      </c>
      <c r="U300" s="949"/>
      <c r="V300" s="949"/>
      <c r="W300" s="950"/>
      <c r="X300" s="897"/>
      <c r="Y300" s="898"/>
      <c r="Z300" s="898"/>
      <c r="AA300" s="899"/>
    </row>
    <row r="301" spans="2:27" customFormat="1" ht="15" customHeight="1" x14ac:dyDescent="0.2">
      <c r="B301" s="342" t="s">
        <v>143</v>
      </c>
      <c r="C301" s="343"/>
      <c r="D301" s="343"/>
      <c r="E301" s="343"/>
      <c r="F301" s="343"/>
      <c r="G301" s="348"/>
      <c r="H301" s="945"/>
      <c r="I301" s="946"/>
      <c r="J301" s="946"/>
      <c r="K301" s="947"/>
      <c r="L301" s="945"/>
      <c r="M301" s="946"/>
      <c r="N301" s="946"/>
      <c r="O301" s="947"/>
      <c r="P301" s="945"/>
      <c r="Q301" s="946"/>
      <c r="R301" s="946"/>
      <c r="S301" s="947"/>
      <c r="T301" s="918" t="str">
        <f>IFERROR(P301/H301,"")</f>
        <v/>
      </c>
      <c r="U301" s="919"/>
      <c r="V301" s="919"/>
      <c r="W301" s="920"/>
      <c r="X301" s="951"/>
      <c r="Y301" s="952"/>
      <c r="Z301" s="952"/>
      <c r="AA301" s="953"/>
    </row>
    <row r="302" spans="2:27" customFormat="1" ht="15" customHeight="1" x14ac:dyDescent="0.2">
      <c r="B302" s="342" t="s">
        <v>144</v>
      </c>
      <c r="C302" s="343"/>
      <c r="D302" s="343"/>
      <c r="E302" s="343"/>
      <c r="F302" s="343"/>
      <c r="G302" s="348"/>
      <c r="H302" s="945"/>
      <c r="I302" s="946"/>
      <c r="J302" s="946"/>
      <c r="K302" s="947"/>
      <c r="L302" s="945"/>
      <c r="M302" s="946"/>
      <c r="N302" s="946"/>
      <c r="O302" s="947"/>
      <c r="P302" s="945"/>
      <c r="Q302" s="946"/>
      <c r="R302" s="946"/>
      <c r="S302" s="947"/>
      <c r="T302" s="918" t="str">
        <f t="shared" ref="T302:T309" si="47">IFERROR(P302/H302,"")</f>
        <v/>
      </c>
      <c r="U302" s="919"/>
      <c r="V302" s="919"/>
      <c r="W302" s="920"/>
      <c r="X302" s="954"/>
      <c r="Y302" s="955"/>
      <c r="Z302" s="955"/>
      <c r="AA302" s="956"/>
    </row>
    <row r="303" spans="2:27" customFormat="1" ht="15" customHeight="1" x14ac:dyDescent="0.2">
      <c r="B303" s="342" t="s">
        <v>145</v>
      </c>
      <c r="C303" s="343"/>
      <c r="D303" s="343"/>
      <c r="E303" s="343"/>
      <c r="F303" s="343"/>
      <c r="G303" s="348"/>
      <c r="H303" s="945"/>
      <c r="I303" s="946"/>
      <c r="J303" s="946"/>
      <c r="K303" s="947"/>
      <c r="L303" s="945"/>
      <c r="M303" s="946"/>
      <c r="N303" s="946"/>
      <c r="O303" s="947"/>
      <c r="P303" s="945"/>
      <c r="Q303" s="946"/>
      <c r="R303" s="946"/>
      <c r="S303" s="947"/>
      <c r="T303" s="918" t="str">
        <f t="shared" si="47"/>
        <v/>
      </c>
      <c r="U303" s="919"/>
      <c r="V303" s="919"/>
      <c r="W303" s="920"/>
      <c r="X303" s="954"/>
      <c r="Y303" s="955"/>
      <c r="Z303" s="955"/>
      <c r="AA303" s="956"/>
    </row>
    <row r="304" spans="2:27" customFormat="1" ht="15" customHeight="1" x14ac:dyDescent="0.2">
      <c r="B304" s="342" t="s">
        <v>146</v>
      </c>
      <c r="C304" s="343"/>
      <c r="D304" s="343"/>
      <c r="E304" s="343"/>
      <c r="F304" s="343"/>
      <c r="G304" s="348"/>
      <c r="H304" s="945"/>
      <c r="I304" s="946"/>
      <c r="J304" s="946"/>
      <c r="K304" s="947"/>
      <c r="L304" s="945"/>
      <c r="M304" s="946"/>
      <c r="N304" s="946"/>
      <c r="O304" s="947"/>
      <c r="P304" s="945"/>
      <c r="Q304" s="946"/>
      <c r="R304" s="946"/>
      <c r="S304" s="947"/>
      <c r="T304" s="918" t="str">
        <f t="shared" si="47"/>
        <v/>
      </c>
      <c r="U304" s="919"/>
      <c r="V304" s="919"/>
      <c r="W304" s="920"/>
      <c r="X304" s="954"/>
      <c r="Y304" s="955"/>
      <c r="Z304" s="955"/>
      <c r="AA304" s="956"/>
    </row>
    <row r="305" spans="2:27" customFormat="1" ht="15" customHeight="1" x14ac:dyDescent="0.2">
      <c r="B305" s="342" t="s">
        <v>147</v>
      </c>
      <c r="C305" s="343"/>
      <c r="D305" s="343"/>
      <c r="E305" s="343"/>
      <c r="F305" s="343"/>
      <c r="G305" s="348"/>
      <c r="H305" s="945"/>
      <c r="I305" s="946"/>
      <c r="J305" s="946"/>
      <c r="K305" s="947"/>
      <c r="L305" s="945"/>
      <c r="M305" s="946"/>
      <c r="N305" s="946"/>
      <c r="O305" s="947"/>
      <c r="P305" s="945"/>
      <c r="Q305" s="946"/>
      <c r="R305" s="946"/>
      <c r="S305" s="947"/>
      <c r="T305" s="918" t="str">
        <f t="shared" si="47"/>
        <v/>
      </c>
      <c r="U305" s="919"/>
      <c r="V305" s="919"/>
      <c r="W305" s="920"/>
      <c r="X305" s="954"/>
      <c r="Y305" s="955"/>
      <c r="Z305" s="955"/>
      <c r="AA305" s="956"/>
    </row>
    <row r="306" spans="2:27" customFormat="1" ht="15" customHeight="1" x14ac:dyDescent="0.2">
      <c r="B306" s="342" t="s">
        <v>148</v>
      </c>
      <c r="C306" s="343"/>
      <c r="D306" s="343"/>
      <c r="E306" s="343"/>
      <c r="F306" s="343"/>
      <c r="G306" s="348"/>
      <c r="H306" s="945"/>
      <c r="I306" s="946"/>
      <c r="J306" s="946"/>
      <c r="K306" s="947"/>
      <c r="L306" s="945"/>
      <c r="M306" s="946"/>
      <c r="N306" s="946"/>
      <c r="O306" s="947"/>
      <c r="P306" s="945"/>
      <c r="Q306" s="946"/>
      <c r="R306" s="946"/>
      <c r="S306" s="947"/>
      <c r="T306" s="918" t="str">
        <f t="shared" si="47"/>
        <v/>
      </c>
      <c r="U306" s="919"/>
      <c r="V306" s="919"/>
      <c r="W306" s="920"/>
      <c r="X306" s="954"/>
      <c r="Y306" s="955"/>
      <c r="Z306" s="955"/>
      <c r="AA306" s="956"/>
    </row>
    <row r="307" spans="2:27" customFormat="1" ht="15" customHeight="1" x14ac:dyDescent="0.2">
      <c r="B307" s="342" t="s">
        <v>149</v>
      </c>
      <c r="C307" s="343"/>
      <c r="D307" s="343"/>
      <c r="E307" s="343"/>
      <c r="F307" s="343"/>
      <c r="G307" s="348"/>
      <c r="H307" s="945"/>
      <c r="I307" s="946"/>
      <c r="J307" s="946"/>
      <c r="K307" s="947"/>
      <c r="L307" s="945"/>
      <c r="M307" s="946"/>
      <c r="N307" s="946"/>
      <c r="O307" s="947"/>
      <c r="P307" s="945"/>
      <c r="Q307" s="946"/>
      <c r="R307" s="946"/>
      <c r="S307" s="947"/>
      <c r="T307" s="918" t="str">
        <f t="shared" si="47"/>
        <v/>
      </c>
      <c r="U307" s="919"/>
      <c r="V307" s="919"/>
      <c r="W307" s="920"/>
      <c r="X307" s="954"/>
      <c r="Y307" s="955"/>
      <c r="Z307" s="955"/>
      <c r="AA307" s="956"/>
    </row>
    <row r="308" spans="2:27" customFormat="1" ht="15" customHeight="1" x14ac:dyDescent="0.2">
      <c r="B308" s="342" t="s">
        <v>150</v>
      </c>
      <c r="C308" s="343"/>
      <c r="D308" s="343"/>
      <c r="E308" s="343"/>
      <c r="F308" s="343"/>
      <c r="G308" s="348"/>
      <c r="H308" s="945"/>
      <c r="I308" s="946"/>
      <c r="J308" s="946"/>
      <c r="K308" s="947"/>
      <c r="L308" s="945"/>
      <c r="M308" s="946"/>
      <c r="N308" s="946"/>
      <c r="O308" s="947"/>
      <c r="P308" s="945"/>
      <c r="Q308" s="946"/>
      <c r="R308" s="946"/>
      <c r="S308" s="947"/>
      <c r="T308" s="918" t="str">
        <f t="shared" si="47"/>
        <v/>
      </c>
      <c r="U308" s="919"/>
      <c r="V308" s="919"/>
      <c r="W308" s="920"/>
      <c r="X308" s="954"/>
      <c r="Y308" s="955"/>
      <c r="Z308" s="955"/>
      <c r="AA308" s="956"/>
    </row>
    <row r="309" spans="2:27" customFormat="1" ht="15" customHeight="1" x14ac:dyDescent="0.2">
      <c r="B309" s="342" t="s">
        <v>151</v>
      </c>
      <c r="C309" s="343"/>
      <c r="D309" s="343"/>
      <c r="E309" s="343"/>
      <c r="F309" s="343"/>
      <c r="G309" s="348"/>
      <c r="H309" s="945"/>
      <c r="I309" s="946"/>
      <c r="J309" s="946"/>
      <c r="K309" s="947"/>
      <c r="L309" s="945"/>
      <c r="M309" s="946"/>
      <c r="N309" s="946"/>
      <c r="O309" s="947"/>
      <c r="P309" s="945"/>
      <c r="Q309" s="946"/>
      <c r="R309" s="946"/>
      <c r="S309" s="947"/>
      <c r="T309" s="918" t="str">
        <f t="shared" si="47"/>
        <v/>
      </c>
      <c r="U309" s="919"/>
      <c r="V309" s="919"/>
      <c r="W309" s="920"/>
      <c r="X309" s="954"/>
      <c r="Y309" s="955"/>
      <c r="Z309" s="955"/>
      <c r="AA309" s="956"/>
    </row>
    <row r="310" spans="2:27" customFormat="1" ht="15" customHeight="1" x14ac:dyDescent="0.2">
      <c r="B310" s="589" t="s">
        <v>55</v>
      </c>
      <c r="C310" s="599"/>
      <c r="D310" s="599"/>
      <c r="E310" s="599"/>
      <c r="F310" s="599"/>
      <c r="G310" s="590"/>
      <c r="H310" s="915">
        <f>SUM(H301:K309)</f>
        <v>0</v>
      </c>
      <c r="I310" s="916"/>
      <c r="J310" s="916"/>
      <c r="K310" s="917"/>
      <c r="L310" s="915">
        <f>SUM(L301:O309)</f>
        <v>0</v>
      </c>
      <c r="M310" s="916"/>
      <c r="N310" s="916"/>
      <c r="O310" s="917"/>
      <c r="P310" s="915">
        <f>SUM(P301:S309)</f>
        <v>0</v>
      </c>
      <c r="Q310" s="916"/>
      <c r="R310" s="916"/>
      <c r="S310" s="917"/>
      <c r="T310" s="918" t="str">
        <f>IFERROR(P310/H310,"")</f>
        <v/>
      </c>
      <c r="U310" s="919"/>
      <c r="V310" s="919"/>
      <c r="W310" s="920"/>
      <c r="X310" s="957"/>
      <c r="Y310" s="958"/>
      <c r="Z310" s="958"/>
      <c r="AA310" s="959"/>
    </row>
    <row r="311" spans="2:27" customFormat="1" ht="14.25" customHeight="1" x14ac:dyDescent="0.2">
      <c r="B311" s="894" t="s">
        <v>28</v>
      </c>
      <c r="C311" s="895"/>
      <c r="D311" s="895"/>
      <c r="E311" s="895"/>
      <c r="F311" s="895"/>
      <c r="G311" s="896"/>
      <c r="H311" s="894" t="s">
        <v>658</v>
      </c>
      <c r="I311" s="895"/>
      <c r="J311" s="895"/>
      <c r="K311" s="895"/>
      <c r="L311" s="81"/>
      <c r="M311" s="183"/>
      <c r="N311" s="183"/>
      <c r="O311" s="184"/>
      <c r="P311" s="81"/>
      <c r="Q311" s="183"/>
      <c r="R311" s="183"/>
      <c r="S311" s="184"/>
      <c r="T311" s="81"/>
      <c r="U311" s="183"/>
      <c r="V311" s="183"/>
      <c r="W311" s="184"/>
      <c r="X311" s="894" t="s">
        <v>102</v>
      </c>
      <c r="Y311" s="895"/>
      <c r="Z311" s="895"/>
      <c r="AA311" s="896"/>
    </row>
    <row r="312" spans="2:27" customFormat="1" ht="30.75" customHeight="1" x14ac:dyDescent="0.2">
      <c r="B312" s="897"/>
      <c r="C312" s="898"/>
      <c r="D312" s="898"/>
      <c r="E312" s="898"/>
      <c r="F312" s="898"/>
      <c r="G312" s="899"/>
      <c r="H312" s="897"/>
      <c r="I312" s="898"/>
      <c r="J312" s="898"/>
      <c r="K312" s="898"/>
      <c r="L312" s="948" t="s">
        <v>184</v>
      </c>
      <c r="M312" s="949"/>
      <c r="N312" s="949"/>
      <c r="O312" s="950"/>
      <c r="P312" s="948" t="s">
        <v>643</v>
      </c>
      <c r="Q312" s="949"/>
      <c r="R312" s="949"/>
      <c r="S312" s="950"/>
      <c r="T312" s="948" t="s">
        <v>644</v>
      </c>
      <c r="U312" s="949"/>
      <c r="V312" s="949"/>
      <c r="W312" s="950"/>
      <c r="X312" s="897"/>
      <c r="Y312" s="898"/>
      <c r="Z312" s="898"/>
      <c r="AA312" s="899"/>
    </row>
    <row r="313" spans="2:27" customFormat="1" ht="15" customHeight="1" x14ac:dyDescent="0.2">
      <c r="B313" s="342" t="s">
        <v>143</v>
      </c>
      <c r="C313" s="343"/>
      <c r="D313" s="343"/>
      <c r="E313" s="343"/>
      <c r="F313" s="343"/>
      <c r="G313" s="348"/>
      <c r="H313" s="945"/>
      <c r="I313" s="946"/>
      <c r="J313" s="946"/>
      <c r="K313" s="947"/>
      <c r="L313" s="945"/>
      <c r="M313" s="946"/>
      <c r="N313" s="946"/>
      <c r="O313" s="947"/>
      <c r="P313" s="945"/>
      <c r="Q313" s="946"/>
      <c r="R313" s="946"/>
      <c r="S313" s="947"/>
      <c r="T313" s="918" t="str">
        <f>IFERROR(P313/H313,"")</f>
        <v/>
      </c>
      <c r="U313" s="919"/>
      <c r="V313" s="919"/>
      <c r="W313" s="920"/>
      <c r="X313" s="951"/>
      <c r="Y313" s="952"/>
      <c r="Z313" s="952"/>
      <c r="AA313" s="953"/>
    </row>
    <row r="314" spans="2:27" customFormat="1" ht="15" customHeight="1" x14ac:dyDescent="0.2">
      <c r="B314" s="342" t="s">
        <v>144</v>
      </c>
      <c r="C314" s="343"/>
      <c r="D314" s="343"/>
      <c r="E314" s="343"/>
      <c r="F314" s="343"/>
      <c r="G314" s="348"/>
      <c r="H314" s="945"/>
      <c r="I314" s="946"/>
      <c r="J314" s="946"/>
      <c r="K314" s="947"/>
      <c r="L314" s="945"/>
      <c r="M314" s="946"/>
      <c r="N314" s="946"/>
      <c r="O314" s="947"/>
      <c r="P314" s="945"/>
      <c r="Q314" s="946"/>
      <c r="R314" s="946"/>
      <c r="S314" s="947"/>
      <c r="T314" s="918" t="str">
        <f t="shared" ref="T314:T322" si="48">IFERROR(P314/H314,"")</f>
        <v/>
      </c>
      <c r="U314" s="919"/>
      <c r="V314" s="919"/>
      <c r="W314" s="920"/>
      <c r="X314" s="954"/>
      <c r="Y314" s="955"/>
      <c r="Z314" s="955"/>
      <c r="AA314" s="956"/>
    </row>
    <row r="315" spans="2:27" customFormat="1" ht="15" customHeight="1" x14ac:dyDescent="0.2">
      <c r="B315" s="342" t="s">
        <v>145</v>
      </c>
      <c r="C315" s="343"/>
      <c r="D315" s="343"/>
      <c r="E315" s="343"/>
      <c r="F315" s="343"/>
      <c r="G315" s="348"/>
      <c r="H315" s="945"/>
      <c r="I315" s="946"/>
      <c r="J315" s="946"/>
      <c r="K315" s="947"/>
      <c r="L315" s="945"/>
      <c r="M315" s="946"/>
      <c r="N315" s="946"/>
      <c r="O315" s="947"/>
      <c r="P315" s="945"/>
      <c r="Q315" s="946"/>
      <c r="R315" s="946"/>
      <c r="S315" s="947"/>
      <c r="T315" s="918" t="str">
        <f t="shared" si="48"/>
        <v/>
      </c>
      <c r="U315" s="919"/>
      <c r="V315" s="919"/>
      <c r="W315" s="920"/>
      <c r="X315" s="954"/>
      <c r="Y315" s="955"/>
      <c r="Z315" s="955"/>
      <c r="AA315" s="956"/>
    </row>
    <row r="316" spans="2:27" customFormat="1" ht="15" customHeight="1" x14ac:dyDescent="0.2">
      <c r="B316" s="342" t="s">
        <v>146</v>
      </c>
      <c r="C316" s="343"/>
      <c r="D316" s="343"/>
      <c r="E316" s="343"/>
      <c r="F316" s="343"/>
      <c r="G316" s="348"/>
      <c r="H316" s="945"/>
      <c r="I316" s="946"/>
      <c r="J316" s="946"/>
      <c r="K316" s="947"/>
      <c r="L316" s="945"/>
      <c r="M316" s="946"/>
      <c r="N316" s="946"/>
      <c r="O316" s="947"/>
      <c r="P316" s="945"/>
      <c r="Q316" s="946"/>
      <c r="R316" s="946"/>
      <c r="S316" s="947"/>
      <c r="T316" s="918" t="str">
        <f t="shared" si="48"/>
        <v/>
      </c>
      <c r="U316" s="919"/>
      <c r="V316" s="919"/>
      <c r="W316" s="920"/>
      <c r="X316" s="954"/>
      <c r="Y316" s="955"/>
      <c r="Z316" s="955"/>
      <c r="AA316" s="956"/>
    </row>
    <row r="317" spans="2:27" customFormat="1" ht="15" customHeight="1" x14ac:dyDescent="0.2">
      <c r="B317" s="342" t="s">
        <v>147</v>
      </c>
      <c r="C317" s="343"/>
      <c r="D317" s="343"/>
      <c r="E317" s="343"/>
      <c r="F317" s="343"/>
      <c r="G317" s="348"/>
      <c r="H317" s="945"/>
      <c r="I317" s="946"/>
      <c r="J317" s="946"/>
      <c r="K317" s="947"/>
      <c r="L317" s="945"/>
      <c r="M317" s="946"/>
      <c r="N317" s="946"/>
      <c r="O317" s="947"/>
      <c r="P317" s="945"/>
      <c r="Q317" s="946"/>
      <c r="R317" s="946"/>
      <c r="S317" s="947"/>
      <c r="T317" s="918" t="str">
        <f t="shared" si="48"/>
        <v/>
      </c>
      <c r="U317" s="919"/>
      <c r="V317" s="919"/>
      <c r="W317" s="920"/>
      <c r="X317" s="954"/>
      <c r="Y317" s="955"/>
      <c r="Z317" s="955"/>
      <c r="AA317" s="956"/>
    </row>
    <row r="318" spans="2:27" customFormat="1" ht="15" customHeight="1" x14ac:dyDescent="0.2">
      <c r="B318" s="342" t="s">
        <v>148</v>
      </c>
      <c r="C318" s="343"/>
      <c r="D318" s="343"/>
      <c r="E318" s="343"/>
      <c r="F318" s="343"/>
      <c r="G318" s="348"/>
      <c r="H318" s="945"/>
      <c r="I318" s="946"/>
      <c r="J318" s="946"/>
      <c r="K318" s="947"/>
      <c r="L318" s="945"/>
      <c r="M318" s="946"/>
      <c r="N318" s="946"/>
      <c r="O318" s="947"/>
      <c r="P318" s="945"/>
      <c r="Q318" s="946"/>
      <c r="R318" s="946"/>
      <c r="S318" s="947"/>
      <c r="T318" s="918" t="str">
        <f t="shared" si="48"/>
        <v/>
      </c>
      <c r="U318" s="919"/>
      <c r="V318" s="919"/>
      <c r="W318" s="920"/>
      <c r="X318" s="954"/>
      <c r="Y318" s="955"/>
      <c r="Z318" s="955"/>
      <c r="AA318" s="956"/>
    </row>
    <row r="319" spans="2:27" customFormat="1" ht="15" customHeight="1" x14ac:dyDescent="0.2">
      <c r="B319" s="342" t="s">
        <v>149</v>
      </c>
      <c r="C319" s="343"/>
      <c r="D319" s="343"/>
      <c r="E319" s="343"/>
      <c r="F319" s="343"/>
      <c r="G319" s="348"/>
      <c r="H319" s="945"/>
      <c r="I319" s="946"/>
      <c r="J319" s="946"/>
      <c r="K319" s="947"/>
      <c r="L319" s="945"/>
      <c r="M319" s="946"/>
      <c r="N319" s="946"/>
      <c r="O319" s="947"/>
      <c r="P319" s="945"/>
      <c r="Q319" s="946"/>
      <c r="R319" s="946"/>
      <c r="S319" s="947"/>
      <c r="T319" s="918" t="str">
        <f t="shared" si="48"/>
        <v/>
      </c>
      <c r="U319" s="919"/>
      <c r="V319" s="919"/>
      <c r="W319" s="920"/>
      <c r="X319" s="954"/>
      <c r="Y319" s="955"/>
      <c r="Z319" s="955"/>
      <c r="AA319" s="956"/>
    </row>
    <row r="320" spans="2:27" customFormat="1" ht="15" customHeight="1" x14ac:dyDescent="0.2">
      <c r="B320" s="342" t="s">
        <v>150</v>
      </c>
      <c r="C320" s="343"/>
      <c r="D320" s="343"/>
      <c r="E320" s="343"/>
      <c r="F320" s="343"/>
      <c r="G320" s="348"/>
      <c r="H320" s="945"/>
      <c r="I320" s="946"/>
      <c r="J320" s="946"/>
      <c r="K320" s="947"/>
      <c r="L320" s="945"/>
      <c r="M320" s="946"/>
      <c r="N320" s="946"/>
      <c r="O320" s="947"/>
      <c r="P320" s="945"/>
      <c r="Q320" s="946"/>
      <c r="R320" s="946"/>
      <c r="S320" s="947"/>
      <c r="T320" s="918" t="str">
        <f t="shared" si="48"/>
        <v/>
      </c>
      <c r="U320" s="919"/>
      <c r="V320" s="919"/>
      <c r="W320" s="920"/>
      <c r="X320" s="954"/>
      <c r="Y320" s="955"/>
      <c r="Z320" s="955"/>
      <c r="AA320" s="956"/>
    </row>
    <row r="321" spans="2:29" customFormat="1" ht="15" customHeight="1" x14ac:dyDescent="0.2">
      <c r="B321" s="342" t="s">
        <v>151</v>
      </c>
      <c r="C321" s="343"/>
      <c r="D321" s="343"/>
      <c r="E321" s="343"/>
      <c r="F321" s="343"/>
      <c r="G321" s="348"/>
      <c r="H321" s="945"/>
      <c r="I321" s="946"/>
      <c r="J321" s="946"/>
      <c r="K321" s="947"/>
      <c r="L321" s="945"/>
      <c r="M321" s="946"/>
      <c r="N321" s="946"/>
      <c r="O321" s="947"/>
      <c r="P321" s="945"/>
      <c r="Q321" s="946"/>
      <c r="R321" s="946"/>
      <c r="S321" s="947"/>
      <c r="T321" s="918" t="str">
        <f t="shared" si="48"/>
        <v/>
      </c>
      <c r="U321" s="919"/>
      <c r="V321" s="919"/>
      <c r="W321" s="920"/>
      <c r="X321" s="954"/>
      <c r="Y321" s="955"/>
      <c r="Z321" s="955"/>
      <c r="AA321" s="956"/>
    </row>
    <row r="322" spans="2:29" customFormat="1" ht="15" customHeight="1" x14ac:dyDescent="0.2">
      <c r="B322" s="589" t="s">
        <v>55</v>
      </c>
      <c r="C322" s="599"/>
      <c r="D322" s="599"/>
      <c r="E322" s="599"/>
      <c r="F322" s="599"/>
      <c r="G322" s="590"/>
      <c r="H322" s="915">
        <f>SUM(H313:K321)</f>
        <v>0</v>
      </c>
      <c r="I322" s="916"/>
      <c r="J322" s="916"/>
      <c r="K322" s="917"/>
      <c r="L322" s="915">
        <f>SUM(L313:O321)</f>
        <v>0</v>
      </c>
      <c r="M322" s="916"/>
      <c r="N322" s="916"/>
      <c r="O322" s="917"/>
      <c r="P322" s="915">
        <f>SUM(P313:S321)</f>
        <v>0</v>
      </c>
      <c r="Q322" s="916"/>
      <c r="R322" s="916"/>
      <c r="S322" s="917"/>
      <c r="T322" s="918" t="str">
        <f t="shared" si="48"/>
        <v/>
      </c>
      <c r="U322" s="919"/>
      <c r="V322" s="919"/>
      <c r="W322" s="920"/>
      <c r="X322" s="957"/>
      <c r="Y322" s="958"/>
      <c r="Z322" s="958"/>
      <c r="AA322" s="959"/>
    </row>
    <row r="323" spans="2:29" customFormat="1" ht="14.25" customHeight="1" x14ac:dyDescent="0.2">
      <c r="B323" s="894" t="s">
        <v>28</v>
      </c>
      <c r="C323" s="895"/>
      <c r="D323" s="895"/>
      <c r="E323" s="895"/>
      <c r="F323" s="895"/>
      <c r="G323" s="896"/>
      <c r="H323" s="894" t="s">
        <v>405</v>
      </c>
      <c r="I323" s="895"/>
      <c r="J323" s="895"/>
      <c r="K323" s="895"/>
      <c r="L323" s="81"/>
      <c r="M323" s="183"/>
      <c r="N323" s="183"/>
      <c r="O323" s="184"/>
      <c r="P323" s="927"/>
      <c r="Q323" s="928"/>
      <c r="R323" s="928"/>
      <c r="S323" s="929"/>
      <c r="T323" s="933"/>
      <c r="U323" s="934"/>
      <c r="V323" s="934"/>
      <c r="W323" s="935"/>
      <c r="X323" s="894" t="s">
        <v>102</v>
      </c>
      <c r="Y323" s="895"/>
      <c r="Z323" s="895"/>
      <c r="AA323" s="896"/>
    </row>
    <row r="324" spans="2:29" customFormat="1" ht="30.75" customHeight="1" x14ac:dyDescent="0.2">
      <c r="B324" s="897"/>
      <c r="C324" s="898"/>
      <c r="D324" s="898"/>
      <c r="E324" s="898"/>
      <c r="F324" s="898"/>
      <c r="G324" s="899"/>
      <c r="H324" s="897"/>
      <c r="I324" s="898"/>
      <c r="J324" s="898"/>
      <c r="K324" s="899"/>
      <c r="L324" s="930" t="s">
        <v>184</v>
      </c>
      <c r="M324" s="931"/>
      <c r="N324" s="931"/>
      <c r="O324" s="932"/>
      <c r="P324" s="927" t="s">
        <v>643</v>
      </c>
      <c r="Q324" s="928"/>
      <c r="R324" s="928"/>
      <c r="S324" s="929"/>
      <c r="T324" s="933" t="s">
        <v>644</v>
      </c>
      <c r="U324" s="934"/>
      <c r="V324" s="934"/>
      <c r="W324" s="935"/>
      <c r="X324" s="897"/>
      <c r="Y324" s="898"/>
      <c r="Z324" s="898"/>
      <c r="AA324" s="899"/>
    </row>
    <row r="325" spans="2:29" customFormat="1" ht="15" customHeight="1" x14ac:dyDescent="0.2">
      <c r="B325" s="342" t="s">
        <v>143</v>
      </c>
      <c r="C325" s="343"/>
      <c r="D325" s="343"/>
      <c r="E325" s="343"/>
      <c r="F325" s="343"/>
      <c r="G325" s="348"/>
      <c r="H325" s="915">
        <f>IFERROR(AVERAGE(H289,H301,H313*12/9),"")</f>
        <v>0</v>
      </c>
      <c r="I325" s="916"/>
      <c r="J325" s="916"/>
      <c r="K325" s="917"/>
      <c r="L325" s="915">
        <f>IFERROR(AVERAGE(L289,L301,L313*12/9),"")</f>
        <v>0</v>
      </c>
      <c r="M325" s="916"/>
      <c r="N325" s="916"/>
      <c r="O325" s="917"/>
      <c r="P325" s="915">
        <f>IFERROR(AVERAGE(P289,P301,P313*12/9),"")</f>
        <v>0</v>
      </c>
      <c r="Q325" s="916"/>
      <c r="R325" s="916">
        <f>IFERROR(AVERAGE(R289,R301*12/9),"")</f>
        <v>0</v>
      </c>
      <c r="S325" s="917"/>
      <c r="T325" s="918" t="str">
        <f>IFERROR(P325/H325,"")</f>
        <v/>
      </c>
      <c r="U325" s="919"/>
      <c r="V325" s="919"/>
      <c r="W325" s="920"/>
      <c r="X325" s="936"/>
      <c r="Y325" s="937"/>
      <c r="Z325" s="937"/>
      <c r="AA325" s="938"/>
    </row>
    <row r="326" spans="2:29" customFormat="1" ht="15" customHeight="1" x14ac:dyDescent="0.2">
      <c r="B326" s="342" t="s">
        <v>144</v>
      </c>
      <c r="C326" s="343"/>
      <c r="D326" s="343"/>
      <c r="E326" s="343"/>
      <c r="F326" s="343"/>
      <c r="G326" s="348"/>
      <c r="H326" s="915">
        <f t="shared" ref="H326:H333" si="49">IFERROR(AVERAGE(H290,H302,H314*12/9),"")</f>
        <v>0</v>
      </c>
      <c r="I326" s="916"/>
      <c r="J326" s="916"/>
      <c r="K326" s="917"/>
      <c r="L326" s="915">
        <f t="shared" ref="L326:L334" si="50">IFERROR(AVERAGE(L290,L302,L314*12/9),"")</f>
        <v>0</v>
      </c>
      <c r="M326" s="916"/>
      <c r="N326" s="916"/>
      <c r="O326" s="917"/>
      <c r="P326" s="915">
        <f t="shared" ref="P326:P334" si="51">IFERROR(AVERAGE(P290,P302,P314*12/9),"")</f>
        <v>0</v>
      </c>
      <c r="Q326" s="916"/>
      <c r="R326" s="916">
        <f t="shared" ref="R326:R334" si="52">IFERROR(AVERAGE(R290,R302*12/9),"")</f>
        <v>0</v>
      </c>
      <c r="S326" s="917"/>
      <c r="T326" s="918" t="str">
        <f t="shared" ref="T326:T333" si="53">IFERROR(P326/H326,"")</f>
        <v/>
      </c>
      <c r="U326" s="919"/>
      <c r="V326" s="919"/>
      <c r="W326" s="920"/>
      <c r="X326" s="939"/>
      <c r="Y326" s="940"/>
      <c r="Z326" s="940"/>
      <c r="AA326" s="941"/>
    </row>
    <row r="327" spans="2:29" customFormat="1" ht="15" customHeight="1" x14ac:dyDescent="0.2">
      <c r="B327" s="342" t="s">
        <v>145</v>
      </c>
      <c r="C327" s="343"/>
      <c r="D327" s="343"/>
      <c r="E327" s="343"/>
      <c r="F327" s="343"/>
      <c r="G327" s="348"/>
      <c r="H327" s="915">
        <f t="shared" si="49"/>
        <v>0</v>
      </c>
      <c r="I327" s="916"/>
      <c r="J327" s="916"/>
      <c r="K327" s="917"/>
      <c r="L327" s="915">
        <f t="shared" si="50"/>
        <v>0</v>
      </c>
      <c r="M327" s="916"/>
      <c r="N327" s="916"/>
      <c r="O327" s="917"/>
      <c r="P327" s="915">
        <f t="shared" si="51"/>
        <v>0</v>
      </c>
      <c r="Q327" s="916"/>
      <c r="R327" s="916">
        <f t="shared" si="52"/>
        <v>0</v>
      </c>
      <c r="S327" s="917"/>
      <c r="T327" s="918" t="str">
        <f t="shared" si="53"/>
        <v/>
      </c>
      <c r="U327" s="919"/>
      <c r="V327" s="919"/>
      <c r="W327" s="920"/>
      <c r="X327" s="939"/>
      <c r="Y327" s="940"/>
      <c r="Z327" s="940"/>
      <c r="AA327" s="941"/>
    </row>
    <row r="328" spans="2:29" customFormat="1" ht="15" customHeight="1" x14ac:dyDescent="0.2">
      <c r="B328" s="342" t="s">
        <v>146</v>
      </c>
      <c r="C328" s="343"/>
      <c r="D328" s="343"/>
      <c r="E328" s="343"/>
      <c r="F328" s="343"/>
      <c r="G328" s="348"/>
      <c r="H328" s="915">
        <f t="shared" si="49"/>
        <v>0</v>
      </c>
      <c r="I328" s="916"/>
      <c r="J328" s="916"/>
      <c r="K328" s="917"/>
      <c r="L328" s="915">
        <f t="shared" si="50"/>
        <v>0</v>
      </c>
      <c r="M328" s="916"/>
      <c r="N328" s="916"/>
      <c r="O328" s="917"/>
      <c r="P328" s="915">
        <f t="shared" si="51"/>
        <v>0</v>
      </c>
      <c r="Q328" s="916"/>
      <c r="R328" s="916">
        <f t="shared" si="52"/>
        <v>0</v>
      </c>
      <c r="S328" s="917"/>
      <c r="T328" s="918" t="str">
        <f t="shared" si="53"/>
        <v/>
      </c>
      <c r="U328" s="919"/>
      <c r="V328" s="919"/>
      <c r="W328" s="920"/>
      <c r="X328" s="939"/>
      <c r="Y328" s="940"/>
      <c r="Z328" s="940"/>
      <c r="AA328" s="941"/>
    </row>
    <row r="329" spans="2:29" customFormat="1" ht="15" customHeight="1" x14ac:dyDescent="0.2">
      <c r="B329" s="342" t="s">
        <v>147</v>
      </c>
      <c r="C329" s="343"/>
      <c r="D329" s="343"/>
      <c r="E329" s="343"/>
      <c r="F329" s="343"/>
      <c r="G329" s="348"/>
      <c r="H329" s="915">
        <f t="shared" si="49"/>
        <v>0</v>
      </c>
      <c r="I329" s="916"/>
      <c r="J329" s="916"/>
      <c r="K329" s="917"/>
      <c r="L329" s="915">
        <f t="shared" si="50"/>
        <v>0</v>
      </c>
      <c r="M329" s="916"/>
      <c r="N329" s="916"/>
      <c r="O329" s="917"/>
      <c r="P329" s="915">
        <f t="shared" si="51"/>
        <v>0</v>
      </c>
      <c r="Q329" s="916"/>
      <c r="R329" s="916">
        <f t="shared" si="52"/>
        <v>0</v>
      </c>
      <c r="S329" s="917"/>
      <c r="T329" s="918" t="str">
        <f t="shared" si="53"/>
        <v/>
      </c>
      <c r="U329" s="919"/>
      <c r="V329" s="919"/>
      <c r="W329" s="920"/>
      <c r="X329" s="939"/>
      <c r="Y329" s="940"/>
      <c r="Z329" s="940"/>
      <c r="AA329" s="941"/>
    </row>
    <row r="330" spans="2:29" customFormat="1" ht="15" customHeight="1" x14ac:dyDescent="0.2">
      <c r="B330" s="342" t="s">
        <v>148</v>
      </c>
      <c r="C330" s="343"/>
      <c r="D330" s="343"/>
      <c r="E330" s="343"/>
      <c r="F330" s="343"/>
      <c r="G330" s="348"/>
      <c r="H330" s="915">
        <f t="shared" si="49"/>
        <v>0</v>
      </c>
      <c r="I330" s="916"/>
      <c r="J330" s="916"/>
      <c r="K330" s="917"/>
      <c r="L330" s="915">
        <f t="shared" si="50"/>
        <v>0</v>
      </c>
      <c r="M330" s="916"/>
      <c r="N330" s="916"/>
      <c r="O330" s="917"/>
      <c r="P330" s="915">
        <f t="shared" si="51"/>
        <v>0</v>
      </c>
      <c r="Q330" s="916"/>
      <c r="R330" s="916">
        <f t="shared" si="52"/>
        <v>0</v>
      </c>
      <c r="S330" s="917"/>
      <c r="T330" s="918" t="str">
        <f t="shared" si="53"/>
        <v/>
      </c>
      <c r="U330" s="919"/>
      <c r="V330" s="919"/>
      <c r="W330" s="920"/>
      <c r="X330" s="939"/>
      <c r="Y330" s="940"/>
      <c r="Z330" s="940"/>
      <c r="AA330" s="941"/>
    </row>
    <row r="331" spans="2:29" customFormat="1" ht="15" customHeight="1" x14ac:dyDescent="0.2">
      <c r="B331" s="342" t="s">
        <v>149</v>
      </c>
      <c r="C331" s="343"/>
      <c r="D331" s="343"/>
      <c r="E331" s="343"/>
      <c r="F331" s="343"/>
      <c r="G331" s="348"/>
      <c r="H331" s="915">
        <f t="shared" si="49"/>
        <v>0</v>
      </c>
      <c r="I331" s="916"/>
      <c r="J331" s="916"/>
      <c r="K331" s="917"/>
      <c r="L331" s="915">
        <f t="shared" si="50"/>
        <v>0</v>
      </c>
      <c r="M331" s="916"/>
      <c r="N331" s="916"/>
      <c r="O331" s="917"/>
      <c r="P331" s="915">
        <f t="shared" si="51"/>
        <v>0</v>
      </c>
      <c r="Q331" s="916"/>
      <c r="R331" s="916">
        <f t="shared" si="52"/>
        <v>0</v>
      </c>
      <c r="S331" s="917"/>
      <c r="T331" s="918" t="str">
        <f t="shared" si="53"/>
        <v/>
      </c>
      <c r="U331" s="919"/>
      <c r="V331" s="919"/>
      <c r="W331" s="920"/>
      <c r="X331" s="939"/>
      <c r="Y331" s="940"/>
      <c r="Z331" s="940"/>
      <c r="AA331" s="941"/>
    </row>
    <row r="332" spans="2:29" customFormat="1" ht="15" customHeight="1" x14ac:dyDescent="0.2">
      <c r="B332" s="342" t="s">
        <v>150</v>
      </c>
      <c r="C332" s="343"/>
      <c r="D332" s="343"/>
      <c r="E332" s="343"/>
      <c r="F332" s="343"/>
      <c r="G332" s="348"/>
      <c r="H332" s="915">
        <f t="shared" si="49"/>
        <v>0</v>
      </c>
      <c r="I332" s="916"/>
      <c r="J332" s="916"/>
      <c r="K332" s="917"/>
      <c r="L332" s="915">
        <f t="shared" si="50"/>
        <v>0</v>
      </c>
      <c r="M332" s="916"/>
      <c r="N332" s="916"/>
      <c r="O332" s="917"/>
      <c r="P332" s="915">
        <f t="shared" si="51"/>
        <v>0</v>
      </c>
      <c r="Q332" s="916"/>
      <c r="R332" s="916">
        <f t="shared" si="52"/>
        <v>0</v>
      </c>
      <c r="S332" s="917"/>
      <c r="T332" s="918" t="str">
        <f t="shared" si="53"/>
        <v/>
      </c>
      <c r="U332" s="919"/>
      <c r="V332" s="919"/>
      <c r="W332" s="920"/>
      <c r="X332" s="939"/>
      <c r="Y332" s="940"/>
      <c r="Z332" s="940"/>
      <c r="AA332" s="941"/>
    </row>
    <row r="333" spans="2:29" customFormat="1" ht="15" customHeight="1" x14ac:dyDescent="0.2">
      <c r="B333" s="342" t="s">
        <v>151</v>
      </c>
      <c r="C333" s="343"/>
      <c r="D333" s="343"/>
      <c r="E333" s="343"/>
      <c r="F333" s="343"/>
      <c r="G333" s="348"/>
      <c r="H333" s="915">
        <f t="shared" si="49"/>
        <v>0</v>
      </c>
      <c r="I333" s="916"/>
      <c r="J333" s="916"/>
      <c r="K333" s="917"/>
      <c r="L333" s="915">
        <f t="shared" si="50"/>
        <v>0</v>
      </c>
      <c r="M333" s="916"/>
      <c r="N333" s="916"/>
      <c r="O333" s="917"/>
      <c r="P333" s="915">
        <f t="shared" si="51"/>
        <v>0</v>
      </c>
      <c r="Q333" s="916"/>
      <c r="R333" s="916">
        <f t="shared" si="52"/>
        <v>0</v>
      </c>
      <c r="S333" s="917"/>
      <c r="T333" s="918" t="str">
        <f t="shared" si="53"/>
        <v/>
      </c>
      <c r="U333" s="919"/>
      <c r="V333" s="919"/>
      <c r="W333" s="920"/>
      <c r="X333" s="939"/>
      <c r="Y333" s="940"/>
      <c r="Z333" s="940"/>
      <c r="AA333" s="941"/>
    </row>
    <row r="334" spans="2:29" customFormat="1" ht="15" customHeight="1" x14ac:dyDescent="0.2">
      <c r="B334" s="589" t="s">
        <v>55</v>
      </c>
      <c r="C334" s="599"/>
      <c r="D334" s="599"/>
      <c r="E334" s="599"/>
      <c r="F334" s="599"/>
      <c r="G334" s="590"/>
      <c r="H334" s="915">
        <f>IFERROR(AVERAGE(H298,H310,H322*12/9),"")</f>
        <v>0</v>
      </c>
      <c r="I334" s="916"/>
      <c r="J334" s="916"/>
      <c r="K334" s="917"/>
      <c r="L334" s="915">
        <f t="shared" si="50"/>
        <v>0</v>
      </c>
      <c r="M334" s="916"/>
      <c r="N334" s="916"/>
      <c r="O334" s="917"/>
      <c r="P334" s="915">
        <f t="shared" si="51"/>
        <v>0</v>
      </c>
      <c r="Q334" s="916"/>
      <c r="R334" s="916">
        <f t="shared" si="52"/>
        <v>0</v>
      </c>
      <c r="S334" s="917"/>
      <c r="T334" s="918" t="str">
        <f>IFERROR(P334/H334,"")</f>
        <v/>
      </c>
      <c r="U334" s="919"/>
      <c r="V334" s="919"/>
      <c r="W334" s="920"/>
      <c r="X334" s="942"/>
      <c r="Y334" s="943"/>
      <c r="Z334" s="943"/>
      <c r="AA334" s="944"/>
    </row>
    <row r="335" spans="2:29" s="110" customFormat="1" ht="15" customHeight="1" x14ac:dyDescent="0.2">
      <c r="B335" s="216" t="s">
        <v>515</v>
      </c>
      <c r="C335" s="144"/>
      <c r="D335" s="144"/>
      <c r="E335" s="144"/>
      <c r="F335" s="145"/>
      <c r="G335" s="145"/>
      <c r="H335" s="145"/>
      <c r="I335" s="145"/>
      <c r="J335" s="145"/>
      <c r="K335" s="145"/>
      <c r="L335" s="145"/>
      <c r="M335" s="145"/>
      <c r="N335" s="145"/>
      <c r="O335" s="145"/>
      <c r="P335" s="145"/>
      <c r="Q335" s="145"/>
      <c r="R335" s="145"/>
      <c r="S335" s="145"/>
      <c r="T335" s="145"/>
      <c r="U335" s="145"/>
      <c r="V335" s="145"/>
      <c r="W335" s="145"/>
      <c r="X335" s="145"/>
      <c r="Y335" s="145"/>
      <c r="Z335" s="145"/>
      <c r="AA335" s="145"/>
      <c r="AB335" s="145"/>
      <c r="AC335" s="145"/>
    </row>
    <row r="336" spans="2:29" s="110" customFormat="1" ht="15" customHeight="1" x14ac:dyDescent="0.2">
      <c r="B336" s="142" t="s">
        <v>469</v>
      </c>
      <c r="C336" s="144"/>
      <c r="D336" s="144"/>
      <c r="E336" s="144"/>
      <c r="F336" s="145"/>
      <c r="G336" s="145"/>
      <c r="H336" s="145"/>
      <c r="I336" s="145"/>
      <c r="J336" s="145"/>
      <c r="K336" s="145"/>
      <c r="L336" s="145"/>
      <c r="M336" s="145"/>
      <c r="N336" s="145"/>
      <c r="O336" s="145"/>
      <c r="P336" s="145"/>
      <c r="Q336" s="145"/>
      <c r="R336" s="145"/>
      <c r="S336" s="145"/>
      <c r="T336" s="145"/>
      <c r="U336" s="145"/>
      <c r="V336" s="145"/>
      <c r="W336" s="145"/>
      <c r="X336" s="145"/>
      <c r="Y336" s="145"/>
      <c r="Z336" s="145"/>
      <c r="AA336" s="145"/>
      <c r="AB336" s="145"/>
      <c r="AC336" s="145"/>
    </row>
    <row r="337" spans="2:27" s="110" customFormat="1" ht="15" customHeight="1" x14ac:dyDescent="0.2">
      <c r="B337" s="142"/>
      <c r="C337" s="142"/>
      <c r="D337" s="128"/>
      <c r="E337" s="128"/>
      <c r="F337" s="128"/>
      <c r="G337" s="128"/>
      <c r="H337" s="128"/>
      <c r="I337" s="143"/>
      <c r="J337" s="143"/>
      <c r="K337" s="143"/>
      <c r="L337" s="143"/>
      <c r="M337" s="143"/>
      <c r="N337" s="143"/>
      <c r="O337" s="143"/>
      <c r="P337" s="143"/>
      <c r="Q337" s="143"/>
      <c r="R337" s="143"/>
      <c r="S337" s="143"/>
      <c r="T337" s="143"/>
      <c r="U337" s="143"/>
      <c r="V337" s="143"/>
      <c r="W337" s="143"/>
    </row>
    <row r="338" spans="2:27" s="110" customFormat="1" ht="15" customHeight="1" x14ac:dyDescent="0.2">
      <c r="B338" s="110" t="s">
        <v>594</v>
      </c>
    </row>
    <row r="339" spans="2:27" customFormat="1" ht="13.8" customHeight="1" x14ac:dyDescent="0.2">
      <c r="B339" s="894" t="s">
        <v>28</v>
      </c>
      <c r="C339" s="895"/>
      <c r="D339" s="895"/>
      <c r="E339" s="895"/>
      <c r="F339" s="895"/>
      <c r="G339" s="896"/>
      <c r="H339" s="894" t="s">
        <v>557</v>
      </c>
      <c r="I339" s="895"/>
      <c r="J339" s="895"/>
      <c r="K339" s="895"/>
      <c r="L339" s="81"/>
      <c r="M339" s="183"/>
      <c r="N339" s="183"/>
      <c r="O339" s="184"/>
      <c r="P339" s="81"/>
      <c r="Q339" s="183"/>
      <c r="R339" s="183"/>
      <c r="S339" s="184"/>
      <c r="T339" s="81"/>
      <c r="U339" s="183"/>
      <c r="V339" s="183"/>
      <c r="W339" s="184"/>
      <c r="X339" s="894" t="s">
        <v>102</v>
      </c>
      <c r="Y339" s="895"/>
      <c r="Z339" s="895"/>
      <c r="AA339" s="896"/>
    </row>
    <row r="340" spans="2:27" customFormat="1" ht="30.75" customHeight="1" x14ac:dyDescent="0.2">
      <c r="B340" s="897"/>
      <c r="C340" s="898"/>
      <c r="D340" s="898"/>
      <c r="E340" s="898"/>
      <c r="F340" s="898"/>
      <c r="G340" s="899"/>
      <c r="H340" s="897"/>
      <c r="I340" s="898"/>
      <c r="J340" s="898"/>
      <c r="K340" s="898"/>
      <c r="L340" s="948" t="s">
        <v>184</v>
      </c>
      <c r="M340" s="949"/>
      <c r="N340" s="949"/>
      <c r="O340" s="950"/>
      <c r="P340" s="948" t="s">
        <v>643</v>
      </c>
      <c r="Q340" s="949"/>
      <c r="R340" s="949"/>
      <c r="S340" s="950"/>
      <c r="T340" s="948" t="s">
        <v>644</v>
      </c>
      <c r="U340" s="949"/>
      <c r="V340" s="949"/>
      <c r="W340" s="950"/>
      <c r="X340" s="897"/>
      <c r="Y340" s="898"/>
      <c r="Z340" s="898"/>
      <c r="AA340" s="899"/>
    </row>
    <row r="341" spans="2:27" customFormat="1" ht="15" customHeight="1" x14ac:dyDescent="0.2">
      <c r="B341" s="342" t="s">
        <v>143</v>
      </c>
      <c r="C341" s="343"/>
      <c r="D341" s="343"/>
      <c r="E341" s="343"/>
      <c r="F341" s="343"/>
      <c r="G341" s="348"/>
      <c r="H341" s="945"/>
      <c r="I341" s="946"/>
      <c r="J341" s="962">
        <v>0</v>
      </c>
      <c r="K341" s="963"/>
      <c r="L341" s="945"/>
      <c r="M341" s="946"/>
      <c r="N341" s="962">
        <v>0</v>
      </c>
      <c r="O341" s="963"/>
      <c r="P341" s="964"/>
      <c r="Q341" s="965"/>
      <c r="R341" s="965"/>
      <c r="S341" s="966"/>
      <c r="T341" s="918" t="str">
        <f>IFERROR(P341/H341,"")</f>
        <v/>
      </c>
      <c r="U341" s="919"/>
      <c r="V341" s="919"/>
      <c r="W341" s="920"/>
      <c r="X341" s="936"/>
      <c r="Y341" s="937"/>
      <c r="Z341" s="937"/>
      <c r="AA341" s="938"/>
    </row>
    <row r="342" spans="2:27" customFormat="1" ht="15" customHeight="1" x14ac:dyDescent="0.2">
      <c r="B342" s="342" t="s">
        <v>144</v>
      </c>
      <c r="C342" s="343"/>
      <c r="D342" s="343"/>
      <c r="E342" s="343"/>
      <c r="F342" s="343"/>
      <c r="G342" s="348"/>
      <c r="H342" s="945"/>
      <c r="I342" s="946"/>
      <c r="J342" s="962">
        <v>0</v>
      </c>
      <c r="K342" s="963"/>
      <c r="L342" s="945"/>
      <c r="M342" s="946"/>
      <c r="N342" s="962">
        <v>0</v>
      </c>
      <c r="O342" s="963"/>
      <c r="P342" s="964"/>
      <c r="Q342" s="965"/>
      <c r="R342" s="965"/>
      <c r="S342" s="966"/>
      <c r="T342" s="918" t="str">
        <f t="shared" ref="T342:T349" si="54">IFERROR(P342/H342,"")</f>
        <v/>
      </c>
      <c r="U342" s="919"/>
      <c r="V342" s="919"/>
      <c r="W342" s="920"/>
      <c r="X342" s="939"/>
      <c r="Y342" s="940"/>
      <c r="Z342" s="940"/>
      <c r="AA342" s="941"/>
    </row>
    <row r="343" spans="2:27" customFormat="1" ht="15" customHeight="1" x14ac:dyDescent="0.2">
      <c r="B343" s="342" t="s">
        <v>145</v>
      </c>
      <c r="C343" s="343"/>
      <c r="D343" s="343"/>
      <c r="E343" s="343"/>
      <c r="F343" s="343"/>
      <c r="G343" s="348"/>
      <c r="H343" s="945"/>
      <c r="I343" s="946"/>
      <c r="J343" s="962">
        <v>0</v>
      </c>
      <c r="K343" s="963"/>
      <c r="L343" s="945"/>
      <c r="M343" s="946"/>
      <c r="N343" s="962">
        <v>0</v>
      </c>
      <c r="O343" s="963"/>
      <c r="P343" s="964"/>
      <c r="Q343" s="965"/>
      <c r="R343" s="965"/>
      <c r="S343" s="966"/>
      <c r="T343" s="918" t="str">
        <f t="shared" si="54"/>
        <v/>
      </c>
      <c r="U343" s="919"/>
      <c r="V343" s="919"/>
      <c r="W343" s="920"/>
      <c r="X343" s="939"/>
      <c r="Y343" s="940"/>
      <c r="Z343" s="940"/>
      <c r="AA343" s="941"/>
    </row>
    <row r="344" spans="2:27" customFormat="1" ht="15" customHeight="1" x14ac:dyDescent="0.2">
      <c r="B344" s="342" t="s">
        <v>146</v>
      </c>
      <c r="C344" s="343"/>
      <c r="D344" s="343"/>
      <c r="E344" s="343"/>
      <c r="F344" s="343"/>
      <c r="G344" s="348"/>
      <c r="H344" s="945"/>
      <c r="I344" s="946"/>
      <c r="J344" s="962">
        <v>0</v>
      </c>
      <c r="K344" s="963"/>
      <c r="L344" s="945"/>
      <c r="M344" s="946"/>
      <c r="N344" s="962">
        <v>0</v>
      </c>
      <c r="O344" s="963"/>
      <c r="P344" s="964"/>
      <c r="Q344" s="965"/>
      <c r="R344" s="965"/>
      <c r="S344" s="966"/>
      <c r="T344" s="918" t="str">
        <f t="shared" si="54"/>
        <v/>
      </c>
      <c r="U344" s="919"/>
      <c r="V344" s="919"/>
      <c r="W344" s="920"/>
      <c r="X344" s="939"/>
      <c r="Y344" s="940"/>
      <c r="Z344" s="940"/>
      <c r="AA344" s="941"/>
    </row>
    <row r="345" spans="2:27" customFormat="1" ht="15" customHeight="1" x14ac:dyDescent="0.2">
      <c r="B345" s="342" t="s">
        <v>147</v>
      </c>
      <c r="C345" s="343"/>
      <c r="D345" s="343"/>
      <c r="E345" s="343"/>
      <c r="F345" s="343"/>
      <c r="G345" s="348"/>
      <c r="H345" s="945"/>
      <c r="I345" s="946"/>
      <c r="J345" s="962">
        <v>0</v>
      </c>
      <c r="K345" s="963"/>
      <c r="L345" s="945"/>
      <c r="M345" s="946"/>
      <c r="N345" s="962">
        <v>0</v>
      </c>
      <c r="O345" s="963"/>
      <c r="P345" s="964"/>
      <c r="Q345" s="965"/>
      <c r="R345" s="965"/>
      <c r="S345" s="966"/>
      <c r="T345" s="918" t="str">
        <f t="shared" si="54"/>
        <v/>
      </c>
      <c r="U345" s="919"/>
      <c r="V345" s="919"/>
      <c r="W345" s="920"/>
      <c r="X345" s="939"/>
      <c r="Y345" s="940"/>
      <c r="Z345" s="940"/>
      <c r="AA345" s="941"/>
    </row>
    <row r="346" spans="2:27" customFormat="1" ht="15" customHeight="1" x14ac:dyDescent="0.2">
      <c r="B346" s="342" t="s">
        <v>148</v>
      </c>
      <c r="C346" s="343"/>
      <c r="D346" s="343"/>
      <c r="E346" s="343"/>
      <c r="F346" s="343"/>
      <c r="G346" s="348"/>
      <c r="H346" s="945"/>
      <c r="I346" s="946"/>
      <c r="J346" s="962">
        <v>0</v>
      </c>
      <c r="K346" s="963"/>
      <c r="L346" s="945"/>
      <c r="M346" s="946"/>
      <c r="N346" s="962">
        <v>0</v>
      </c>
      <c r="O346" s="963"/>
      <c r="P346" s="964"/>
      <c r="Q346" s="965"/>
      <c r="R346" s="965"/>
      <c r="S346" s="966"/>
      <c r="T346" s="918" t="str">
        <f t="shared" si="54"/>
        <v/>
      </c>
      <c r="U346" s="919"/>
      <c r="V346" s="919"/>
      <c r="W346" s="920"/>
      <c r="X346" s="939"/>
      <c r="Y346" s="940"/>
      <c r="Z346" s="940"/>
      <c r="AA346" s="941"/>
    </row>
    <row r="347" spans="2:27" customFormat="1" ht="15" customHeight="1" x14ac:dyDescent="0.2">
      <c r="B347" s="342" t="s">
        <v>149</v>
      </c>
      <c r="C347" s="343"/>
      <c r="D347" s="343"/>
      <c r="E347" s="343"/>
      <c r="F347" s="343"/>
      <c r="G347" s="348"/>
      <c r="H347" s="945"/>
      <c r="I347" s="946"/>
      <c r="J347" s="962">
        <v>0</v>
      </c>
      <c r="K347" s="963"/>
      <c r="L347" s="945"/>
      <c r="M347" s="946"/>
      <c r="N347" s="962">
        <v>0</v>
      </c>
      <c r="O347" s="963"/>
      <c r="P347" s="964"/>
      <c r="Q347" s="965"/>
      <c r="R347" s="965"/>
      <c r="S347" s="966"/>
      <c r="T347" s="918" t="str">
        <f t="shared" si="54"/>
        <v/>
      </c>
      <c r="U347" s="919"/>
      <c r="V347" s="919"/>
      <c r="W347" s="920"/>
      <c r="X347" s="939"/>
      <c r="Y347" s="940"/>
      <c r="Z347" s="940"/>
      <c r="AA347" s="941"/>
    </row>
    <row r="348" spans="2:27" customFormat="1" ht="15" customHeight="1" x14ac:dyDescent="0.2">
      <c r="B348" s="342" t="s">
        <v>150</v>
      </c>
      <c r="C348" s="343"/>
      <c r="D348" s="343"/>
      <c r="E348" s="343"/>
      <c r="F348" s="343"/>
      <c r="G348" s="348"/>
      <c r="H348" s="945"/>
      <c r="I348" s="946"/>
      <c r="J348" s="962">
        <v>0</v>
      </c>
      <c r="K348" s="963"/>
      <c r="L348" s="945"/>
      <c r="M348" s="946"/>
      <c r="N348" s="962">
        <v>0</v>
      </c>
      <c r="O348" s="963"/>
      <c r="P348" s="964"/>
      <c r="Q348" s="965"/>
      <c r="R348" s="965"/>
      <c r="S348" s="966"/>
      <c r="T348" s="918" t="str">
        <f t="shared" si="54"/>
        <v/>
      </c>
      <c r="U348" s="919"/>
      <c r="V348" s="919"/>
      <c r="W348" s="920"/>
      <c r="X348" s="939"/>
      <c r="Y348" s="940"/>
      <c r="Z348" s="940"/>
      <c r="AA348" s="941"/>
    </row>
    <row r="349" spans="2:27" customFormat="1" ht="15" customHeight="1" x14ac:dyDescent="0.2">
      <c r="B349" s="342" t="s">
        <v>151</v>
      </c>
      <c r="C349" s="343"/>
      <c r="D349" s="343"/>
      <c r="E349" s="343"/>
      <c r="F349" s="343"/>
      <c r="G349" s="348"/>
      <c r="H349" s="945"/>
      <c r="I349" s="946"/>
      <c r="J349" s="962">
        <v>0</v>
      </c>
      <c r="K349" s="963"/>
      <c r="L349" s="945"/>
      <c r="M349" s="946"/>
      <c r="N349" s="962">
        <v>0</v>
      </c>
      <c r="O349" s="963"/>
      <c r="P349" s="964"/>
      <c r="Q349" s="965"/>
      <c r="R349" s="965"/>
      <c r="S349" s="966"/>
      <c r="T349" s="918" t="str">
        <f t="shared" si="54"/>
        <v/>
      </c>
      <c r="U349" s="919"/>
      <c r="V349" s="919"/>
      <c r="W349" s="920"/>
      <c r="X349" s="939"/>
      <c r="Y349" s="940"/>
      <c r="Z349" s="940"/>
      <c r="AA349" s="941"/>
    </row>
    <row r="350" spans="2:27" customFormat="1" ht="15" customHeight="1" x14ac:dyDescent="0.2">
      <c r="B350" s="589" t="s">
        <v>55</v>
      </c>
      <c r="C350" s="599"/>
      <c r="D350" s="599"/>
      <c r="E350" s="599"/>
      <c r="F350" s="599"/>
      <c r="G350" s="590"/>
      <c r="H350" s="915">
        <f>SUM(H341:I349)</f>
        <v>0</v>
      </c>
      <c r="I350" s="916"/>
      <c r="J350" s="960">
        <f>SUM(J341:K349)</f>
        <v>0</v>
      </c>
      <c r="K350" s="961"/>
      <c r="L350" s="915">
        <f>SUM(L341:M349)</f>
        <v>0</v>
      </c>
      <c r="M350" s="916"/>
      <c r="N350" s="960">
        <f>SUM(N341:O349)</f>
        <v>0</v>
      </c>
      <c r="O350" s="961"/>
      <c r="P350" s="915">
        <f>SUM(P341:S349)</f>
        <v>0</v>
      </c>
      <c r="Q350" s="916"/>
      <c r="R350" s="916"/>
      <c r="S350" s="917"/>
      <c r="T350" s="918" t="str">
        <f>IFERROR(P350/H350,"")</f>
        <v/>
      </c>
      <c r="U350" s="919"/>
      <c r="V350" s="919"/>
      <c r="W350" s="920"/>
      <c r="X350" s="942"/>
      <c r="Y350" s="943"/>
      <c r="Z350" s="943"/>
      <c r="AA350" s="944"/>
    </row>
    <row r="351" spans="2:27" customFormat="1" ht="14.25" customHeight="1" x14ac:dyDescent="0.2">
      <c r="B351" s="894" t="s">
        <v>28</v>
      </c>
      <c r="C351" s="895"/>
      <c r="D351" s="895"/>
      <c r="E351" s="895"/>
      <c r="F351" s="895"/>
      <c r="G351" s="896"/>
      <c r="H351" s="894" t="s">
        <v>558</v>
      </c>
      <c r="I351" s="895"/>
      <c r="J351" s="895"/>
      <c r="K351" s="895"/>
      <c r="L351" s="81"/>
      <c r="M351" s="183"/>
      <c r="N351" s="183"/>
      <c r="O351" s="184"/>
      <c r="P351" s="81"/>
      <c r="Q351" s="183"/>
      <c r="R351" s="183"/>
      <c r="S351" s="184"/>
      <c r="T351" s="81"/>
      <c r="U351" s="183"/>
      <c r="V351" s="183"/>
      <c r="W351" s="184"/>
      <c r="X351" s="894" t="s">
        <v>102</v>
      </c>
      <c r="Y351" s="895"/>
      <c r="Z351" s="895"/>
      <c r="AA351" s="896"/>
    </row>
    <row r="352" spans="2:27" customFormat="1" ht="30.75" customHeight="1" x14ac:dyDescent="0.2">
      <c r="B352" s="897"/>
      <c r="C352" s="898"/>
      <c r="D352" s="898"/>
      <c r="E352" s="898"/>
      <c r="F352" s="898"/>
      <c r="G352" s="899"/>
      <c r="H352" s="897"/>
      <c r="I352" s="898"/>
      <c r="J352" s="898"/>
      <c r="K352" s="898"/>
      <c r="L352" s="948" t="s">
        <v>184</v>
      </c>
      <c r="M352" s="949"/>
      <c r="N352" s="949"/>
      <c r="O352" s="950"/>
      <c r="P352" s="948" t="s">
        <v>643</v>
      </c>
      <c r="Q352" s="949"/>
      <c r="R352" s="949"/>
      <c r="S352" s="950"/>
      <c r="T352" s="948" t="s">
        <v>644</v>
      </c>
      <c r="U352" s="949"/>
      <c r="V352" s="949"/>
      <c r="W352" s="950"/>
      <c r="X352" s="897"/>
      <c r="Y352" s="898"/>
      <c r="Z352" s="898"/>
      <c r="AA352" s="899"/>
    </row>
    <row r="353" spans="2:27" customFormat="1" ht="15" customHeight="1" x14ac:dyDescent="0.2">
      <c r="B353" s="342" t="s">
        <v>143</v>
      </c>
      <c r="C353" s="343"/>
      <c r="D353" s="343"/>
      <c r="E353" s="343"/>
      <c r="F353" s="343"/>
      <c r="G353" s="348"/>
      <c r="H353" s="945"/>
      <c r="I353" s="946"/>
      <c r="J353" s="962">
        <v>0</v>
      </c>
      <c r="K353" s="963"/>
      <c r="L353" s="945"/>
      <c r="M353" s="946"/>
      <c r="N353" s="962">
        <v>0</v>
      </c>
      <c r="O353" s="963"/>
      <c r="P353" s="964"/>
      <c r="Q353" s="965"/>
      <c r="R353" s="965"/>
      <c r="S353" s="966"/>
      <c r="T353" s="918" t="str">
        <f>IFERROR(P353/H353,"")</f>
        <v/>
      </c>
      <c r="U353" s="919"/>
      <c r="V353" s="919"/>
      <c r="W353" s="920"/>
      <c r="X353" s="936"/>
      <c r="Y353" s="937"/>
      <c r="Z353" s="937"/>
      <c r="AA353" s="938"/>
    </row>
    <row r="354" spans="2:27" customFormat="1" ht="15" customHeight="1" x14ac:dyDescent="0.2">
      <c r="B354" s="342" t="s">
        <v>144</v>
      </c>
      <c r="C354" s="343"/>
      <c r="D354" s="343"/>
      <c r="E354" s="343"/>
      <c r="F354" s="343"/>
      <c r="G354" s="348"/>
      <c r="H354" s="945"/>
      <c r="I354" s="946"/>
      <c r="J354" s="962">
        <v>0</v>
      </c>
      <c r="K354" s="963"/>
      <c r="L354" s="945"/>
      <c r="M354" s="946"/>
      <c r="N354" s="962">
        <v>0</v>
      </c>
      <c r="O354" s="963"/>
      <c r="P354" s="964"/>
      <c r="Q354" s="965"/>
      <c r="R354" s="965"/>
      <c r="S354" s="966"/>
      <c r="T354" s="918" t="str">
        <f t="shared" ref="T354:T361" si="55">IFERROR(P354/H354,"")</f>
        <v/>
      </c>
      <c r="U354" s="919"/>
      <c r="V354" s="919"/>
      <c r="W354" s="920"/>
      <c r="X354" s="939"/>
      <c r="Y354" s="940"/>
      <c r="Z354" s="940"/>
      <c r="AA354" s="941"/>
    </row>
    <row r="355" spans="2:27" customFormat="1" ht="15" customHeight="1" x14ac:dyDescent="0.2">
      <c r="B355" s="342" t="s">
        <v>145</v>
      </c>
      <c r="C355" s="343"/>
      <c r="D355" s="343"/>
      <c r="E355" s="343"/>
      <c r="F355" s="343"/>
      <c r="G355" s="348"/>
      <c r="H355" s="945"/>
      <c r="I355" s="946"/>
      <c r="J355" s="962">
        <v>0</v>
      </c>
      <c r="K355" s="963"/>
      <c r="L355" s="945"/>
      <c r="M355" s="946"/>
      <c r="N355" s="962">
        <v>0</v>
      </c>
      <c r="O355" s="963"/>
      <c r="P355" s="964"/>
      <c r="Q355" s="965"/>
      <c r="R355" s="965"/>
      <c r="S355" s="966"/>
      <c r="T355" s="918" t="str">
        <f t="shared" si="55"/>
        <v/>
      </c>
      <c r="U355" s="919"/>
      <c r="V355" s="919"/>
      <c r="W355" s="920"/>
      <c r="X355" s="939"/>
      <c r="Y355" s="940"/>
      <c r="Z355" s="940"/>
      <c r="AA355" s="941"/>
    </row>
    <row r="356" spans="2:27" customFormat="1" ht="15" customHeight="1" x14ac:dyDescent="0.2">
      <c r="B356" s="342" t="s">
        <v>146</v>
      </c>
      <c r="C356" s="343"/>
      <c r="D356" s="343"/>
      <c r="E356" s="343"/>
      <c r="F356" s="343"/>
      <c r="G356" s="348"/>
      <c r="H356" s="945"/>
      <c r="I356" s="946"/>
      <c r="J356" s="962">
        <v>0</v>
      </c>
      <c r="K356" s="963"/>
      <c r="L356" s="945"/>
      <c r="M356" s="946"/>
      <c r="N356" s="962">
        <v>0</v>
      </c>
      <c r="O356" s="963"/>
      <c r="P356" s="964"/>
      <c r="Q356" s="965"/>
      <c r="R356" s="965"/>
      <c r="S356" s="966"/>
      <c r="T356" s="918" t="str">
        <f t="shared" si="55"/>
        <v/>
      </c>
      <c r="U356" s="919"/>
      <c r="V356" s="919"/>
      <c r="W356" s="920"/>
      <c r="X356" s="939"/>
      <c r="Y356" s="940"/>
      <c r="Z356" s="940"/>
      <c r="AA356" s="941"/>
    </row>
    <row r="357" spans="2:27" customFormat="1" ht="15" customHeight="1" x14ac:dyDescent="0.2">
      <c r="B357" s="342" t="s">
        <v>147</v>
      </c>
      <c r="C357" s="343"/>
      <c r="D357" s="343"/>
      <c r="E357" s="343"/>
      <c r="F357" s="343"/>
      <c r="G357" s="348"/>
      <c r="H357" s="945"/>
      <c r="I357" s="946"/>
      <c r="J357" s="962">
        <v>0</v>
      </c>
      <c r="K357" s="963"/>
      <c r="L357" s="945"/>
      <c r="M357" s="946"/>
      <c r="N357" s="962">
        <v>0</v>
      </c>
      <c r="O357" s="963"/>
      <c r="P357" s="964"/>
      <c r="Q357" s="965"/>
      <c r="R357" s="965"/>
      <c r="S357" s="966"/>
      <c r="T357" s="918" t="str">
        <f t="shared" si="55"/>
        <v/>
      </c>
      <c r="U357" s="919"/>
      <c r="V357" s="919"/>
      <c r="W357" s="920"/>
      <c r="X357" s="939"/>
      <c r="Y357" s="940"/>
      <c r="Z357" s="940"/>
      <c r="AA357" s="941"/>
    </row>
    <row r="358" spans="2:27" customFormat="1" ht="15" customHeight="1" x14ac:dyDescent="0.2">
      <c r="B358" s="342" t="s">
        <v>148</v>
      </c>
      <c r="C358" s="343"/>
      <c r="D358" s="343"/>
      <c r="E358" s="343"/>
      <c r="F358" s="343"/>
      <c r="G358" s="348"/>
      <c r="H358" s="945"/>
      <c r="I358" s="946"/>
      <c r="J358" s="962">
        <v>0</v>
      </c>
      <c r="K358" s="963"/>
      <c r="L358" s="945"/>
      <c r="M358" s="946"/>
      <c r="N358" s="962">
        <v>0</v>
      </c>
      <c r="O358" s="963"/>
      <c r="P358" s="964"/>
      <c r="Q358" s="965"/>
      <c r="R358" s="965"/>
      <c r="S358" s="966"/>
      <c r="T358" s="918" t="str">
        <f t="shared" si="55"/>
        <v/>
      </c>
      <c r="U358" s="919"/>
      <c r="V358" s="919"/>
      <c r="W358" s="920"/>
      <c r="X358" s="939"/>
      <c r="Y358" s="940"/>
      <c r="Z358" s="940"/>
      <c r="AA358" s="941"/>
    </row>
    <row r="359" spans="2:27" customFormat="1" ht="15" customHeight="1" x14ac:dyDescent="0.2">
      <c r="B359" s="342" t="s">
        <v>149</v>
      </c>
      <c r="C359" s="343"/>
      <c r="D359" s="343"/>
      <c r="E359" s="343"/>
      <c r="F359" s="343"/>
      <c r="G359" s="348"/>
      <c r="H359" s="945"/>
      <c r="I359" s="946"/>
      <c r="J359" s="962">
        <v>0</v>
      </c>
      <c r="K359" s="963"/>
      <c r="L359" s="945"/>
      <c r="M359" s="946"/>
      <c r="N359" s="962">
        <v>0</v>
      </c>
      <c r="O359" s="963"/>
      <c r="P359" s="964"/>
      <c r="Q359" s="965"/>
      <c r="R359" s="965"/>
      <c r="S359" s="966"/>
      <c r="T359" s="918" t="str">
        <f t="shared" si="55"/>
        <v/>
      </c>
      <c r="U359" s="919"/>
      <c r="V359" s="919"/>
      <c r="W359" s="920"/>
      <c r="X359" s="939"/>
      <c r="Y359" s="940"/>
      <c r="Z359" s="940"/>
      <c r="AA359" s="941"/>
    </row>
    <row r="360" spans="2:27" customFormat="1" ht="15" customHeight="1" x14ac:dyDescent="0.2">
      <c r="B360" s="342" t="s">
        <v>150</v>
      </c>
      <c r="C360" s="343"/>
      <c r="D360" s="343"/>
      <c r="E360" s="343"/>
      <c r="F360" s="343"/>
      <c r="G360" s="348"/>
      <c r="H360" s="945"/>
      <c r="I360" s="946"/>
      <c r="J360" s="962">
        <v>0</v>
      </c>
      <c r="K360" s="963"/>
      <c r="L360" s="945"/>
      <c r="M360" s="946"/>
      <c r="N360" s="962">
        <v>0</v>
      </c>
      <c r="O360" s="963"/>
      <c r="P360" s="964"/>
      <c r="Q360" s="965"/>
      <c r="R360" s="965"/>
      <c r="S360" s="966"/>
      <c r="T360" s="918" t="str">
        <f t="shared" si="55"/>
        <v/>
      </c>
      <c r="U360" s="919"/>
      <c r="V360" s="919"/>
      <c r="W360" s="920"/>
      <c r="X360" s="939"/>
      <c r="Y360" s="940"/>
      <c r="Z360" s="940"/>
      <c r="AA360" s="941"/>
    </row>
    <row r="361" spans="2:27" customFormat="1" ht="15" customHeight="1" x14ac:dyDescent="0.2">
      <c r="B361" s="342" t="s">
        <v>151</v>
      </c>
      <c r="C361" s="343"/>
      <c r="D361" s="343"/>
      <c r="E361" s="343"/>
      <c r="F361" s="343"/>
      <c r="G361" s="348"/>
      <c r="H361" s="945"/>
      <c r="I361" s="946"/>
      <c r="J361" s="962">
        <v>0</v>
      </c>
      <c r="K361" s="963"/>
      <c r="L361" s="945"/>
      <c r="M361" s="946"/>
      <c r="N361" s="962">
        <v>0</v>
      </c>
      <c r="O361" s="963"/>
      <c r="P361" s="964"/>
      <c r="Q361" s="965"/>
      <c r="R361" s="965"/>
      <c r="S361" s="966"/>
      <c r="T361" s="918" t="str">
        <f t="shared" si="55"/>
        <v/>
      </c>
      <c r="U361" s="919"/>
      <c r="V361" s="919"/>
      <c r="W361" s="920"/>
      <c r="X361" s="939"/>
      <c r="Y361" s="940"/>
      <c r="Z361" s="940"/>
      <c r="AA361" s="941"/>
    </row>
    <row r="362" spans="2:27" customFormat="1" ht="15" customHeight="1" x14ac:dyDescent="0.2">
      <c r="B362" s="589" t="s">
        <v>55</v>
      </c>
      <c r="C362" s="599"/>
      <c r="D362" s="599"/>
      <c r="E362" s="599"/>
      <c r="F362" s="599"/>
      <c r="G362" s="590"/>
      <c r="H362" s="915">
        <f>SUM(H353:I361)</f>
        <v>0</v>
      </c>
      <c r="I362" s="916"/>
      <c r="J362" s="960">
        <f>SUM(J353:K361)</f>
        <v>0</v>
      </c>
      <c r="K362" s="961"/>
      <c r="L362" s="915">
        <f>SUM(L353:M361)</f>
        <v>0</v>
      </c>
      <c r="M362" s="916"/>
      <c r="N362" s="960">
        <f>SUM(N353:O361)</f>
        <v>0</v>
      </c>
      <c r="O362" s="961"/>
      <c r="P362" s="915">
        <f>SUM(P353:S361)</f>
        <v>0</v>
      </c>
      <c r="Q362" s="916"/>
      <c r="R362" s="916"/>
      <c r="S362" s="917"/>
      <c r="T362" s="918" t="str">
        <f>IFERROR(P362/H362,"")</f>
        <v/>
      </c>
      <c r="U362" s="919"/>
      <c r="V362" s="919"/>
      <c r="W362" s="920"/>
      <c r="X362" s="942"/>
      <c r="Y362" s="943"/>
      <c r="Z362" s="943"/>
      <c r="AA362" s="944"/>
    </row>
    <row r="363" spans="2:27" customFormat="1" ht="14.25" customHeight="1" x14ac:dyDescent="0.2">
      <c r="B363" s="894" t="s">
        <v>28</v>
      </c>
      <c r="C363" s="895"/>
      <c r="D363" s="895"/>
      <c r="E363" s="895"/>
      <c r="F363" s="895"/>
      <c r="G363" s="896"/>
      <c r="H363" s="894" t="s">
        <v>658</v>
      </c>
      <c r="I363" s="895"/>
      <c r="J363" s="895"/>
      <c r="K363" s="895"/>
      <c r="L363" s="81"/>
      <c r="M363" s="183"/>
      <c r="N363" s="183"/>
      <c r="O363" s="184"/>
      <c r="P363" s="81"/>
      <c r="Q363" s="183"/>
      <c r="R363" s="183"/>
      <c r="S363" s="184"/>
      <c r="T363" s="81"/>
      <c r="U363" s="183"/>
      <c r="V363" s="183"/>
      <c r="W363" s="184"/>
      <c r="X363" s="894" t="s">
        <v>102</v>
      </c>
      <c r="Y363" s="895"/>
      <c r="Z363" s="895"/>
      <c r="AA363" s="896"/>
    </row>
    <row r="364" spans="2:27" customFormat="1" ht="30.75" customHeight="1" x14ac:dyDescent="0.2">
      <c r="B364" s="897"/>
      <c r="C364" s="898"/>
      <c r="D364" s="898"/>
      <c r="E364" s="898"/>
      <c r="F364" s="898"/>
      <c r="G364" s="899"/>
      <c r="H364" s="897"/>
      <c r="I364" s="898"/>
      <c r="J364" s="898"/>
      <c r="K364" s="898"/>
      <c r="L364" s="948" t="s">
        <v>184</v>
      </c>
      <c r="M364" s="949"/>
      <c r="N364" s="949"/>
      <c r="O364" s="950"/>
      <c r="P364" s="948" t="s">
        <v>643</v>
      </c>
      <c r="Q364" s="949"/>
      <c r="R364" s="949"/>
      <c r="S364" s="950"/>
      <c r="T364" s="948" t="s">
        <v>644</v>
      </c>
      <c r="U364" s="949"/>
      <c r="V364" s="949"/>
      <c r="W364" s="950"/>
      <c r="X364" s="897"/>
      <c r="Y364" s="898"/>
      <c r="Z364" s="898"/>
      <c r="AA364" s="899"/>
    </row>
    <row r="365" spans="2:27" customFormat="1" ht="15" customHeight="1" x14ac:dyDescent="0.2">
      <c r="B365" s="342" t="s">
        <v>143</v>
      </c>
      <c r="C365" s="343"/>
      <c r="D365" s="343"/>
      <c r="E365" s="343"/>
      <c r="F365" s="343"/>
      <c r="G365" s="348"/>
      <c r="H365" s="945"/>
      <c r="I365" s="946"/>
      <c r="J365" s="962">
        <v>0</v>
      </c>
      <c r="K365" s="963"/>
      <c r="L365" s="945"/>
      <c r="M365" s="946"/>
      <c r="N365" s="962">
        <v>0</v>
      </c>
      <c r="O365" s="963"/>
      <c r="P365" s="964"/>
      <c r="Q365" s="965"/>
      <c r="R365" s="965"/>
      <c r="S365" s="966"/>
      <c r="T365" s="918" t="str">
        <f>IFERROR(P365/H365,"")</f>
        <v/>
      </c>
      <c r="U365" s="919"/>
      <c r="V365" s="919"/>
      <c r="W365" s="920"/>
      <c r="X365" s="936"/>
      <c r="Y365" s="937"/>
      <c r="Z365" s="937"/>
      <c r="AA365" s="938"/>
    </row>
    <row r="366" spans="2:27" customFormat="1" ht="15" customHeight="1" x14ac:dyDescent="0.2">
      <c r="B366" s="342" t="s">
        <v>144</v>
      </c>
      <c r="C366" s="343"/>
      <c r="D366" s="343"/>
      <c r="E366" s="343"/>
      <c r="F366" s="343"/>
      <c r="G366" s="348"/>
      <c r="H366" s="945"/>
      <c r="I366" s="946"/>
      <c r="J366" s="962">
        <v>0</v>
      </c>
      <c r="K366" s="963"/>
      <c r="L366" s="945"/>
      <c r="M366" s="946"/>
      <c r="N366" s="962">
        <v>0</v>
      </c>
      <c r="O366" s="963"/>
      <c r="P366" s="964"/>
      <c r="Q366" s="965"/>
      <c r="R366" s="965"/>
      <c r="S366" s="966"/>
      <c r="T366" s="918" t="str">
        <f t="shared" ref="T366:T373" si="56">IFERROR(P366/H366,"")</f>
        <v/>
      </c>
      <c r="U366" s="919"/>
      <c r="V366" s="919"/>
      <c r="W366" s="920"/>
      <c r="X366" s="939"/>
      <c r="Y366" s="940"/>
      <c r="Z366" s="940"/>
      <c r="AA366" s="941"/>
    </row>
    <row r="367" spans="2:27" customFormat="1" ht="15" customHeight="1" x14ac:dyDescent="0.2">
      <c r="B367" s="342" t="s">
        <v>145</v>
      </c>
      <c r="C367" s="343"/>
      <c r="D367" s="343"/>
      <c r="E367" s="343"/>
      <c r="F367" s="343"/>
      <c r="G367" s="348"/>
      <c r="H367" s="945"/>
      <c r="I367" s="946"/>
      <c r="J367" s="962">
        <v>0</v>
      </c>
      <c r="K367" s="963"/>
      <c r="L367" s="945"/>
      <c r="M367" s="946"/>
      <c r="N367" s="962">
        <v>0</v>
      </c>
      <c r="O367" s="963"/>
      <c r="P367" s="964"/>
      <c r="Q367" s="965"/>
      <c r="R367" s="965"/>
      <c r="S367" s="966"/>
      <c r="T367" s="918" t="str">
        <f t="shared" si="56"/>
        <v/>
      </c>
      <c r="U367" s="919"/>
      <c r="V367" s="919"/>
      <c r="W367" s="920"/>
      <c r="X367" s="939"/>
      <c r="Y367" s="940"/>
      <c r="Z367" s="940"/>
      <c r="AA367" s="941"/>
    </row>
    <row r="368" spans="2:27" customFormat="1" ht="15" customHeight="1" x14ac:dyDescent="0.2">
      <c r="B368" s="342" t="s">
        <v>146</v>
      </c>
      <c r="C368" s="343"/>
      <c r="D368" s="343"/>
      <c r="E368" s="343"/>
      <c r="F368" s="343"/>
      <c r="G368" s="348"/>
      <c r="H368" s="945"/>
      <c r="I368" s="946"/>
      <c r="J368" s="962">
        <v>0</v>
      </c>
      <c r="K368" s="963"/>
      <c r="L368" s="945"/>
      <c r="M368" s="946"/>
      <c r="N368" s="962">
        <v>0</v>
      </c>
      <c r="O368" s="963"/>
      <c r="P368" s="964"/>
      <c r="Q368" s="965"/>
      <c r="R368" s="965"/>
      <c r="S368" s="966"/>
      <c r="T368" s="918" t="str">
        <f t="shared" si="56"/>
        <v/>
      </c>
      <c r="U368" s="919"/>
      <c r="V368" s="919"/>
      <c r="W368" s="920"/>
      <c r="X368" s="939"/>
      <c r="Y368" s="940"/>
      <c r="Z368" s="940"/>
      <c r="AA368" s="941"/>
    </row>
    <row r="369" spans="2:27" customFormat="1" ht="15" customHeight="1" x14ac:dyDescent="0.2">
      <c r="B369" s="342" t="s">
        <v>147</v>
      </c>
      <c r="C369" s="343"/>
      <c r="D369" s="343"/>
      <c r="E369" s="343"/>
      <c r="F369" s="343"/>
      <c r="G369" s="348"/>
      <c r="H369" s="945"/>
      <c r="I369" s="946"/>
      <c r="J369" s="962">
        <v>0</v>
      </c>
      <c r="K369" s="963"/>
      <c r="L369" s="945"/>
      <c r="M369" s="946"/>
      <c r="N369" s="962">
        <v>0</v>
      </c>
      <c r="O369" s="963"/>
      <c r="P369" s="964"/>
      <c r="Q369" s="965"/>
      <c r="R369" s="965"/>
      <c r="S369" s="966"/>
      <c r="T369" s="918" t="str">
        <f t="shared" si="56"/>
        <v/>
      </c>
      <c r="U369" s="919"/>
      <c r="V369" s="919"/>
      <c r="W369" s="920"/>
      <c r="X369" s="939"/>
      <c r="Y369" s="940"/>
      <c r="Z369" s="940"/>
      <c r="AA369" s="941"/>
    </row>
    <row r="370" spans="2:27" customFormat="1" ht="15" customHeight="1" x14ac:dyDescent="0.2">
      <c r="B370" s="342" t="s">
        <v>148</v>
      </c>
      <c r="C370" s="343"/>
      <c r="D370" s="343"/>
      <c r="E370" s="343"/>
      <c r="F370" s="343"/>
      <c r="G370" s="348"/>
      <c r="H370" s="945"/>
      <c r="I370" s="946"/>
      <c r="J370" s="962">
        <v>0</v>
      </c>
      <c r="K370" s="963"/>
      <c r="L370" s="945"/>
      <c r="M370" s="946"/>
      <c r="N370" s="962">
        <v>0</v>
      </c>
      <c r="O370" s="963"/>
      <c r="P370" s="964"/>
      <c r="Q370" s="965"/>
      <c r="R370" s="965"/>
      <c r="S370" s="966"/>
      <c r="T370" s="918" t="str">
        <f t="shared" si="56"/>
        <v/>
      </c>
      <c r="U370" s="919"/>
      <c r="V370" s="919"/>
      <c r="W370" s="920"/>
      <c r="X370" s="939"/>
      <c r="Y370" s="940"/>
      <c r="Z370" s="940"/>
      <c r="AA370" s="941"/>
    </row>
    <row r="371" spans="2:27" customFormat="1" ht="15" customHeight="1" x14ac:dyDescent="0.2">
      <c r="B371" s="342" t="s">
        <v>149</v>
      </c>
      <c r="C371" s="343"/>
      <c r="D371" s="343"/>
      <c r="E371" s="343"/>
      <c r="F371" s="343"/>
      <c r="G371" s="348"/>
      <c r="H371" s="945"/>
      <c r="I371" s="946"/>
      <c r="J371" s="962">
        <v>0</v>
      </c>
      <c r="K371" s="963"/>
      <c r="L371" s="945"/>
      <c r="M371" s="946"/>
      <c r="N371" s="962">
        <v>0</v>
      </c>
      <c r="O371" s="963"/>
      <c r="P371" s="964"/>
      <c r="Q371" s="965"/>
      <c r="R371" s="965"/>
      <c r="S371" s="966"/>
      <c r="T371" s="918" t="str">
        <f t="shared" si="56"/>
        <v/>
      </c>
      <c r="U371" s="919"/>
      <c r="V371" s="919"/>
      <c r="W371" s="920"/>
      <c r="X371" s="939"/>
      <c r="Y371" s="940"/>
      <c r="Z371" s="940"/>
      <c r="AA371" s="941"/>
    </row>
    <row r="372" spans="2:27" customFormat="1" ht="15" customHeight="1" x14ac:dyDescent="0.2">
      <c r="B372" s="342" t="s">
        <v>150</v>
      </c>
      <c r="C372" s="343"/>
      <c r="D372" s="343"/>
      <c r="E372" s="343"/>
      <c r="F372" s="343"/>
      <c r="G372" s="348"/>
      <c r="H372" s="945"/>
      <c r="I372" s="946"/>
      <c r="J372" s="962">
        <v>0</v>
      </c>
      <c r="K372" s="963"/>
      <c r="L372" s="945"/>
      <c r="M372" s="946"/>
      <c r="N372" s="962">
        <v>0</v>
      </c>
      <c r="O372" s="963"/>
      <c r="P372" s="964"/>
      <c r="Q372" s="965"/>
      <c r="R372" s="965"/>
      <c r="S372" s="966"/>
      <c r="T372" s="918" t="str">
        <f t="shared" si="56"/>
        <v/>
      </c>
      <c r="U372" s="919"/>
      <c r="V372" s="919"/>
      <c r="W372" s="920"/>
      <c r="X372" s="939"/>
      <c r="Y372" s="940"/>
      <c r="Z372" s="940"/>
      <c r="AA372" s="941"/>
    </row>
    <row r="373" spans="2:27" customFormat="1" ht="15" customHeight="1" x14ac:dyDescent="0.2">
      <c r="B373" s="342" t="s">
        <v>151</v>
      </c>
      <c r="C373" s="343"/>
      <c r="D373" s="343"/>
      <c r="E373" s="343"/>
      <c r="F373" s="343"/>
      <c r="G373" s="348"/>
      <c r="H373" s="945"/>
      <c r="I373" s="946"/>
      <c r="J373" s="962">
        <v>0</v>
      </c>
      <c r="K373" s="963"/>
      <c r="L373" s="945"/>
      <c r="M373" s="946"/>
      <c r="N373" s="962">
        <v>0</v>
      </c>
      <c r="O373" s="963"/>
      <c r="P373" s="964"/>
      <c r="Q373" s="965"/>
      <c r="R373" s="965"/>
      <c r="S373" s="966"/>
      <c r="T373" s="918" t="str">
        <f t="shared" si="56"/>
        <v/>
      </c>
      <c r="U373" s="919"/>
      <c r="V373" s="919"/>
      <c r="W373" s="920"/>
      <c r="X373" s="939"/>
      <c r="Y373" s="940"/>
      <c r="Z373" s="940"/>
      <c r="AA373" s="941"/>
    </row>
    <row r="374" spans="2:27" customFormat="1" ht="15" customHeight="1" x14ac:dyDescent="0.2">
      <c r="B374" s="589" t="s">
        <v>55</v>
      </c>
      <c r="C374" s="599"/>
      <c r="D374" s="599"/>
      <c r="E374" s="599"/>
      <c r="F374" s="599"/>
      <c r="G374" s="590"/>
      <c r="H374" s="915">
        <f>SUM(H365:I373)</f>
        <v>0</v>
      </c>
      <c r="I374" s="916"/>
      <c r="J374" s="960">
        <f>SUM(J365:K373)</f>
        <v>0</v>
      </c>
      <c r="K374" s="961"/>
      <c r="L374" s="915">
        <f>SUM(L365:M373)</f>
        <v>0</v>
      </c>
      <c r="M374" s="916"/>
      <c r="N374" s="960">
        <f>SUM(N365:O373)</f>
        <v>0</v>
      </c>
      <c r="O374" s="961"/>
      <c r="P374" s="915">
        <f>SUM(P365:S373)</f>
        <v>0</v>
      </c>
      <c r="Q374" s="916"/>
      <c r="R374" s="916"/>
      <c r="S374" s="917"/>
      <c r="T374" s="918" t="str">
        <f>IFERROR(P374/H374,"")</f>
        <v/>
      </c>
      <c r="U374" s="919"/>
      <c r="V374" s="919"/>
      <c r="W374" s="920"/>
      <c r="X374" s="942"/>
      <c r="Y374" s="943"/>
      <c r="Z374" s="943"/>
      <c r="AA374" s="944"/>
    </row>
    <row r="375" spans="2:27" customFormat="1" ht="14.25" customHeight="1" x14ac:dyDescent="0.2">
      <c r="B375" s="894" t="s">
        <v>28</v>
      </c>
      <c r="C375" s="895"/>
      <c r="D375" s="895"/>
      <c r="E375" s="895"/>
      <c r="F375" s="895"/>
      <c r="G375" s="896"/>
      <c r="H375" s="894" t="s">
        <v>405</v>
      </c>
      <c r="I375" s="895"/>
      <c r="J375" s="895"/>
      <c r="K375" s="895"/>
      <c r="L375" s="81"/>
      <c r="M375" s="183"/>
      <c r="N375" s="183"/>
      <c r="O375" s="184"/>
      <c r="P375" s="927"/>
      <c r="Q375" s="928"/>
      <c r="R375" s="928"/>
      <c r="S375" s="929"/>
      <c r="T375" s="933"/>
      <c r="U375" s="934"/>
      <c r="V375" s="934"/>
      <c r="W375" s="935"/>
      <c r="X375" s="894" t="s">
        <v>102</v>
      </c>
      <c r="Y375" s="895"/>
      <c r="Z375" s="895"/>
      <c r="AA375" s="896"/>
    </row>
    <row r="376" spans="2:27" customFormat="1" ht="30.75" customHeight="1" x14ac:dyDescent="0.2">
      <c r="B376" s="897"/>
      <c r="C376" s="898"/>
      <c r="D376" s="898"/>
      <c r="E376" s="898"/>
      <c r="F376" s="898"/>
      <c r="G376" s="899"/>
      <c r="H376" s="897"/>
      <c r="I376" s="898"/>
      <c r="J376" s="898"/>
      <c r="K376" s="899"/>
      <c r="L376" s="930" t="s">
        <v>184</v>
      </c>
      <c r="M376" s="931"/>
      <c r="N376" s="931"/>
      <c r="O376" s="932"/>
      <c r="P376" s="927" t="s">
        <v>643</v>
      </c>
      <c r="Q376" s="928"/>
      <c r="R376" s="928"/>
      <c r="S376" s="929"/>
      <c r="T376" s="933" t="s">
        <v>644</v>
      </c>
      <c r="U376" s="934"/>
      <c r="V376" s="934"/>
      <c r="W376" s="935"/>
      <c r="X376" s="897"/>
      <c r="Y376" s="898"/>
      <c r="Z376" s="898"/>
      <c r="AA376" s="899"/>
    </row>
    <row r="377" spans="2:27" customFormat="1" ht="15" customHeight="1" x14ac:dyDescent="0.2">
      <c r="B377" s="342" t="s">
        <v>143</v>
      </c>
      <c r="C377" s="343"/>
      <c r="D377" s="343"/>
      <c r="E377" s="343"/>
      <c r="F377" s="343"/>
      <c r="G377" s="348"/>
      <c r="H377" s="915">
        <f>IFERROR(AVERAGE(H341,H353,H365*12/9),"")</f>
        <v>0</v>
      </c>
      <c r="I377" s="916"/>
      <c r="J377" s="960">
        <f>IFERROR(AVERAGE(J341,J353,J365*12/9),"")</f>
        <v>0</v>
      </c>
      <c r="K377" s="961"/>
      <c r="L377" s="915">
        <f>IFERROR(AVERAGE(L341,L353,L365*12/9),"")</f>
        <v>0</v>
      </c>
      <c r="M377" s="916"/>
      <c r="N377" s="960">
        <f>IFERROR(AVERAGE(N341,N353,N365*12/9),"")</f>
        <v>0</v>
      </c>
      <c r="O377" s="961"/>
      <c r="P377" s="915">
        <f>IFERROR(AVERAGE(P341,P353,P365*12/9),"")</f>
        <v>0</v>
      </c>
      <c r="Q377" s="916"/>
      <c r="R377" s="916">
        <f t="shared" ref="R377:R386" si="57">IFERROR(AVERAGE(R353,R365*12/9),"")</f>
        <v>0</v>
      </c>
      <c r="S377" s="917"/>
      <c r="T377" s="918" t="str">
        <f>IFERROR(P377/H377,"")</f>
        <v/>
      </c>
      <c r="U377" s="919"/>
      <c r="V377" s="919"/>
      <c r="W377" s="920"/>
      <c r="X377" s="936"/>
      <c r="Y377" s="937"/>
      <c r="Z377" s="937"/>
      <c r="AA377" s="938"/>
    </row>
    <row r="378" spans="2:27" customFormat="1" ht="15" customHeight="1" x14ac:dyDescent="0.2">
      <c r="B378" s="342" t="s">
        <v>144</v>
      </c>
      <c r="C378" s="343"/>
      <c r="D378" s="343"/>
      <c r="E378" s="343"/>
      <c r="F378" s="343"/>
      <c r="G378" s="348"/>
      <c r="H378" s="915">
        <f t="shared" ref="H378:H385" si="58">IFERROR(AVERAGE(H342,H354,H366*12/9),"")</f>
        <v>0</v>
      </c>
      <c r="I378" s="916"/>
      <c r="J378" s="960">
        <f>IFERROR(AVERAGE(J342,J354,J366*12/9),"")</f>
        <v>0</v>
      </c>
      <c r="K378" s="961"/>
      <c r="L378" s="915">
        <f t="shared" ref="L378:L385" si="59">IFERROR(AVERAGE(L342,L354,L366*12/9),"")</f>
        <v>0</v>
      </c>
      <c r="M378" s="916"/>
      <c r="N378" s="960">
        <f t="shared" ref="N378:N386" si="60">IFERROR(AVERAGE(N342,N354,N366*12/9),"")</f>
        <v>0</v>
      </c>
      <c r="O378" s="961"/>
      <c r="P378" s="915">
        <f t="shared" ref="P378:P385" si="61">IFERROR(AVERAGE(P342,P354,P366*12/9),"")</f>
        <v>0</v>
      </c>
      <c r="Q378" s="916"/>
      <c r="R378" s="916">
        <f t="shared" si="57"/>
        <v>0</v>
      </c>
      <c r="S378" s="917"/>
      <c r="T378" s="918" t="str">
        <f>IFERROR(P378/H378,"")</f>
        <v/>
      </c>
      <c r="U378" s="919"/>
      <c r="V378" s="919"/>
      <c r="W378" s="920"/>
      <c r="X378" s="939"/>
      <c r="Y378" s="940"/>
      <c r="Z378" s="940"/>
      <c r="AA378" s="941"/>
    </row>
    <row r="379" spans="2:27" customFormat="1" ht="15" customHeight="1" x14ac:dyDescent="0.2">
      <c r="B379" s="342" t="s">
        <v>145</v>
      </c>
      <c r="C379" s="343"/>
      <c r="D379" s="343"/>
      <c r="E379" s="343"/>
      <c r="F379" s="343"/>
      <c r="G379" s="348"/>
      <c r="H379" s="915">
        <f t="shared" si="58"/>
        <v>0</v>
      </c>
      <c r="I379" s="916"/>
      <c r="J379" s="960">
        <f t="shared" ref="J379:J386" si="62">IFERROR(AVERAGE(J343,J355,J367*12/9),"")</f>
        <v>0</v>
      </c>
      <c r="K379" s="961"/>
      <c r="L379" s="915">
        <f t="shared" si="59"/>
        <v>0</v>
      </c>
      <c r="M379" s="916"/>
      <c r="N379" s="960">
        <f t="shared" si="60"/>
        <v>0</v>
      </c>
      <c r="O379" s="961"/>
      <c r="P379" s="915">
        <f t="shared" si="61"/>
        <v>0</v>
      </c>
      <c r="Q379" s="916"/>
      <c r="R379" s="916">
        <f t="shared" si="57"/>
        <v>0</v>
      </c>
      <c r="S379" s="917"/>
      <c r="T379" s="918" t="str">
        <f t="shared" ref="T379:T386" si="63">IFERROR(P379/H379,"")</f>
        <v/>
      </c>
      <c r="U379" s="919"/>
      <c r="V379" s="919"/>
      <c r="W379" s="920"/>
      <c r="X379" s="939"/>
      <c r="Y379" s="940"/>
      <c r="Z379" s="940"/>
      <c r="AA379" s="941"/>
    </row>
    <row r="380" spans="2:27" customFormat="1" ht="15" customHeight="1" x14ac:dyDescent="0.2">
      <c r="B380" s="342" t="s">
        <v>146</v>
      </c>
      <c r="C380" s="343"/>
      <c r="D380" s="343"/>
      <c r="E380" s="343"/>
      <c r="F380" s="343"/>
      <c r="G380" s="348"/>
      <c r="H380" s="915">
        <f t="shared" si="58"/>
        <v>0</v>
      </c>
      <c r="I380" s="916"/>
      <c r="J380" s="960">
        <f t="shared" si="62"/>
        <v>0</v>
      </c>
      <c r="K380" s="961"/>
      <c r="L380" s="915">
        <f t="shared" si="59"/>
        <v>0</v>
      </c>
      <c r="M380" s="916"/>
      <c r="N380" s="960">
        <f t="shared" si="60"/>
        <v>0</v>
      </c>
      <c r="O380" s="961"/>
      <c r="P380" s="915">
        <f t="shared" si="61"/>
        <v>0</v>
      </c>
      <c r="Q380" s="916"/>
      <c r="R380" s="916">
        <f t="shared" si="57"/>
        <v>0</v>
      </c>
      <c r="S380" s="917"/>
      <c r="T380" s="918" t="str">
        <f t="shared" si="63"/>
        <v/>
      </c>
      <c r="U380" s="919"/>
      <c r="V380" s="919"/>
      <c r="W380" s="920"/>
      <c r="X380" s="939"/>
      <c r="Y380" s="940"/>
      <c r="Z380" s="940"/>
      <c r="AA380" s="941"/>
    </row>
    <row r="381" spans="2:27" customFormat="1" ht="15" customHeight="1" x14ac:dyDescent="0.2">
      <c r="B381" s="342" t="s">
        <v>147</v>
      </c>
      <c r="C381" s="343"/>
      <c r="D381" s="343"/>
      <c r="E381" s="343"/>
      <c r="F381" s="343"/>
      <c r="G381" s="348"/>
      <c r="H381" s="915">
        <f t="shared" si="58"/>
        <v>0</v>
      </c>
      <c r="I381" s="916"/>
      <c r="J381" s="960">
        <f t="shared" si="62"/>
        <v>0</v>
      </c>
      <c r="K381" s="961"/>
      <c r="L381" s="915">
        <f t="shared" si="59"/>
        <v>0</v>
      </c>
      <c r="M381" s="916"/>
      <c r="N381" s="960">
        <f t="shared" si="60"/>
        <v>0</v>
      </c>
      <c r="O381" s="961"/>
      <c r="P381" s="915">
        <f t="shared" si="61"/>
        <v>0</v>
      </c>
      <c r="Q381" s="916"/>
      <c r="R381" s="916">
        <f t="shared" si="57"/>
        <v>0</v>
      </c>
      <c r="S381" s="917"/>
      <c r="T381" s="918" t="str">
        <f t="shared" si="63"/>
        <v/>
      </c>
      <c r="U381" s="919"/>
      <c r="V381" s="919"/>
      <c r="W381" s="920"/>
      <c r="X381" s="939"/>
      <c r="Y381" s="940"/>
      <c r="Z381" s="940"/>
      <c r="AA381" s="941"/>
    </row>
    <row r="382" spans="2:27" customFormat="1" ht="15" customHeight="1" x14ac:dyDescent="0.2">
      <c r="B382" s="342" t="s">
        <v>148</v>
      </c>
      <c r="C382" s="343"/>
      <c r="D382" s="343"/>
      <c r="E382" s="343"/>
      <c r="F382" s="343"/>
      <c r="G382" s="348"/>
      <c r="H382" s="915">
        <f t="shared" si="58"/>
        <v>0</v>
      </c>
      <c r="I382" s="916"/>
      <c r="J382" s="960">
        <f t="shared" si="62"/>
        <v>0</v>
      </c>
      <c r="K382" s="961"/>
      <c r="L382" s="915">
        <f t="shared" si="59"/>
        <v>0</v>
      </c>
      <c r="M382" s="916"/>
      <c r="N382" s="960">
        <f t="shared" si="60"/>
        <v>0</v>
      </c>
      <c r="O382" s="961"/>
      <c r="P382" s="915">
        <f t="shared" si="61"/>
        <v>0</v>
      </c>
      <c r="Q382" s="916"/>
      <c r="R382" s="916">
        <f t="shared" si="57"/>
        <v>0</v>
      </c>
      <c r="S382" s="917"/>
      <c r="T382" s="918" t="str">
        <f t="shared" si="63"/>
        <v/>
      </c>
      <c r="U382" s="919"/>
      <c r="V382" s="919"/>
      <c r="W382" s="920"/>
      <c r="X382" s="939"/>
      <c r="Y382" s="940"/>
      <c r="Z382" s="940"/>
      <c r="AA382" s="941"/>
    </row>
    <row r="383" spans="2:27" customFormat="1" ht="15" customHeight="1" x14ac:dyDescent="0.2">
      <c r="B383" s="342" t="s">
        <v>149</v>
      </c>
      <c r="C383" s="343"/>
      <c r="D383" s="343"/>
      <c r="E383" s="343"/>
      <c r="F383" s="343"/>
      <c r="G383" s="348"/>
      <c r="H383" s="915">
        <f t="shared" si="58"/>
        <v>0</v>
      </c>
      <c r="I383" s="916"/>
      <c r="J383" s="960">
        <f t="shared" si="62"/>
        <v>0</v>
      </c>
      <c r="K383" s="961"/>
      <c r="L383" s="915">
        <f t="shared" si="59"/>
        <v>0</v>
      </c>
      <c r="M383" s="916"/>
      <c r="N383" s="960">
        <f t="shared" si="60"/>
        <v>0</v>
      </c>
      <c r="O383" s="961"/>
      <c r="P383" s="915">
        <f t="shared" si="61"/>
        <v>0</v>
      </c>
      <c r="Q383" s="916"/>
      <c r="R383" s="916">
        <f t="shared" si="57"/>
        <v>0</v>
      </c>
      <c r="S383" s="917"/>
      <c r="T383" s="918" t="str">
        <f t="shared" si="63"/>
        <v/>
      </c>
      <c r="U383" s="919"/>
      <c r="V383" s="919"/>
      <c r="W383" s="920"/>
      <c r="X383" s="939"/>
      <c r="Y383" s="940"/>
      <c r="Z383" s="940"/>
      <c r="AA383" s="941"/>
    </row>
    <row r="384" spans="2:27" customFormat="1" ht="15" customHeight="1" x14ac:dyDescent="0.2">
      <c r="B384" s="342" t="s">
        <v>150</v>
      </c>
      <c r="C384" s="343"/>
      <c r="D384" s="343"/>
      <c r="E384" s="343"/>
      <c r="F384" s="343"/>
      <c r="G384" s="348"/>
      <c r="H384" s="915">
        <f t="shared" si="58"/>
        <v>0</v>
      </c>
      <c r="I384" s="916"/>
      <c r="J384" s="960">
        <f t="shared" si="62"/>
        <v>0</v>
      </c>
      <c r="K384" s="961"/>
      <c r="L384" s="915">
        <f t="shared" si="59"/>
        <v>0</v>
      </c>
      <c r="M384" s="916"/>
      <c r="N384" s="960">
        <f t="shared" si="60"/>
        <v>0</v>
      </c>
      <c r="O384" s="961"/>
      <c r="P384" s="915">
        <f t="shared" si="61"/>
        <v>0</v>
      </c>
      <c r="Q384" s="916"/>
      <c r="R384" s="916">
        <f t="shared" si="57"/>
        <v>0</v>
      </c>
      <c r="S384" s="917"/>
      <c r="T384" s="918" t="str">
        <f t="shared" si="63"/>
        <v/>
      </c>
      <c r="U384" s="919"/>
      <c r="V384" s="919"/>
      <c r="W384" s="920"/>
      <c r="X384" s="939"/>
      <c r="Y384" s="940"/>
      <c r="Z384" s="940"/>
      <c r="AA384" s="941"/>
    </row>
    <row r="385" spans="2:29" customFormat="1" ht="15" customHeight="1" x14ac:dyDescent="0.2">
      <c r="B385" s="342" t="s">
        <v>151</v>
      </c>
      <c r="C385" s="343"/>
      <c r="D385" s="343"/>
      <c r="E385" s="343"/>
      <c r="F385" s="343"/>
      <c r="G385" s="348"/>
      <c r="H385" s="915">
        <f t="shared" si="58"/>
        <v>0</v>
      </c>
      <c r="I385" s="916"/>
      <c r="J385" s="960">
        <f t="shared" si="62"/>
        <v>0</v>
      </c>
      <c r="K385" s="961"/>
      <c r="L385" s="915">
        <f t="shared" si="59"/>
        <v>0</v>
      </c>
      <c r="M385" s="916"/>
      <c r="N385" s="960">
        <f t="shared" si="60"/>
        <v>0</v>
      </c>
      <c r="O385" s="961"/>
      <c r="P385" s="915">
        <f t="shared" si="61"/>
        <v>0</v>
      </c>
      <c r="Q385" s="916"/>
      <c r="R385" s="916">
        <f t="shared" si="57"/>
        <v>0</v>
      </c>
      <c r="S385" s="917"/>
      <c r="T385" s="918" t="str">
        <f t="shared" si="63"/>
        <v/>
      </c>
      <c r="U385" s="919"/>
      <c r="V385" s="919"/>
      <c r="W385" s="920"/>
      <c r="X385" s="939"/>
      <c r="Y385" s="940"/>
      <c r="Z385" s="940"/>
      <c r="AA385" s="941"/>
    </row>
    <row r="386" spans="2:29" customFormat="1" ht="15" customHeight="1" x14ac:dyDescent="0.2">
      <c r="B386" s="589" t="s">
        <v>55</v>
      </c>
      <c r="C386" s="599"/>
      <c r="D386" s="599"/>
      <c r="E386" s="599"/>
      <c r="F386" s="599"/>
      <c r="G386" s="590"/>
      <c r="H386" s="915">
        <f>IFERROR(AVERAGE(H350,H362,H374*12/9),"")</f>
        <v>0</v>
      </c>
      <c r="I386" s="916"/>
      <c r="J386" s="960">
        <f t="shared" si="62"/>
        <v>0</v>
      </c>
      <c r="K386" s="961"/>
      <c r="L386" s="915">
        <f>IFERROR(AVERAGE(L350,L362,L374*12/9),"")</f>
        <v>0</v>
      </c>
      <c r="M386" s="916"/>
      <c r="N386" s="960">
        <f t="shared" si="60"/>
        <v>0</v>
      </c>
      <c r="O386" s="961"/>
      <c r="P386" s="915">
        <f>IFERROR(AVERAGE(P350,P362,P374*12/9),"")</f>
        <v>0</v>
      </c>
      <c r="Q386" s="916"/>
      <c r="R386" s="916">
        <f t="shared" si="57"/>
        <v>0</v>
      </c>
      <c r="S386" s="917"/>
      <c r="T386" s="918" t="str">
        <f t="shared" si="63"/>
        <v/>
      </c>
      <c r="U386" s="919"/>
      <c r="V386" s="919"/>
      <c r="W386" s="920"/>
      <c r="X386" s="942"/>
      <c r="Y386" s="943"/>
      <c r="Z386" s="943"/>
      <c r="AA386" s="944"/>
    </row>
    <row r="387" spans="2:29" s="110" customFormat="1" ht="15" customHeight="1" x14ac:dyDescent="0.2">
      <c r="B387" s="110" t="s">
        <v>516</v>
      </c>
      <c r="C387" s="144"/>
      <c r="D387" s="144"/>
      <c r="E387" s="144"/>
      <c r="F387" s="145"/>
      <c r="G387" s="145"/>
      <c r="H387" s="145"/>
      <c r="I387" s="145"/>
      <c r="J387" s="145"/>
      <c r="K387" s="145"/>
      <c r="L387" s="145"/>
      <c r="M387" s="145"/>
      <c r="N387" s="145"/>
      <c r="O387" s="145"/>
      <c r="P387" s="145"/>
      <c r="Q387" s="145"/>
      <c r="R387" s="145"/>
      <c r="S387" s="145"/>
      <c r="T387" s="145"/>
      <c r="U387" s="145"/>
      <c r="V387" s="145"/>
      <c r="W387" s="145"/>
      <c r="X387" s="145"/>
      <c r="Y387" s="145"/>
      <c r="Z387" s="145"/>
      <c r="AA387" s="145"/>
      <c r="AB387" s="145"/>
      <c r="AC387" s="145"/>
    </row>
    <row r="388" spans="2:29" s="110" customFormat="1" ht="15" customHeight="1" x14ac:dyDescent="0.2">
      <c r="B388" s="128"/>
      <c r="C388" s="142" t="s">
        <v>503</v>
      </c>
      <c r="D388" s="128"/>
      <c r="E388" s="128"/>
      <c r="F388" s="128"/>
      <c r="G388" s="128"/>
      <c r="H388" s="128"/>
      <c r="I388" s="143"/>
      <c r="J388" s="143"/>
      <c r="K388" s="143"/>
      <c r="L388" s="143"/>
      <c r="M388" s="143"/>
      <c r="N388" s="143"/>
      <c r="O388" s="143"/>
      <c r="P388" s="143"/>
      <c r="Q388" s="143"/>
      <c r="R388" s="143"/>
      <c r="S388" s="143"/>
      <c r="T388" s="143"/>
      <c r="U388" s="143"/>
      <c r="V388" s="143"/>
      <c r="W388" s="143"/>
    </row>
    <row r="389" spans="2:29" s="110" customFormat="1" ht="15" customHeight="1" x14ac:dyDescent="0.2">
      <c r="B389" s="110" t="s">
        <v>514</v>
      </c>
    </row>
    <row r="390" spans="2:29" s="110" customFormat="1" ht="15" customHeight="1" x14ac:dyDescent="0.2">
      <c r="C390" s="110" t="s">
        <v>240</v>
      </c>
    </row>
    <row r="391" spans="2:29" s="110" customFormat="1" ht="15" customHeight="1" x14ac:dyDescent="0.2">
      <c r="C391" s="110" t="s">
        <v>242</v>
      </c>
    </row>
    <row r="392" spans="2:29" s="110" customFormat="1" ht="15" customHeight="1" x14ac:dyDescent="0.2">
      <c r="C392" s="110" t="s">
        <v>446</v>
      </c>
    </row>
    <row r="393" spans="2:29" s="110" customFormat="1" ht="15" customHeight="1" x14ac:dyDescent="0.2">
      <c r="B393" s="1042"/>
      <c r="C393" s="1043"/>
      <c r="D393" s="1043"/>
      <c r="E393" s="1043"/>
      <c r="F393" s="1043"/>
      <c r="G393" s="1043"/>
      <c r="H393" s="1043"/>
      <c r="I393" s="1043"/>
      <c r="J393" s="1043"/>
      <c r="K393" s="1043"/>
      <c r="L393" s="1043"/>
      <c r="M393" s="1043"/>
      <c r="N393" s="1043"/>
      <c r="O393" s="1043"/>
      <c r="P393" s="1043"/>
      <c r="Q393" s="1043"/>
      <c r="R393" s="1043"/>
      <c r="S393" s="1043"/>
      <c r="T393" s="1043"/>
      <c r="U393" s="1043"/>
      <c r="V393" s="1043"/>
      <c r="W393" s="1043"/>
      <c r="X393" s="1043"/>
      <c r="Y393" s="1043"/>
      <c r="Z393" s="1043"/>
      <c r="AA393" s="1043"/>
      <c r="AB393" s="1044"/>
    </row>
    <row r="394" spans="2:29" s="110" customFormat="1" ht="15" customHeight="1" x14ac:dyDescent="0.2">
      <c r="B394" s="1045"/>
      <c r="C394" s="1046"/>
      <c r="D394" s="1046"/>
      <c r="E394" s="1046"/>
      <c r="F394" s="1046"/>
      <c r="G394" s="1046"/>
      <c r="H394" s="1046"/>
      <c r="I394" s="1046"/>
      <c r="J394" s="1046"/>
      <c r="K394" s="1046"/>
      <c r="L394" s="1046"/>
      <c r="M394" s="1046"/>
      <c r="N394" s="1046"/>
      <c r="O394" s="1046"/>
      <c r="P394" s="1046"/>
      <c r="Q394" s="1046"/>
      <c r="R394" s="1046"/>
      <c r="S394" s="1046"/>
      <c r="T394" s="1046"/>
      <c r="U394" s="1046"/>
      <c r="V394" s="1046"/>
      <c r="W394" s="1046"/>
      <c r="X394" s="1046"/>
      <c r="Y394" s="1046"/>
      <c r="Z394" s="1046"/>
      <c r="AA394" s="1046"/>
      <c r="AB394" s="1047"/>
    </row>
    <row r="395" spans="2:29" s="110" customFormat="1" ht="15" customHeight="1" x14ac:dyDescent="0.2">
      <c r="B395" s="182"/>
      <c r="C395" s="182"/>
      <c r="D395" s="182"/>
      <c r="E395" s="182"/>
      <c r="F395" s="182"/>
      <c r="G395" s="182"/>
      <c r="H395" s="182"/>
      <c r="I395" s="182"/>
      <c r="J395" s="182"/>
      <c r="K395" s="182"/>
      <c r="L395" s="182"/>
      <c r="M395" s="182"/>
      <c r="N395" s="182"/>
      <c r="O395" s="182"/>
      <c r="P395" s="182"/>
      <c r="Q395" s="182"/>
      <c r="R395" s="182"/>
      <c r="S395" s="182"/>
      <c r="T395" s="182"/>
      <c r="U395" s="182"/>
      <c r="V395" s="182"/>
      <c r="W395" s="182"/>
      <c r="X395" s="182"/>
      <c r="Y395" s="182"/>
      <c r="Z395" s="182"/>
      <c r="AA395" s="182"/>
      <c r="AB395" s="182"/>
    </row>
    <row r="396" spans="2:29" s="110" customFormat="1" ht="15" customHeight="1" x14ac:dyDescent="0.2">
      <c r="B396" s="110" t="s">
        <v>595</v>
      </c>
    </row>
    <row r="397" spans="2:29" customFormat="1" ht="14.25" customHeight="1" x14ac:dyDescent="0.2">
      <c r="B397" s="894" t="s">
        <v>28</v>
      </c>
      <c r="C397" s="895"/>
      <c r="D397" s="895"/>
      <c r="E397" s="895"/>
      <c r="F397" s="895"/>
      <c r="G397" s="896"/>
      <c r="H397" s="894" t="s">
        <v>557</v>
      </c>
      <c r="I397" s="895"/>
      <c r="J397" s="895"/>
      <c r="K397" s="895"/>
      <c r="L397" s="81"/>
      <c r="M397" s="183"/>
      <c r="N397" s="183"/>
      <c r="O397" s="184"/>
      <c r="P397" s="81"/>
      <c r="Q397" s="183"/>
      <c r="R397" s="183"/>
      <c r="S397" s="184"/>
      <c r="T397" s="81"/>
      <c r="U397" s="183"/>
      <c r="V397" s="183"/>
      <c r="W397" s="184"/>
      <c r="X397" s="894" t="s">
        <v>102</v>
      </c>
      <c r="Y397" s="895"/>
      <c r="Z397" s="895"/>
      <c r="AA397" s="896"/>
    </row>
    <row r="398" spans="2:29" customFormat="1" ht="30.75" customHeight="1" x14ac:dyDescent="0.2">
      <c r="B398" s="897"/>
      <c r="C398" s="898"/>
      <c r="D398" s="898"/>
      <c r="E398" s="898"/>
      <c r="F398" s="898"/>
      <c r="G398" s="899"/>
      <c r="H398" s="897"/>
      <c r="I398" s="898"/>
      <c r="J398" s="898"/>
      <c r="K398" s="899"/>
      <c r="L398" s="930" t="s">
        <v>184</v>
      </c>
      <c r="M398" s="931"/>
      <c r="N398" s="931"/>
      <c r="O398" s="932"/>
      <c r="P398" s="948" t="s">
        <v>643</v>
      </c>
      <c r="Q398" s="949"/>
      <c r="R398" s="949"/>
      <c r="S398" s="950"/>
      <c r="T398" s="948" t="s">
        <v>644</v>
      </c>
      <c r="U398" s="949"/>
      <c r="V398" s="949"/>
      <c r="W398" s="950"/>
      <c r="X398" s="897"/>
      <c r="Y398" s="898"/>
      <c r="Z398" s="898"/>
      <c r="AA398" s="899"/>
    </row>
    <row r="399" spans="2:29" customFormat="1" ht="15" customHeight="1" x14ac:dyDescent="0.2">
      <c r="B399" s="342" t="s">
        <v>143</v>
      </c>
      <c r="C399" s="343"/>
      <c r="D399" s="343"/>
      <c r="E399" s="343"/>
      <c r="F399" s="343"/>
      <c r="G399" s="348"/>
      <c r="H399" s="945"/>
      <c r="I399" s="946"/>
      <c r="J399" s="946"/>
      <c r="K399" s="947"/>
      <c r="L399" s="945"/>
      <c r="M399" s="946"/>
      <c r="N399" s="946"/>
      <c r="O399" s="947"/>
      <c r="P399" s="945"/>
      <c r="Q399" s="946"/>
      <c r="R399" s="946"/>
      <c r="S399" s="947"/>
      <c r="T399" s="918" t="str">
        <f>IFERROR(P399/H399,"")</f>
        <v/>
      </c>
      <c r="U399" s="919"/>
      <c r="V399" s="919"/>
      <c r="W399" s="920"/>
      <c r="X399" s="936"/>
      <c r="Y399" s="937"/>
      <c r="Z399" s="937"/>
      <c r="AA399" s="938"/>
    </row>
    <row r="400" spans="2:29" customFormat="1" ht="15" customHeight="1" x14ac:dyDescent="0.2">
      <c r="B400" s="342" t="s">
        <v>144</v>
      </c>
      <c r="C400" s="343"/>
      <c r="D400" s="343"/>
      <c r="E400" s="343"/>
      <c r="F400" s="343"/>
      <c r="G400" s="348"/>
      <c r="H400" s="945"/>
      <c r="I400" s="946"/>
      <c r="J400" s="946"/>
      <c r="K400" s="947"/>
      <c r="L400" s="945"/>
      <c r="M400" s="946"/>
      <c r="N400" s="946"/>
      <c r="O400" s="947"/>
      <c r="P400" s="945"/>
      <c r="Q400" s="946"/>
      <c r="R400" s="946"/>
      <c r="S400" s="947"/>
      <c r="T400" s="918" t="str">
        <f t="shared" ref="T400:T408" si="64">IFERROR(P400/H400,"")</f>
        <v/>
      </c>
      <c r="U400" s="919"/>
      <c r="V400" s="919"/>
      <c r="W400" s="920"/>
      <c r="X400" s="939"/>
      <c r="Y400" s="940"/>
      <c r="Z400" s="940"/>
      <c r="AA400" s="941"/>
    </row>
    <row r="401" spans="2:27" customFormat="1" ht="15" customHeight="1" x14ac:dyDescent="0.2">
      <c r="B401" s="342" t="s">
        <v>145</v>
      </c>
      <c r="C401" s="343"/>
      <c r="D401" s="343"/>
      <c r="E401" s="343"/>
      <c r="F401" s="343"/>
      <c r="G401" s="348"/>
      <c r="H401" s="945"/>
      <c r="I401" s="946"/>
      <c r="J401" s="946"/>
      <c r="K401" s="947"/>
      <c r="L401" s="945"/>
      <c r="M401" s="946"/>
      <c r="N401" s="946"/>
      <c r="O401" s="947"/>
      <c r="P401" s="945"/>
      <c r="Q401" s="946"/>
      <c r="R401" s="946"/>
      <c r="S401" s="947"/>
      <c r="T401" s="918" t="str">
        <f t="shared" si="64"/>
        <v/>
      </c>
      <c r="U401" s="919"/>
      <c r="V401" s="919"/>
      <c r="W401" s="920"/>
      <c r="X401" s="939"/>
      <c r="Y401" s="940"/>
      <c r="Z401" s="940"/>
      <c r="AA401" s="941"/>
    </row>
    <row r="402" spans="2:27" customFormat="1" ht="15" customHeight="1" x14ac:dyDescent="0.2">
      <c r="B402" s="342" t="s">
        <v>146</v>
      </c>
      <c r="C402" s="343"/>
      <c r="D402" s="343"/>
      <c r="E402" s="343"/>
      <c r="F402" s="343"/>
      <c r="G402" s="348"/>
      <c r="H402" s="945"/>
      <c r="I402" s="946"/>
      <c r="J402" s="946"/>
      <c r="K402" s="947"/>
      <c r="L402" s="945"/>
      <c r="M402" s="946"/>
      <c r="N402" s="946"/>
      <c r="O402" s="947"/>
      <c r="P402" s="945"/>
      <c r="Q402" s="946"/>
      <c r="R402" s="946"/>
      <c r="S402" s="947"/>
      <c r="T402" s="918" t="str">
        <f t="shared" si="64"/>
        <v/>
      </c>
      <c r="U402" s="919"/>
      <c r="V402" s="919"/>
      <c r="W402" s="920"/>
      <c r="X402" s="939"/>
      <c r="Y402" s="940"/>
      <c r="Z402" s="940"/>
      <c r="AA402" s="941"/>
    </row>
    <row r="403" spans="2:27" customFormat="1" ht="15" customHeight="1" x14ac:dyDescent="0.2">
      <c r="B403" s="342" t="s">
        <v>147</v>
      </c>
      <c r="C403" s="343"/>
      <c r="D403" s="343"/>
      <c r="E403" s="343"/>
      <c r="F403" s="343"/>
      <c r="G403" s="348"/>
      <c r="H403" s="945"/>
      <c r="I403" s="946"/>
      <c r="J403" s="946"/>
      <c r="K403" s="947"/>
      <c r="L403" s="945"/>
      <c r="M403" s="946"/>
      <c r="N403" s="946"/>
      <c r="O403" s="947"/>
      <c r="P403" s="945"/>
      <c r="Q403" s="946"/>
      <c r="R403" s="946"/>
      <c r="S403" s="947"/>
      <c r="T403" s="918" t="str">
        <f t="shared" si="64"/>
        <v/>
      </c>
      <c r="U403" s="919"/>
      <c r="V403" s="919"/>
      <c r="W403" s="920"/>
      <c r="X403" s="939"/>
      <c r="Y403" s="940"/>
      <c r="Z403" s="940"/>
      <c r="AA403" s="941"/>
    </row>
    <row r="404" spans="2:27" customFormat="1" ht="15" customHeight="1" x14ac:dyDescent="0.2">
      <c r="B404" s="342" t="s">
        <v>148</v>
      </c>
      <c r="C404" s="343"/>
      <c r="D404" s="343"/>
      <c r="E404" s="343"/>
      <c r="F404" s="343"/>
      <c r="G404" s="348"/>
      <c r="H404" s="945"/>
      <c r="I404" s="946"/>
      <c r="J404" s="946"/>
      <c r="K404" s="947"/>
      <c r="L404" s="945"/>
      <c r="M404" s="946"/>
      <c r="N404" s="946"/>
      <c r="O404" s="947"/>
      <c r="P404" s="945"/>
      <c r="Q404" s="946"/>
      <c r="R404" s="946"/>
      <c r="S404" s="947"/>
      <c r="T404" s="918" t="str">
        <f t="shared" si="64"/>
        <v/>
      </c>
      <c r="U404" s="919"/>
      <c r="V404" s="919"/>
      <c r="W404" s="920"/>
      <c r="X404" s="939"/>
      <c r="Y404" s="940"/>
      <c r="Z404" s="940"/>
      <c r="AA404" s="941"/>
    </row>
    <row r="405" spans="2:27" customFormat="1" ht="15" customHeight="1" x14ac:dyDescent="0.2">
      <c r="B405" s="342" t="s">
        <v>149</v>
      </c>
      <c r="C405" s="343"/>
      <c r="D405" s="343"/>
      <c r="E405" s="343"/>
      <c r="F405" s="343"/>
      <c r="G405" s="348"/>
      <c r="H405" s="945"/>
      <c r="I405" s="946"/>
      <c r="J405" s="946"/>
      <c r="K405" s="947"/>
      <c r="L405" s="945"/>
      <c r="M405" s="946"/>
      <c r="N405" s="946"/>
      <c r="O405" s="947"/>
      <c r="P405" s="945"/>
      <c r="Q405" s="946"/>
      <c r="R405" s="946"/>
      <c r="S405" s="947"/>
      <c r="T405" s="918" t="str">
        <f t="shared" si="64"/>
        <v/>
      </c>
      <c r="U405" s="919"/>
      <c r="V405" s="919"/>
      <c r="W405" s="920"/>
      <c r="X405" s="939"/>
      <c r="Y405" s="940"/>
      <c r="Z405" s="940"/>
      <c r="AA405" s="941"/>
    </row>
    <row r="406" spans="2:27" customFormat="1" ht="15" customHeight="1" x14ac:dyDescent="0.2">
      <c r="B406" s="342" t="s">
        <v>150</v>
      </c>
      <c r="C406" s="343"/>
      <c r="D406" s="343"/>
      <c r="E406" s="343"/>
      <c r="F406" s="343"/>
      <c r="G406" s="348"/>
      <c r="H406" s="945"/>
      <c r="I406" s="946"/>
      <c r="J406" s="946"/>
      <c r="K406" s="947"/>
      <c r="L406" s="945"/>
      <c r="M406" s="946"/>
      <c r="N406" s="946"/>
      <c r="O406" s="947"/>
      <c r="P406" s="945"/>
      <c r="Q406" s="946"/>
      <c r="R406" s="946"/>
      <c r="S406" s="947"/>
      <c r="T406" s="918" t="str">
        <f>IFERROR(P406/H406,"")</f>
        <v/>
      </c>
      <c r="U406" s="919"/>
      <c r="V406" s="919"/>
      <c r="W406" s="920"/>
      <c r="X406" s="939"/>
      <c r="Y406" s="940"/>
      <c r="Z406" s="940"/>
      <c r="AA406" s="941"/>
    </row>
    <row r="407" spans="2:27" customFormat="1" ht="15" customHeight="1" x14ac:dyDescent="0.2">
      <c r="B407" s="342" t="s">
        <v>151</v>
      </c>
      <c r="C407" s="343"/>
      <c r="D407" s="343"/>
      <c r="E407" s="343"/>
      <c r="F407" s="343"/>
      <c r="G407" s="348"/>
      <c r="H407" s="945"/>
      <c r="I407" s="946"/>
      <c r="J407" s="946"/>
      <c r="K407" s="947"/>
      <c r="L407" s="945"/>
      <c r="M407" s="946"/>
      <c r="N407" s="946"/>
      <c r="O407" s="947"/>
      <c r="P407" s="945"/>
      <c r="Q407" s="946"/>
      <c r="R407" s="946"/>
      <c r="S407" s="947"/>
      <c r="T407" s="918" t="str">
        <f>IFERROR(P407/H407,"")</f>
        <v/>
      </c>
      <c r="U407" s="919"/>
      <c r="V407" s="919"/>
      <c r="W407" s="920"/>
      <c r="X407" s="939"/>
      <c r="Y407" s="940"/>
      <c r="Z407" s="940"/>
      <c r="AA407" s="941"/>
    </row>
    <row r="408" spans="2:27" customFormat="1" ht="15" customHeight="1" x14ac:dyDescent="0.2">
      <c r="B408" s="589" t="s">
        <v>55</v>
      </c>
      <c r="C408" s="599"/>
      <c r="D408" s="599"/>
      <c r="E408" s="599"/>
      <c r="F408" s="599"/>
      <c r="G408" s="590"/>
      <c r="H408" s="915">
        <f>SUM(H399:K407)</f>
        <v>0</v>
      </c>
      <c r="I408" s="916"/>
      <c r="J408" s="916"/>
      <c r="K408" s="917"/>
      <c r="L408" s="915">
        <f>SUM(L399:O407)</f>
        <v>0</v>
      </c>
      <c r="M408" s="916"/>
      <c r="N408" s="916"/>
      <c r="O408" s="917"/>
      <c r="P408" s="915">
        <f>SUM(P399:Q407)</f>
        <v>0</v>
      </c>
      <c r="Q408" s="916"/>
      <c r="R408" s="916"/>
      <c r="S408" s="917"/>
      <c r="T408" s="918" t="str">
        <f t="shared" si="64"/>
        <v/>
      </c>
      <c r="U408" s="919"/>
      <c r="V408" s="919"/>
      <c r="W408" s="920"/>
      <c r="X408" s="942"/>
      <c r="Y408" s="943"/>
      <c r="Z408" s="943"/>
      <c r="AA408" s="944"/>
    </row>
    <row r="409" spans="2:27" customFormat="1" ht="14.25" customHeight="1" x14ac:dyDescent="0.2">
      <c r="B409" s="894" t="s">
        <v>28</v>
      </c>
      <c r="C409" s="895"/>
      <c r="D409" s="895"/>
      <c r="E409" s="895"/>
      <c r="F409" s="895"/>
      <c r="G409" s="896"/>
      <c r="H409" s="894" t="s">
        <v>558</v>
      </c>
      <c r="I409" s="895"/>
      <c r="J409" s="895"/>
      <c r="K409" s="895"/>
      <c r="L409" s="81"/>
      <c r="M409" s="183"/>
      <c r="N409" s="183"/>
      <c r="O409" s="184"/>
      <c r="P409" s="81"/>
      <c r="Q409" s="183"/>
      <c r="R409" s="183"/>
      <c r="S409" s="184"/>
      <c r="T409" s="81"/>
      <c r="U409" s="183"/>
      <c r="V409" s="183"/>
      <c r="W409" s="184"/>
      <c r="X409" s="894" t="s">
        <v>102</v>
      </c>
      <c r="Y409" s="895"/>
      <c r="Z409" s="895"/>
      <c r="AA409" s="896"/>
    </row>
    <row r="410" spans="2:27" customFormat="1" ht="30.75" customHeight="1" x14ac:dyDescent="0.2">
      <c r="B410" s="897"/>
      <c r="C410" s="898"/>
      <c r="D410" s="898"/>
      <c r="E410" s="898"/>
      <c r="F410" s="898"/>
      <c r="G410" s="899"/>
      <c r="H410" s="897"/>
      <c r="I410" s="898"/>
      <c r="J410" s="898"/>
      <c r="K410" s="898"/>
      <c r="L410" s="948" t="s">
        <v>184</v>
      </c>
      <c r="M410" s="949"/>
      <c r="N410" s="949"/>
      <c r="O410" s="950"/>
      <c r="P410" s="948" t="s">
        <v>643</v>
      </c>
      <c r="Q410" s="949"/>
      <c r="R410" s="949"/>
      <c r="S410" s="950"/>
      <c r="T410" s="948" t="s">
        <v>644</v>
      </c>
      <c r="U410" s="949"/>
      <c r="V410" s="949"/>
      <c r="W410" s="950"/>
      <c r="X410" s="897"/>
      <c r="Y410" s="898"/>
      <c r="Z410" s="898"/>
      <c r="AA410" s="899"/>
    </row>
    <row r="411" spans="2:27" customFormat="1" ht="15" customHeight="1" x14ac:dyDescent="0.2">
      <c r="B411" s="342" t="s">
        <v>143</v>
      </c>
      <c r="C411" s="343"/>
      <c r="D411" s="343"/>
      <c r="E411" s="343"/>
      <c r="F411" s="343"/>
      <c r="G411" s="348"/>
      <c r="H411" s="945"/>
      <c r="I411" s="946"/>
      <c r="J411" s="946"/>
      <c r="K411" s="947"/>
      <c r="L411" s="945"/>
      <c r="M411" s="946"/>
      <c r="N411" s="946"/>
      <c r="O411" s="947"/>
      <c r="P411" s="945"/>
      <c r="Q411" s="946"/>
      <c r="R411" s="946"/>
      <c r="S411" s="947"/>
      <c r="T411" s="918" t="str">
        <f>IFERROR(P411/H411,"")</f>
        <v/>
      </c>
      <c r="U411" s="919"/>
      <c r="V411" s="919"/>
      <c r="W411" s="920"/>
      <c r="X411" s="951"/>
      <c r="Y411" s="952"/>
      <c r="Z411" s="952"/>
      <c r="AA411" s="953"/>
    </row>
    <row r="412" spans="2:27" customFormat="1" ht="15" customHeight="1" x14ac:dyDescent="0.2">
      <c r="B412" s="342" t="s">
        <v>144</v>
      </c>
      <c r="C412" s="343"/>
      <c r="D412" s="343"/>
      <c r="E412" s="343"/>
      <c r="F412" s="343"/>
      <c r="G412" s="348"/>
      <c r="H412" s="945"/>
      <c r="I412" s="946"/>
      <c r="J412" s="946"/>
      <c r="K412" s="947"/>
      <c r="L412" s="945"/>
      <c r="M412" s="946"/>
      <c r="N412" s="946"/>
      <c r="O412" s="947"/>
      <c r="P412" s="945"/>
      <c r="Q412" s="946"/>
      <c r="R412" s="946"/>
      <c r="S412" s="947"/>
      <c r="T412" s="918" t="str">
        <f t="shared" ref="T412:T419" si="65">IFERROR(P412/H412,"")</f>
        <v/>
      </c>
      <c r="U412" s="919"/>
      <c r="V412" s="919"/>
      <c r="W412" s="920"/>
      <c r="X412" s="954"/>
      <c r="Y412" s="955"/>
      <c r="Z412" s="955"/>
      <c r="AA412" s="956"/>
    </row>
    <row r="413" spans="2:27" customFormat="1" ht="15" customHeight="1" x14ac:dyDescent="0.2">
      <c r="B413" s="342" t="s">
        <v>145</v>
      </c>
      <c r="C413" s="343"/>
      <c r="D413" s="343"/>
      <c r="E413" s="343"/>
      <c r="F413" s="343"/>
      <c r="G413" s="348"/>
      <c r="H413" s="945"/>
      <c r="I413" s="946"/>
      <c r="J413" s="946"/>
      <c r="K413" s="947"/>
      <c r="L413" s="945"/>
      <c r="M413" s="946"/>
      <c r="N413" s="946"/>
      <c r="O413" s="947"/>
      <c r="P413" s="945"/>
      <c r="Q413" s="946"/>
      <c r="R413" s="946"/>
      <c r="S413" s="947"/>
      <c r="T413" s="918" t="str">
        <f t="shared" si="65"/>
        <v/>
      </c>
      <c r="U413" s="919"/>
      <c r="V413" s="919"/>
      <c r="W413" s="920"/>
      <c r="X413" s="954"/>
      <c r="Y413" s="955"/>
      <c r="Z413" s="955"/>
      <c r="AA413" s="956"/>
    </row>
    <row r="414" spans="2:27" customFormat="1" ht="15" customHeight="1" x14ac:dyDescent="0.2">
      <c r="B414" s="342" t="s">
        <v>146</v>
      </c>
      <c r="C414" s="343"/>
      <c r="D414" s="343"/>
      <c r="E414" s="343"/>
      <c r="F414" s="343"/>
      <c r="G414" s="348"/>
      <c r="H414" s="945"/>
      <c r="I414" s="946"/>
      <c r="J414" s="946"/>
      <c r="K414" s="947"/>
      <c r="L414" s="945"/>
      <c r="M414" s="946"/>
      <c r="N414" s="946"/>
      <c r="O414" s="947"/>
      <c r="P414" s="945"/>
      <c r="Q414" s="946"/>
      <c r="R414" s="946"/>
      <c r="S414" s="947"/>
      <c r="T414" s="918" t="str">
        <f t="shared" si="65"/>
        <v/>
      </c>
      <c r="U414" s="919"/>
      <c r="V414" s="919"/>
      <c r="W414" s="920"/>
      <c r="X414" s="954"/>
      <c r="Y414" s="955"/>
      <c r="Z414" s="955"/>
      <c r="AA414" s="956"/>
    </row>
    <row r="415" spans="2:27" customFormat="1" ht="15" customHeight="1" x14ac:dyDescent="0.2">
      <c r="B415" s="342" t="s">
        <v>147</v>
      </c>
      <c r="C415" s="343"/>
      <c r="D415" s="343"/>
      <c r="E415" s="343"/>
      <c r="F415" s="343"/>
      <c r="G415" s="348"/>
      <c r="H415" s="945"/>
      <c r="I415" s="946"/>
      <c r="J415" s="946"/>
      <c r="K415" s="947"/>
      <c r="L415" s="945"/>
      <c r="M415" s="946"/>
      <c r="N415" s="946"/>
      <c r="O415" s="947"/>
      <c r="P415" s="945"/>
      <c r="Q415" s="946"/>
      <c r="R415" s="946"/>
      <c r="S415" s="947"/>
      <c r="T415" s="918" t="str">
        <f t="shared" si="65"/>
        <v/>
      </c>
      <c r="U415" s="919"/>
      <c r="V415" s="919"/>
      <c r="W415" s="920"/>
      <c r="X415" s="954"/>
      <c r="Y415" s="955"/>
      <c r="Z415" s="955"/>
      <c r="AA415" s="956"/>
    </row>
    <row r="416" spans="2:27" customFormat="1" ht="15" customHeight="1" x14ac:dyDescent="0.2">
      <c r="B416" s="342" t="s">
        <v>148</v>
      </c>
      <c r="C416" s="343"/>
      <c r="D416" s="343"/>
      <c r="E416" s="343"/>
      <c r="F416" s="343"/>
      <c r="G416" s="348"/>
      <c r="H416" s="945"/>
      <c r="I416" s="946"/>
      <c r="J416" s="946"/>
      <c r="K416" s="947"/>
      <c r="L416" s="945"/>
      <c r="M416" s="946"/>
      <c r="N416" s="946"/>
      <c r="O416" s="947"/>
      <c r="P416" s="945"/>
      <c r="Q416" s="946"/>
      <c r="R416" s="946"/>
      <c r="S416" s="947"/>
      <c r="T416" s="918" t="str">
        <f t="shared" si="65"/>
        <v/>
      </c>
      <c r="U416" s="919"/>
      <c r="V416" s="919"/>
      <c r="W416" s="920"/>
      <c r="X416" s="954"/>
      <c r="Y416" s="955"/>
      <c r="Z416" s="955"/>
      <c r="AA416" s="956"/>
    </row>
    <row r="417" spans="2:27" customFormat="1" ht="15" customHeight="1" x14ac:dyDescent="0.2">
      <c r="B417" s="342" t="s">
        <v>149</v>
      </c>
      <c r="C417" s="343"/>
      <c r="D417" s="343"/>
      <c r="E417" s="343"/>
      <c r="F417" s="343"/>
      <c r="G417" s="348"/>
      <c r="H417" s="945"/>
      <c r="I417" s="946"/>
      <c r="J417" s="946"/>
      <c r="K417" s="947"/>
      <c r="L417" s="945"/>
      <c r="M417" s="946"/>
      <c r="N417" s="946"/>
      <c r="O417" s="947"/>
      <c r="P417" s="945"/>
      <c r="Q417" s="946"/>
      <c r="R417" s="946"/>
      <c r="S417" s="947"/>
      <c r="T417" s="918" t="str">
        <f t="shared" si="65"/>
        <v/>
      </c>
      <c r="U417" s="919"/>
      <c r="V417" s="919"/>
      <c r="W417" s="920"/>
      <c r="X417" s="954"/>
      <c r="Y417" s="955"/>
      <c r="Z417" s="955"/>
      <c r="AA417" s="956"/>
    </row>
    <row r="418" spans="2:27" customFormat="1" ht="15" customHeight="1" x14ac:dyDescent="0.2">
      <c r="B418" s="342" t="s">
        <v>150</v>
      </c>
      <c r="C418" s="343"/>
      <c r="D418" s="343"/>
      <c r="E418" s="343"/>
      <c r="F418" s="343"/>
      <c r="G418" s="348"/>
      <c r="H418" s="945"/>
      <c r="I418" s="946"/>
      <c r="J418" s="946"/>
      <c r="K418" s="947"/>
      <c r="L418" s="945"/>
      <c r="M418" s="946"/>
      <c r="N418" s="946"/>
      <c r="O418" s="947"/>
      <c r="P418" s="945"/>
      <c r="Q418" s="946"/>
      <c r="R418" s="946"/>
      <c r="S418" s="947"/>
      <c r="T418" s="918" t="str">
        <f t="shared" si="65"/>
        <v/>
      </c>
      <c r="U418" s="919"/>
      <c r="V418" s="919"/>
      <c r="W418" s="920"/>
      <c r="X418" s="954"/>
      <c r="Y418" s="955"/>
      <c r="Z418" s="955"/>
      <c r="AA418" s="956"/>
    </row>
    <row r="419" spans="2:27" customFormat="1" ht="15" customHeight="1" x14ac:dyDescent="0.2">
      <c r="B419" s="342" t="s">
        <v>151</v>
      </c>
      <c r="C419" s="343"/>
      <c r="D419" s="343"/>
      <c r="E419" s="343"/>
      <c r="F419" s="343"/>
      <c r="G419" s="348"/>
      <c r="H419" s="945"/>
      <c r="I419" s="946"/>
      <c r="J419" s="946"/>
      <c r="K419" s="947"/>
      <c r="L419" s="945"/>
      <c r="M419" s="946"/>
      <c r="N419" s="946"/>
      <c r="O419" s="947"/>
      <c r="P419" s="945"/>
      <c r="Q419" s="946"/>
      <c r="R419" s="946"/>
      <c r="S419" s="947"/>
      <c r="T419" s="918" t="str">
        <f t="shared" si="65"/>
        <v/>
      </c>
      <c r="U419" s="919"/>
      <c r="V419" s="919"/>
      <c r="W419" s="920"/>
      <c r="X419" s="954"/>
      <c r="Y419" s="955"/>
      <c r="Z419" s="955"/>
      <c r="AA419" s="956"/>
    </row>
    <row r="420" spans="2:27" customFormat="1" ht="15" customHeight="1" x14ac:dyDescent="0.2">
      <c r="B420" s="589" t="s">
        <v>55</v>
      </c>
      <c r="C420" s="599"/>
      <c r="D420" s="599"/>
      <c r="E420" s="599"/>
      <c r="F420" s="599"/>
      <c r="G420" s="590"/>
      <c r="H420" s="915">
        <f>SUM(H411:K419)</f>
        <v>0</v>
      </c>
      <c r="I420" s="916"/>
      <c r="J420" s="916"/>
      <c r="K420" s="917"/>
      <c r="L420" s="915">
        <f>SUM(L411:O419)</f>
        <v>0</v>
      </c>
      <c r="M420" s="916"/>
      <c r="N420" s="916"/>
      <c r="O420" s="917"/>
      <c r="P420" s="915">
        <f>SUM(P411:S419)</f>
        <v>0</v>
      </c>
      <c r="Q420" s="916"/>
      <c r="R420" s="916"/>
      <c r="S420" s="917"/>
      <c r="T420" s="918" t="str">
        <f>IFERROR(P420/H420,"")</f>
        <v/>
      </c>
      <c r="U420" s="919"/>
      <c r="V420" s="919"/>
      <c r="W420" s="920"/>
      <c r="X420" s="957"/>
      <c r="Y420" s="958"/>
      <c r="Z420" s="958"/>
      <c r="AA420" s="959"/>
    </row>
    <row r="421" spans="2:27" customFormat="1" ht="14.25" customHeight="1" x14ac:dyDescent="0.2">
      <c r="B421" s="894" t="s">
        <v>28</v>
      </c>
      <c r="C421" s="895"/>
      <c r="D421" s="895"/>
      <c r="E421" s="895"/>
      <c r="F421" s="895"/>
      <c r="G421" s="896"/>
      <c r="H421" s="894" t="s">
        <v>658</v>
      </c>
      <c r="I421" s="895"/>
      <c r="J421" s="895"/>
      <c r="K421" s="895"/>
      <c r="L421" s="81"/>
      <c r="M421" s="183"/>
      <c r="N421" s="183"/>
      <c r="O421" s="184"/>
      <c r="P421" s="81"/>
      <c r="Q421" s="183"/>
      <c r="R421" s="183"/>
      <c r="S421" s="184"/>
      <c r="T421" s="81"/>
      <c r="U421" s="183"/>
      <c r="V421" s="183"/>
      <c r="W421" s="184"/>
      <c r="X421" s="894" t="s">
        <v>102</v>
      </c>
      <c r="Y421" s="895"/>
      <c r="Z421" s="895"/>
      <c r="AA421" s="896"/>
    </row>
    <row r="422" spans="2:27" customFormat="1" ht="30.75" customHeight="1" x14ac:dyDescent="0.2">
      <c r="B422" s="897"/>
      <c r="C422" s="898"/>
      <c r="D422" s="898"/>
      <c r="E422" s="898"/>
      <c r="F422" s="898"/>
      <c r="G422" s="899"/>
      <c r="H422" s="897"/>
      <c r="I422" s="898"/>
      <c r="J422" s="898"/>
      <c r="K422" s="898"/>
      <c r="L422" s="948" t="s">
        <v>184</v>
      </c>
      <c r="M422" s="949"/>
      <c r="N422" s="949"/>
      <c r="O422" s="950"/>
      <c r="P422" s="948" t="s">
        <v>643</v>
      </c>
      <c r="Q422" s="949"/>
      <c r="R422" s="949"/>
      <c r="S422" s="950"/>
      <c r="T422" s="948" t="s">
        <v>644</v>
      </c>
      <c r="U422" s="949"/>
      <c r="V422" s="949"/>
      <c r="W422" s="950"/>
      <c r="X422" s="897"/>
      <c r="Y422" s="898"/>
      <c r="Z422" s="898"/>
      <c r="AA422" s="899"/>
    </row>
    <row r="423" spans="2:27" customFormat="1" ht="15" customHeight="1" x14ac:dyDescent="0.2">
      <c r="B423" s="342" t="s">
        <v>143</v>
      </c>
      <c r="C423" s="343"/>
      <c r="D423" s="343"/>
      <c r="E423" s="343"/>
      <c r="F423" s="343"/>
      <c r="G423" s="348"/>
      <c r="H423" s="945"/>
      <c r="I423" s="946"/>
      <c r="J423" s="946"/>
      <c r="K423" s="947"/>
      <c r="L423" s="945"/>
      <c r="M423" s="946"/>
      <c r="N423" s="946"/>
      <c r="O423" s="947"/>
      <c r="P423" s="945"/>
      <c r="Q423" s="946"/>
      <c r="R423" s="946"/>
      <c r="S423" s="947"/>
      <c r="T423" s="918" t="str">
        <f>IFERROR(P423/H423,"")</f>
        <v/>
      </c>
      <c r="U423" s="919"/>
      <c r="V423" s="919"/>
      <c r="W423" s="920"/>
      <c r="X423" s="951"/>
      <c r="Y423" s="952"/>
      <c r="Z423" s="952"/>
      <c r="AA423" s="953"/>
    </row>
    <row r="424" spans="2:27" customFormat="1" ht="15" customHeight="1" x14ac:dyDescent="0.2">
      <c r="B424" s="342" t="s">
        <v>144</v>
      </c>
      <c r="C424" s="343"/>
      <c r="D424" s="343"/>
      <c r="E424" s="343"/>
      <c r="F424" s="343"/>
      <c r="G424" s="348"/>
      <c r="H424" s="945"/>
      <c r="I424" s="946"/>
      <c r="J424" s="946"/>
      <c r="K424" s="947"/>
      <c r="L424" s="945"/>
      <c r="M424" s="946"/>
      <c r="N424" s="946"/>
      <c r="O424" s="947"/>
      <c r="P424" s="945"/>
      <c r="Q424" s="946"/>
      <c r="R424" s="946"/>
      <c r="S424" s="947"/>
      <c r="T424" s="918" t="str">
        <f t="shared" ref="T424:T431" si="66">IFERROR(P424/H424,"")</f>
        <v/>
      </c>
      <c r="U424" s="919"/>
      <c r="V424" s="919"/>
      <c r="W424" s="920"/>
      <c r="X424" s="954"/>
      <c r="Y424" s="955"/>
      <c r="Z424" s="955"/>
      <c r="AA424" s="956"/>
    </row>
    <row r="425" spans="2:27" customFormat="1" ht="15" customHeight="1" x14ac:dyDescent="0.2">
      <c r="B425" s="342" t="s">
        <v>145</v>
      </c>
      <c r="C425" s="343"/>
      <c r="D425" s="343"/>
      <c r="E425" s="343"/>
      <c r="F425" s="343"/>
      <c r="G425" s="348"/>
      <c r="H425" s="945"/>
      <c r="I425" s="946"/>
      <c r="J425" s="946"/>
      <c r="K425" s="947"/>
      <c r="L425" s="945"/>
      <c r="M425" s="946"/>
      <c r="N425" s="946"/>
      <c r="O425" s="947"/>
      <c r="P425" s="945"/>
      <c r="Q425" s="946"/>
      <c r="R425" s="946"/>
      <c r="S425" s="947"/>
      <c r="T425" s="918" t="str">
        <f t="shared" si="66"/>
        <v/>
      </c>
      <c r="U425" s="919"/>
      <c r="V425" s="919"/>
      <c r="W425" s="920"/>
      <c r="X425" s="954"/>
      <c r="Y425" s="955"/>
      <c r="Z425" s="955"/>
      <c r="AA425" s="956"/>
    </row>
    <row r="426" spans="2:27" customFormat="1" ht="15" customHeight="1" x14ac:dyDescent="0.2">
      <c r="B426" s="342" t="s">
        <v>146</v>
      </c>
      <c r="C426" s="343"/>
      <c r="D426" s="343"/>
      <c r="E426" s="343"/>
      <c r="F426" s="343"/>
      <c r="G426" s="348"/>
      <c r="H426" s="945"/>
      <c r="I426" s="946"/>
      <c r="J426" s="946"/>
      <c r="K426" s="947"/>
      <c r="L426" s="945"/>
      <c r="M426" s="946"/>
      <c r="N426" s="946"/>
      <c r="O426" s="947"/>
      <c r="P426" s="945"/>
      <c r="Q426" s="946"/>
      <c r="R426" s="946"/>
      <c r="S426" s="947"/>
      <c r="T426" s="918" t="str">
        <f t="shared" si="66"/>
        <v/>
      </c>
      <c r="U426" s="919"/>
      <c r="V426" s="919"/>
      <c r="W426" s="920"/>
      <c r="X426" s="954"/>
      <c r="Y426" s="955"/>
      <c r="Z426" s="955"/>
      <c r="AA426" s="956"/>
    </row>
    <row r="427" spans="2:27" customFormat="1" ht="15" customHeight="1" x14ac:dyDescent="0.2">
      <c r="B427" s="342" t="s">
        <v>147</v>
      </c>
      <c r="C427" s="343"/>
      <c r="D427" s="343"/>
      <c r="E427" s="343"/>
      <c r="F427" s="343"/>
      <c r="G427" s="348"/>
      <c r="H427" s="945"/>
      <c r="I427" s="946"/>
      <c r="J427" s="946"/>
      <c r="K427" s="947"/>
      <c r="L427" s="945"/>
      <c r="M427" s="946"/>
      <c r="N427" s="946"/>
      <c r="O427" s="947"/>
      <c r="P427" s="945"/>
      <c r="Q427" s="946"/>
      <c r="R427" s="946"/>
      <c r="S427" s="947"/>
      <c r="T427" s="918" t="str">
        <f t="shared" si="66"/>
        <v/>
      </c>
      <c r="U427" s="919"/>
      <c r="V427" s="919"/>
      <c r="W427" s="920"/>
      <c r="X427" s="954"/>
      <c r="Y427" s="955"/>
      <c r="Z427" s="955"/>
      <c r="AA427" s="956"/>
    </row>
    <row r="428" spans="2:27" customFormat="1" ht="15" customHeight="1" x14ac:dyDescent="0.2">
      <c r="B428" s="342" t="s">
        <v>148</v>
      </c>
      <c r="C428" s="343"/>
      <c r="D428" s="343"/>
      <c r="E428" s="343"/>
      <c r="F428" s="343"/>
      <c r="G428" s="348"/>
      <c r="H428" s="945"/>
      <c r="I428" s="946"/>
      <c r="J428" s="946"/>
      <c r="K428" s="947"/>
      <c r="L428" s="945"/>
      <c r="M428" s="946"/>
      <c r="N428" s="946"/>
      <c r="O428" s="947"/>
      <c r="P428" s="945"/>
      <c r="Q428" s="946"/>
      <c r="R428" s="946"/>
      <c r="S428" s="947"/>
      <c r="T428" s="918" t="str">
        <f t="shared" si="66"/>
        <v/>
      </c>
      <c r="U428" s="919"/>
      <c r="V428" s="919"/>
      <c r="W428" s="920"/>
      <c r="X428" s="954"/>
      <c r="Y428" s="955"/>
      <c r="Z428" s="955"/>
      <c r="AA428" s="956"/>
    </row>
    <row r="429" spans="2:27" customFormat="1" ht="15" customHeight="1" x14ac:dyDescent="0.2">
      <c r="B429" s="342" t="s">
        <v>149</v>
      </c>
      <c r="C429" s="343"/>
      <c r="D429" s="343"/>
      <c r="E429" s="343"/>
      <c r="F429" s="343"/>
      <c r="G429" s="348"/>
      <c r="H429" s="945"/>
      <c r="I429" s="946"/>
      <c r="J429" s="946"/>
      <c r="K429" s="947"/>
      <c r="L429" s="945"/>
      <c r="M429" s="946"/>
      <c r="N429" s="946"/>
      <c r="O429" s="947"/>
      <c r="P429" s="945"/>
      <c r="Q429" s="946"/>
      <c r="R429" s="946"/>
      <c r="S429" s="947"/>
      <c r="T429" s="918" t="str">
        <f t="shared" si="66"/>
        <v/>
      </c>
      <c r="U429" s="919"/>
      <c r="V429" s="919"/>
      <c r="W429" s="920"/>
      <c r="X429" s="954"/>
      <c r="Y429" s="955"/>
      <c r="Z429" s="955"/>
      <c r="AA429" s="956"/>
    </row>
    <row r="430" spans="2:27" customFormat="1" ht="15" customHeight="1" x14ac:dyDescent="0.2">
      <c r="B430" s="342" t="s">
        <v>150</v>
      </c>
      <c r="C430" s="343"/>
      <c r="D430" s="343"/>
      <c r="E430" s="343"/>
      <c r="F430" s="343"/>
      <c r="G430" s="348"/>
      <c r="H430" s="945"/>
      <c r="I430" s="946"/>
      <c r="J430" s="946"/>
      <c r="K430" s="947"/>
      <c r="L430" s="945"/>
      <c r="M430" s="946"/>
      <c r="N430" s="946"/>
      <c r="O430" s="947"/>
      <c r="P430" s="945"/>
      <c r="Q430" s="946"/>
      <c r="R430" s="946"/>
      <c r="S430" s="947"/>
      <c r="T430" s="918" t="str">
        <f t="shared" si="66"/>
        <v/>
      </c>
      <c r="U430" s="919"/>
      <c r="V430" s="919"/>
      <c r="W430" s="920"/>
      <c r="X430" s="954"/>
      <c r="Y430" s="955"/>
      <c r="Z430" s="955"/>
      <c r="AA430" s="956"/>
    </row>
    <row r="431" spans="2:27" customFormat="1" ht="15" customHeight="1" x14ac:dyDescent="0.2">
      <c r="B431" s="342" t="s">
        <v>151</v>
      </c>
      <c r="C431" s="343"/>
      <c r="D431" s="343"/>
      <c r="E431" s="343"/>
      <c r="F431" s="343"/>
      <c r="G431" s="348"/>
      <c r="H431" s="945"/>
      <c r="I431" s="946"/>
      <c r="J431" s="946"/>
      <c r="K431" s="947"/>
      <c r="L431" s="945"/>
      <c r="M431" s="946"/>
      <c r="N431" s="946"/>
      <c r="O431" s="947"/>
      <c r="P431" s="945"/>
      <c r="Q431" s="946"/>
      <c r="R431" s="946"/>
      <c r="S431" s="947"/>
      <c r="T431" s="918" t="str">
        <f t="shared" si="66"/>
        <v/>
      </c>
      <c r="U431" s="919"/>
      <c r="V431" s="919"/>
      <c r="W431" s="920"/>
      <c r="X431" s="954"/>
      <c r="Y431" s="955"/>
      <c r="Z431" s="955"/>
      <c r="AA431" s="956"/>
    </row>
    <row r="432" spans="2:27" customFormat="1" ht="15" customHeight="1" x14ac:dyDescent="0.2">
      <c r="B432" s="589" t="s">
        <v>55</v>
      </c>
      <c r="C432" s="599"/>
      <c r="D432" s="599"/>
      <c r="E432" s="599"/>
      <c r="F432" s="599"/>
      <c r="G432" s="590"/>
      <c r="H432" s="915">
        <f>SUM(H423:K431)</f>
        <v>0</v>
      </c>
      <c r="I432" s="916"/>
      <c r="J432" s="916"/>
      <c r="K432" s="917"/>
      <c r="L432" s="915">
        <f>SUM(L423:O431)</f>
        <v>0</v>
      </c>
      <c r="M432" s="916"/>
      <c r="N432" s="916"/>
      <c r="O432" s="917"/>
      <c r="P432" s="915">
        <f>SUM(P423:S431)</f>
        <v>0</v>
      </c>
      <c r="Q432" s="916"/>
      <c r="R432" s="916"/>
      <c r="S432" s="917"/>
      <c r="T432" s="918" t="str">
        <f>IFERROR(P432/H432,"")</f>
        <v/>
      </c>
      <c r="U432" s="919"/>
      <c r="V432" s="919"/>
      <c r="W432" s="920"/>
      <c r="X432" s="957"/>
      <c r="Y432" s="958"/>
      <c r="Z432" s="958"/>
      <c r="AA432" s="959"/>
    </row>
    <row r="433" spans="2:29" customFormat="1" ht="14.25" customHeight="1" x14ac:dyDescent="0.2">
      <c r="B433" s="894" t="s">
        <v>28</v>
      </c>
      <c r="C433" s="895"/>
      <c r="D433" s="895"/>
      <c r="E433" s="895"/>
      <c r="F433" s="895"/>
      <c r="G433" s="896"/>
      <c r="H433" s="894" t="s">
        <v>405</v>
      </c>
      <c r="I433" s="895"/>
      <c r="J433" s="895"/>
      <c r="K433" s="895"/>
      <c r="L433" s="81"/>
      <c r="M433" s="183"/>
      <c r="N433" s="183"/>
      <c r="O433" s="184"/>
      <c r="P433" s="927"/>
      <c r="Q433" s="928"/>
      <c r="R433" s="928"/>
      <c r="S433" s="929"/>
      <c r="T433" s="933"/>
      <c r="U433" s="934"/>
      <c r="V433" s="934"/>
      <c r="W433" s="935"/>
      <c r="X433" s="894" t="s">
        <v>102</v>
      </c>
      <c r="Y433" s="895"/>
      <c r="Z433" s="895"/>
      <c r="AA433" s="896"/>
    </row>
    <row r="434" spans="2:29" customFormat="1" ht="30.75" customHeight="1" x14ac:dyDescent="0.2">
      <c r="B434" s="897"/>
      <c r="C434" s="898"/>
      <c r="D434" s="898"/>
      <c r="E434" s="898"/>
      <c r="F434" s="898"/>
      <c r="G434" s="899"/>
      <c r="H434" s="897"/>
      <c r="I434" s="898"/>
      <c r="J434" s="898"/>
      <c r="K434" s="899"/>
      <c r="L434" s="930" t="s">
        <v>184</v>
      </c>
      <c r="M434" s="931"/>
      <c r="N434" s="931"/>
      <c r="O434" s="932"/>
      <c r="P434" s="927" t="s">
        <v>643</v>
      </c>
      <c r="Q434" s="928"/>
      <c r="R434" s="928"/>
      <c r="S434" s="929"/>
      <c r="T434" s="933" t="s">
        <v>644</v>
      </c>
      <c r="U434" s="934"/>
      <c r="V434" s="934"/>
      <c r="W434" s="935"/>
      <c r="X434" s="897"/>
      <c r="Y434" s="898"/>
      <c r="Z434" s="898"/>
      <c r="AA434" s="899"/>
    </row>
    <row r="435" spans="2:29" customFormat="1" ht="15" customHeight="1" x14ac:dyDescent="0.2">
      <c r="B435" s="342" t="s">
        <v>143</v>
      </c>
      <c r="C435" s="343"/>
      <c r="D435" s="343"/>
      <c r="E435" s="343"/>
      <c r="F435" s="343"/>
      <c r="G435" s="348"/>
      <c r="H435" s="915">
        <f>IFERROR(AVERAGE(H399,H411,H423*12/9),"")</f>
        <v>0</v>
      </c>
      <c r="I435" s="916"/>
      <c r="J435" s="916"/>
      <c r="K435" s="917"/>
      <c r="L435" s="915">
        <f>IFERROR(AVERAGE(L399,L411,L423*12/9),"")</f>
        <v>0</v>
      </c>
      <c r="M435" s="916"/>
      <c r="N435" s="916"/>
      <c r="O435" s="917"/>
      <c r="P435" s="915">
        <f>IFERROR(AVERAGE(P399,P411,P423*12/9),"")</f>
        <v>0</v>
      </c>
      <c r="Q435" s="916"/>
      <c r="R435" s="916">
        <f>IFERROR(AVERAGE(R399,R411*12/9),"")</f>
        <v>0</v>
      </c>
      <c r="S435" s="917"/>
      <c r="T435" s="918" t="str">
        <f>IFERROR(P435/H435,"")</f>
        <v/>
      </c>
      <c r="U435" s="919"/>
      <c r="V435" s="919"/>
      <c r="W435" s="920"/>
      <c r="X435" s="936"/>
      <c r="Y435" s="937"/>
      <c r="Z435" s="937"/>
      <c r="AA435" s="938"/>
    </row>
    <row r="436" spans="2:29" customFormat="1" ht="15" customHeight="1" x14ac:dyDescent="0.2">
      <c r="B436" s="342" t="s">
        <v>144</v>
      </c>
      <c r="C436" s="343"/>
      <c r="D436" s="343"/>
      <c r="E436" s="343"/>
      <c r="F436" s="343"/>
      <c r="G436" s="348"/>
      <c r="H436" s="915">
        <f t="shared" ref="H436:H444" si="67">IFERROR(AVERAGE(H400,H412,H424*12/9),"")</f>
        <v>0</v>
      </c>
      <c r="I436" s="916"/>
      <c r="J436" s="916"/>
      <c r="K436" s="917"/>
      <c r="L436" s="915">
        <f t="shared" ref="L436:L444" si="68">IFERROR(AVERAGE(L400,L412,L424*12/9),"")</f>
        <v>0</v>
      </c>
      <c r="M436" s="916"/>
      <c r="N436" s="916"/>
      <c r="O436" s="917"/>
      <c r="P436" s="915">
        <f t="shared" ref="P436:P444" si="69">IFERROR(AVERAGE(P400,P412,P424*12/9),"")</f>
        <v>0</v>
      </c>
      <c r="Q436" s="916"/>
      <c r="R436" s="916">
        <f t="shared" ref="R436:R444" si="70">IFERROR(AVERAGE(R400,R412*12/9),"")</f>
        <v>0</v>
      </c>
      <c r="S436" s="917"/>
      <c r="T436" s="918" t="str">
        <f t="shared" ref="T436:T443" si="71">IFERROR(P436/H436,"")</f>
        <v/>
      </c>
      <c r="U436" s="919"/>
      <c r="V436" s="919"/>
      <c r="W436" s="920"/>
      <c r="X436" s="939"/>
      <c r="Y436" s="940"/>
      <c r="Z436" s="940"/>
      <c r="AA436" s="941"/>
    </row>
    <row r="437" spans="2:29" customFormat="1" ht="15" customHeight="1" x14ac:dyDescent="0.2">
      <c r="B437" s="342" t="s">
        <v>145</v>
      </c>
      <c r="C437" s="343"/>
      <c r="D437" s="343"/>
      <c r="E437" s="343"/>
      <c r="F437" s="343"/>
      <c r="G437" s="348"/>
      <c r="H437" s="915">
        <f t="shared" si="67"/>
        <v>0</v>
      </c>
      <c r="I437" s="916"/>
      <c r="J437" s="916"/>
      <c r="K437" s="917"/>
      <c r="L437" s="915">
        <f t="shared" si="68"/>
        <v>0</v>
      </c>
      <c r="M437" s="916"/>
      <c r="N437" s="916"/>
      <c r="O437" s="917"/>
      <c r="P437" s="915">
        <f t="shared" si="69"/>
        <v>0</v>
      </c>
      <c r="Q437" s="916"/>
      <c r="R437" s="916">
        <f t="shared" si="70"/>
        <v>0</v>
      </c>
      <c r="S437" s="917"/>
      <c r="T437" s="918" t="str">
        <f t="shared" si="71"/>
        <v/>
      </c>
      <c r="U437" s="919"/>
      <c r="V437" s="919"/>
      <c r="W437" s="920"/>
      <c r="X437" s="939"/>
      <c r="Y437" s="940"/>
      <c r="Z437" s="940"/>
      <c r="AA437" s="941"/>
    </row>
    <row r="438" spans="2:29" customFormat="1" ht="15" customHeight="1" x14ac:dyDescent="0.2">
      <c r="B438" s="342" t="s">
        <v>146</v>
      </c>
      <c r="C438" s="343"/>
      <c r="D438" s="343"/>
      <c r="E438" s="343"/>
      <c r="F438" s="343"/>
      <c r="G438" s="348"/>
      <c r="H438" s="915">
        <f t="shared" si="67"/>
        <v>0</v>
      </c>
      <c r="I438" s="916"/>
      <c r="J438" s="916"/>
      <c r="K438" s="917"/>
      <c r="L438" s="915">
        <f t="shared" si="68"/>
        <v>0</v>
      </c>
      <c r="M438" s="916"/>
      <c r="N438" s="916"/>
      <c r="O438" s="917"/>
      <c r="P438" s="915">
        <f t="shared" si="69"/>
        <v>0</v>
      </c>
      <c r="Q438" s="916"/>
      <c r="R438" s="916">
        <f t="shared" si="70"/>
        <v>0</v>
      </c>
      <c r="S438" s="917"/>
      <c r="T438" s="918" t="str">
        <f t="shared" si="71"/>
        <v/>
      </c>
      <c r="U438" s="919"/>
      <c r="V438" s="919"/>
      <c r="W438" s="920"/>
      <c r="X438" s="939"/>
      <c r="Y438" s="940"/>
      <c r="Z438" s="940"/>
      <c r="AA438" s="941"/>
    </row>
    <row r="439" spans="2:29" customFormat="1" ht="15" customHeight="1" x14ac:dyDescent="0.2">
      <c r="B439" s="342" t="s">
        <v>147</v>
      </c>
      <c r="C439" s="343"/>
      <c r="D439" s="343"/>
      <c r="E439" s="343"/>
      <c r="F439" s="343"/>
      <c r="G439" s="348"/>
      <c r="H439" s="915">
        <f t="shared" si="67"/>
        <v>0</v>
      </c>
      <c r="I439" s="916"/>
      <c r="J439" s="916"/>
      <c r="K439" s="917"/>
      <c r="L439" s="915">
        <f t="shared" si="68"/>
        <v>0</v>
      </c>
      <c r="M439" s="916"/>
      <c r="N439" s="916"/>
      <c r="O439" s="917"/>
      <c r="P439" s="915">
        <f t="shared" si="69"/>
        <v>0</v>
      </c>
      <c r="Q439" s="916"/>
      <c r="R439" s="916">
        <f t="shared" si="70"/>
        <v>0</v>
      </c>
      <c r="S439" s="917"/>
      <c r="T439" s="918" t="str">
        <f t="shared" si="71"/>
        <v/>
      </c>
      <c r="U439" s="919"/>
      <c r="V439" s="919"/>
      <c r="W439" s="920"/>
      <c r="X439" s="939"/>
      <c r="Y439" s="940"/>
      <c r="Z439" s="940"/>
      <c r="AA439" s="941"/>
    </row>
    <row r="440" spans="2:29" customFormat="1" ht="15" customHeight="1" x14ac:dyDescent="0.2">
      <c r="B440" s="342" t="s">
        <v>148</v>
      </c>
      <c r="C440" s="343"/>
      <c r="D440" s="343"/>
      <c r="E440" s="343"/>
      <c r="F440" s="343"/>
      <c r="G440" s="348"/>
      <c r="H440" s="915">
        <f t="shared" si="67"/>
        <v>0</v>
      </c>
      <c r="I440" s="916"/>
      <c r="J440" s="916"/>
      <c r="K440" s="917"/>
      <c r="L440" s="915">
        <f t="shared" si="68"/>
        <v>0</v>
      </c>
      <c r="M440" s="916"/>
      <c r="N440" s="916"/>
      <c r="O440" s="917"/>
      <c r="P440" s="915">
        <f t="shared" si="69"/>
        <v>0</v>
      </c>
      <c r="Q440" s="916"/>
      <c r="R440" s="916">
        <f t="shared" si="70"/>
        <v>0</v>
      </c>
      <c r="S440" s="917"/>
      <c r="T440" s="918" t="str">
        <f t="shared" si="71"/>
        <v/>
      </c>
      <c r="U440" s="919"/>
      <c r="V440" s="919"/>
      <c r="W440" s="920"/>
      <c r="X440" s="939"/>
      <c r="Y440" s="940"/>
      <c r="Z440" s="940"/>
      <c r="AA440" s="941"/>
    </row>
    <row r="441" spans="2:29" customFormat="1" ht="15" customHeight="1" x14ac:dyDescent="0.2">
      <c r="B441" s="342" t="s">
        <v>149</v>
      </c>
      <c r="C441" s="343"/>
      <c r="D441" s="343"/>
      <c r="E441" s="343"/>
      <c r="F441" s="343"/>
      <c r="G441" s="348"/>
      <c r="H441" s="915">
        <f t="shared" si="67"/>
        <v>0</v>
      </c>
      <c r="I441" s="916"/>
      <c r="J441" s="916"/>
      <c r="K441" s="917"/>
      <c r="L441" s="915">
        <f t="shared" si="68"/>
        <v>0</v>
      </c>
      <c r="M441" s="916"/>
      <c r="N441" s="916"/>
      <c r="O441" s="917"/>
      <c r="P441" s="915">
        <f t="shared" si="69"/>
        <v>0</v>
      </c>
      <c r="Q441" s="916"/>
      <c r="R441" s="916">
        <f t="shared" si="70"/>
        <v>0</v>
      </c>
      <c r="S441" s="917"/>
      <c r="T441" s="918" t="str">
        <f t="shared" si="71"/>
        <v/>
      </c>
      <c r="U441" s="919"/>
      <c r="V441" s="919"/>
      <c r="W441" s="920"/>
      <c r="X441" s="939"/>
      <c r="Y441" s="940"/>
      <c r="Z441" s="940"/>
      <c r="AA441" s="941"/>
    </row>
    <row r="442" spans="2:29" customFormat="1" ht="15" customHeight="1" x14ac:dyDescent="0.2">
      <c r="B442" s="342" t="s">
        <v>150</v>
      </c>
      <c r="C442" s="343"/>
      <c r="D442" s="343"/>
      <c r="E442" s="343"/>
      <c r="F442" s="343"/>
      <c r="G442" s="348"/>
      <c r="H442" s="915">
        <f>IFERROR(AVERAGE(H406,H418,H430*12/9),"")</f>
        <v>0</v>
      </c>
      <c r="I442" s="916"/>
      <c r="J442" s="916"/>
      <c r="K442" s="917"/>
      <c r="L442" s="915">
        <f>IFERROR(AVERAGE(L406,L418,L430*12/9),"")</f>
        <v>0</v>
      </c>
      <c r="M442" s="916"/>
      <c r="N442" s="916"/>
      <c r="O442" s="917"/>
      <c r="P442" s="915">
        <f>IFERROR(AVERAGE(P406,P418,P430*12/9),"")</f>
        <v>0</v>
      </c>
      <c r="Q442" s="916"/>
      <c r="R442" s="916">
        <f>IFERROR(AVERAGE(R406,R418*12/9),"")</f>
        <v>0</v>
      </c>
      <c r="S442" s="917"/>
      <c r="T442" s="918" t="str">
        <f t="shared" si="71"/>
        <v/>
      </c>
      <c r="U442" s="919"/>
      <c r="V442" s="919"/>
      <c r="W442" s="920"/>
      <c r="X442" s="939"/>
      <c r="Y442" s="940"/>
      <c r="Z442" s="940"/>
      <c r="AA442" s="941"/>
    </row>
    <row r="443" spans="2:29" customFormat="1" ht="15" customHeight="1" x14ac:dyDescent="0.2">
      <c r="B443" s="342" t="s">
        <v>151</v>
      </c>
      <c r="C443" s="343"/>
      <c r="D443" s="343"/>
      <c r="E443" s="343"/>
      <c r="F443" s="343"/>
      <c r="G443" s="348"/>
      <c r="H443" s="915">
        <f>IFERROR(AVERAGE(H407,H419,H431*12/9),"")</f>
        <v>0</v>
      </c>
      <c r="I443" s="916"/>
      <c r="J443" s="916"/>
      <c r="K443" s="917"/>
      <c r="L443" s="915">
        <f>IFERROR(AVERAGE(L407,L419,L431*12/9),"")</f>
        <v>0</v>
      </c>
      <c r="M443" s="916"/>
      <c r="N443" s="916"/>
      <c r="O443" s="917"/>
      <c r="P443" s="915">
        <f>IFERROR(AVERAGE(P407,P419,P431*12/9),"")</f>
        <v>0</v>
      </c>
      <c r="Q443" s="916"/>
      <c r="R443" s="916">
        <f>IFERROR(AVERAGE(R407,R419*12/9),"")</f>
        <v>0</v>
      </c>
      <c r="S443" s="917"/>
      <c r="T443" s="918" t="str">
        <f t="shared" si="71"/>
        <v/>
      </c>
      <c r="U443" s="919"/>
      <c r="V443" s="919"/>
      <c r="W443" s="920"/>
      <c r="X443" s="939"/>
      <c r="Y443" s="940"/>
      <c r="Z443" s="940"/>
      <c r="AA443" s="941"/>
    </row>
    <row r="444" spans="2:29" customFormat="1" ht="15" customHeight="1" x14ac:dyDescent="0.2">
      <c r="B444" s="589" t="s">
        <v>55</v>
      </c>
      <c r="C444" s="599"/>
      <c r="D444" s="599"/>
      <c r="E444" s="599"/>
      <c r="F444" s="599"/>
      <c r="G444" s="590"/>
      <c r="H444" s="915">
        <f t="shared" si="67"/>
        <v>0</v>
      </c>
      <c r="I444" s="916"/>
      <c r="J444" s="916"/>
      <c r="K444" s="917"/>
      <c r="L444" s="915">
        <f t="shared" si="68"/>
        <v>0</v>
      </c>
      <c r="M444" s="916"/>
      <c r="N444" s="916"/>
      <c r="O444" s="917"/>
      <c r="P444" s="915">
        <f t="shared" si="69"/>
        <v>0</v>
      </c>
      <c r="Q444" s="916"/>
      <c r="R444" s="916">
        <f t="shared" si="70"/>
        <v>0</v>
      </c>
      <c r="S444" s="917"/>
      <c r="T444" s="918" t="str">
        <f>IFERROR(P444/H444,"")</f>
        <v/>
      </c>
      <c r="U444" s="919"/>
      <c r="V444" s="919"/>
      <c r="W444" s="920"/>
      <c r="X444" s="942"/>
      <c r="Y444" s="943"/>
      <c r="Z444" s="943"/>
      <c r="AA444" s="944"/>
    </row>
    <row r="445" spans="2:29" s="110" customFormat="1" ht="15" customHeight="1" x14ac:dyDescent="0.2">
      <c r="B445" s="110" t="s">
        <v>515</v>
      </c>
      <c r="C445" s="144"/>
      <c r="D445" s="144"/>
      <c r="E445" s="144"/>
      <c r="F445" s="145"/>
      <c r="G445" s="145"/>
      <c r="H445" s="145"/>
      <c r="I445" s="145"/>
      <c r="J445" s="145"/>
      <c r="K445" s="145"/>
      <c r="L445" s="145"/>
      <c r="M445" s="145"/>
      <c r="N445" s="145"/>
      <c r="O445" s="145"/>
      <c r="P445" s="145"/>
      <c r="Q445" s="145"/>
      <c r="R445" s="145"/>
      <c r="S445" s="145"/>
      <c r="T445" s="145"/>
      <c r="U445" s="145"/>
      <c r="V445" s="145"/>
      <c r="W445" s="145"/>
      <c r="X445" s="145"/>
      <c r="Y445" s="145"/>
      <c r="Z445" s="145"/>
      <c r="AA445" s="145"/>
      <c r="AB445" s="145"/>
      <c r="AC445" s="145"/>
    </row>
    <row r="446" spans="2:29" s="110" customFormat="1" ht="11.25" customHeight="1" x14ac:dyDescent="0.2">
      <c r="B446" s="142" t="s">
        <v>470</v>
      </c>
      <c r="C446" s="144"/>
      <c r="D446" s="144"/>
      <c r="E446" s="144"/>
      <c r="F446" s="145"/>
      <c r="G446" s="145"/>
      <c r="H446" s="145"/>
      <c r="I446" s="145"/>
      <c r="J446" s="145"/>
      <c r="K446" s="145"/>
      <c r="L446" s="145"/>
      <c r="M446" s="145"/>
      <c r="N446" s="145"/>
      <c r="O446" s="145"/>
      <c r="P446" s="145"/>
      <c r="Q446" s="145"/>
      <c r="R446" s="145"/>
      <c r="S446" s="145"/>
      <c r="T446" s="145"/>
      <c r="U446" s="145"/>
      <c r="V446" s="145"/>
      <c r="W446" s="145"/>
      <c r="X446" s="145"/>
      <c r="Y446" s="145"/>
      <c r="Z446" s="145"/>
      <c r="AA446" s="145"/>
      <c r="AB446" s="145"/>
      <c r="AC446" s="145"/>
    </row>
    <row r="447" spans="2:29" s="110" customFormat="1" ht="11.25" customHeight="1" x14ac:dyDescent="0.2">
      <c r="C447" s="144"/>
      <c r="D447" s="144"/>
      <c r="E447" s="144"/>
      <c r="F447" s="145"/>
      <c r="G447" s="145"/>
      <c r="H447" s="145"/>
      <c r="I447" s="145"/>
      <c r="J447" s="145"/>
      <c r="K447" s="145"/>
      <c r="L447" s="145"/>
      <c r="M447" s="145"/>
      <c r="N447" s="145"/>
      <c r="O447" s="145"/>
      <c r="P447" s="145"/>
      <c r="Q447" s="145"/>
      <c r="R447" s="145"/>
      <c r="S447" s="145"/>
      <c r="T447" s="145"/>
      <c r="U447" s="145"/>
      <c r="V447" s="145"/>
      <c r="W447" s="145"/>
      <c r="X447" s="145"/>
      <c r="Y447" s="145"/>
      <c r="Z447" s="145"/>
      <c r="AA447" s="145"/>
      <c r="AB447" s="145"/>
      <c r="AC447" s="145"/>
    </row>
    <row r="448" spans="2:29" s="110" customFormat="1" ht="15" customHeight="1" x14ac:dyDescent="0.2">
      <c r="B448" s="110" t="s">
        <v>596</v>
      </c>
    </row>
    <row r="449" spans="2:23" customFormat="1" ht="13.5" customHeight="1" x14ac:dyDescent="0.2">
      <c r="B449" s="894" t="s">
        <v>28</v>
      </c>
      <c r="C449" s="895"/>
      <c r="D449" s="895"/>
      <c r="E449" s="895"/>
      <c r="F449" s="895"/>
      <c r="G449" s="896"/>
      <c r="H449" s="894" t="s">
        <v>407</v>
      </c>
      <c r="I449" s="895"/>
      <c r="J449" s="895"/>
      <c r="K449" s="895"/>
      <c r="L449" s="81"/>
      <c r="M449" s="183"/>
      <c r="N449" s="183"/>
      <c r="O449" s="184"/>
      <c r="P449" s="927"/>
      <c r="Q449" s="928"/>
      <c r="R449" s="928"/>
      <c r="S449" s="929"/>
      <c r="T449" s="933"/>
      <c r="U449" s="934"/>
      <c r="V449" s="934"/>
      <c r="W449" s="935"/>
    </row>
    <row r="450" spans="2:23" customFormat="1" ht="27" customHeight="1" x14ac:dyDescent="0.2">
      <c r="B450" s="897"/>
      <c r="C450" s="898"/>
      <c r="D450" s="898"/>
      <c r="E450" s="898"/>
      <c r="F450" s="898"/>
      <c r="G450" s="899"/>
      <c r="H450" s="897"/>
      <c r="I450" s="898"/>
      <c r="J450" s="898"/>
      <c r="K450" s="899"/>
      <c r="L450" s="930" t="s">
        <v>184</v>
      </c>
      <c r="M450" s="931"/>
      <c r="N450" s="931"/>
      <c r="O450" s="932"/>
      <c r="P450" s="927" t="s">
        <v>643</v>
      </c>
      <c r="Q450" s="928"/>
      <c r="R450" s="928"/>
      <c r="S450" s="929"/>
      <c r="T450" s="933" t="s">
        <v>644</v>
      </c>
      <c r="U450" s="934"/>
      <c r="V450" s="934"/>
      <c r="W450" s="935"/>
    </row>
    <row r="451" spans="2:23" customFormat="1" ht="12.75" customHeight="1" x14ac:dyDescent="0.2">
      <c r="B451" s="342" t="s">
        <v>143</v>
      </c>
      <c r="C451" s="343"/>
      <c r="D451" s="343"/>
      <c r="E451" s="343"/>
      <c r="F451" s="343"/>
      <c r="G451" s="348"/>
      <c r="H451" s="921">
        <f>H168</f>
        <v>0</v>
      </c>
      <c r="I451" s="922"/>
      <c r="J451" s="967">
        <f>J168</f>
        <v>0</v>
      </c>
      <c r="K451" s="968"/>
      <c r="L451" s="921">
        <f>L168</f>
        <v>0</v>
      </c>
      <c r="M451" s="922"/>
      <c r="N451" s="967">
        <f>N168</f>
        <v>0</v>
      </c>
      <c r="O451" s="968"/>
      <c r="P451" s="921">
        <f>P168</f>
        <v>0</v>
      </c>
      <c r="Q451" s="922"/>
      <c r="R451" s="922"/>
      <c r="S451" s="923"/>
      <c r="T451" s="924" t="str">
        <f>T168</f>
        <v/>
      </c>
      <c r="U451" s="925"/>
      <c r="V451" s="925"/>
      <c r="W451" s="926"/>
    </row>
    <row r="452" spans="2:23" customFormat="1" ht="12.75" customHeight="1" x14ac:dyDescent="0.2">
      <c r="B452" s="342" t="s">
        <v>144</v>
      </c>
      <c r="C452" s="343"/>
      <c r="D452" s="343"/>
      <c r="E452" s="343"/>
      <c r="F452" s="343"/>
      <c r="G452" s="348"/>
      <c r="H452" s="921">
        <f t="shared" ref="H452:H460" si="72">H169</f>
        <v>0</v>
      </c>
      <c r="I452" s="922"/>
      <c r="J452" s="967">
        <f t="shared" ref="J452:J460" si="73">J169</f>
        <v>0</v>
      </c>
      <c r="K452" s="968"/>
      <c r="L452" s="921">
        <f t="shared" ref="L452:L460" si="74">L169</f>
        <v>0</v>
      </c>
      <c r="M452" s="922"/>
      <c r="N452" s="967">
        <f t="shared" ref="N452:N459" si="75">N169</f>
        <v>0</v>
      </c>
      <c r="O452" s="968"/>
      <c r="P452" s="921">
        <f t="shared" ref="P452:P460" si="76">P169</f>
        <v>0</v>
      </c>
      <c r="Q452" s="922"/>
      <c r="R452" s="922"/>
      <c r="S452" s="923"/>
      <c r="T452" s="924" t="str">
        <f t="shared" ref="T452:T459" si="77">T169</f>
        <v/>
      </c>
      <c r="U452" s="925"/>
      <c r="V452" s="925"/>
      <c r="W452" s="926"/>
    </row>
    <row r="453" spans="2:23" customFormat="1" ht="12.75" customHeight="1" x14ac:dyDescent="0.2">
      <c r="B453" s="342" t="s">
        <v>145</v>
      </c>
      <c r="C453" s="343"/>
      <c r="D453" s="343"/>
      <c r="E453" s="343"/>
      <c r="F453" s="343"/>
      <c r="G453" s="348"/>
      <c r="H453" s="921">
        <f t="shared" si="72"/>
        <v>0</v>
      </c>
      <c r="I453" s="922"/>
      <c r="J453" s="967">
        <f t="shared" si="73"/>
        <v>0</v>
      </c>
      <c r="K453" s="968"/>
      <c r="L453" s="921">
        <f t="shared" si="74"/>
        <v>0</v>
      </c>
      <c r="M453" s="922"/>
      <c r="N453" s="967">
        <f t="shared" si="75"/>
        <v>0</v>
      </c>
      <c r="O453" s="968"/>
      <c r="P453" s="921">
        <f t="shared" si="76"/>
        <v>0</v>
      </c>
      <c r="Q453" s="922"/>
      <c r="R453" s="922"/>
      <c r="S453" s="923"/>
      <c r="T453" s="924" t="str">
        <f t="shared" si="77"/>
        <v/>
      </c>
      <c r="U453" s="925"/>
      <c r="V453" s="925"/>
      <c r="W453" s="926"/>
    </row>
    <row r="454" spans="2:23" customFormat="1" ht="12.75" customHeight="1" x14ac:dyDescent="0.2">
      <c r="B454" s="342" t="s">
        <v>146</v>
      </c>
      <c r="C454" s="343"/>
      <c r="D454" s="343"/>
      <c r="E454" s="343"/>
      <c r="F454" s="343"/>
      <c r="G454" s="348"/>
      <c r="H454" s="921">
        <f t="shared" si="72"/>
        <v>0</v>
      </c>
      <c r="I454" s="922"/>
      <c r="J454" s="967">
        <f t="shared" si="73"/>
        <v>0</v>
      </c>
      <c r="K454" s="968"/>
      <c r="L454" s="921">
        <f t="shared" si="74"/>
        <v>0</v>
      </c>
      <c r="M454" s="922"/>
      <c r="N454" s="967">
        <f t="shared" si="75"/>
        <v>0</v>
      </c>
      <c r="O454" s="968"/>
      <c r="P454" s="921">
        <f t="shared" si="76"/>
        <v>0</v>
      </c>
      <c r="Q454" s="922"/>
      <c r="R454" s="922"/>
      <c r="S454" s="923"/>
      <c r="T454" s="924" t="str">
        <f t="shared" si="77"/>
        <v/>
      </c>
      <c r="U454" s="925"/>
      <c r="V454" s="925"/>
      <c r="W454" s="926"/>
    </row>
    <row r="455" spans="2:23" customFormat="1" ht="12.75" customHeight="1" x14ac:dyDescent="0.2">
      <c r="B455" s="342" t="s">
        <v>147</v>
      </c>
      <c r="C455" s="343"/>
      <c r="D455" s="343"/>
      <c r="E455" s="343"/>
      <c r="F455" s="343"/>
      <c r="G455" s="348"/>
      <c r="H455" s="921">
        <f t="shared" si="72"/>
        <v>0</v>
      </c>
      <c r="I455" s="922"/>
      <c r="J455" s="967">
        <f t="shared" si="73"/>
        <v>0</v>
      </c>
      <c r="K455" s="968"/>
      <c r="L455" s="921">
        <f t="shared" si="74"/>
        <v>0</v>
      </c>
      <c r="M455" s="922"/>
      <c r="N455" s="967">
        <f t="shared" si="75"/>
        <v>0</v>
      </c>
      <c r="O455" s="968"/>
      <c r="P455" s="921">
        <f t="shared" si="76"/>
        <v>0</v>
      </c>
      <c r="Q455" s="922"/>
      <c r="R455" s="922"/>
      <c r="S455" s="923"/>
      <c r="T455" s="924" t="str">
        <f t="shared" si="77"/>
        <v/>
      </c>
      <c r="U455" s="925"/>
      <c r="V455" s="925"/>
      <c r="W455" s="926"/>
    </row>
    <row r="456" spans="2:23" customFormat="1" ht="12.75" customHeight="1" x14ac:dyDescent="0.2">
      <c r="B456" s="342" t="s">
        <v>148</v>
      </c>
      <c r="C456" s="343"/>
      <c r="D456" s="343"/>
      <c r="E456" s="343"/>
      <c r="F456" s="343"/>
      <c r="G456" s="348"/>
      <c r="H456" s="921">
        <f t="shared" si="72"/>
        <v>0</v>
      </c>
      <c r="I456" s="922"/>
      <c r="J456" s="967">
        <f t="shared" si="73"/>
        <v>0</v>
      </c>
      <c r="K456" s="968"/>
      <c r="L456" s="921">
        <f t="shared" si="74"/>
        <v>0</v>
      </c>
      <c r="M456" s="922"/>
      <c r="N456" s="967">
        <f t="shared" si="75"/>
        <v>0</v>
      </c>
      <c r="O456" s="968"/>
      <c r="P456" s="921">
        <f t="shared" si="76"/>
        <v>0</v>
      </c>
      <c r="Q456" s="922"/>
      <c r="R456" s="922"/>
      <c r="S456" s="923"/>
      <c r="T456" s="924" t="str">
        <f t="shared" si="77"/>
        <v/>
      </c>
      <c r="U456" s="925"/>
      <c r="V456" s="925"/>
      <c r="W456" s="926"/>
    </row>
    <row r="457" spans="2:23" customFormat="1" ht="12.75" customHeight="1" x14ac:dyDescent="0.2">
      <c r="B457" s="342" t="s">
        <v>149</v>
      </c>
      <c r="C457" s="343"/>
      <c r="D457" s="343"/>
      <c r="E457" s="343"/>
      <c r="F457" s="343"/>
      <c r="G457" s="348"/>
      <c r="H457" s="921">
        <f t="shared" si="72"/>
        <v>0</v>
      </c>
      <c r="I457" s="922"/>
      <c r="J457" s="967">
        <f t="shared" si="73"/>
        <v>0</v>
      </c>
      <c r="K457" s="968"/>
      <c r="L457" s="921">
        <f t="shared" si="74"/>
        <v>0</v>
      </c>
      <c r="M457" s="922"/>
      <c r="N457" s="967">
        <f t="shared" si="75"/>
        <v>0</v>
      </c>
      <c r="O457" s="968"/>
      <c r="P457" s="921">
        <f t="shared" si="76"/>
        <v>0</v>
      </c>
      <c r="Q457" s="922"/>
      <c r="R457" s="922"/>
      <c r="S457" s="923"/>
      <c r="T457" s="924" t="str">
        <f t="shared" si="77"/>
        <v/>
      </c>
      <c r="U457" s="925"/>
      <c r="V457" s="925"/>
      <c r="W457" s="926"/>
    </row>
    <row r="458" spans="2:23" customFormat="1" ht="12.75" customHeight="1" x14ac:dyDescent="0.2">
      <c r="B458" s="342" t="s">
        <v>150</v>
      </c>
      <c r="C458" s="343"/>
      <c r="D458" s="343"/>
      <c r="E458" s="343"/>
      <c r="F458" s="343"/>
      <c r="G458" s="348"/>
      <c r="H458" s="921">
        <f t="shared" si="72"/>
        <v>0</v>
      </c>
      <c r="I458" s="922"/>
      <c r="J458" s="967">
        <f t="shared" si="73"/>
        <v>0</v>
      </c>
      <c r="K458" s="968"/>
      <c r="L458" s="921">
        <f t="shared" si="74"/>
        <v>0</v>
      </c>
      <c r="M458" s="922"/>
      <c r="N458" s="967">
        <f t="shared" si="75"/>
        <v>0</v>
      </c>
      <c r="O458" s="968"/>
      <c r="P458" s="921">
        <f t="shared" si="76"/>
        <v>0</v>
      </c>
      <c r="Q458" s="922"/>
      <c r="R458" s="922"/>
      <c r="S458" s="923"/>
      <c r="T458" s="924" t="str">
        <f t="shared" si="77"/>
        <v/>
      </c>
      <c r="U458" s="925"/>
      <c r="V458" s="925"/>
      <c r="W458" s="926"/>
    </row>
    <row r="459" spans="2:23" customFormat="1" ht="12.75" customHeight="1" x14ac:dyDescent="0.2">
      <c r="B459" s="342" t="s">
        <v>151</v>
      </c>
      <c r="C459" s="343"/>
      <c r="D459" s="343"/>
      <c r="E459" s="343"/>
      <c r="F459" s="343"/>
      <c r="G459" s="348"/>
      <c r="H459" s="921">
        <f t="shared" si="72"/>
        <v>0</v>
      </c>
      <c r="I459" s="922"/>
      <c r="J459" s="967">
        <f t="shared" si="73"/>
        <v>0</v>
      </c>
      <c r="K459" s="968"/>
      <c r="L459" s="921">
        <f t="shared" si="74"/>
        <v>0</v>
      </c>
      <c r="M459" s="922"/>
      <c r="N459" s="967">
        <f t="shared" si="75"/>
        <v>0</v>
      </c>
      <c r="O459" s="968"/>
      <c r="P459" s="921">
        <f t="shared" si="76"/>
        <v>0</v>
      </c>
      <c r="Q459" s="922"/>
      <c r="R459" s="922"/>
      <c r="S459" s="923"/>
      <c r="T459" s="924" t="str">
        <f t="shared" si="77"/>
        <v/>
      </c>
      <c r="U459" s="925"/>
      <c r="V459" s="925"/>
      <c r="W459" s="926"/>
    </row>
    <row r="460" spans="2:23" customFormat="1" ht="12.75" customHeight="1" x14ac:dyDescent="0.2">
      <c r="B460" s="589" t="s">
        <v>55</v>
      </c>
      <c r="C460" s="599"/>
      <c r="D460" s="599"/>
      <c r="E460" s="599"/>
      <c r="F460" s="599"/>
      <c r="G460" s="590"/>
      <c r="H460" s="921">
        <f t="shared" si="72"/>
        <v>0</v>
      </c>
      <c r="I460" s="922"/>
      <c r="J460" s="967">
        <f t="shared" si="73"/>
        <v>0</v>
      </c>
      <c r="K460" s="968"/>
      <c r="L460" s="921">
        <f t="shared" si="74"/>
        <v>0</v>
      </c>
      <c r="M460" s="922"/>
      <c r="N460" s="967">
        <f>N177</f>
        <v>0</v>
      </c>
      <c r="O460" s="968"/>
      <c r="P460" s="921">
        <f t="shared" si="76"/>
        <v>0</v>
      </c>
      <c r="Q460" s="922"/>
      <c r="R460" s="922"/>
      <c r="S460" s="923"/>
      <c r="T460" s="924" t="str">
        <f>T177</f>
        <v/>
      </c>
      <c r="U460" s="925"/>
      <c r="V460" s="925"/>
      <c r="W460" s="926"/>
    </row>
    <row r="461" spans="2:23" customFormat="1" ht="13.5" customHeight="1" x14ac:dyDescent="0.2">
      <c r="B461" s="894" t="s">
        <v>28</v>
      </c>
      <c r="C461" s="895"/>
      <c r="D461" s="895"/>
      <c r="E461" s="895"/>
      <c r="F461" s="895"/>
      <c r="G461" s="896"/>
      <c r="H461" s="894" t="s">
        <v>408</v>
      </c>
      <c r="I461" s="895"/>
      <c r="J461" s="895"/>
      <c r="K461" s="895"/>
      <c r="L461" s="81"/>
      <c r="M461" s="183"/>
      <c r="N461" s="183"/>
      <c r="O461" s="184"/>
      <c r="P461" s="927"/>
      <c r="Q461" s="928"/>
      <c r="R461" s="928"/>
      <c r="S461" s="929"/>
      <c r="T461" s="933"/>
      <c r="U461" s="934"/>
      <c r="V461" s="934"/>
      <c r="W461" s="935"/>
    </row>
    <row r="462" spans="2:23" customFormat="1" ht="27" customHeight="1" x14ac:dyDescent="0.2">
      <c r="B462" s="897"/>
      <c r="C462" s="898"/>
      <c r="D462" s="898"/>
      <c r="E462" s="898"/>
      <c r="F462" s="898"/>
      <c r="G462" s="899"/>
      <c r="H462" s="897"/>
      <c r="I462" s="898"/>
      <c r="J462" s="898"/>
      <c r="K462" s="899"/>
      <c r="L462" s="930" t="s">
        <v>184</v>
      </c>
      <c r="M462" s="931"/>
      <c r="N462" s="931"/>
      <c r="O462" s="932"/>
      <c r="P462" s="927" t="s">
        <v>643</v>
      </c>
      <c r="Q462" s="928"/>
      <c r="R462" s="928"/>
      <c r="S462" s="929"/>
      <c r="T462" s="933" t="s">
        <v>644</v>
      </c>
      <c r="U462" s="934"/>
      <c r="V462" s="934"/>
      <c r="W462" s="935"/>
    </row>
    <row r="463" spans="2:23" customFormat="1" ht="12.75" customHeight="1" x14ac:dyDescent="0.2">
      <c r="B463" s="342" t="s">
        <v>143</v>
      </c>
      <c r="C463" s="343"/>
      <c r="D463" s="343"/>
      <c r="E463" s="343"/>
      <c r="F463" s="343"/>
      <c r="G463" s="348"/>
      <c r="H463" s="921">
        <f>H218</f>
        <v>0</v>
      </c>
      <c r="I463" s="922"/>
      <c r="J463" s="922"/>
      <c r="K463" s="923"/>
      <c r="L463" s="921">
        <f>L218</f>
        <v>0</v>
      </c>
      <c r="M463" s="922"/>
      <c r="N463" s="922"/>
      <c r="O463" s="923"/>
      <c r="P463" s="921">
        <f>P218</f>
        <v>0</v>
      </c>
      <c r="Q463" s="922"/>
      <c r="R463" s="922"/>
      <c r="S463" s="923"/>
      <c r="T463" s="924" t="str">
        <f>T218</f>
        <v/>
      </c>
      <c r="U463" s="925"/>
      <c r="V463" s="925"/>
      <c r="W463" s="926"/>
    </row>
    <row r="464" spans="2:23" customFormat="1" ht="12.75" customHeight="1" x14ac:dyDescent="0.2">
      <c r="B464" s="342" t="s">
        <v>144</v>
      </c>
      <c r="C464" s="343"/>
      <c r="D464" s="343"/>
      <c r="E464" s="343"/>
      <c r="F464" s="343"/>
      <c r="G464" s="348"/>
      <c r="H464" s="921">
        <f t="shared" ref="H464:H472" si="78">H219</f>
        <v>0</v>
      </c>
      <c r="I464" s="922"/>
      <c r="J464" s="922"/>
      <c r="K464" s="923"/>
      <c r="L464" s="921">
        <f t="shared" ref="L464:L472" si="79">L219</f>
        <v>0</v>
      </c>
      <c r="M464" s="922"/>
      <c r="N464" s="922"/>
      <c r="O464" s="923"/>
      <c r="P464" s="921">
        <f t="shared" ref="P464:P472" si="80">P219</f>
        <v>0</v>
      </c>
      <c r="Q464" s="922"/>
      <c r="R464" s="922"/>
      <c r="S464" s="923"/>
      <c r="T464" s="924" t="str">
        <f t="shared" ref="T464:T472" si="81">T219</f>
        <v/>
      </c>
      <c r="U464" s="925"/>
      <c r="V464" s="925"/>
      <c r="W464" s="926"/>
    </row>
    <row r="465" spans="2:23" customFormat="1" ht="12.75" customHeight="1" x14ac:dyDescent="0.2">
      <c r="B465" s="342" t="s">
        <v>145</v>
      </c>
      <c r="C465" s="343"/>
      <c r="D465" s="343"/>
      <c r="E465" s="343"/>
      <c r="F465" s="343"/>
      <c r="G465" s="348"/>
      <c r="H465" s="921">
        <f t="shared" si="78"/>
        <v>0</v>
      </c>
      <c r="I465" s="922"/>
      <c r="J465" s="922"/>
      <c r="K465" s="923"/>
      <c r="L465" s="921">
        <f t="shared" si="79"/>
        <v>0</v>
      </c>
      <c r="M465" s="922"/>
      <c r="N465" s="922"/>
      <c r="O465" s="923"/>
      <c r="P465" s="921">
        <f t="shared" si="80"/>
        <v>0</v>
      </c>
      <c r="Q465" s="922"/>
      <c r="R465" s="922"/>
      <c r="S465" s="923"/>
      <c r="T465" s="924" t="str">
        <f t="shared" si="81"/>
        <v/>
      </c>
      <c r="U465" s="925"/>
      <c r="V465" s="925"/>
      <c r="W465" s="926"/>
    </row>
    <row r="466" spans="2:23" customFormat="1" ht="12.75" customHeight="1" x14ac:dyDescent="0.2">
      <c r="B466" s="342" t="s">
        <v>146</v>
      </c>
      <c r="C466" s="343"/>
      <c r="D466" s="343"/>
      <c r="E466" s="343"/>
      <c r="F466" s="343"/>
      <c r="G466" s="348"/>
      <c r="H466" s="921">
        <f t="shared" si="78"/>
        <v>0</v>
      </c>
      <c r="I466" s="922"/>
      <c r="J466" s="922"/>
      <c r="K466" s="923"/>
      <c r="L466" s="921">
        <f t="shared" si="79"/>
        <v>0</v>
      </c>
      <c r="M466" s="922"/>
      <c r="N466" s="922"/>
      <c r="O466" s="923"/>
      <c r="P466" s="921">
        <f t="shared" si="80"/>
        <v>0</v>
      </c>
      <c r="Q466" s="922"/>
      <c r="R466" s="922"/>
      <c r="S466" s="923"/>
      <c r="T466" s="924" t="str">
        <f t="shared" si="81"/>
        <v/>
      </c>
      <c r="U466" s="925"/>
      <c r="V466" s="925"/>
      <c r="W466" s="926"/>
    </row>
    <row r="467" spans="2:23" customFormat="1" ht="12.75" customHeight="1" x14ac:dyDescent="0.2">
      <c r="B467" s="342" t="s">
        <v>147</v>
      </c>
      <c r="C467" s="343"/>
      <c r="D467" s="343"/>
      <c r="E467" s="343"/>
      <c r="F467" s="343"/>
      <c r="G467" s="348"/>
      <c r="H467" s="921">
        <f t="shared" si="78"/>
        <v>0</v>
      </c>
      <c r="I467" s="922"/>
      <c r="J467" s="922"/>
      <c r="K467" s="923"/>
      <c r="L467" s="921">
        <f t="shared" si="79"/>
        <v>0</v>
      </c>
      <c r="M467" s="922"/>
      <c r="N467" s="922"/>
      <c r="O467" s="923"/>
      <c r="P467" s="921">
        <f t="shared" si="80"/>
        <v>0</v>
      </c>
      <c r="Q467" s="922"/>
      <c r="R467" s="922"/>
      <c r="S467" s="923"/>
      <c r="T467" s="924" t="str">
        <f t="shared" si="81"/>
        <v/>
      </c>
      <c r="U467" s="925"/>
      <c r="V467" s="925"/>
      <c r="W467" s="926"/>
    </row>
    <row r="468" spans="2:23" customFormat="1" ht="12.75" customHeight="1" x14ac:dyDescent="0.2">
      <c r="B468" s="342" t="s">
        <v>148</v>
      </c>
      <c r="C468" s="343"/>
      <c r="D468" s="343"/>
      <c r="E468" s="343"/>
      <c r="F468" s="343"/>
      <c r="G468" s="348"/>
      <c r="H468" s="921">
        <f t="shared" si="78"/>
        <v>0</v>
      </c>
      <c r="I468" s="922"/>
      <c r="J468" s="922"/>
      <c r="K468" s="923"/>
      <c r="L468" s="921">
        <f t="shared" si="79"/>
        <v>0</v>
      </c>
      <c r="M468" s="922"/>
      <c r="N468" s="922"/>
      <c r="O468" s="923"/>
      <c r="P468" s="921">
        <f t="shared" si="80"/>
        <v>0</v>
      </c>
      <c r="Q468" s="922"/>
      <c r="R468" s="922"/>
      <c r="S468" s="923"/>
      <c r="T468" s="924" t="str">
        <f t="shared" si="81"/>
        <v/>
      </c>
      <c r="U468" s="925"/>
      <c r="V468" s="925"/>
      <c r="W468" s="926"/>
    </row>
    <row r="469" spans="2:23" customFormat="1" ht="12.75" customHeight="1" x14ac:dyDescent="0.2">
      <c r="B469" s="342" t="s">
        <v>149</v>
      </c>
      <c r="C469" s="343"/>
      <c r="D469" s="343"/>
      <c r="E469" s="343"/>
      <c r="F469" s="343"/>
      <c r="G469" s="348"/>
      <c r="H469" s="921">
        <f t="shared" si="78"/>
        <v>0</v>
      </c>
      <c r="I469" s="922"/>
      <c r="J469" s="922"/>
      <c r="K469" s="923"/>
      <c r="L469" s="921">
        <f t="shared" si="79"/>
        <v>0</v>
      </c>
      <c r="M469" s="922"/>
      <c r="N469" s="922"/>
      <c r="O469" s="923"/>
      <c r="P469" s="921">
        <f t="shared" si="80"/>
        <v>0</v>
      </c>
      <c r="Q469" s="922"/>
      <c r="R469" s="922"/>
      <c r="S469" s="923"/>
      <c r="T469" s="924" t="str">
        <f t="shared" si="81"/>
        <v/>
      </c>
      <c r="U469" s="925"/>
      <c r="V469" s="925"/>
      <c r="W469" s="926"/>
    </row>
    <row r="470" spans="2:23" customFormat="1" ht="12.75" customHeight="1" x14ac:dyDescent="0.2">
      <c r="B470" s="342" t="s">
        <v>150</v>
      </c>
      <c r="C470" s="343"/>
      <c r="D470" s="343"/>
      <c r="E470" s="343"/>
      <c r="F470" s="343"/>
      <c r="G470" s="348"/>
      <c r="H470" s="921">
        <f t="shared" si="78"/>
        <v>0</v>
      </c>
      <c r="I470" s="922"/>
      <c r="J470" s="922"/>
      <c r="K470" s="923"/>
      <c r="L470" s="921">
        <f t="shared" si="79"/>
        <v>0</v>
      </c>
      <c r="M470" s="922"/>
      <c r="N470" s="922"/>
      <c r="O470" s="923"/>
      <c r="P470" s="921">
        <f t="shared" si="80"/>
        <v>0</v>
      </c>
      <c r="Q470" s="922"/>
      <c r="R470" s="922"/>
      <c r="S470" s="923"/>
      <c r="T470" s="924" t="str">
        <f t="shared" si="81"/>
        <v/>
      </c>
      <c r="U470" s="925"/>
      <c r="V470" s="925"/>
      <c r="W470" s="926"/>
    </row>
    <row r="471" spans="2:23" customFormat="1" ht="12.75" customHeight="1" x14ac:dyDescent="0.2">
      <c r="B471" s="342" t="s">
        <v>151</v>
      </c>
      <c r="C471" s="343"/>
      <c r="D471" s="343"/>
      <c r="E471" s="343"/>
      <c r="F471" s="343"/>
      <c r="G471" s="348"/>
      <c r="H471" s="921">
        <f t="shared" si="78"/>
        <v>0</v>
      </c>
      <c r="I471" s="922"/>
      <c r="J471" s="922"/>
      <c r="K471" s="923"/>
      <c r="L471" s="921">
        <f t="shared" si="79"/>
        <v>0</v>
      </c>
      <c r="M471" s="922"/>
      <c r="N471" s="922"/>
      <c r="O471" s="923"/>
      <c r="P471" s="921">
        <f t="shared" si="80"/>
        <v>0</v>
      </c>
      <c r="Q471" s="922"/>
      <c r="R471" s="922"/>
      <c r="S471" s="923"/>
      <c r="T471" s="924" t="str">
        <f t="shared" si="81"/>
        <v/>
      </c>
      <c r="U471" s="925"/>
      <c r="V471" s="925"/>
      <c r="W471" s="926"/>
    </row>
    <row r="472" spans="2:23" customFormat="1" ht="12.75" customHeight="1" x14ac:dyDescent="0.2">
      <c r="B472" s="589" t="s">
        <v>55</v>
      </c>
      <c r="C472" s="599"/>
      <c r="D472" s="599"/>
      <c r="E472" s="599"/>
      <c r="F472" s="599"/>
      <c r="G472" s="590"/>
      <c r="H472" s="921">
        <f t="shared" si="78"/>
        <v>0</v>
      </c>
      <c r="I472" s="922"/>
      <c r="J472" s="922"/>
      <c r="K472" s="923"/>
      <c r="L472" s="921">
        <f t="shared" si="79"/>
        <v>0</v>
      </c>
      <c r="M472" s="922"/>
      <c r="N472" s="922"/>
      <c r="O472" s="923"/>
      <c r="P472" s="921">
        <f t="shared" si="80"/>
        <v>0</v>
      </c>
      <c r="Q472" s="922"/>
      <c r="R472" s="922"/>
      <c r="S472" s="923"/>
      <c r="T472" s="924" t="str">
        <f t="shared" si="81"/>
        <v/>
      </c>
      <c r="U472" s="925"/>
      <c r="V472" s="925"/>
      <c r="W472" s="926"/>
    </row>
    <row r="473" spans="2:23" customFormat="1" ht="13.5" customHeight="1" x14ac:dyDescent="0.2">
      <c r="B473" s="894" t="s">
        <v>28</v>
      </c>
      <c r="C473" s="895"/>
      <c r="D473" s="895"/>
      <c r="E473" s="895"/>
      <c r="F473" s="895"/>
      <c r="G473" s="896"/>
      <c r="H473" s="894" t="s">
        <v>409</v>
      </c>
      <c r="I473" s="895"/>
      <c r="J473" s="895"/>
      <c r="K473" s="895"/>
      <c r="L473" s="81"/>
      <c r="M473" s="183"/>
      <c r="N473" s="183"/>
      <c r="O473" s="184"/>
      <c r="P473" s="927"/>
      <c r="Q473" s="928"/>
      <c r="R473" s="928"/>
      <c r="S473" s="929"/>
      <c r="T473" s="933"/>
      <c r="U473" s="934"/>
      <c r="V473" s="934"/>
      <c r="W473" s="935"/>
    </row>
    <row r="474" spans="2:23" customFormat="1" ht="27" customHeight="1" x14ac:dyDescent="0.2">
      <c r="B474" s="897"/>
      <c r="C474" s="898"/>
      <c r="D474" s="898"/>
      <c r="E474" s="898"/>
      <c r="F474" s="898"/>
      <c r="G474" s="899"/>
      <c r="H474" s="897"/>
      <c r="I474" s="898"/>
      <c r="J474" s="898"/>
      <c r="K474" s="899"/>
      <c r="L474" s="930" t="s">
        <v>184</v>
      </c>
      <c r="M474" s="931"/>
      <c r="N474" s="931"/>
      <c r="O474" s="932"/>
      <c r="P474" s="927" t="s">
        <v>643</v>
      </c>
      <c r="Q474" s="928"/>
      <c r="R474" s="928"/>
      <c r="S474" s="929"/>
      <c r="T474" s="933" t="s">
        <v>644</v>
      </c>
      <c r="U474" s="934"/>
      <c r="V474" s="934"/>
      <c r="W474" s="935"/>
    </row>
    <row r="475" spans="2:23" customFormat="1" ht="12.75" customHeight="1" x14ac:dyDescent="0.2">
      <c r="B475" s="342" t="s">
        <v>143</v>
      </c>
      <c r="C475" s="343"/>
      <c r="D475" s="343"/>
      <c r="E475" s="343"/>
      <c r="F475" s="343"/>
      <c r="G475" s="348"/>
      <c r="H475" s="921">
        <f>H269</f>
        <v>0</v>
      </c>
      <c r="I475" s="922"/>
      <c r="J475" s="967">
        <f>J269</f>
        <v>0</v>
      </c>
      <c r="K475" s="968"/>
      <c r="L475" s="921">
        <f>L269</f>
        <v>0</v>
      </c>
      <c r="M475" s="922"/>
      <c r="N475" s="967">
        <f>N269</f>
        <v>0</v>
      </c>
      <c r="O475" s="968"/>
      <c r="P475" s="921">
        <f>P269</f>
        <v>0</v>
      </c>
      <c r="Q475" s="922"/>
      <c r="R475" s="922"/>
      <c r="S475" s="923"/>
      <c r="T475" s="924" t="str">
        <f>T269</f>
        <v/>
      </c>
      <c r="U475" s="925"/>
      <c r="V475" s="925"/>
      <c r="W475" s="926"/>
    </row>
    <row r="476" spans="2:23" customFormat="1" ht="12.75" customHeight="1" x14ac:dyDescent="0.2">
      <c r="B476" s="342" t="s">
        <v>144</v>
      </c>
      <c r="C476" s="343"/>
      <c r="D476" s="343"/>
      <c r="E476" s="343"/>
      <c r="F476" s="343"/>
      <c r="G476" s="348"/>
      <c r="H476" s="921">
        <f t="shared" ref="H476:H483" si="82">H270</f>
        <v>0</v>
      </c>
      <c r="I476" s="922"/>
      <c r="J476" s="967">
        <f t="shared" ref="J476:J483" si="83">J270</f>
        <v>0</v>
      </c>
      <c r="K476" s="968"/>
      <c r="L476" s="921">
        <f t="shared" ref="L476:L484" si="84">L270</f>
        <v>0</v>
      </c>
      <c r="M476" s="922"/>
      <c r="N476" s="967">
        <f t="shared" ref="N476:N484" si="85">N270</f>
        <v>0</v>
      </c>
      <c r="O476" s="968"/>
      <c r="P476" s="921">
        <f t="shared" ref="P476:P484" si="86">P270</f>
        <v>0</v>
      </c>
      <c r="Q476" s="922"/>
      <c r="R476" s="922"/>
      <c r="S476" s="923"/>
      <c r="T476" s="924" t="str">
        <f t="shared" ref="T476:T484" si="87">T270</f>
        <v/>
      </c>
      <c r="U476" s="925"/>
      <c r="V476" s="925"/>
      <c r="W476" s="926"/>
    </row>
    <row r="477" spans="2:23" customFormat="1" ht="12.75" customHeight="1" x14ac:dyDescent="0.2">
      <c r="B477" s="342" t="s">
        <v>145</v>
      </c>
      <c r="C477" s="343"/>
      <c r="D477" s="343"/>
      <c r="E477" s="343"/>
      <c r="F477" s="343"/>
      <c r="G477" s="348"/>
      <c r="H477" s="921">
        <f t="shared" si="82"/>
        <v>0</v>
      </c>
      <c r="I477" s="922"/>
      <c r="J477" s="967">
        <f t="shared" si="83"/>
        <v>0</v>
      </c>
      <c r="K477" s="968"/>
      <c r="L477" s="921">
        <f t="shared" si="84"/>
        <v>0</v>
      </c>
      <c r="M477" s="922"/>
      <c r="N477" s="967">
        <f t="shared" si="85"/>
        <v>0</v>
      </c>
      <c r="O477" s="968"/>
      <c r="P477" s="921">
        <f t="shared" si="86"/>
        <v>0</v>
      </c>
      <c r="Q477" s="922"/>
      <c r="R477" s="922"/>
      <c r="S477" s="923"/>
      <c r="T477" s="924" t="str">
        <f t="shared" si="87"/>
        <v/>
      </c>
      <c r="U477" s="925"/>
      <c r="V477" s="925"/>
      <c r="W477" s="926"/>
    </row>
    <row r="478" spans="2:23" customFormat="1" ht="12.75" customHeight="1" x14ac:dyDescent="0.2">
      <c r="B478" s="342" t="s">
        <v>146</v>
      </c>
      <c r="C478" s="343"/>
      <c r="D478" s="343"/>
      <c r="E478" s="343"/>
      <c r="F478" s="343"/>
      <c r="G478" s="348"/>
      <c r="H478" s="921">
        <f t="shared" si="82"/>
        <v>0</v>
      </c>
      <c r="I478" s="922"/>
      <c r="J478" s="967">
        <f t="shared" si="83"/>
        <v>0</v>
      </c>
      <c r="K478" s="968"/>
      <c r="L478" s="921">
        <f t="shared" si="84"/>
        <v>0</v>
      </c>
      <c r="M478" s="922"/>
      <c r="N478" s="967">
        <f t="shared" si="85"/>
        <v>0</v>
      </c>
      <c r="O478" s="968"/>
      <c r="P478" s="921">
        <f t="shared" si="86"/>
        <v>0</v>
      </c>
      <c r="Q478" s="922"/>
      <c r="R478" s="922"/>
      <c r="S478" s="923"/>
      <c r="T478" s="924" t="str">
        <f t="shared" si="87"/>
        <v/>
      </c>
      <c r="U478" s="925"/>
      <c r="V478" s="925"/>
      <c r="W478" s="926"/>
    </row>
    <row r="479" spans="2:23" customFormat="1" ht="12.75" customHeight="1" x14ac:dyDescent="0.2">
      <c r="B479" s="342" t="s">
        <v>147</v>
      </c>
      <c r="C479" s="343"/>
      <c r="D479" s="343"/>
      <c r="E479" s="343"/>
      <c r="F479" s="343"/>
      <c r="G479" s="348"/>
      <c r="H479" s="921">
        <f t="shared" si="82"/>
        <v>0</v>
      </c>
      <c r="I479" s="922"/>
      <c r="J479" s="967">
        <f t="shared" si="83"/>
        <v>0</v>
      </c>
      <c r="K479" s="968"/>
      <c r="L479" s="921">
        <f t="shared" si="84"/>
        <v>0</v>
      </c>
      <c r="M479" s="922"/>
      <c r="N479" s="967">
        <f t="shared" si="85"/>
        <v>0</v>
      </c>
      <c r="O479" s="968"/>
      <c r="P479" s="921">
        <f t="shared" si="86"/>
        <v>0</v>
      </c>
      <c r="Q479" s="922"/>
      <c r="R479" s="922"/>
      <c r="S479" s="923"/>
      <c r="T479" s="924" t="str">
        <f t="shared" si="87"/>
        <v/>
      </c>
      <c r="U479" s="925"/>
      <c r="V479" s="925"/>
      <c r="W479" s="926"/>
    </row>
    <row r="480" spans="2:23" customFormat="1" ht="12.75" customHeight="1" x14ac:dyDescent="0.2">
      <c r="B480" s="342" t="s">
        <v>148</v>
      </c>
      <c r="C480" s="343"/>
      <c r="D480" s="343"/>
      <c r="E480" s="343"/>
      <c r="F480" s="343"/>
      <c r="G480" s="348"/>
      <c r="H480" s="921">
        <f t="shared" si="82"/>
        <v>0</v>
      </c>
      <c r="I480" s="922"/>
      <c r="J480" s="967">
        <f t="shared" si="83"/>
        <v>0</v>
      </c>
      <c r="K480" s="968"/>
      <c r="L480" s="921">
        <f t="shared" si="84"/>
        <v>0</v>
      </c>
      <c r="M480" s="922"/>
      <c r="N480" s="967">
        <f t="shared" si="85"/>
        <v>0</v>
      </c>
      <c r="O480" s="968"/>
      <c r="P480" s="921">
        <f t="shared" si="86"/>
        <v>0</v>
      </c>
      <c r="Q480" s="922"/>
      <c r="R480" s="922"/>
      <c r="S480" s="923"/>
      <c r="T480" s="924" t="str">
        <f t="shared" si="87"/>
        <v/>
      </c>
      <c r="U480" s="925"/>
      <c r="V480" s="925"/>
      <c r="W480" s="926"/>
    </row>
    <row r="481" spans="2:23" customFormat="1" ht="12.75" customHeight="1" x14ac:dyDescent="0.2">
      <c r="B481" s="342" t="s">
        <v>149</v>
      </c>
      <c r="C481" s="343"/>
      <c r="D481" s="343"/>
      <c r="E481" s="343"/>
      <c r="F481" s="343"/>
      <c r="G481" s="348"/>
      <c r="H481" s="921">
        <f t="shared" si="82"/>
        <v>0</v>
      </c>
      <c r="I481" s="922"/>
      <c r="J481" s="967">
        <f t="shared" si="83"/>
        <v>0</v>
      </c>
      <c r="K481" s="968"/>
      <c r="L481" s="921">
        <f t="shared" si="84"/>
        <v>0</v>
      </c>
      <c r="M481" s="922"/>
      <c r="N481" s="967">
        <f t="shared" si="85"/>
        <v>0</v>
      </c>
      <c r="O481" s="968"/>
      <c r="P481" s="921">
        <f t="shared" si="86"/>
        <v>0</v>
      </c>
      <c r="Q481" s="922"/>
      <c r="R481" s="922"/>
      <c r="S481" s="923"/>
      <c r="T481" s="924" t="str">
        <f t="shared" si="87"/>
        <v/>
      </c>
      <c r="U481" s="925"/>
      <c r="V481" s="925"/>
      <c r="W481" s="926"/>
    </row>
    <row r="482" spans="2:23" customFormat="1" ht="12.75" customHeight="1" x14ac:dyDescent="0.2">
      <c r="B482" s="342" t="s">
        <v>150</v>
      </c>
      <c r="C482" s="343"/>
      <c r="D482" s="343"/>
      <c r="E482" s="343"/>
      <c r="F482" s="343"/>
      <c r="G482" s="348"/>
      <c r="H482" s="921">
        <f t="shared" si="82"/>
        <v>0</v>
      </c>
      <c r="I482" s="922"/>
      <c r="J482" s="967">
        <f t="shared" si="83"/>
        <v>0</v>
      </c>
      <c r="K482" s="968"/>
      <c r="L482" s="921">
        <f t="shared" si="84"/>
        <v>0</v>
      </c>
      <c r="M482" s="922"/>
      <c r="N482" s="967">
        <f t="shared" si="85"/>
        <v>0</v>
      </c>
      <c r="O482" s="968"/>
      <c r="P482" s="921">
        <f t="shared" si="86"/>
        <v>0</v>
      </c>
      <c r="Q482" s="922"/>
      <c r="R482" s="922"/>
      <c r="S482" s="923"/>
      <c r="T482" s="924" t="str">
        <f t="shared" si="87"/>
        <v/>
      </c>
      <c r="U482" s="925"/>
      <c r="V482" s="925"/>
      <c r="W482" s="926"/>
    </row>
    <row r="483" spans="2:23" customFormat="1" ht="12.75" customHeight="1" x14ac:dyDescent="0.2">
      <c r="B483" s="342" t="s">
        <v>151</v>
      </c>
      <c r="C483" s="343"/>
      <c r="D483" s="343"/>
      <c r="E483" s="343"/>
      <c r="F483" s="343"/>
      <c r="G483" s="348"/>
      <c r="H483" s="921">
        <f t="shared" si="82"/>
        <v>0</v>
      </c>
      <c r="I483" s="922"/>
      <c r="J483" s="967">
        <f t="shared" si="83"/>
        <v>0</v>
      </c>
      <c r="K483" s="968"/>
      <c r="L483" s="921">
        <f t="shared" si="84"/>
        <v>0</v>
      </c>
      <c r="M483" s="922"/>
      <c r="N483" s="967">
        <f t="shared" si="85"/>
        <v>0</v>
      </c>
      <c r="O483" s="968"/>
      <c r="P483" s="921">
        <f t="shared" si="86"/>
        <v>0</v>
      </c>
      <c r="Q483" s="922"/>
      <c r="R483" s="922"/>
      <c r="S483" s="923"/>
      <c r="T483" s="924" t="str">
        <f t="shared" si="87"/>
        <v/>
      </c>
      <c r="U483" s="925"/>
      <c r="V483" s="925"/>
      <c r="W483" s="926"/>
    </row>
    <row r="484" spans="2:23" customFormat="1" ht="12.75" customHeight="1" x14ac:dyDescent="0.2">
      <c r="B484" s="589" t="s">
        <v>55</v>
      </c>
      <c r="C484" s="599"/>
      <c r="D484" s="599"/>
      <c r="E484" s="599"/>
      <c r="F484" s="599"/>
      <c r="G484" s="590"/>
      <c r="H484" s="921">
        <f>H278</f>
        <v>0</v>
      </c>
      <c r="I484" s="922"/>
      <c r="J484" s="967">
        <f>J278</f>
        <v>0</v>
      </c>
      <c r="K484" s="968"/>
      <c r="L484" s="921">
        <f t="shared" si="84"/>
        <v>0</v>
      </c>
      <c r="M484" s="922"/>
      <c r="N484" s="967">
        <f t="shared" si="85"/>
        <v>0</v>
      </c>
      <c r="O484" s="968"/>
      <c r="P484" s="921">
        <f t="shared" si="86"/>
        <v>0</v>
      </c>
      <c r="Q484" s="922"/>
      <c r="R484" s="922"/>
      <c r="S484" s="923"/>
      <c r="T484" s="924" t="str">
        <f t="shared" si="87"/>
        <v/>
      </c>
      <c r="U484" s="925"/>
      <c r="V484" s="925"/>
      <c r="W484" s="926"/>
    </row>
    <row r="485" spans="2:23" customFormat="1" ht="13.5" customHeight="1" x14ac:dyDescent="0.2">
      <c r="B485" s="894" t="s">
        <v>28</v>
      </c>
      <c r="C485" s="895"/>
      <c r="D485" s="895"/>
      <c r="E485" s="895"/>
      <c r="F485" s="895"/>
      <c r="G485" s="896"/>
      <c r="H485" s="894" t="s">
        <v>410</v>
      </c>
      <c r="I485" s="895"/>
      <c r="J485" s="895"/>
      <c r="K485" s="895"/>
      <c r="L485" s="81"/>
      <c r="M485" s="183"/>
      <c r="N485" s="183"/>
      <c r="O485" s="184"/>
      <c r="P485" s="927"/>
      <c r="Q485" s="928"/>
      <c r="R485" s="928"/>
      <c r="S485" s="929"/>
      <c r="T485" s="933"/>
      <c r="U485" s="934"/>
      <c r="V485" s="934"/>
      <c r="W485" s="935"/>
    </row>
    <row r="486" spans="2:23" customFormat="1" ht="27" customHeight="1" x14ac:dyDescent="0.2">
      <c r="B486" s="897"/>
      <c r="C486" s="898"/>
      <c r="D486" s="898"/>
      <c r="E486" s="898"/>
      <c r="F486" s="898"/>
      <c r="G486" s="899"/>
      <c r="H486" s="897"/>
      <c r="I486" s="898"/>
      <c r="J486" s="898"/>
      <c r="K486" s="899"/>
      <c r="L486" s="930" t="s">
        <v>184</v>
      </c>
      <c r="M486" s="931"/>
      <c r="N486" s="931"/>
      <c r="O486" s="932"/>
      <c r="P486" s="927" t="s">
        <v>643</v>
      </c>
      <c r="Q486" s="928"/>
      <c r="R486" s="928"/>
      <c r="S486" s="929"/>
      <c r="T486" s="933" t="s">
        <v>644</v>
      </c>
      <c r="U486" s="934"/>
      <c r="V486" s="934"/>
      <c r="W486" s="935"/>
    </row>
    <row r="487" spans="2:23" customFormat="1" ht="12.75" customHeight="1" x14ac:dyDescent="0.2">
      <c r="B487" s="342" t="s">
        <v>143</v>
      </c>
      <c r="C487" s="343"/>
      <c r="D487" s="343"/>
      <c r="E487" s="343"/>
      <c r="F487" s="343"/>
      <c r="G487" s="348"/>
      <c r="H487" s="921">
        <f>H325</f>
        <v>0</v>
      </c>
      <c r="I487" s="922"/>
      <c r="J487" s="922"/>
      <c r="K487" s="923"/>
      <c r="L487" s="921">
        <f>L325</f>
        <v>0</v>
      </c>
      <c r="M487" s="922"/>
      <c r="N487" s="922"/>
      <c r="O487" s="923"/>
      <c r="P487" s="921">
        <f>P325</f>
        <v>0</v>
      </c>
      <c r="Q487" s="922"/>
      <c r="R487" s="922"/>
      <c r="S487" s="923"/>
      <c r="T487" s="924" t="str">
        <f>T325</f>
        <v/>
      </c>
      <c r="U487" s="925"/>
      <c r="V487" s="925"/>
      <c r="W487" s="926"/>
    </row>
    <row r="488" spans="2:23" customFormat="1" ht="12.75" customHeight="1" x14ac:dyDescent="0.2">
      <c r="B488" s="342" t="s">
        <v>144</v>
      </c>
      <c r="C488" s="343"/>
      <c r="D488" s="343"/>
      <c r="E488" s="343"/>
      <c r="F488" s="343"/>
      <c r="G488" s="348"/>
      <c r="H488" s="921">
        <f t="shared" ref="H488:H496" si="88">H326</f>
        <v>0</v>
      </c>
      <c r="I488" s="922"/>
      <c r="J488" s="922"/>
      <c r="K488" s="923"/>
      <c r="L488" s="921">
        <f t="shared" ref="L488:L496" si="89">L326</f>
        <v>0</v>
      </c>
      <c r="M488" s="922"/>
      <c r="N488" s="922"/>
      <c r="O488" s="923"/>
      <c r="P488" s="921">
        <f t="shared" ref="P488:P496" si="90">P326</f>
        <v>0</v>
      </c>
      <c r="Q488" s="922"/>
      <c r="R488" s="922"/>
      <c r="S488" s="923"/>
      <c r="T488" s="924" t="str">
        <f t="shared" ref="T488:T496" si="91">T326</f>
        <v/>
      </c>
      <c r="U488" s="925"/>
      <c r="V488" s="925"/>
      <c r="W488" s="926"/>
    </row>
    <row r="489" spans="2:23" customFormat="1" ht="12.75" customHeight="1" x14ac:dyDescent="0.2">
      <c r="B489" s="342" t="s">
        <v>145</v>
      </c>
      <c r="C489" s="343"/>
      <c r="D489" s="343"/>
      <c r="E489" s="343"/>
      <c r="F489" s="343"/>
      <c r="G489" s="348"/>
      <c r="H489" s="921">
        <f t="shared" si="88"/>
        <v>0</v>
      </c>
      <c r="I489" s="922"/>
      <c r="J489" s="922"/>
      <c r="K489" s="923"/>
      <c r="L489" s="921">
        <f t="shared" si="89"/>
        <v>0</v>
      </c>
      <c r="M489" s="922"/>
      <c r="N489" s="922"/>
      <c r="O489" s="923"/>
      <c r="P489" s="921">
        <f t="shared" si="90"/>
        <v>0</v>
      </c>
      <c r="Q489" s="922"/>
      <c r="R489" s="922"/>
      <c r="S489" s="923"/>
      <c r="T489" s="924" t="str">
        <f t="shared" si="91"/>
        <v/>
      </c>
      <c r="U489" s="925"/>
      <c r="V489" s="925"/>
      <c r="W489" s="926"/>
    </row>
    <row r="490" spans="2:23" customFormat="1" ht="12.75" customHeight="1" x14ac:dyDescent="0.2">
      <c r="B490" s="342" t="s">
        <v>146</v>
      </c>
      <c r="C490" s="343"/>
      <c r="D490" s="343"/>
      <c r="E490" s="343"/>
      <c r="F490" s="343"/>
      <c r="G490" s="348"/>
      <c r="H490" s="921">
        <f t="shared" si="88"/>
        <v>0</v>
      </c>
      <c r="I490" s="922"/>
      <c r="J490" s="922"/>
      <c r="K490" s="923"/>
      <c r="L490" s="921">
        <f t="shared" si="89"/>
        <v>0</v>
      </c>
      <c r="M490" s="922"/>
      <c r="N490" s="922"/>
      <c r="O490" s="923"/>
      <c r="P490" s="921">
        <f t="shared" si="90"/>
        <v>0</v>
      </c>
      <c r="Q490" s="922"/>
      <c r="R490" s="922"/>
      <c r="S490" s="923"/>
      <c r="T490" s="924" t="str">
        <f t="shared" si="91"/>
        <v/>
      </c>
      <c r="U490" s="925"/>
      <c r="V490" s="925"/>
      <c r="W490" s="926"/>
    </row>
    <row r="491" spans="2:23" customFormat="1" ht="12.75" customHeight="1" x14ac:dyDescent="0.2">
      <c r="B491" s="342" t="s">
        <v>147</v>
      </c>
      <c r="C491" s="343"/>
      <c r="D491" s="343"/>
      <c r="E491" s="343"/>
      <c r="F491" s="343"/>
      <c r="G491" s="348"/>
      <c r="H491" s="921">
        <f t="shared" si="88"/>
        <v>0</v>
      </c>
      <c r="I491" s="922"/>
      <c r="J491" s="922"/>
      <c r="K491" s="923"/>
      <c r="L491" s="921">
        <f t="shared" si="89"/>
        <v>0</v>
      </c>
      <c r="M491" s="922"/>
      <c r="N491" s="922"/>
      <c r="O491" s="923"/>
      <c r="P491" s="921">
        <f t="shared" si="90"/>
        <v>0</v>
      </c>
      <c r="Q491" s="922"/>
      <c r="R491" s="922"/>
      <c r="S491" s="923"/>
      <c r="T491" s="924" t="str">
        <f t="shared" si="91"/>
        <v/>
      </c>
      <c r="U491" s="925"/>
      <c r="V491" s="925"/>
      <c r="W491" s="926"/>
    </row>
    <row r="492" spans="2:23" customFormat="1" ht="12.75" customHeight="1" x14ac:dyDescent="0.2">
      <c r="B492" s="342" t="s">
        <v>148</v>
      </c>
      <c r="C492" s="343"/>
      <c r="D492" s="343"/>
      <c r="E492" s="343"/>
      <c r="F492" s="343"/>
      <c r="G492" s="348"/>
      <c r="H492" s="921">
        <f t="shared" si="88"/>
        <v>0</v>
      </c>
      <c r="I492" s="922"/>
      <c r="J492" s="922"/>
      <c r="K492" s="923"/>
      <c r="L492" s="921">
        <f t="shared" si="89"/>
        <v>0</v>
      </c>
      <c r="M492" s="922"/>
      <c r="N492" s="922"/>
      <c r="O492" s="923"/>
      <c r="P492" s="921">
        <f t="shared" si="90"/>
        <v>0</v>
      </c>
      <c r="Q492" s="922"/>
      <c r="R492" s="922"/>
      <c r="S492" s="923"/>
      <c r="T492" s="924" t="str">
        <f t="shared" si="91"/>
        <v/>
      </c>
      <c r="U492" s="925"/>
      <c r="V492" s="925"/>
      <c r="W492" s="926"/>
    </row>
    <row r="493" spans="2:23" customFormat="1" ht="12.75" customHeight="1" x14ac:dyDescent="0.2">
      <c r="B493" s="342" t="s">
        <v>149</v>
      </c>
      <c r="C493" s="343"/>
      <c r="D493" s="343"/>
      <c r="E493" s="343"/>
      <c r="F493" s="343"/>
      <c r="G493" s="348"/>
      <c r="H493" s="921">
        <f t="shared" si="88"/>
        <v>0</v>
      </c>
      <c r="I493" s="922"/>
      <c r="J493" s="922"/>
      <c r="K493" s="923"/>
      <c r="L493" s="921">
        <f t="shared" si="89"/>
        <v>0</v>
      </c>
      <c r="M493" s="922"/>
      <c r="N493" s="922"/>
      <c r="O493" s="923"/>
      <c r="P493" s="921">
        <f t="shared" si="90"/>
        <v>0</v>
      </c>
      <c r="Q493" s="922"/>
      <c r="R493" s="922"/>
      <c r="S493" s="923"/>
      <c r="T493" s="924" t="str">
        <f t="shared" si="91"/>
        <v/>
      </c>
      <c r="U493" s="925"/>
      <c r="V493" s="925"/>
      <c r="W493" s="926"/>
    </row>
    <row r="494" spans="2:23" customFormat="1" ht="12.75" customHeight="1" x14ac:dyDescent="0.2">
      <c r="B494" s="342" t="s">
        <v>150</v>
      </c>
      <c r="C494" s="343"/>
      <c r="D494" s="343"/>
      <c r="E494" s="343"/>
      <c r="F494" s="343"/>
      <c r="G494" s="348"/>
      <c r="H494" s="921">
        <f t="shared" si="88"/>
        <v>0</v>
      </c>
      <c r="I494" s="922"/>
      <c r="J494" s="922"/>
      <c r="K494" s="923"/>
      <c r="L494" s="921">
        <f t="shared" si="89"/>
        <v>0</v>
      </c>
      <c r="M494" s="922"/>
      <c r="N494" s="922"/>
      <c r="O494" s="923"/>
      <c r="P494" s="921">
        <f t="shared" si="90"/>
        <v>0</v>
      </c>
      <c r="Q494" s="922"/>
      <c r="R494" s="922"/>
      <c r="S494" s="923"/>
      <c r="T494" s="924" t="str">
        <f t="shared" si="91"/>
        <v/>
      </c>
      <c r="U494" s="925"/>
      <c r="V494" s="925"/>
      <c r="W494" s="926"/>
    </row>
    <row r="495" spans="2:23" customFormat="1" ht="12.75" customHeight="1" x14ac:dyDescent="0.2">
      <c r="B495" s="342" t="s">
        <v>151</v>
      </c>
      <c r="C495" s="343"/>
      <c r="D495" s="343"/>
      <c r="E495" s="343"/>
      <c r="F495" s="343"/>
      <c r="G495" s="348"/>
      <c r="H495" s="921">
        <f t="shared" si="88"/>
        <v>0</v>
      </c>
      <c r="I495" s="922"/>
      <c r="J495" s="922"/>
      <c r="K495" s="923"/>
      <c r="L495" s="921">
        <f t="shared" si="89"/>
        <v>0</v>
      </c>
      <c r="M495" s="922"/>
      <c r="N495" s="922"/>
      <c r="O495" s="923"/>
      <c r="P495" s="921">
        <f t="shared" si="90"/>
        <v>0</v>
      </c>
      <c r="Q495" s="922"/>
      <c r="R495" s="922"/>
      <c r="S495" s="923"/>
      <c r="T495" s="924" t="str">
        <f t="shared" si="91"/>
        <v/>
      </c>
      <c r="U495" s="925"/>
      <c r="V495" s="925"/>
      <c r="W495" s="926"/>
    </row>
    <row r="496" spans="2:23" customFormat="1" ht="12.75" customHeight="1" x14ac:dyDescent="0.2">
      <c r="B496" s="589" t="s">
        <v>55</v>
      </c>
      <c r="C496" s="599"/>
      <c r="D496" s="599"/>
      <c r="E496" s="599"/>
      <c r="F496" s="599"/>
      <c r="G496" s="590"/>
      <c r="H496" s="921">
        <f t="shared" si="88"/>
        <v>0</v>
      </c>
      <c r="I496" s="922"/>
      <c r="J496" s="922"/>
      <c r="K496" s="923"/>
      <c r="L496" s="921">
        <f t="shared" si="89"/>
        <v>0</v>
      </c>
      <c r="M496" s="922"/>
      <c r="N496" s="922"/>
      <c r="O496" s="923"/>
      <c r="P496" s="921">
        <f t="shared" si="90"/>
        <v>0</v>
      </c>
      <c r="Q496" s="922"/>
      <c r="R496" s="922"/>
      <c r="S496" s="923"/>
      <c r="T496" s="924" t="str">
        <f t="shared" si="91"/>
        <v/>
      </c>
      <c r="U496" s="925"/>
      <c r="V496" s="925"/>
      <c r="W496" s="926"/>
    </row>
    <row r="497" spans="2:23" customFormat="1" ht="13.5" customHeight="1" x14ac:dyDescent="0.2">
      <c r="B497" s="894" t="s">
        <v>28</v>
      </c>
      <c r="C497" s="895"/>
      <c r="D497" s="895"/>
      <c r="E497" s="895"/>
      <c r="F497" s="895"/>
      <c r="G497" s="896"/>
      <c r="H497" s="894" t="s">
        <v>411</v>
      </c>
      <c r="I497" s="895"/>
      <c r="J497" s="895"/>
      <c r="K497" s="895"/>
      <c r="L497" s="81"/>
      <c r="M497" s="183"/>
      <c r="N497" s="183"/>
      <c r="O497" s="184"/>
      <c r="P497" s="927"/>
      <c r="Q497" s="928"/>
      <c r="R497" s="928"/>
      <c r="S497" s="929"/>
      <c r="T497" s="933"/>
      <c r="U497" s="934"/>
      <c r="V497" s="934"/>
      <c r="W497" s="935"/>
    </row>
    <row r="498" spans="2:23" customFormat="1" ht="27" customHeight="1" x14ac:dyDescent="0.2">
      <c r="B498" s="897"/>
      <c r="C498" s="898"/>
      <c r="D498" s="898"/>
      <c r="E498" s="898"/>
      <c r="F498" s="898"/>
      <c r="G498" s="899"/>
      <c r="H498" s="897"/>
      <c r="I498" s="898"/>
      <c r="J498" s="898"/>
      <c r="K498" s="899"/>
      <c r="L498" s="930" t="s">
        <v>184</v>
      </c>
      <c r="M498" s="931"/>
      <c r="N498" s="931"/>
      <c r="O498" s="932"/>
      <c r="P498" s="927" t="s">
        <v>643</v>
      </c>
      <c r="Q498" s="928"/>
      <c r="R498" s="928"/>
      <c r="S498" s="929"/>
      <c r="T498" s="933" t="s">
        <v>644</v>
      </c>
      <c r="U498" s="934"/>
      <c r="V498" s="934"/>
      <c r="W498" s="935"/>
    </row>
    <row r="499" spans="2:23" customFormat="1" ht="12.75" customHeight="1" x14ac:dyDescent="0.2">
      <c r="B499" s="342" t="s">
        <v>143</v>
      </c>
      <c r="C499" s="343"/>
      <c r="D499" s="343"/>
      <c r="E499" s="343"/>
      <c r="F499" s="343"/>
      <c r="G499" s="348"/>
      <c r="H499" s="921">
        <f>H377</f>
        <v>0</v>
      </c>
      <c r="I499" s="922"/>
      <c r="J499" s="967">
        <f>J377</f>
        <v>0</v>
      </c>
      <c r="K499" s="968"/>
      <c r="L499" s="921">
        <f>L377</f>
        <v>0</v>
      </c>
      <c r="M499" s="922"/>
      <c r="N499" s="967">
        <f>N377</f>
        <v>0</v>
      </c>
      <c r="O499" s="968"/>
      <c r="P499" s="921">
        <f>P377</f>
        <v>0</v>
      </c>
      <c r="Q499" s="922"/>
      <c r="R499" s="922"/>
      <c r="S499" s="923"/>
      <c r="T499" s="924" t="str">
        <f>T377</f>
        <v/>
      </c>
      <c r="U499" s="925"/>
      <c r="V499" s="925"/>
      <c r="W499" s="926"/>
    </row>
    <row r="500" spans="2:23" customFormat="1" ht="12.75" customHeight="1" x14ac:dyDescent="0.2">
      <c r="B500" s="342" t="s">
        <v>144</v>
      </c>
      <c r="C500" s="343"/>
      <c r="D500" s="343"/>
      <c r="E500" s="343"/>
      <c r="F500" s="343"/>
      <c r="G500" s="348"/>
      <c r="H500" s="921">
        <f t="shared" ref="H500:H508" si="92">H378</f>
        <v>0</v>
      </c>
      <c r="I500" s="922"/>
      <c r="J500" s="967">
        <f t="shared" ref="J500:J508" si="93">J378</f>
        <v>0</v>
      </c>
      <c r="K500" s="968"/>
      <c r="L500" s="921">
        <f t="shared" ref="L500:L508" si="94">L378</f>
        <v>0</v>
      </c>
      <c r="M500" s="922"/>
      <c r="N500" s="967">
        <f t="shared" ref="N500:N507" si="95">N378</f>
        <v>0</v>
      </c>
      <c r="O500" s="968"/>
      <c r="P500" s="921">
        <f t="shared" ref="P500:P508" si="96">P378</f>
        <v>0</v>
      </c>
      <c r="Q500" s="922"/>
      <c r="R500" s="922"/>
      <c r="S500" s="923"/>
      <c r="T500" s="924" t="str">
        <f t="shared" ref="T500:T508" si="97">T378</f>
        <v/>
      </c>
      <c r="U500" s="925"/>
      <c r="V500" s="925"/>
      <c r="W500" s="926"/>
    </row>
    <row r="501" spans="2:23" customFormat="1" ht="12.75" customHeight="1" x14ac:dyDescent="0.2">
      <c r="B501" s="342" t="s">
        <v>145</v>
      </c>
      <c r="C501" s="343"/>
      <c r="D501" s="343"/>
      <c r="E501" s="343"/>
      <c r="F501" s="343"/>
      <c r="G501" s="348"/>
      <c r="H501" s="921">
        <f>H379</f>
        <v>0</v>
      </c>
      <c r="I501" s="922"/>
      <c r="J501" s="967">
        <f t="shared" si="93"/>
        <v>0</v>
      </c>
      <c r="K501" s="968"/>
      <c r="L501" s="921">
        <f t="shared" si="94"/>
        <v>0</v>
      </c>
      <c r="M501" s="922"/>
      <c r="N501" s="967">
        <f t="shared" si="95"/>
        <v>0</v>
      </c>
      <c r="O501" s="968"/>
      <c r="P501" s="921">
        <f t="shared" si="96"/>
        <v>0</v>
      </c>
      <c r="Q501" s="922"/>
      <c r="R501" s="922"/>
      <c r="S501" s="923"/>
      <c r="T501" s="924" t="str">
        <f t="shared" si="97"/>
        <v/>
      </c>
      <c r="U501" s="925"/>
      <c r="V501" s="925"/>
      <c r="W501" s="926"/>
    </row>
    <row r="502" spans="2:23" customFormat="1" ht="12.75" customHeight="1" x14ac:dyDescent="0.2">
      <c r="B502" s="342" t="s">
        <v>146</v>
      </c>
      <c r="C502" s="343"/>
      <c r="D502" s="343"/>
      <c r="E502" s="343"/>
      <c r="F502" s="343"/>
      <c r="G502" s="348"/>
      <c r="H502" s="921">
        <f t="shared" si="92"/>
        <v>0</v>
      </c>
      <c r="I502" s="922"/>
      <c r="J502" s="967">
        <f t="shared" si="93"/>
        <v>0</v>
      </c>
      <c r="K502" s="968"/>
      <c r="L502" s="921">
        <f t="shared" si="94"/>
        <v>0</v>
      </c>
      <c r="M502" s="922"/>
      <c r="N502" s="967">
        <f t="shared" si="95"/>
        <v>0</v>
      </c>
      <c r="O502" s="968"/>
      <c r="P502" s="921">
        <f t="shared" si="96"/>
        <v>0</v>
      </c>
      <c r="Q502" s="922"/>
      <c r="R502" s="922"/>
      <c r="S502" s="923"/>
      <c r="T502" s="924" t="str">
        <f t="shared" si="97"/>
        <v/>
      </c>
      <c r="U502" s="925"/>
      <c r="V502" s="925"/>
      <c r="W502" s="926"/>
    </row>
    <row r="503" spans="2:23" customFormat="1" ht="12.75" customHeight="1" x14ac:dyDescent="0.2">
      <c r="B503" s="342" t="s">
        <v>147</v>
      </c>
      <c r="C503" s="343"/>
      <c r="D503" s="343"/>
      <c r="E503" s="343"/>
      <c r="F503" s="343"/>
      <c r="G503" s="348"/>
      <c r="H503" s="921">
        <f t="shared" si="92"/>
        <v>0</v>
      </c>
      <c r="I503" s="922"/>
      <c r="J503" s="967">
        <f t="shared" si="93"/>
        <v>0</v>
      </c>
      <c r="K503" s="968"/>
      <c r="L503" s="921">
        <f t="shared" si="94"/>
        <v>0</v>
      </c>
      <c r="M503" s="922"/>
      <c r="N503" s="967">
        <f t="shared" si="95"/>
        <v>0</v>
      </c>
      <c r="O503" s="968"/>
      <c r="P503" s="921">
        <f t="shared" si="96"/>
        <v>0</v>
      </c>
      <c r="Q503" s="922"/>
      <c r="R503" s="922"/>
      <c r="S503" s="923"/>
      <c r="T503" s="924" t="str">
        <f t="shared" si="97"/>
        <v/>
      </c>
      <c r="U503" s="925"/>
      <c r="V503" s="925"/>
      <c r="W503" s="926"/>
    </row>
    <row r="504" spans="2:23" customFormat="1" ht="12.75" customHeight="1" x14ac:dyDescent="0.2">
      <c r="B504" s="342" t="s">
        <v>148</v>
      </c>
      <c r="C504" s="343"/>
      <c r="D504" s="343"/>
      <c r="E504" s="343"/>
      <c r="F504" s="343"/>
      <c r="G504" s="348"/>
      <c r="H504" s="921">
        <f t="shared" si="92"/>
        <v>0</v>
      </c>
      <c r="I504" s="922"/>
      <c r="J504" s="967">
        <f t="shared" si="93"/>
        <v>0</v>
      </c>
      <c r="K504" s="968"/>
      <c r="L504" s="921">
        <f t="shared" si="94"/>
        <v>0</v>
      </c>
      <c r="M504" s="922"/>
      <c r="N504" s="967">
        <f t="shared" si="95"/>
        <v>0</v>
      </c>
      <c r="O504" s="968"/>
      <c r="P504" s="921">
        <f t="shared" si="96"/>
        <v>0</v>
      </c>
      <c r="Q504" s="922"/>
      <c r="R504" s="922"/>
      <c r="S504" s="923"/>
      <c r="T504" s="924" t="str">
        <f t="shared" si="97"/>
        <v/>
      </c>
      <c r="U504" s="925"/>
      <c r="V504" s="925"/>
      <c r="W504" s="926"/>
    </row>
    <row r="505" spans="2:23" customFormat="1" ht="12.75" customHeight="1" x14ac:dyDescent="0.2">
      <c r="B505" s="342" t="s">
        <v>149</v>
      </c>
      <c r="C505" s="343"/>
      <c r="D505" s="343"/>
      <c r="E505" s="343"/>
      <c r="F505" s="343"/>
      <c r="G505" s="348"/>
      <c r="H505" s="921">
        <f t="shared" si="92"/>
        <v>0</v>
      </c>
      <c r="I505" s="922"/>
      <c r="J505" s="967">
        <f t="shared" si="93"/>
        <v>0</v>
      </c>
      <c r="K505" s="968"/>
      <c r="L505" s="921">
        <f t="shared" si="94"/>
        <v>0</v>
      </c>
      <c r="M505" s="922"/>
      <c r="N505" s="967">
        <f t="shared" si="95"/>
        <v>0</v>
      </c>
      <c r="O505" s="968"/>
      <c r="P505" s="921">
        <f t="shared" si="96"/>
        <v>0</v>
      </c>
      <c r="Q505" s="922"/>
      <c r="R505" s="922"/>
      <c r="S505" s="923"/>
      <c r="T505" s="924" t="str">
        <f t="shared" si="97"/>
        <v/>
      </c>
      <c r="U505" s="925"/>
      <c r="V505" s="925"/>
      <c r="W505" s="926"/>
    </row>
    <row r="506" spans="2:23" customFormat="1" ht="12.75" customHeight="1" x14ac:dyDescent="0.2">
      <c r="B506" s="342" t="s">
        <v>150</v>
      </c>
      <c r="C506" s="343"/>
      <c r="D506" s="343"/>
      <c r="E506" s="343"/>
      <c r="F506" s="343"/>
      <c r="G506" s="348"/>
      <c r="H506" s="921">
        <f t="shared" si="92"/>
        <v>0</v>
      </c>
      <c r="I506" s="922"/>
      <c r="J506" s="967">
        <f t="shared" si="93"/>
        <v>0</v>
      </c>
      <c r="K506" s="968"/>
      <c r="L506" s="921">
        <f t="shared" si="94"/>
        <v>0</v>
      </c>
      <c r="M506" s="922"/>
      <c r="N506" s="967">
        <f t="shared" si="95"/>
        <v>0</v>
      </c>
      <c r="O506" s="968"/>
      <c r="P506" s="921">
        <f t="shared" si="96"/>
        <v>0</v>
      </c>
      <c r="Q506" s="922"/>
      <c r="R506" s="922"/>
      <c r="S506" s="923"/>
      <c r="T506" s="924" t="str">
        <f t="shared" si="97"/>
        <v/>
      </c>
      <c r="U506" s="925"/>
      <c r="V506" s="925"/>
      <c r="W506" s="926"/>
    </row>
    <row r="507" spans="2:23" customFormat="1" ht="12.75" customHeight="1" x14ac:dyDescent="0.2">
      <c r="B507" s="342" t="s">
        <v>151</v>
      </c>
      <c r="C507" s="343"/>
      <c r="D507" s="343"/>
      <c r="E507" s="343"/>
      <c r="F507" s="343"/>
      <c r="G507" s="348"/>
      <c r="H507" s="921">
        <f t="shared" si="92"/>
        <v>0</v>
      </c>
      <c r="I507" s="922"/>
      <c r="J507" s="967">
        <f t="shared" si="93"/>
        <v>0</v>
      </c>
      <c r="K507" s="968"/>
      <c r="L507" s="921">
        <f t="shared" si="94"/>
        <v>0</v>
      </c>
      <c r="M507" s="922"/>
      <c r="N507" s="967">
        <f t="shared" si="95"/>
        <v>0</v>
      </c>
      <c r="O507" s="968"/>
      <c r="P507" s="921">
        <f t="shared" si="96"/>
        <v>0</v>
      </c>
      <c r="Q507" s="922"/>
      <c r="R507" s="922"/>
      <c r="S507" s="923"/>
      <c r="T507" s="924" t="str">
        <f t="shared" si="97"/>
        <v/>
      </c>
      <c r="U507" s="925"/>
      <c r="V507" s="925"/>
      <c r="W507" s="926"/>
    </row>
    <row r="508" spans="2:23" customFormat="1" ht="12.75" customHeight="1" x14ac:dyDescent="0.2">
      <c r="B508" s="589" t="s">
        <v>55</v>
      </c>
      <c r="C508" s="599"/>
      <c r="D508" s="599"/>
      <c r="E508" s="599"/>
      <c r="F508" s="599"/>
      <c r="G508" s="590"/>
      <c r="H508" s="921">
        <f t="shared" si="92"/>
        <v>0</v>
      </c>
      <c r="I508" s="922"/>
      <c r="J508" s="967">
        <f t="shared" si="93"/>
        <v>0</v>
      </c>
      <c r="K508" s="968"/>
      <c r="L508" s="921">
        <f t="shared" si="94"/>
        <v>0</v>
      </c>
      <c r="M508" s="922"/>
      <c r="N508" s="967">
        <f>N386</f>
        <v>0</v>
      </c>
      <c r="O508" s="968"/>
      <c r="P508" s="921">
        <f t="shared" si="96"/>
        <v>0</v>
      </c>
      <c r="Q508" s="922"/>
      <c r="R508" s="922"/>
      <c r="S508" s="923"/>
      <c r="T508" s="924" t="str">
        <f t="shared" si="97"/>
        <v/>
      </c>
      <c r="U508" s="925"/>
      <c r="V508" s="925"/>
      <c r="W508" s="926"/>
    </row>
    <row r="509" spans="2:23" customFormat="1" ht="13.5" customHeight="1" x14ac:dyDescent="0.2">
      <c r="B509" s="894" t="s">
        <v>28</v>
      </c>
      <c r="C509" s="895"/>
      <c r="D509" s="895"/>
      <c r="E509" s="895"/>
      <c r="F509" s="895"/>
      <c r="G509" s="896"/>
      <c r="H509" s="894" t="s">
        <v>412</v>
      </c>
      <c r="I509" s="895"/>
      <c r="J509" s="895"/>
      <c r="K509" s="895"/>
      <c r="L509" s="81"/>
      <c r="M509" s="183"/>
      <c r="N509" s="183"/>
      <c r="O509" s="184"/>
      <c r="P509" s="927"/>
      <c r="Q509" s="928"/>
      <c r="R509" s="928"/>
      <c r="S509" s="929"/>
      <c r="T509" s="933"/>
      <c r="U509" s="934"/>
      <c r="V509" s="934"/>
      <c r="W509" s="935"/>
    </row>
    <row r="510" spans="2:23" customFormat="1" ht="27" customHeight="1" x14ac:dyDescent="0.2">
      <c r="B510" s="897"/>
      <c r="C510" s="898"/>
      <c r="D510" s="898"/>
      <c r="E510" s="898"/>
      <c r="F510" s="898"/>
      <c r="G510" s="899"/>
      <c r="H510" s="897"/>
      <c r="I510" s="898"/>
      <c r="J510" s="898"/>
      <c r="K510" s="899"/>
      <c r="L510" s="930" t="s">
        <v>184</v>
      </c>
      <c r="M510" s="931"/>
      <c r="N510" s="931"/>
      <c r="O510" s="932"/>
      <c r="P510" s="927" t="s">
        <v>643</v>
      </c>
      <c r="Q510" s="928"/>
      <c r="R510" s="928"/>
      <c r="S510" s="929"/>
      <c r="T510" s="933" t="s">
        <v>644</v>
      </c>
      <c r="U510" s="934"/>
      <c r="V510" s="934"/>
      <c r="W510" s="935"/>
    </row>
    <row r="511" spans="2:23" customFormat="1" ht="12.75" customHeight="1" x14ac:dyDescent="0.2">
      <c r="B511" s="342" t="s">
        <v>143</v>
      </c>
      <c r="C511" s="343"/>
      <c r="D511" s="343"/>
      <c r="E511" s="343"/>
      <c r="F511" s="343"/>
      <c r="G511" s="348"/>
      <c r="H511" s="921">
        <f>H435</f>
        <v>0</v>
      </c>
      <c r="I511" s="922"/>
      <c r="J511" s="922"/>
      <c r="K511" s="923"/>
      <c r="L511" s="921">
        <f>L435</f>
        <v>0</v>
      </c>
      <c r="M511" s="922"/>
      <c r="N511" s="922"/>
      <c r="O511" s="923"/>
      <c r="P511" s="921">
        <f>P435</f>
        <v>0</v>
      </c>
      <c r="Q511" s="922"/>
      <c r="R511" s="922"/>
      <c r="S511" s="923"/>
      <c r="T511" s="924" t="str">
        <f>T435</f>
        <v/>
      </c>
      <c r="U511" s="925"/>
      <c r="V511" s="925"/>
      <c r="W511" s="926"/>
    </row>
    <row r="512" spans="2:23" customFormat="1" ht="12.75" customHeight="1" x14ac:dyDescent="0.2">
      <c r="B512" s="342" t="s">
        <v>144</v>
      </c>
      <c r="C512" s="343"/>
      <c r="D512" s="343"/>
      <c r="E512" s="343"/>
      <c r="F512" s="343"/>
      <c r="G512" s="348"/>
      <c r="H512" s="921">
        <f t="shared" ref="H512:H520" si="98">H436</f>
        <v>0</v>
      </c>
      <c r="I512" s="922"/>
      <c r="J512" s="922"/>
      <c r="K512" s="923"/>
      <c r="L512" s="921">
        <f t="shared" ref="L512:L519" si="99">L436</f>
        <v>0</v>
      </c>
      <c r="M512" s="922"/>
      <c r="N512" s="922"/>
      <c r="O512" s="923"/>
      <c r="P512" s="921">
        <f t="shared" ref="P512:P520" si="100">P436</f>
        <v>0</v>
      </c>
      <c r="Q512" s="922"/>
      <c r="R512" s="922"/>
      <c r="S512" s="923"/>
      <c r="T512" s="924" t="str">
        <f t="shared" ref="T512:T519" si="101">T436</f>
        <v/>
      </c>
      <c r="U512" s="925"/>
      <c r="V512" s="925"/>
      <c r="W512" s="926"/>
    </row>
    <row r="513" spans="2:28" customFormat="1" ht="12.75" customHeight="1" x14ac:dyDescent="0.2">
      <c r="B513" s="342" t="s">
        <v>145</v>
      </c>
      <c r="C513" s="343"/>
      <c r="D513" s="343"/>
      <c r="E513" s="343"/>
      <c r="F513" s="343"/>
      <c r="G513" s="348"/>
      <c r="H513" s="921">
        <f t="shared" si="98"/>
        <v>0</v>
      </c>
      <c r="I513" s="922"/>
      <c r="J513" s="922"/>
      <c r="K513" s="923"/>
      <c r="L513" s="921">
        <f t="shared" si="99"/>
        <v>0</v>
      </c>
      <c r="M513" s="922"/>
      <c r="N513" s="922"/>
      <c r="O513" s="923"/>
      <c r="P513" s="921">
        <f t="shared" si="100"/>
        <v>0</v>
      </c>
      <c r="Q513" s="922"/>
      <c r="R513" s="922"/>
      <c r="S513" s="923"/>
      <c r="T513" s="924" t="str">
        <f t="shared" si="101"/>
        <v/>
      </c>
      <c r="U513" s="925"/>
      <c r="V513" s="925"/>
      <c r="W513" s="926"/>
    </row>
    <row r="514" spans="2:28" customFormat="1" ht="12.75" customHeight="1" x14ac:dyDescent="0.2">
      <c r="B514" s="342" t="s">
        <v>146</v>
      </c>
      <c r="C514" s="343"/>
      <c r="D514" s="343"/>
      <c r="E514" s="343"/>
      <c r="F514" s="343"/>
      <c r="G514" s="348"/>
      <c r="H514" s="921">
        <f t="shared" si="98"/>
        <v>0</v>
      </c>
      <c r="I514" s="922"/>
      <c r="J514" s="922"/>
      <c r="K514" s="923"/>
      <c r="L514" s="921">
        <f t="shared" si="99"/>
        <v>0</v>
      </c>
      <c r="M514" s="922"/>
      <c r="N514" s="922"/>
      <c r="O514" s="923"/>
      <c r="P514" s="921">
        <f t="shared" si="100"/>
        <v>0</v>
      </c>
      <c r="Q514" s="922"/>
      <c r="R514" s="922"/>
      <c r="S514" s="923"/>
      <c r="T514" s="924" t="str">
        <f t="shared" si="101"/>
        <v/>
      </c>
      <c r="U514" s="925"/>
      <c r="V514" s="925"/>
      <c r="W514" s="926"/>
    </row>
    <row r="515" spans="2:28" customFormat="1" ht="12.75" customHeight="1" x14ac:dyDescent="0.2">
      <c r="B515" s="342" t="s">
        <v>147</v>
      </c>
      <c r="C515" s="343"/>
      <c r="D515" s="343"/>
      <c r="E515" s="343"/>
      <c r="F515" s="343"/>
      <c r="G515" s="348"/>
      <c r="H515" s="921">
        <f t="shared" si="98"/>
        <v>0</v>
      </c>
      <c r="I515" s="922"/>
      <c r="J515" s="922"/>
      <c r="K515" s="923"/>
      <c r="L515" s="921">
        <f t="shared" si="99"/>
        <v>0</v>
      </c>
      <c r="M515" s="922"/>
      <c r="N515" s="922"/>
      <c r="O515" s="923"/>
      <c r="P515" s="921">
        <f t="shared" si="100"/>
        <v>0</v>
      </c>
      <c r="Q515" s="922"/>
      <c r="R515" s="922"/>
      <c r="S515" s="923"/>
      <c r="T515" s="924" t="str">
        <f t="shared" si="101"/>
        <v/>
      </c>
      <c r="U515" s="925"/>
      <c r="V515" s="925"/>
      <c r="W515" s="926"/>
    </row>
    <row r="516" spans="2:28" customFormat="1" ht="12.75" customHeight="1" x14ac:dyDescent="0.2">
      <c r="B516" s="342" t="s">
        <v>148</v>
      </c>
      <c r="C516" s="343"/>
      <c r="D516" s="343"/>
      <c r="E516" s="343"/>
      <c r="F516" s="343"/>
      <c r="G516" s="348"/>
      <c r="H516" s="921">
        <f t="shared" si="98"/>
        <v>0</v>
      </c>
      <c r="I516" s="922"/>
      <c r="J516" s="922"/>
      <c r="K516" s="923"/>
      <c r="L516" s="921">
        <f t="shared" si="99"/>
        <v>0</v>
      </c>
      <c r="M516" s="922"/>
      <c r="N516" s="922"/>
      <c r="O516" s="923"/>
      <c r="P516" s="921">
        <f t="shared" si="100"/>
        <v>0</v>
      </c>
      <c r="Q516" s="922"/>
      <c r="R516" s="922"/>
      <c r="S516" s="923"/>
      <c r="T516" s="924" t="str">
        <f t="shared" si="101"/>
        <v/>
      </c>
      <c r="U516" s="925"/>
      <c r="V516" s="925"/>
      <c r="W516" s="926"/>
    </row>
    <row r="517" spans="2:28" customFormat="1" ht="12.75" customHeight="1" x14ac:dyDescent="0.2">
      <c r="B517" s="342" t="s">
        <v>149</v>
      </c>
      <c r="C517" s="343"/>
      <c r="D517" s="343"/>
      <c r="E517" s="343"/>
      <c r="F517" s="343"/>
      <c r="G517" s="348"/>
      <c r="H517" s="921">
        <f t="shared" si="98"/>
        <v>0</v>
      </c>
      <c r="I517" s="922"/>
      <c r="J517" s="922"/>
      <c r="K517" s="923"/>
      <c r="L517" s="921">
        <f t="shared" si="99"/>
        <v>0</v>
      </c>
      <c r="M517" s="922"/>
      <c r="N517" s="922"/>
      <c r="O517" s="923"/>
      <c r="P517" s="921">
        <f t="shared" si="100"/>
        <v>0</v>
      </c>
      <c r="Q517" s="922"/>
      <c r="R517" s="922"/>
      <c r="S517" s="923"/>
      <c r="T517" s="924" t="str">
        <f t="shared" si="101"/>
        <v/>
      </c>
      <c r="U517" s="925"/>
      <c r="V517" s="925"/>
      <c r="W517" s="926"/>
    </row>
    <row r="518" spans="2:28" customFormat="1" ht="12.75" customHeight="1" x14ac:dyDescent="0.2">
      <c r="B518" s="342" t="s">
        <v>150</v>
      </c>
      <c r="C518" s="343"/>
      <c r="D518" s="343"/>
      <c r="E518" s="343"/>
      <c r="F518" s="343"/>
      <c r="G518" s="348"/>
      <c r="H518" s="921">
        <f t="shared" si="98"/>
        <v>0</v>
      </c>
      <c r="I518" s="922"/>
      <c r="J518" s="922"/>
      <c r="K518" s="923"/>
      <c r="L518" s="921">
        <f t="shared" si="99"/>
        <v>0</v>
      </c>
      <c r="M518" s="922"/>
      <c r="N518" s="922"/>
      <c r="O518" s="923"/>
      <c r="P518" s="921">
        <f t="shared" si="100"/>
        <v>0</v>
      </c>
      <c r="Q518" s="922"/>
      <c r="R518" s="922"/>
      <c r="S518" s="923"/>
      <c r="T518" s="924" t="str">
        <f t="shared" si="101"/>
        <v/>
      </c>
      <c r="U518" s="925"/>
      <c r="V518" s="925"/>
      <c r="W518" s="926"/>
    </row>
    <row r="519" spans="2:28" customFormat="1" ht="12.75" customHeight="1" x14ac:dyDescent="0.2">
      <c r="B519" s="342" t="s">
        <v>151</v>
      </c>
      <c r="C519" s="343"/>
      <c r="D519" s="343"/>
      <c r="E519" s="343"/>
      <c r="F519" s="343"/>
      <c r="G519" s="348"/>
      <c r="H519" s="921">
        <f t="shared" si="98"/>
        <v>0</v>
      </c>
      <c r="I519" s="922"/>
      <c r="J519" s="922"/>
      <c r="K519" s="923"/>
      <c r="L519" s="921">
        <f t="shared" si="99"/>
        <v>0</v>
      </c>
      <c r="M519" s="922"/>
      <c r="N519" s="922"/>
      <c r="O519" s="923"/>
      <c r="P519" s="921">
        <f t="shared" si="100"/>
        <v>0</v>
      </c>
      <c r="Q519" s="922"/>
      <c r="R519" s="922"/>
      <c r="S519" s="923"/>
      <c r="T519" s="924" t="str">
        <f t="shared" si="101"/>
        <v/>
      </c>
      <c r="U519" s="925"/>
      <c r="V519" s="925"/>
      <c r="W519" s="926"/>
    </row>
    <row r="520" spans="2:28" customFormat="1" ht="12.75" customHeight="1" x14ac:dyDescent="0.2">
      <c r="B520" s="589" t="s">
        <v>55</v>
      </c>
      <c r="C520" s="599"/>
      <c r="D520" s="599"/>
      <c r="E520" s="599"/>
      <c r="F520" s="599"/>
      <c r="G520" s="590"/>
      <c r="H520" s="921">
        <f t="shared" si="98"/>
        <v>0</v>
      </c>
      <c r="I520" s="922"/>
      <c r="J520" s="922"/>
      <c r="K520" s="923"/>
      <c r="L520" s="921">
        <f>L444</f>
        <v>0</v>
      </c>
      <c r="M520" s="922"/>
      <c r="N520" s="922"/>
      <c r="O520" s="923"/>
      <c r="P520" s="921">
        <f t="shared" si="100"/>
        <v>0</v>
      </c>
      <c r="Q520" s="922"/>
      <c r="R520" s="922"/>
      <c r="S520" s="923"/>
      <c r="T520" s="924" t="str">
        <f>T444</f>
        <v/>
      </c>
      <c r="U520" s="925"/>
      <c r="V520" s="925"/>
      <c r="W520" s="926"/>
    </row>
    <row r="521" spans="2:28" customFormat="1" ht="12.75" customHeight="1" x14ac:dyDescent="0.2">
      <c r="B521" s="10"/>
      <c r="C521" s="10"/>
      <c r="D521" s="10"/>
      <c r="E521" s="10"/>
      <c r="F521" s="10"/>
      <c r="G521" s="10"/>
      <c r="H521" s="244"/>
      <c r="I521" s="244"/>
      <c r="J521" s="245"/>
      <c r="K521" s="245"/>
      <c r="L521" s="244"/>
      <c r="M521" s="244"/>
      <c r="N521" s="245"/>
      <c r="O521" s="245"/>
      <c r="P521" s="244"/>
      <c r="Q521" s="244"/>
      <c r="R521" s="244"/>
      <c r="S521" s="244"/>
      <c r="T521" s="244"/>
      <c r="U521" s="244"/>
      <c r="V521" s="244"/>
      <c r="W521" s="244"/>
    </row>
    <row r="522" spans="2:28" s="110" customFormat="1" ht="15" customHeight="1" x14ac:dyDescent="0.2">
      <c r="B522" s="112" t="s">
        <v>632</v>
      </c>
    </row>
    <row r="523" spans="2:28" s="110" customFormat="1" ht="15" customHeight="1" x14ac:dyDescent="0.2">
      <c r="B523" s="112" t="s">
        <v>508</v>
      </c>
    </row>
    <row r="524" spans="2:28" s="110" customFormat="1" ht="15" customHeight="1" x14ac:dyDescent="0.2">
      <c r="B524" s="110" t="s">
        <v>517</v>
      </c>
    </row>
    <row r="525" spans="2:28" s="110" customFormat="1" ht="15" customHeight="1" x14ac:dyDescent="0.2">
      <c r="B525" s="301" t="s">
        <v>243</v>
      </c>
      <c r="C525" s="302"/>
      <c r="D525" s="302"/>
      <c r="E525" s="303"/>
      <c r="F525" s="1231" t="s">
        <v>472</v>
      </c>
      <c r="G525" s="1232"/>
      <c r="H525" s="301" t="s">
        <v>471</v>
      </c>
      <c r="I525" s="302"/>
      <c r="J525" s="303"/>
      <c r="K525" s="794" t="s">
        <v>112</v>
      </c>
      <c r="L525" s="794"/>
      <c r="M525" s="794"/>
      <c r="N525" s="794"/>
      <c r="O525" s="794"/>
      <c r="P525" s="794"/>
      <c r="Q525" s="794"/>
      <c r="R525" s="794"/>
      <c r="S525" s="794"/>
      <c r="T525" s="794"/>
      <c r="U525" s="794"/>
      <c r="V525" s="794"/>
      <c r="W525" s="794"/>
      <c r="X525" s="794"/>
      <c r="Y525" s="794"/>
      <c r="Z525" s="794"/>
      <c r="AA525" s="794"/>
      <c r="AB525" s="794"/>
    </row>
    <row r="526" spans="2:28" s="110" customFormat="1" ht="15" customHeight="1" x14ac:dyDescent="0.2">
      <c r="B526" s="721"/>
      <c r="C526" s="722"/>
      <c r="D526" s="722"/>
      <c r="E526" s="723"/>
      <c r="F526" s="1233"/>
      <c r="G526" s="1234"/>
      <c r="H526" s="721"/>
      <c r="I526" s="722"/>
      <c r="J526" s="723"/>
      <c r="K526" s="1245" t="s">
        <v>241</v>
      </c>
      <c r="L526" s="1246"/>
      <c r="M526" s="1248" t="s">
        <v>115</v>
      </c>
      <c r="N526" s="1248"/>
      <c r="O526" s="1248"/>
      <c r="P526" s="1248"/>
      <c r="Q526" s="1248"/>
      <c r="R526" s="1248"/>
      <c r="S526" s="1248"/>
      <c r="T526" s="1248"/>
      <c r="U526" s="1248"/>
      <c r="V526" s="1248"/>
      <c r="W526" s="1248"/>
      <c r="X526" s="1248" t="s">
        <v>116</v>
      </c>
      <c r="Y526" s="1248"/>
      <c r="Z526" s="1248"/>
      <c r="AA526" s="1248"/>
      <c r="AB526" s="1248"/>
    </row>
    <row r="527" spans="2:28" s="110" customFormat="1" ht="15" customHeight="1" x14ac:dyDescent="0.2">
      <c r="B527" s="1241"/>
      <c r="C527" s="1242"/>
      <c r="D527" s="1242"/>
      <c r="E527" s="1243"/>
      <c r="F527" s="754"/>
      <c r="G527" s="754"/>
      <c r="H527" s="1247"/>
      <c r="I527" s="1247"/>
      <c r="J527" s="1247"/>
      <c r="K527" s="1235"/>
      <c r="L527" s="1235"/>
      <c r="M527" s="1241"/>
      <c r="N527" s="1242"/>
      <c r="O527" s="1242"/>
      <c r="P527" s="1242"/>
      <c r="Q527" s="1242"/>
      <c r="R527" s="1242"/>
      <c r="S527" s="1242"/>
      <c r="T527" s="1242"/>
      <c r="U527" s="1242"/>
      <c r="V527" s="1242"/>
      <c r="W527" s="1243"/>
      <c r="X527" s="1241"/>
      <c r="Y527" s="1242"/>
      <c r="Z527" s="1242"/>
      <c r="AA527" s="1242"/>
      <c r="AB527" s="1243"/>
    </row>
    <row r="528" spans="2:28" s="110" customFormat="1" ht="15" customHeight="1" x14ac:dyDescent="0.2">
      <c r="B528" s="1241"/>
      <c r="C528" s="1242"/>
      <c r="D528" s="1242"/>
      <c r="E528" s="1243"/>
      <c r="F528" s="754"/>
      <c r="G528" s="754"/>
      <c r="H528" s="1247"/>
      <c r="I528" s="1247"/>
      <c r="J528" s="1247"/>
      <c r="K528" s="1235"/>
      <c r="L528" s="1235"/>
      <c r="M528" s="1241"/>
      <c r="N528" s="1242"/>
      <c r="O528" s="1242"/>
      <c r="P528" s="1242"/>
      <c r="Q528" s="1242"/>
      <c r="R528" s="1242"/>
      <c r="S528" s="1242"/>
      <c r="T528" s="1242"/>
      <c r="U528" s="1242"/>
      <c r="V528" s="1242"/>
      <c r="W528" s="1243"/>
      <c r="X528" s="1241"/>
      <c r="Y528" s="1242"/>
      <c r="Z528" s="1242"/>
      <c r="AA528" s="1242"/>
      <c r="AB528" s="1243"/>
    </row>
    <row r="529" spans="2:28" s="110" customFormat="1" ht="15" customHeight="1" x14ac:dyDescent="0.2">
      <c r="B529" s="1241"/>
      <c r="C529" s="1242"/>
      <c r="D529" s="1242"/>
      <c r="E529" s="1243"/>
      <c r="F529" s="754"/>
      <c r="G529" s="754"/>
      <c r="H529" s="1247"/>
      <c r="I529" s="1247"/>
      <c r="J529" s="1247"/>
      <c r="K529" s="1235"/>
      <c r="L529" s="1235"/>
      <c r="M529" s="1241"/>
      <c r="N529" s="1242"/>
      <c r="O529" s="1242"/>
      <c r="P529" s="1242"/>
      <c r="Q529" s="1242"/>
      <c r="R529" s="1242"/>
      <c r="S529" s="1242"/>
      <c r="T529" s="1242"/>
      <c r="U529" s="1242"/>
      <c r="V529" s="1242"/>
      <c r="W529" s="1243"/>
      <c r="X529" s="1241"/>
      <c r="Y529" s="1242"/>
      <c r="Z529" s="1242"/>
      <c r="AA529" s="1242"/>
      <c r="AB529" s="1243"/>
    </row>
    <row r="530" spans="2:28" s="110" customFormat="1" ht="15" customHeight="1" x14ac:dyDescent="0.2">
      <c r="B530" s="128"/>
      <c r="C530" s="128"/>
      <c r="D530" s="128"/>
      <c r="E530" s="128"/>
      <c r="F530" s="128"/>
      <c r="G530" s="128"/>
      <c r="H530" s="128"/>
      <c r="I530" s="143"/>
      <c r="J530" s="143"/>
      <c r="K530" s="143"/>
      <c r="L530" s="143"/>
      <c r="M530" s="143"/>
      <c r="N530" s="143"/>
      <c r="O530" s="143"/>
      <c r="P530" s="143"/>
      <c r="Q530" s="143"/>
      <c r="R530" s="143"/>
      <c r="S530" s="143"/>
      <c r="T530" s="143"/>
      <c r="U530" s="143"/>
      <c r="V530" s="143"/>
      <c r="W530" s="143"/>
    </row>
    <row r="531" spans="2:28" s="110" customFormat="1" ht="15" customHeight="1" x14ac:dyDescent="0.2">
      <c r="B531" s="1244" t="s">
        <v>633</v>
      </c>
      <c r="C531" s="1244"/>
      <c r="D531" s="1244"/>
      <c r="E531" s="1244"/>
      <c r="F531" s="1244"/>
      <c r="G531" s="1244"/>
      <c r="H531" s="1244"/>
      <c r="I531" s="1244"/>
      <c r="J531" s="1244"/>
      <c r="K531" s="1244"/>
      <c r="L531" s="1244"/>
      <c r="M531" s="1244"/>
      <c r="N531" s="1244"/>
      <c r="O531" s="1244"/>
      <c r="P531" s="1244"/>
      <c r="Q531" s="1244"/>
      <c r="R531" s="1244"/>
      <c r="S531" s="1244"/>
      <c r="T531" s="1244"/>
      <c r="U531" s="1244"/>
      <c r="V531" s="1244"/>
      <c r="W531" s="1244"/>
      <c r="X531" s="1244"/>
      <c r="Y531" s="1244"/>
      <c r="Z531" s="1244"/>
      <c r="AA531" s="1244"/>
      <c r="AB531" s="1244"/>
    </row>
    <row r="532" spans="2:28" s="110" customFormat="1" ht="15" customHeight="1" x14ac:dyDescent="0.2">
      <c r="B532" s="1244"/>
      <c r="C532" s="1244"/>
      <c r="D532" s="1244"/>
      <c r="E532" s="1244"/>
      <c r="F532" s="1244"/>
      <c r="G532" s="1244"/>
      <c r="H532" s="1244"/>
      <c r="I532" s="1244"/>
      <c r="J532" s="1244"/>
      <c r="K532" s="1244"/>
      <c r="L532" s="1244"/>
      <c r="M532" s="1244"/>
      <c r="N532" s="1244"/>
      <c r="O532" s="1244"/>
      <c r="P532" s="1244"/>
      <c r="Q532" s="1244"/>
      <c r="R532" s="1244"/>
      <c r="S532" s="1244"/>
      <c r="T532" s="1244"/>
      <c r="U532" s="1244"/>
      <c r="V532" s="1244"/>
      <c r="W532" s="1244"/>
      <c r="X532" s="1244"/>
      <c r="Y532" s="1244"/>
      <c r="Z532" s="1244"/>
      <c r="AA532" s="1244"/>
      <c r="AB532" s="1244"/>
    </row>
    <row r="533" spans="2:28" s="110" customFormat="1" ht="15" customHeight="1" x14ac:dyDescent="0.2">
      <c r="B533" s="110" t="s">
        <v>518</v>
      </c>
    </row>
    <row r="534" spans="2:28" s="110" customFormat="1" ht="15" customHeight="1" x14ac:dyDescent="0.2">
      <c r="B534" s="1057" t="s">
        <v>117</v>
      </c>
      <c r="C534" s="1057"/>
      <c r="D534" s="1057"/>
      <c r="E534" s="1057"/>
      <c r="F534" s="1057"/>
      <c r="G534" s="1057"/>
      <c r="H534" s="1057"/>
      <c r="I534" s="1057"/>
      <c r="J534" s="1057"/>
      <c r="K534" s="1057"/>
      <c r="L534" s="1057"/>
      <c r="M534" s="1254"/>
      <c r="N534" s="1254"/>
      <c r="O534" s="1254"/>
      <c r="P534" s="1254"/>
      <c r="Q534" s="1254"/>
      <c r="R534" s="1254"/>
      <c r="S534" s="1254"/>
      <c r="T534" s="1254"/>
      <c r="U534" s="1254"/>
      <c r="V534" s="1254"/>
      <c r="W534" s="1254"/>
      <c r="X534" s="1254"/>
      <c r="Y534" s="1254"/>
      <c r="Z534" s="1254"/>
      <c r="AA534" s="1254"/>
      <c r="AB534" s="1254"/>
    </row>
    <row r="535" spans="2:28" s="110" customFormat="1" ht="15" customHeight="1" x14ac:dyDescent="0.2">
      <c r="B535" s="1057"/>
      <c r="C535" s="1057"/>
      <c r="D535" s="1057"/>
      <c r="E535" s="1057"/>
      <c r="F535" s="1057"/>
      <c r="G535" s="1057"/>
      <c r="H535" s="1057"/>
      <c r="I535" s="1057"/>
      <c r="J535" s="1057"/>
      <c r="K535" s="1057"/>
      <c r="L535" s="1057"/>
      <c r="M535" s="1254"/>
      <c r="N535" s="1254"/>
      <c r="O535" s="1254"/>
      <c r="P535" s="1254"/>
      <c r="Q535" s="1254"/>
      <c r="R535" s="1254"/>
      <c r="S535" s="1254"/>
      <c r="T535" s="1254"/>
      <c r="U535" s="1254"/>
      <c r="V535" s="1254"/>
      <c r="W535" s="1254"/>
      <c r="X535" s="1254"/>
      <c r="Y535" s="1254"/>
      <c r="Z535" s="1254"/>
      <c r="AA535" s="1254"/>
      <c r="AB535" s="1254"/>
    </row>
    <row r="536" spans="2:28" s="110" customFormat="1" ht="15" customHeight="1" x14ac:dyDescent="0.2">
      <c r="B536" s="1058" t="s">
        <v>502</v>
      </c>
      <c r="C536" s="1058"/>
      <c r="D536" s="1058"/>
      <c r="E536" s="1058"/>
      <c r="F536" s="1058"/>
      <c r="G536" s="1058" t="s">
        <v>114</v>
      </c>
      <c r="H536" s="1058"/>
      <c r="I536" s="1058"/>
      <c r="J536" s="1058"/>
      <c r="K536" s="1057" t="s">
        <v>112</v>
      </c>
      <c r="L536" s="1057"/>
      <c r="M536" s="1057"/>
      <c r="N536" s="1057"/>
      <c r="O536" s="1057"/>
      <c r="P536" s="1057"/>
      <c r="Q536" s="1057"/>
      <c r="R536" s="1057"/>
      <c r="S536" s="1057"/>
      <c r="T536" s="1057"/>
      <c r="U536" s="1057"/>
      <c r="V536" s="1057"/>
      <c r="W536" s="1057"/>
      <c r="X536" s="1057"/>
      <c r="Y536" s="1057"/>
      <c r="Z536" s="1057"/>
      <c r="AA536" s="1057"/>
      <c r="AB536" s="1057"/>
    </row>
    <row r="537" spans="2:28" s="110" customFormat="1" ht="15" customHeight="1" x14ac:dyDescent="0.2">
      <c r="B537" s="1058"/>
      <c r="C537" s="1058"/>
      <c r="D537" s="1058"/>
      <c r="E537" s="1058"/>
      <c r="F537" s="1058"/>
      <c r="G537" s="1058"/>
      <c r="H537" s="1058"/>
      <c r="I537" s="1058"/>
      <c r="J537" s="1058"/>
      <c r="K537" s="1057" t="s">
        <v>241</v>
      </c>
      <c r="L537" s="1057"/>
      <c r="M537" s="1058" t="s">
        <v>115</v>
      </c>
      <c r="N537" s="1058"/>
      <c r="O537" s="1058"/>
      <c r="P537" s="1058"/>
      <c r="Q537" s="1058"/>
      <c r="R537" s="1058"/>
      <c r="S537" s="1058"/>
      <c r="T537" s="1058"/>
      <c r="U537" s="1058"/>
      <c r="V537" s="1058"/>
      <c r="W537" s="1058"/>
      <c r="X537" s="1058" t="s">
        <v>116</v>
      </c>
      <c r="Y537" s="1058"/>
      <c r="Z537" s="1058"/>
      <c r="AA537" s="1058"/>
      <c r="AB537" s="1058"/>
    </row>
    <row r="538" spans="2:28" s="110" customFormat="1" ht="15" customHeight="1" x14ac:dyDescent="0.2">
      <c r="B538" s="1063"/>
      <c r="C538" s="1063"/>
      <c r="D538" s="1063"/>
      <c r="E538" s="1063"/>
      <c r="F538" s="1063"/>
      <c r="G538" s="1239"/>
      <c r="H538" s="1239"/>
      <c r="I538" s="1239"/>
      <c r="J538" s="1239"/>
      <c r="K538" s="1240"/>
      <c r="L538" s="1240"/>
      <c r="M538" s="1063"/>
      <c r="N538" s="1063"/>
      <c r="O538" s="1063"/>
      <c r="P538" s="1063"/>
      <c r="Q538" s="1063"/>
      <c r="R538" s="1063"/>
      <c r="S538" s="1063"/>
      <c r="T538" s="1063"/>
      <c r="U538" s="1063"/>
      <c r="V538" s="1063"/>
      <c r="W538" s="1063"/>
      <c r="X538" s="1063"/>
      <c r="Y538" s="1063"/>
      <c r="Z538" s="1063"/>
      <c r="AA538" s="1063"/>
      <c r="AB538" s="1063"/>
    </row>
    <row r="539" spans="2:28" s="110" customFormat="1" ht="15" customHeight="1" x14ac:dyDescent="0.2">
      <c r="B539" s="1057" t="s">
        <v>117</v>
      </c>
      <c r="C539" s="1057"/>
      <c r="D539" s="1057"/>
      <c r="E539" s="1057"/>
      <c r="F539" s="1057"/>
      <c r="G539" s="1057"/>
      <c r="H539" s="1057"/>
      <c r="I539" s="1057"/>
      <c r="J539" s="1057"/>
      <c r="K539" s="1057"/>
      <c r="L539" s="1057"/>
      <c r="M539" s="1254"/>
      <c r="N539" s="1254"/>
      <c r="O539" s="1254"/>
      <c r="P539" s="1254"/>
      <c r="Q539" s="1254"/>
      <c r="R539" s="1254"/>
      <c r="S539" s="1254"/>
      <c r="T539" s="1254"/>
      <c r="U539" s="1254"/>
      <c r="V539" s="1254"/>
      <c r="W539" s="1254"/>
      <c r="X539" s="1254"/>
      <c r="Y539" s="1254"/>
      <c r="Z539" s="1254"/>
      <c r="AA539" s="1254"/>
      <c r="AB539" s="1254"/>
    </row>
    <row r="540" spans="2:28" s="110" customFormat="1" ht="15" customHeight="1" x14ac:dyDescent="0.2">
      <c r="B540" s="1057"/>
      <c r="C540" s="1057"/>
      <c r="D540" s="1057"/>
      <c r="E540" s="1057"/>
      <c r="F540" s="1057"/>
      <c r="G540" s="1057"/>
      <c r="H540" s="1057"/>
      <c r="I540" s="1057"/>
      <c r="J540" s="1057"/>
      <c r="K540" s="1057"/>
      <c r="L540" s="1057"/>
      <c r="M540" s="1254"/>
      <c r="N540" s="1254"/>
      <c r="O540" s="1254"/>
      <c r="P540" s="1254"/>
      <c r="Q540" s="1254"/>
      <c r="R540" s="1254"/>
      <c r="S540" s="1254"/>
      <c r="T540" s="1254"/>
      <c r="U540" s="1254"/>
      <c r="V540" s="1254"/>
      <c r="W540" s="1254"/>
      <c r="X540" s="1254"/>
      <c r="Y540" s="1254"/>
      <c r="Z540" s="1254"/>
      <c r="AA540" s="1254"/>
      <c r="AB540" s="1254"/>
    </row>
    <row r="541" spans="2:28" s="110" customFormat="1" ht="15" customHeight="1" x14ac:dyDescent="0.2">
      <c r="B541" s="1058" t="s">
        <v>502</v>
      </c>
      <c r="C541" s="1058"/>
      <c r="D541" s="1058"/>
      <c r="E541" s="1058"/>
      <c r="F541" s="1058"/>
      <c r="G541" s="1058" t="s">
        <v>114</v>
      </c>
      <c r="H541" s="1058"/>
      <c r="I541" s="1058"/>
      <c r="J541" s="1058"/>
      <c r="K541" s="1057" t="s">
        <v>112</v>
      </c>
      <c r="L541" s="1057"/>
      <c r="M541" s="1057"/>
      <c r="N541" s="1057"/>
      <c r="O541" s="1057"/>
      <c r="P541" s="1057"/>
      <c r="Q541" s="1057"/>
      <c r="R541" s="1057"/>
      <c r="S541" s="1057"/>
      <c r="T541" s="1057"/>
      <c r="U541" s="1057"/>
      <c r="V541" s="1057"/>
      <c r="W541" s="1057"/>
      <c r="X541" s="1057"/>
      <c r="Y541" s="1057"/>
      <c r="Z541" s="1057"/>
      <c r="AA541" s="1057"/>
      <c r="AB541" s="1057"/>
    </row>
    <row r="542" spans="2:28" s="110" customFormat="1" ht="15" customHeight="1" x14ac:dyDescent="0.2">
      <c r="B542" s="1058"/>
      <c r="C542" s="1058"/>
      <c r="D542" s="1058"/>
      <c r="E542" s="1058"/>
      <c r="F542" s="1058"/>
      <c r="G542" s="1058"/>
      <c r="H542" s="1058"/>
      <c r="I542" s="1058"/>
      <c r="J542" s="1058"/>
      <c r="K542" s="1057" t="s">
        <v>241</v>
      </c>
      <c r="L542" s="1057"/>
      <c r="M542" s="1058" t="s">
        <v>115</v>
      </c>
      <c r="N542" s="1058"/>
      <c r="O542" s="1058"/>
      <c r="P542" s="1058"/>
      <c r="Q542" s="1058"/>
      <c r="R542" s="1058"/>
      <c r="S542" s="1058"/>
      <c r="T542" s="1058"/>
      <c r="U542" s="1058"/>
      <c r="V542" s="1058"/>
      <c r="W542" s="1058"/>
      <c r="X542" s="1058" t="s">
        <v>116</v>
      </c>
      <c r="Y542" s="1058"/>
      <c r="Z542" s="1058"/>
      <c r="AA542" s="1058"/>
      <c r="AB542" s="1058"/>
    </row>
    <row r="543" spans="2:28" s="110" customFormat="1" ht="15" customHeight="1" x14ac:dyDescent="0.2">
      <c r="B543" s="1063"/>
      <c r="C543" s="1063"/>
      <c r="D543" s="1063"/>
      <c r="E543" s="1063"/>
      <c r="F543" s="1063"/>
      <c r="G543" s="1239"/>
      <c r="H543" s="1239"/>
      <c r="I543" s="1239"/>
      <c r="J543" s="1239"/>
      <c r="K543" s="1240"/>
      <c r="L543" s="1240"/>
      <c r="M543" s="1063"/>
      <c r="N543" s="1063"/>
      <c r="O543" s="1063"/>
      <c r="P543" s="1063"/>
      <c r="Q543" s="1063"/>
      <c r="R543" s="1063"/>
      <c r="S543" s="1063"/>
      <c r="T543" s="1063"/>
      <c r="U543" s="1063"/>
      <c r="V543" s="1063"/>
      <c r="W543" s="1063"/>
      <c r="X543" s="1063"/>
      <c r="Y543" s="1063"/>
      <c r="Z543" s="1063"/>
      <c r="AA543" s="1063"/>
      <c r="AB543" s="1063"/>
    </row>
    <row r="544" spans="2:28" s="110" customFormat="1" ht="15" customHeight="1" x14ac:dyDescent="0.2">
      <c r="B544" s="1057" t="s">
        <v>117</v>
      </c>
      <c r="C544" s="1057"/>
      <c r="D544" s="1057"/>
      <c r="E544" s="1057"/>
      <c r="F544" s="1057"/>
      <c r="G544" s="1057"/>
      <c r="H544" s="1057"/>
      <c r="I544" s="1057"/>
      <c r="J544" s="1057"/>
      <c r="K544" s="1057"/>
      <c r="L544" s="1057"/>
      <c r="M544" s="1254"/>
      <c r="N544" s="1254"/>
      <c r="O544" s="1254"/>
      <c r="P544" s="1254"/>
      <c r="Q544" s="1254"/>
      <c r="R544" s="1254"/>
      <c r="S544" s="1254"/>
      <c r="T544" s="1254"/>
      <c r="U544" s="1254"/>
      <c r="V544" s="1254"/>
      <c r="W544" s="1254"/>
      <c r="X544" s="1254"/>
      <c r="Y544" s="1254"/>
      <c r="Z544" s="1254"/>
      <c r="AA544" s="1254"/>
      <c r="AB544" s="1254"/>
    </row>
    <row r="545" spans="2:36" s="110" customFormat="1" ht="15" customHeight="1" x14ac:dyDescent="0.2">
      <c r="B545" s="1057"/>
      <c r="C545" s="1057"/>
      <c r="D545" s="1057"/>
      <c r="E545" s="1057"/>
      <c r="F545" s="1057"/>
      <c r="G545" s="1057"/>
      <c r="H545" s="1057"/>
      <c r="I545" s="1057"/>
      <c r="J545" s="1057"/>
      <c r="K545" s="1057"/>
      <c r="L545" s="1057"/>
      <c r="M545" s="1254"/>
      <c r="N545" s="1254"/>
      <c r="O545" s="1254"/>
      <c r="P545" s="1254"/>
      <c r="Q545" s="1254"/>
      <c r="R545" s="1254"/>
      <c r="S545" s="1254"/>
      <c r="T545" s="1254"/>
      <c r="U545" s="1254"/>
      <c r="V545" s="1254"/>
      <c r="W545" s="1254"/>
      <c r="X545" s="1254"/>
      <c r="Y545" s="1254"/>
      <c r="Z545" s="1254"/>
      <c r="AA545" s="1254"/>
      <c r="AB545" s="1254"/>
    </row>
    <row r="546" spans="2:36" s="110" customFormat="1" ht="15" customHeight="1" x14ac:dyDescent="0.2">
      <c r="B546" s="1058" t="s">
        <v>502</v>
      </c>
      <c r="C546" s="1058"/>
      <c r="D546" s="1058"/>
      <c r="E546" s="1058"/>
      <c r="F546" s="1058"/>
      <c r="G546" s="1058" t="s">
        <v>114</v>
      </c>
      <c r="H546" s="1058"/>
      <c r="I546" s="1058"/>
      <c r="J546" s="1058"/>
      <c r="K546" s="1057" t="s">
        <v>112</v>
      </c>
      <c r="L546" s="1057"/>
      <c r="M546" s="1057"/>
      <c r="N546" s="1057"/>
      <c r="O546" s="1057"/>
      <c r="P546" s="1057"/>
      <c r="Q546" s="1057"/>
      <c r="R546" s="1057"/>
      <c r="S546" s="1057"/>
      <c r="T546" s="1057"/>
      <c r="U546" s="1057"/>
      <c r="V546" s="1057"/>
      <c r="W546" s="1057"/>
      <c r="X546" s="1057"/>
      <c r="Y546" s="1057"/>
      <c r="Z546" s="1057"/>
      <c r="AA546" s="1057"/>
      <c r="AB546" s="1057"/>
    </row>
    <row r="547" spans="2:36" s="110" customFormat="1" ht="15" customHeight="1" x14ac:dyDescent="0.2">
      <c r="B547" s="1058"/>
      <c r="C547" s="1058"/>
      <c r="D547" s="1058"/>
      <c r="E547" s="1058"/>
      <c r="F547" s="1058"/>
      <c r="G547" s="1058"/>
      <c r="H547" s="1058"/>
      <c r="I547" s="1058"/>
      <c r="J547" s="1058"/>
      <c r="K547" s="1057" t="s">
        <v>241</v>
      </c>
      <c r="L547" s="1057"/>
      <c r="M547" s="1058" t="s">
        <v>115</v>
      </c>
      <c r="N547" s="1058"/>
      <c r="O547" s="1058"/>
      <c r="P547" s="1058"/>
      <c r="Q547" s="1058"/>
      <c r="R547" s="1058"/>
      <c r="S547" s="1058"/>
      <c r="T547" s="1058"/>
      <c r="U547" s="1058"/>
      <c r="V547" s="1058"/>
      <c r="W547" s="1058"/>
      <c r="X547" s="1058" t="s">
        <v>116</v>
      </c>
      <c r="Y547" s="1058"/>
      <c r="Z547" s="1058"/>
      <c r="AA547" s="1058"/>
      <c r="AB547" s="1058"/>
    </row>
    <row r="548" spans="2:36" s="110" customFormat="1" ht="15" customHeight="1" x14ac:dyDescent="0.2">
      <c r="B548" s="1063"/>
      <c r="C548" s="1063"/>
      <c r="D548" s="1063"/>
      <c r="E548" s="1063"/>
      <c r="F548" s="1063"/>
      <c r="G548" s="1239"/>
      <c r="H548" s="1239"/>
      <c r="I548" s="1239"/>
      <c r="J548" s="1239"/>
      <c r="K548" s="1240"/>
      <c r="L548" s="1240"/>
      <c r="M548" s="1063"/>
      <c r="N548" s="1063"/>
      <c r="O548" s="1063"/>
      <c r="P548" s="1063"/>
      <c r="Q548" s="1063"/>
      <c r="R548" s="1063"/>
      <c r="S548" s="1063"/>
      <c r="T548" s="1063"/>
      <c r="U548" s="1063"/>
      <c r="V548" s="1063"/>
      <c r="W548" s="1063"/>
      <c r="X548" s="1063"/>
      <c r="Y548" s="1063"/>
      <c r="Z548" s="1063"/>
      <c r="AA548" s="1063"/>
      <c r="AB548" s="1063"/>
    </row>
    <row r="549" spans="2:36" s="110" customFormat="1" ht="15" customHeight="1" x14ac:dyDescent="0.2"/>
    <row r="550" spans="2:36" customFormat="1" ht="21" customHeight="1" x14ac:dyDescent="0.2">
      <c r="B550" s="53" t="s">
        <v>634</v>
      </c>
      <c r="C550" s="6"/>
      <c r="D550" s="6"/>
      <c r="E550" s="6"/>
      <c r="F550" s="6"/>
      <c r="G550" s="6"/>
      <c r="H550" s="6"/>
      <c r="I550" s="6"/>
      <c r="J550" s="6"/>
      <c r="K550" s="6"/>
      <c r="L550" s="6"/>
      <c r="M550" s="6"/>
      <c r="N550" s="6"/>
      <c r="O550" s="6"/>
      <c r="P550" s="6"/>
      <c r="Q550" s="6"/>
      <c r="R550" s="6"/>
      <c r="S550" s="6"/>
      <c r="T550" s="6"/>
      <c r="U550" s="6"/>
      <c r="V550" s="6"/>
      <c r="W550" s="6"/>
      <c r="X550" s="6"/>
      <c r="Y550" s="6"/>
      <c r="Z550" s="6"/>
      <c r="AA550" s="6"/>
    </row>
    <row r="551" spans="2:36" customFormat="1" ht="15" customHeight="1" x14ac:dyDescent="0.2">
      <c r="B551" s="717" t="s">
        <v>403</v>
      </c>
      <c r="C551" s="1249"/>
      <c r="D551" s="1249"/>
      <c r="E551" s="1249"/>
      <c r="F551" s="1249"/>
      <c r="G551" s="1249"/>
      <c r="H551" s="1250"/>
      <c r="I551" s="1117" t="s">
        <v>560</v>
      </c>
      <c r="J551" s="1118"/>
      <c r="K551" s="1118"/>
      <c r="L551" s="1115"/>
      <c r="M551" s="1115"/>
      <c r="N551" s="1116"/>
      <c r="O551" s="1117" t="s">
        <v>561</v>
      </c>
      <c r="P551" s="1118"/>
      <c r="Q551" s="1118"/>
      <c r="R551" s="1115"/>
      <c r="S551" s="1115"/>
      <c r="T551" s="1116"/>
      <c r="U551" s="6"/>
    </row>
    <row r="552" spans="2:36" customFormat="1" ht="15" customHeight="1" x14ac:dyDescent="0.2">
      <c r="B552" s="1251"/>
      <c r="C552" s="1252"/>
      <c r="D552" s="1252"/>
      <c r="E552" s="1252"/>
      <c r="F552" s="1252"/>
      <c r="G552" s="1252"/>
      <c r="H552" s="1253"/>
      <c r="I552" s="1119"/>
      <c r="J552" s="1120"/>
      <c r="K552" s="1121"/>
      <c r="L552" s="1113" t="s">
        <v>489</v>
      </c>
      <c r="M552" s="1113"/>
      <c r="N552" s="1114"/>
      <c r="O552" s="1119"/>
      <c r="P552" s="1120"/>
      <c r="Q552" s="1121"/>
      <c r="R552" s="1113" t="s">
        <v>489</v>
      </c>
      <c r="S552" s="1113"/>
      <c r="T552" s="1114"/>
      <c r="U552" s="6"/>
    </row>
    <row r="553" spans="2:36" customFormat="1" ht="15" customHeight="1" x14ac:dyDescent="0.2">
      <c r="B553" s="1251"/>
      <c r="C553" s="1252"/>
      <c r="D553" s="1252"/>
      <c r="E553" s="1252"/>
      <c r="F553" s="1252"/>
      <c r="G553" s="1252"/>
      <c r="H553" s="1253"/>
      <c r="I553" s="1122"/>
      <c r="J553" s="1122"/>
      <c r="K553" s="1122"/>
      <c r="L553" s="673"/>
      <c r="M553" s="673"/>
      <c r="N553" s="673"/>
      <c r="O553" s="1122"/>
      <c r="P553" s="1122"/>
      <c r="Q553" s="1122"/>
      <c r="R553" s="673"/>
      <c r="S553" s="673"/>
      <c r="T553" s="673"/>
      <c r="U553" s="6"/>
    </row>
    <row r="554" spans="2:36" customFormat="1" ht="15" customHeight="1" x14ac:dyDescent="0.2">
      <c r="B554" s="1251"/>
      <c r="C554" s="1252"/>
      <c r="D554" s="1252"/>
      <c r="E554" s="1252"/>
      <c r="F554" s="1252"/>
      <c r="G554" s="1252"/>
      <c r="H554" s="1253"/>
      <c r="I554" s="1117" t="s">
        <v>668</v>
      </c>
      <c r="J554" s="1118"/>
      <c r="K554" s="1118"/>
      <c r="L554" s="1115"/>
      <c r="M554" s="1115"/>
      <c r="N554" s="1116"/>
      <c r="O554" s="1117" t="s">
        <v>405</v>
      </c>
      <c r="P554" s="1118"/>
      <c r="Q554" s="1118"/>
      <c r="R554" s="1115"/>
      <c r="S554" s="1115"/>
      <c r="T554" s="1116"/>
      <c r="U554" s="6"/>
    </row>
    <row r="555" spans="2:36" customFormat="1" ht="15" customHeight="1" x14ac:dyDescent="0.2">
      <c r="B555" s="1251"/>
      <c r="C555" s="1252"/>
      <c r="D555" s="1252"/>
      <c r="E555" s="1252"/>
      <c r="F555" s="1252"/>
      <c r="G555" s="1252"/>
      <c r="H555" s="1253"/>
      <c r="I555" s="1119"/>
      <c r="J555" s="1120"/>
      <c r="K555" s="1121"/>
      <c r="L555" s="1113" t="s">
        <v>489</v>
      </c>
      <c r="M555" s="1113"/>
      <c r="N555" s="1114"/>
      <c r="O555" s="1119"/>
      <c r="P555" s="1120"/>
      <c r="Q555" s="1121"/>
      <c r="R555" s="1113" t="s">
        <v>489</v>
      </c>
      <c r="S555" s="1113"/>
      <c r="T555" s="1114"/>
      <c r="U555" s="6"/>
    </row>
    <row r="556" spans="2:36" customFormat="1" ht="15" customHeight="1" x14ac:dyDescent="0.2">
      <c r="B556" s="1251"/>
      <c r="C556" s="1252"/>
      <c r="D556" s="1252"/>
      <c r="E556" s="1252"/>
      <c r="F556" s="1252"/>
      <c r="G556" s="1252"/>
      <c r="H556" s="1253"/>
      <c r="I556" s="1122"/>
      <c r="J556" s="1122"/>
      <c r="K556" s="1122"/>
      <c r="L556" s="673"/>
      <c r="M556" s="673"/>
      <c r="N556" s="673"/>
      <c r="O556" s="1139">
        <f>IFERROR(AVERAGE(I553,O553,I556*12/9),"")</f>
        <v>0</v>
      </c>
      <c r="P556" s="1139"/>
      <c r="Q556" s="1139"/>
      <c r="R556" s="1139">
        <f>IFERROR(AVERAGE(L553,R553,L556*12/9),"")</f>
        <v>0</v>
      </c>
      <c r="S556" s="1139"/>
      <c r="T556" s="1139"/>
      <c r="U556" s="6"/>
    </row>
    <row r="557" spans="2:36" s="110" customFormat="1" ht="15" customHeight="1" x14ac:dyDescent="0.2">
      <c r="B557" s="1054" t="s">
        <v>112</v>
      </c>
      <c r="C557" s="1055"/>
      <c r="D557" s="1055"/>
      <c r="E557" s="1055"/>
      <c r="F557" s="1055"/>
      <c r="G557" s="1055"/>
      <c r="H557" s="1055"/>
      <c r="I557" s="1055"/>
      <c r="J557" s="1055"/>
      <c r="K557" s="1055"/>
      <c r="L557" s="1055"/>
      <c r="M557" s="1055"/>
      <c r="N557" s="1055"/>
      <c r="O557" s="1055"/>
      <c r="P557" s="1055"/>
      <c r="Q557" s="1055"/>
      <c r="R557" s="1055"/>
      <c r="S557" s="1055"/>
      <c r="T557" s="1055"/>
      <c r="U557" s="1055"/>
      <c r="V557" s="1055"/>
      <c r="W557" s="1055"/>
      <c r="X557" s="1055"/>
      <c r="Y557" s="1055"/>
      <c r="Z557" s="1055"/>
      <c r="AA557" s="1055"/>
      <c r="AB557" s="1056"/>
    </row>
    <row r="558" spans="2:36" customFormat="1" ht="15" customHeight="1" x14ac:dyDescent="0.2">
      <c r="B558" s="1255" t="s">
        <v>404</v>
      </c>
      <c r="C558" s="1255"/>
      <c r="D558" s="1255"/>
      <c r="E558" s="1255"/>
      <c r="F558" s="1255"/>
      <c r="G558" s="1255"/>
      <c r="H558" s="1255"/>
      <c r="I558" s="1255"/>
      <c r="J558" s="1255"/>
      <c r="K558" s="1255"/>
      <c r="L558" s="1255"/>
      <c r="M558" s="1255"/>
      <c r="N558" s="1255"/>
      <c r="O558" s="1255"/>
      <c r="P558" s="1255"/>
      <c r="Q558" s="1256"/>
      <c r="R558" s="1258" t="s">
        <v>481</v>
      </c>
      <c r="S558" s="1258"/>
      <c r="T558" s="1258"/>
      <c r="U558" s="1258"/>
      <c r="V558" s="1259" t="s">
        <v>457</v>
      </c>
      <c r="W558" s="1255"/>
      <c r="X558" s="1255"/>
      <c r="Y558" s="1255" t="s">
        <v>445</v>
      </c>
      <c r="Z558" s="1255"/>
      <c r="AA558" s="1255"/>
      <c r="AB558" s="1255"/>
      <c r="AC558" s="7"/>
      <c r="AD558" s="7"/>
      <c r="AE558" s="7"/>
      <c r="AF558" s="7"/>
      <c r="AG558" s="7"/>
      <c r="AH558" s="7"/>
      <c r="AI558" s="7"/>
      <c r="AJ558" s="7"/>
    </row>
    <row r="559" spans="2:36" customFormat="1" ht="15" customHeight="1" x14ac:dyDescent="0.2">
      <c r="B559" s="1208"/>
      <c r="C559" s="1208"/>
      <c r="D559" s="1208"/>
      <c r="E559" s="1208"/>
      <c r="F559" s="1208"/>
      <c r="G559" s="1208"/>
      <c r="H559" s="1208"/>
      <c r="I559" s="1208"/>
      <c r="J559" s="1208"/>
      <c r="K559" s="1208"/>
      <c r="L559" s="1208"/>
      <c r="M559" s="1208"/>
      <c r="N559" s="1208"/>
      <c r="O559" s="1208"/>
      <c r="P559" s="1208"/>
      <c r="Q559" s="1209"/>
      <c r="R559" s="1257"/>
      <c r="S559" s="1257"/>
      <c r="T559" s="1257"/>
      <c r="U559" s="1257"/>
      <c r="V559" s="1210"/>
      <c r="W559" s="1211"/>
      <c r="X559" s="1211"/>
      <c r="Y559" s="1211"/>
      <c r="Z559" s="1211"/>
      <c r="AA559" s="1211"/>
      <c r="AB559" s="1211"/>
      <c r="AC559" s="6"/>
      <c r="AD559" s="6"/>
      <c r="AE559" s="6"/>
      <c r="AF559" s="6"/>
      <c r="AG559" s="6"/>
      <c r="AH559" s="6"/>
      <c r="AI559" s="6"/>
      <c r="AJ559" s="6"/>
    </row>
    <row r="560" spans="2:36" customFormat="1" ht="15" customHeight="1" x14ac:dyDescent="0.2">
      <c r="B560" s="1208"/>
      <c r="C560" s="1208"/>
      <c r="D560" s="1208"/>
      <c r="E560" s="1208"/>
      <c r="F560" s="1208"/>
      <c r="G560" s="1208"/>
      <c r="H560" s="1208"/>
      <c r="I560" s="1208"/>
      <c r="J560" s="1208"/>
      <c r="K560" s="1208"/>
      <c r="L560" s="1208"/>
      <c r="M560" s="1208"/>
      <c r="N560" s="1208"/>
      <c r="O560" s="1208"/>
      <c r="P560" s="1208"/>
      <c r="Q560" s="1209"/>
      <c r="R560" s="1257"/>
      <c r="S560" s="1257"/>
      <c r="T560" s="1257"/>
      <c r="U560" s="1257"/>
      <c r="V560" s="1210"/>
      <c r="W560" s="1211"/>
      <c r="X560" s="1211"/>
      <c r="Y560" s="1211"/>
      <c r="Z560" s="1211"/>
      <c r="AA560" s="1211"/>
      <c r="AB560" s="1211"/>
      <c r="AC560" s="6"/>
      <c r="AD560" s="6"/>
      <c r="AE560" s="6"/>
      <c r="AF560" s="6"/>
      <c r="AG560" s="6"/>
      <c r="AH560" s="6"/>
      <c r="AI560" s="6"/>
      <c r="AJ560" s="6"/>
    </row>
    <row r="561" spans="2:36" customFormat="1" ht="15" customHeight="1" x14ac:dyDescent="0.2">
      <c r="B561" s="1208"/>
      <c r="C561" s="1208"/>
      <c r="D561" s="1208"/>
      <c r="E561" s="1208"/>
      <c r="F561" s="1208"/>
      <c r="G561" s="1208"/>
      <c r="H561" s="1208"/>
      <c r="I561" s="1208"/>
      <c r="J561" s="1208"/>
      <c r="K561" s="1208"/>
      <c r="L561" s="1208"/>
      <c r="M561" s="1208"/>
      <c r="N561" s="1208"/>
      <c r="O561" s="1208"/>
      <c r="P561" s="1208"/>
      <c r="Q561" s="1209"/>
      <c r="R561" s="1257"/>
      <c r="S561" s="1257"/>
      <c r="T561" s="1257"/>
      <c r="U561" s="1257"/>
      <c r="V561" s="1210"/>
      <c r="W561" s="1211"/>
      <c r="X561" s="1211"/>
      <c r="Y561" s="1211"/>
      <c r="Z561" s="1211"/>
      <c r="AA561" s="1211"/>
      <c r="AB561" s="1211"/>
      <c r="AC561" s="6"/>
      <c r="AD561" s="6"/>
      <c r="AE561" s="6"/>
      <c r="AF561" s="6"/>
      <c r="AG561" s="6"/>
      <c r="AH561" s="6"/>
      <c r="AI561" s="6"/>
      <c r="AJ561" s="6"/>
    </row>
    <row r="562" spans="2:36" customFormat="1" ht="15" customHeight="1" x14ac:dyDescent="0.2">
      <c r="B562" s="1208"/>
      <c r="C562" s="1208"/>
      <c r="D562" s="1208"/>
      <c r="E562" s="1208"/>
      <c r="F562" s="1208"/>
      <c r="G562" s="1208"/>
      <c r="H562" s="1208"/>
      <c r="I562" s="1208"/>
      <c r="J562" s="1208"/>
      <c r="K562" s="1208"/>
      <c r="L562" s="1208"/>
      <c r="M562" s="1208"/>
      <c r="N562" s="1208"/>
      <c r="O562" s="1208"/>
      <c r="P562" s="1208"/>
      <c r="Q562" s="1209"/>
      <c r="R562" s="1257"/>
      <c r="S562" s="1257"/>
      <c r="T562" s="1257"/>
      <c r="U562" s="1257"/>
      <c r="V562" s="1210"/>
      <c r="W562" s="1211"/>
      <c r="X562" s="1211"/>
      <c r="Y562" s="1211"/>
      <c r="Z562" s="1211"/>
      <c r="AA562" s="1211"/>
      <c r="AB562" s="1211"/>
      <c r="AC562" s="6"/>
      <c r="AD562" s="6"/>
      <c r="AE562" s="6"/>
      <c r="AF562" s="6"/>
      <c r="AG562" s="6"/>
      <c r="AH562" s="6"/>
      <c r="AI562" s="6"/>
      <c r="AJ562" s="6"/>
    </row>
    <row r="563" spans="2:36" customFormat="1" ht="15" customHeight="1" x14ac:dyDescent="0.2">
      <c r="B563" s="1208"/>
      <c r="C563" s="1208"/>
      <c r="D563" s="1208"/>
      <c r="E563" s="1208"/>
      <c r="F563" s="1208"/>
      <c r="G563" s="1208"/>
      <c r="H563" s="1208"/>
      <c r="I563" s="1208"/>
      <c r="J563" s="1208"/>
      <c r="K563" s="1208"/>
      <c r="L563" s="1208"/>
      <c r="M563" s="1208"/>
      <c r="N563" s="1208"/>
      <c r="O563" s="1208"/>
      <c r="P563" s="1208"/>
      <c r="Q563" s="1209"/>
      <c r="R563" s="1257"/>
      <c r="S563" s="1257"/>
      <c r="T563" s="1257"/>
      <c r="U563" s="1257"/>
      <c r="V563" s="1210"/>
      <c r="W563" s="1211"/>
      <c r="X563" s="1211"/>
      <c r="Y563" s="1211"/>
      <c r="Z563" s="1211"/>
      <c r="AA563" s="1211"/>
      <c r="AB563" s="1211"/>
      <c r="AC563" s="6"/>
      <c r="AD563" s="6"/>
      <c r="AE563" s="6"/>
      <c r="AF563" s="6"/>
      <c r="AG563" s="6"/>
      <c r="AH563" s="6"/>
      <c r="AI563" s="6"/>
      <c r="AJ563" s="6"/>
    </row>
    <row r="564" spans="2:36" customFormat="1" ht="15" customHeight="1" x14ac:dyDescent="0.2">
      <c r="B564" s="6"/>
      <c r="C564" s="6"/>
      <c r="D564" s="6"/>
      <c r="E564" s="6"/>
      <c r="F564" s="6"/>
      <c r="G564" s="6"/>
      <c r="H564" s="6"/>
      <c r="I564" s="6"/>
      <c r="J564" s="6"/>
      <c r="K564" s="6"/>
      <c r="L564" s="6"/>
      <c r="M564" s="6"/>
      <c r="N564" s="6"/>
      <c r="O564" s="6"/>
      <c r="P564" s="6"/>
      <c r="Q564" s="6"/>
      <c r="R564" s="6"/>
      <c r="S564" s="6"/>
      <c r="T564" s="6"/>
      <c r="U564" s="6"/>
      <c r="V564" s="6"/>
      <c r="W564" s="6"/>
      <c r="X564" s="6"/>
      <c r="Y564" s="6"/>
      <c r="Z564" s="6"/>
      <c r="AA564" s="6"/>
    </row>
    <row r="565" spans="2:36" s="110" customFormat="1" ht="15" customHeight="1" x14ac:dyDescent="0.2">
      <c r="B565" s="236"/>
      <c r="C565" s="236"/>
      <c r="D565" s="236"/>
      <c r="E565" s="236"/>
      <c r="F565" s="236"/>
      <c r="G565" s="236"/>
      <c r="H565" s="236"/>
      <c r="I565" s="236"/>
      <c r="J565" s="236"/>
      <c r="K565" s="236"/>
      <c r="L565" s="236"/>
      <c r="M565" s="236"/>
      <c r="N565" s="236"/>
      <c r="O565" s="236"/>
      <c r="P565" s="236"/>
      <c r="Q565" s="236"/>
      <c r="R565" s="236"/>
      <c r="S565" s="236"/>
      <c r="T565" s="236"/>
      <c r="U565" s="236"/>
      <c r="V565" s="236"/>
      <c r="W565" s="236"/>
      <c r="X565" s="236"/>
      <c r="Y565" s="236"/>
      <c r="Z565" s="236"/>
      <c r="AA565" s="236"/>
      <c r="AB565" s="236"/>
    </row>
    <row r="566" spans="2:36" s="2" customFormat="1" ht="75" customHeight="1" x14ac:dyDescent="0.2">
      <c r="B566" s="1294" t="s">
        <v>724</v>
      </c>
      <c r="C566" s="1294"/>
      <c r="D566" s="1294"/>
      <c r="E566" s="1294"/>
      <c r="F566" s="1294"/>
      <c r="G566" s="1294"/>
      <c r="H566" s="1294"/>
      <c r="I566" s="1294"/>
      <c r="J566" s="1294"/>
      <c r="K566" s="1294"/>
      <c r="L566" s="1294"/>
      <c r="M566" s="1294"/>
      <c r="N566" s="1294"/>
      <c r="O566" s="1294"/>
      <c r="P566" s="1294"/>
      <c r="Q566" s="1294"/>
      <c r="R566" s="1294"/>
      <c r="S566" s="1294"/>
      <c r="T566" s="1294"/>
      <c r="U566" s="1294"/>
      <c r="V566" s="1294"/>
      <c r="W566" s="1294"/>
      <c r="X566" s="1294"/>
      <c r="Y566" s="1294"/>
      <c r="Z566" s="1294"/>
      <c r="AA566" s="1294"/>
      <c r="AB566" s="1294"/>
    </row>
    <row r="567" spans="2:36" s="2" customFormat="1" ht="15" customHeight="1" x14ac:dyDescent="0.2">
      <c r="B567" s="1295" t="s">
        <v>99</v>
      </c>
      <c r="C567" s="1295"/>
      <c r="D567" s="1295"/>
      <c r="E567" s="1295"/>
      <c r="F567" s="1295" t="s">
        <v>531</v>
      </c>
      <c r="G567" s="1295"/>
      <c r="H567" s="1295"/>
      <c r="I567" s="1295" t="s">
        <v>532</v>
      </c>
      <c r="J567" s="1295"/>
      <c r="K567" s="1295"/>
      <c r="L567" s="1295" t="s">
        <v>533</v>
      </c>
      <c r="M567" s="1295"/>
      <c r="N567" s="1295"/>
      <c r="O567" s="1295" t="s">
        <v>534</v>
      </c>
      <c r="P567" s="1295"/>
      <c r="Q567" s="1295"/>
      <c r="R567" s="1297" t="s">
        <v>535</v>
      </c>
      <c r="S567" s="1297"/>
      <c r="T567" s="1297"/>
      <c r="U567" s="1297"/>
      <c r="V567" s="1297"/>
      <c r="W567" s="1297" t="s">
        <v>536</v>
      </c>
      <c r="X567" s="1297"/>
      <c r="Y567" s="1297"/>
      <c r="Z567" s="1297"/>
      <c r="AA567" s="1297"/>
      <c r="AB567" s="1297"/>
    </row>
    <row r="568" spans="2:36" s="2" customFormat="1" ht="60" customHeight="1" x14ac:dyDescent="0.2">
      <c r="B568" s="1107" t="s">
        <v>537</v>
      </c>
      <c r="C568" s="1107"/>
      <c r="D568" s="1107"/>
      <c r="E568" s="1107"/>
      <c r="F568" s="1298">
        <v>20000</v>
      </c>
      <c r="G568" s="1299"/>
      <c r="H568" s="1299"/>
      <c r="I568" s="1298">
        <v>1000</v>
      </c>
      <c r="J568" s="1299"/>
      <c r="K568" s="1299"/>
      <c r="L568" s="1300">
        <v>5</v>
      </c>
      <c r="M568" s="1300"/>
      <c r="N568" s="1300"/>
      <c r="O568" s="1301" t="s">
        <v>647</v>
      </c>
      <c r="P568" s="1301"/>
      <c r="Q568" s="1301"/>
      <c r="R568" s="811" t="s">
        <v>538</v>
      </c>
      <c r="S568" s="811"/>
      <c r="T568" s="811"/>
      <c r="U568" s="811"/>
      <c r="V568" s="811"/>
      <c r="W568" s="1107" t="s">
        <v>648</v>
      </c>
      <c r="X568" s="1107"/>
      <c r="Y568" s="1107"/>
      <c r="Z568" s="1107"/>
      <c r="AA568" s="1107"/>
      <c r="AB568" s="1107"/>
    </row>
    <row r="569" spans="2:36" s="2" customFormat="1" ht="15" customHeight="1" x14ac:dyDescent="0.2">
      <c r="B569" s="1107"/>
      <c r="C569" s="1107"/>
      <c r="D569" s="1107"/>
      <c r="E569" s="1107"/>
      <c r="F569" s="1296"/>
      <c r="G569" s="1296"/>
      <c r="H569" s="1296"/>
      <c r="I569" s="1296"/>
      <c r="J569" s="1296"/>
      <c r="K569" s="1296"/>
      <c r="L569" s="1296"/>
      <c r="M569" s="1296"/>
      <c r="N569" s="1296"/>
      <c r="O569" s="1296"/>
      <c r="P569" s="1296"/>
      <c r="Q569" s="1296"/>
      <c r="R569" s="811"/>
      <c r="S569" s="811"/>
      <c r="T569" s="811"/>
      <c r="U569" s="811"/>
      <c r="V569" s="811"/>
      <c r="W569" s="1107"/>
      <c r="X569" s="1107"/>
      <c r="Y569" s="1107"/>
      <c r="Z569" s="1107"/>
      <c r="AA569" s="1107"/>
      <c r="AB569" s="1107"/>
    </row>
    <row r="570" spans="2:36" s="2" customFormat="1" ht="15" customHeight="1" x14ac:dyDescent="0.2">
      <c r="B570" s="1107"/>
      <c r="C570" s="1107"/>
      <c r="D570" s="1107"/>
      <c r="E570" s="1107"/>
      <c r="F570" s="1296"/>
      <c r="G570" s="1296"/>
      <c r="H570" s="1296"/>
      <c r="I570" s="1296"/>
      <c r="J570" s="1296"/>
      <c r="K570" s="1296"/>
      <c r="L570" s="1296"/>
      <c r="M570" s="1296"/>
      <c r="N570" s="1296"/>
      <c r="O570" s="1296"/>
      <c r="P570" s="1296"/>
      <c r="Q570" s="1296"/>
      <c r="R570" s="811"/>
      <c r="S570" s="811"/>
      <c r="T570" s="811"/>
      <c r="U570" s="811"/>
      <c r="V570" s="811"/>
      <c r="W570" s="1107"/>
      <c r="X570" s="1107"/>
      <c r="Y570" s="1107"/>
      <c r="Z570" s="1107"/>
      <c r="AA570" s="1107"/>
      <c r="AB570" s="1107"/>
    </row>
    <row r="571" spans="2:36" s="2" customFormat="1" ht="9" customHeight="1" x14ac:dyDescent="0.2">
      <c r="B571" s="229"/>
      <c r="C571" s="229"/>
      <c r="D571" s="229"/>
      <c r="E571" s="229"/>
      <c r="F571" s="229"/>
      <c r="G571" s="229"/>
      <c r="H571" s="229"/>
      <c r="I571" s="229"/>
      <c r="J571" s="229"/>
      <c r="K571" s="229"/>
      <c r="L571" s="229"/>
      <c r="M571" s="229"/>
      <c r="N571" s="229"/>
      <c r="O571" s="229"/>
      <c r="P571" s="229"/>
      <c r="Q571" s="229"/>
      <c r="R571" s="229"/>
      <c r="S571" s="229"/>
      <c r="T571" s="229"/>
      <c r="U571" s="229"/>
      <c r="V571" s="229"/>
      <c r="W571" s="229"/>
      <c r="X571" s="229"/>
      <c r="Y571" s="229"/>
      <c r="Z571" s="229"/>
      <c r="AA571" s="229"/>
      <c r="AB571" s="230"/>
    </row>
    <row r="572" spans="2:36" s="2" customFormat="1" ht="38.4" customHeight="1" x14ac:dyDescent="0.2">
      <c r="B572" s="1294" t="s">
        <v>636</v>
      </c>
      <c r="C572" s="1294"/>
      <c r="D572" s="1294"/>
      <c r="E572" s="1294"/>
      <c r="F572" s="1294"/>
      <c r="G572" s="1294"/>
      <c r="H572" s="1294"/>
      <c r="I572" s="1294"/>
      <c r="J572" s="1294"/>
      <c r="K572" s="1294"/>
      <c r="L572" s="1294"/>
      <c r="M572" s="1294"/>
      <c r="N572" s="1294"/>
      <c r="O572" s="1294"/>
      <c r="P572" s="1294"/>
      <c r="Q572" s="1294"/>
      <c r="R572" s="1294"/>
      <c r="S572" s="1294"/>
      <c r="T572" s="1294"/>
      <c r="U572" s="1294"/>
      <c r="V572" s="1294"/>
      <c r="W572" s="1294"/>
      <c r="X572" s="1294"/>
      <c r="Y572" s="1294"/>
      <c r="Z572" s="1294"/>
      <c r="AA572" s="1294"/>
      <c r="AB572" s="1294"/>
    </row>
    <row r="573" spans="2:36" s="2" customFormat="1" ht="51" customHeight="1" x14ac:dyDescent="0.2">
      <c r="B573" s="1305"/>
      <c r="C573" s="1305"/>
      <c r="D573" s="1305"/>
      <c r="E573" s="1305"/>
      <c r="F573" s="1305"/>
      <c r="G573" s="1305"/>
      <c r="H573" s="1305"/>
      <c r="I573" s="1305"/>
      <c r="J573" s="1305"/>
      <c r="K573" s="1305"/>
      <c r="L573" s="1305"/>
      <c r="M573" s="1305"/>
      <c r="N573" s="1305"/>
      <c r="O573" s="1305"/>
      <c r="P573" s="1305"/>
      <c r="Q573" s="1305"/>
      <c r="R573" s="1305"/>
      <c r="S573" s="1305"/>
      <c r="T573" s="1305"/>
      <c r="U573" s="1305"/>
      <c r="V573" s="1305"/>
      <c r="W573" s="1305"/>
      <c r="X573" s="1305"/>
      <c r="Y573" s="1305"/>
      <c r="Z573" s="1305"/>
      <c r="AA573" s="1305"/>
      <c r="AB573" s="1305"/>
    </row>
    <row r="574" spans="2:36" s="2" customFormat="1" ht="9" customHeight="1" x14ac:dyDescent="0.2">
      <c r="B574" s="255"/>
      <c r="C574" s="255"/>
      <c r="D574" s="255"/>
      <c r="E574" s="255"/>
      <c r="F574" s="255"/>
      <c r="G574" s="255"/>
      <c r="H574" s="255"/>
      <c r="I574" s="256"/>
      <c r="J574" s="256"/>
      <c r="K574" s="256"/>
      <c r="L574" s="256"/>
      <c r="M574" s="255"/>
      <c r="N574" s="255"/>
      <c r="O574" s="255"/>
      <c r="P574" s="255"/>
      <c r="Q574" s="255"/>
      <c r="R574" s="255"/>
      <c r="S574" s="255"/>
      <c r="T574" s="255"/>
      <c r="U574" s="255"/>
      <c r="V574" s="255"/>
      <c r="W574" s="255"/>
      <c r="X574" s="255"/>
      <c r="Y574" s="255"/>
      <c r="Z574" s="255"/>
      <c r="AA574" s="255"/>
      <c r="AB574" s="230"/>
    </row>
    <row r="575" spans="2:36" s="252" customFormat="1" ht="38.4" customHeight="1" x14ac:dyDescent="0.2">
      <c r="B575" s="1294" t="s">
        <v>637</v>
      </c>
      <c r="C575" s="1294"/>
      <c r="D575" s="1294"/>
      <c r="E575" s="1294"/>
      <c r="F575" s="1294"/>
      <c r="G575" s="1294"/>
      <c r="H575" s="1294"/>
      <c r="I575" s="1294"/>
      <c r="J575" s="1294"/>
      <c r="K575" s="1294"/>
      <c r="L575" s="1294"/>
      <c r="M575" s="1294"/>
      <c r="N575" s="1294"/>
      <c r="O575" s="1294"/>
      <c r="P575" s="1294"/>
      <c r="Q575" s="1294"/>
      <c r="R575" s="1294"/>
      <c r="S575" s="1294"/>
      <c r="T575" s="1294"/>
      <c r="U575" s="1294"/>
      <c r="V575" s="1294"/>
      <c r="W575" s="1294"/>
      <c r="X575" s="1294"/>
      <c r="Y575" s="1294"/>
      <c r="Z575" s="1294"/>
      <c r="AA575" s="1294"/>
      <c r="AB575" s="1294"/>
    </row>
    <row r="576" spans="2:36" s="252" customFormat="1" ht="15" customHeight="1" x14ac:dyDescent="0.2">
      <c r="B576" s="1269" t="s">
        <v>539</v>
      </c>
      <c r="C576" s="1269"/>
      <c r="D576" s="1269"/>
      <c r="E576" s="1269"/>
      <c r="F576" s="1269" t="s">
        <v>115</v>
      </c>
      <c r="G576" s="1269"/>
      <c r="H576" s="1269"/>
      <c r="I576" s="1269"/>
      <c r="J576" s="1269"/>
      <c r="K576" s="1269"/>
      <c r="L576" s="1269"/>
      <c r="M576" s="1269"/>
      <c r="N576" s="1269"/>
      <c r="O576" s="1269"/>
      <c r="P576" s="1269"/>
      <c r="Q576" s="1269"/>
      <c r="R576" s="1269"/>
      <c r="S576" s="1269"/>
      <c r="T576" s="1269" t="s">
        <v>116</v>
      </c>
      <c r="U576" s="1269"/>
      <c r="V576" s="1269"/>
      <c r="W576" s="1269"/>
      <c r="X576" s="1269"/>
      <c r="Y576" s="1269" t="s">
        <v>540</v>
      </c>
      <c r="Z576" s="1269"/>
      <c r="AA576" s="1269"/>
      <c r="AB576" s="1269"/>
    </row>
    <row r="577" spans="2:29" s="252" customFormat="1" ht="15" customHeight="1" x14ac:dyDescent="0.2">
      <c r="B577" s="1304"/>
      <c r="C577" s="1304"/>
      <c r="D577" s="1304"/>
      <c r="E577" s="1304"/>
      <c r="F577" s="1304"/>
      <c r="G577" s="1304"/>
      <c r="H577" s="1304"/>
      <c r="I577" s="1304"/>
      <c r="J577" s="1304"/>
      <c r="K577" s="1304"/>
      <c r="L577" s="1304"/>
      <c r="M577" s="1304"/>
      <c r="N577" s="1304"/>
      <c r="O577" s="1304"/>
      <c r="P577" s="1304"/>
      <c r="Q577" s="1304"/>
      <c r="R577" s="1304"/>
      <c r="S577" s="1304"/>
      <c r="T577" s="1304"/>
      <c r="U577" s="1304"/>
      <c r="V577" s="1304"/>
      <c r="W577" s="1304"/>
      <c r="X577" s="1304"/>
      <c r="Y577" s="1109"/>
      <c r="Z577" s="1109"/>
      <c r="AA577" s="1109"/>
      <c r="AB577" s="1109"/>
    </row>
    <row r="578" spans="2:29" s="252" customFormat="1" ht="15" customHeight="1" x14ac:dyDescent="0.2">
      <c r="B578" s="1304"/>
      <c r="C578" s="1304"/>
      <c r="D578" s="1304"/>
      <c r="E578" s="1304"/>
      <c r="F578" s="1304"/>
      <c r="G578" s="1304"/>
      <c r="H578" s="1304"/>
      <c r="I578" s="1304"/>
      <c r="J578" s="1304"/>
      <c r="K578" s="1304"/>
      <c r="L578" s="1304"/>
      <c r="M578" s="1304"/>
      <c r="N578" s="1304"/>
      <c r="O578" s="1304"/>
      <c r="P578" s="1304"/>
      <c r="Q578" s="1304"/>
      <c r="R578" s="1304"/>
      <c r="S578" s="1304"/>
      <c r="T578" s="1304"/>
      <c r="U578" s="1304"/>
      <c r="V578" s="1304"/>
      <c r="W578" s="1304"/>
      <c r="X578" s="1304"/>
      <c r="Y578" s="1109"/>
      <c r="Z578" s="1109"/>
      <c r="AA578" s="1109"/>
      <c r="AB578" s="1109"/>
    </row>
    <row r="579" spans="2:29" s="252" customFormat="1" ht="15" customHeight="1" x14ac:dyDescent="0.2">
      <c r="B579" s="1304"/>
      <c r="C579" s="1304"/>
      <c r="D579" s="1304"/>
      <c r="E579" s="1304"/>
      <c r="F579" s="1304"/>
      <c r="G579" s="1304"/>
      <c r="H579" s="1304"/>
      <c r="I579" s="1304"/>
      <c r="J579" s="1304"/>
      <c r="K579" s="1304"/>
      <c r="L579" s="1304"/>
      <c r="M579" s="1304"/>
      <c r="N579" s="1304"/>
      <c r="O579" s="1304"/>
      <c r="P579" s="1304"/>
      <c r="Q579" s="1304"/>
      <c r="R579" s="1304"/>
      <c r="S579" s="1304"/>
      <c r="T579" s="1304"/>
      <c r="U579" s="1304"/>
      <c r="V579" s="1304"/>
      <c r="W579" s="1304"/>
      <c r="X579" s="1304"/>
      <c r="Y579" s="1109"/>
      <c r="Z579" s="1109"/>
      <c r="AA579" s="1109"/>
      <c r="AB579" s="1109"/>
    </row>
    <row r="580" spans="2:29" s="252" customFormat="1" ht="9" customHeight="1" x14ac:dyDescent="0.2">
      <c r="B580" s="179"/>
      <c r="C580" s="179"/>
      <c r="D580" s="179"/>
      <c r="E580" s="179"/>
      <c r="F580" s="179"/>
      <c r="G580" s="179"/>
      <c r="H580" s="179"/>
      <c r="I580" s="179"/>
      <c r="J580" s="179"/>
      <c r="K580" s="179"/>
      <c r="L580" s="179"/>
      <c r="M580" s="179"/>
      <c r="N580" s="179"/>
      <c r="O580" s="179"/>
      <c r="P580" s="179"/>
      <c r="Q580" s="179"/>
      <c r="R580" s="179"/>
      <c r="S580" s="179"/>
      <c r="T580" s="179"/>
      <c r="U580" s="179"/>
      <c r="V580" s="179"/>
      <c r="W580" s="179"/>
      <c r="X580" s="179"/>
      <c r="Y580" s="253"/>
      <c r="Z580" s="253"/>
      <c r="AA580" s="253"/>
    </row>
    <row r="581" spans="2:29" s="2" customFormat="1" ht="15" customHeight="1" x14ac:dyDescent="0.2">
      <c r="B581" s="47" t="s">
        <v>597</v>
      </c>
      <c r="C581" s="47"/>
      <c r="D581" s="47"/>
      <c r="E581" s="47"/>
      <c r="F581" s="47"/>
      <c r="G581" s="47"/>
      <c r="H581" s="47"/>
      <c r="I581" s="47"/>
      <c r="J581" s="47"/>
      <c r="K581" s="47"/>
      <c r="L581" s="47"/>
      <c r="M581" s="47"/>
      <c r="O581" s="140"/>
      <c r="P581" s="140"/>
      <c r="Q581" s="140"/>
      <c r="R581" s="140"/>
      <c r="S581" s="140"/>
      <c r="T581" s="140"/>
      <c r="U581" s="140"/>
      <c r="V581" s="140"/>
      <c r="W581" s="140"/>
      <c r="X581" s="140"/>
      <c r="Y581" s="140"/>
    </row>
    <row r="582" spans="2:29" s="96" customFormat="1" ht="15" customHeight="1" x14ac:dyDescent="0.2">
      <c r="B582" s="96" t="s">
        <v>598</v>
      </c>
    </row>
    <row r="583" spans="2:29" s="96" customFormat="1" ht="13.5" customHeight="1" x14ac:dyDescent="0.2">
      <c r="B583" s="1181" t="s">
        <v>234</v>
      </c>
      <c r="C583" s="1182" t="s">
        <v>413</v>
      </c>
      <c r="D583" s="1183"/>
      <c r="E583" s="1183"/>
      <c r="F583" s="1183"/>
      <c r="G583" s="1183"/>
      <c r="H583" s="1183"/>
      <c r="I583" s="1183"/>
      <c r="J583" s="1184"/>
      <c r="K583" s="1182" t="s">
        <v>414</v>
      </c>
      <c r="L583" s="1183"/>
      <c r="M583" s="1183"/>
      <c r="N583" s="1183"/>
      <c r="O583" s="1183"/>
      <c r="P583" s="1183"/>
      <c r="Q583" s="1183"/>
      <c r="R583" s="1183"/>
      <c r="S583" s="1183"/>
      <c r="T583" s="1183"/>
      <c r="U583" s="1183"/>
      <c r="V583" s="1183"/>
      <c r="W583" s="1183"/>
      <c r="X583" s="1183"/>
      <c r="Y583" s="1183"/>
      <c r="Z583" s="1183"/>
      <c r="AA583" s="1183"/>
      <c r="AB583" s="1184"/>
    </row>
    <row r="584" spans="2:29" s="96" customFormat="1" ht="15" customHeight="1" x14ac:dyDescent="0.2">
      <c r="B584" s="1181"/>
      <c r="C584" s="1185" t="s">
        <v>215</v>
      </c>
      <c r="D584" s="1186"/>
      <c r="E584" s="1186"/>
      <c r="F584" s="1186"/>
      <c r="G584" s="1186"/>
      <c r="H584" s="1186"/>
      <c r="I584" s="1186"/>
      <c r="J584" s="1187"/>
      <c r="K584" s="1190" t="s">
        <v>214</v>
      </c>
      <c r="L584" s="1191"/>
      <c r="M584" s="1191"/>
      <c r="N584" s="1191"/>
      <c r="O584" s="1192"/>
      <c r="P584" s="1182" t="s">
        <v>213</v>
      </c>
      <c r="Q584" s="1183"/>
      <c r="R584" s="1183"/>
      <c r="S584" s="1183"/>
      <c r="T584" s="1184"/>
      <c r="U584" s="1193" t="s">
        <v>55</v>
      </c>
      <c r="V584" s="1193"/>
      <c r="W584" s="1193"/>
      <c r="X584" s="1193"/>
      <c r="Y584" s="1193"/>
      <c r="Z584" s="1193"/>
      <c r="AA584" s="1193"/>
      <c r="AB584" s="1193"/>
    </row>
    <row r="585" spans="2:29" s="96" customFormat="1" ht="10.5" customHeight="1" x14ac:dyDescent="0.2">
      <c r="B585" s="1181"/>
      <c r="C585" s="1188"/>
      <c r="D585" s="1189"/>
      <c r="E585" s="1189"/>
      <c r="F585" s="1189"/>
      <c r="G585" s="1189"/>
      <c r="H585" s="1189"/>
      <c r="I585" s="1189"/>
      <c r="J585" s="1189"/>
      <c r="K585" s="1217"/>
      <c r="L585" s="1217"/>
      <c r="M585" s="1218"/>
      <c r="N585" s="1218"/>
      <c r="O585" s="1218"/>
      <c r="P585" s="1217"/>
      <c r="Q585" s="1217"/>
      <c r="R585" s="1218"/>
      <c r="S585" s="1218"/>
      <c r="T585" s="1218"/>
      <c r="U585" s="1273"/>
      <c r="V585" s="1273"/>
      <c r="W585" s="1273"/>
      <c r="X585" s="1274"/>
      <c r="Y585" s="1274"/>
      <c r="Z585" s="1274"/>
      <c r="AA585" s="1274"/>
      <c r="AB585" s="1274"/>
      <c r="AC585" s="2"/>
    </row>
    <row r="586" spans="2:29" s="96" customFormat="1" ht="39" customHeight="1" x14ac:dyDescent="0.2">
      <c r="B586" s="1181"/>
      <c r="C586" s="1185" t="s">
        <v>211</v>
      </c>
      <c r="D586" s="1187"/>
      <c r="E586" s="1185" t="s">
        <v>210</v>
      </c>
      <c r="F586" s="1187"/>
      <c r="G586" s="1185" t="s">
        <v>209</v>
      </c>
      <c r="H586" s="1187"/>
      <c r="I586" s="1185" t="s">
        <v>208</v>
      </c>
      <c r="J586" s="1186"/>
      <c r="K586" s="1221" t="s">
        <v>482</v>
      </c>
      <c r="L586" s="1221"/>
      <c r="M586" s="1219" t="s">
        <v>484</v>
      </c>
      <c r="N586" s="1219"/>
      <c r="O586" s="1220" t="s">
        <v>212</v>
      </c>
      <c r="P586" s="1219" t="s">
        <v>482</v>
      </c>
      <c r="Q586" s="1219"/>
      <c r="R586" s="1219" t="s">
        <v>484</v>
      </c>
      <c r="S586" s="1219"/>
      <c r="T586" s="1223" t="s">
        <v>212</v>
      </c>
      <c r="U586" s="1221" t="s">
        <v>482</v>
      </c>
      <c r="V586" s="1221"/>
      <c r="W586" s="1221"/>
      <c r="X586" s="1221" t="s">
        <v>483</v>
      </c>
      <c r="Y586" s="1221"/>
      <c r="Z586" s="1221"/>
      <c r="AA586" s="1275" t="s">
        <v>212</v>
      </c>
      <c r="AB586" s="1276"/>
      <c r="AC586" s="2"/>
    </row>
    <row r="587" spans="2:29" s="96" customFormat="1" ht="39" customHeight="1" x14ac:dyDescent="0.2">
      <c r="B587" s="1181"/>
      <c r="C587" s="1188"/>
      <c r="D587" s="1216"/>
      <c r="E587" s="1188"/>
      <c r="F587" s="1216"/>
      <c r="G587" s="1188"/>
      <c r="H587" s="1216"/>
      <c r="I587" s="1188"/>
      <c r="J587" s="1189"/>
      <c r="K587" s="1223"/>
      <c r="L587" s="1223"/>
      <c r="M587" s="1220"/>
      <c r="N587" s="1220"/>
      <c r="O587" s="1220"/>
      <c r="P587" s="1220"/>
      <c r="Q587" s="1220"/>
      <c r="R587" s="1220"/>
      <c r="S587" s="1220"/>
      <c r="T587" s="1223"/>
      <c r="U587" s="1222"/>
      <c r="V587" s="1222"/>
      <c r="W587" s="1222"/>
      <c r="X587" s="1222"/>
      <c r="Y587" s="1222"/>
      <c r="Z587" s="1222"/>
      <c r="AA587" s="1277"/>
      <c r="AB587" s="1278"/>
      <c r="AC587" s="2"/>
    </row>
    <row r="588" spans="2:29" s="96" customFormat="1" ht="21.75" customHeight="1" x14ac:dyDescent="0.2">
      <c r="B588" s="224" t="s">
        <v>574</v>
      </c>
      <c r="C588" s="1206"/>
      <c r="D588" s="1207"/>
      <c r="E588" s="1206"/>
      <c r="F588" s="1207"/>
      <c r="G588" s="1212" t="str">
        <f>+IFERROR(ROUND((E588/C588*100),0),"")</f>
        <v/>
      </c>
      <c r="H588" s="1213"/>
      <c r="I588" s="1206"/>
      <c r="J588" s="1207"/>
      <c r="K588" s="1206"/>
      <c r="L588" s="1207"/>
      <c r="M588" s="1206"/>
      <c r="N588" s="1207"/>
      <c r="O588" s="106"/>
      <c r="P588" s="1206"/>
      <c r="Q588" s="1207"/>
      <c r="R588" s="1206"/>
      <c r="S588" s="1207"/>
      <c r="T588" s="106"/>
      <c r="U588" s="1236">
        <f>SUM(K588,P588)</f>
        <v>0</v>
      </c>
      <c r="V588" s="1238"/>
      <c r="W588" s="1237"/>
      <c r="X588" s="1236">
        <f>SUM(M588,R588)</f>
        <v>0</v>
      </c>
      <c r="Y588" s="1238"/>
      <c r="Z588" s="1237"/>
      <c r="AA588" s="1236">
        <f>SUM(O588,T588)</f>
        <v>0</v>
      </c>
      <c r="AB588" s="1237"/>
      <c r="AC588" s="2"/>
    </row>
    <row r="589" spans="2:29" s="96" customFormat="1" ht="21.75" customHeight="1" x14ac:dyDescent="0.2">
      <c r="B589" s="224" t="s">
        <v>575</v>
      </c>
      <c r="C589" s="1206"/>
      <c r="D589" s="1207"/>
      <c r="E589" s="1206"/>
      <c r="F589" s="1207"/>
      <c r="G589" s="1212" t="str">
        <f>+IFERROR(ROUND((E589/C589*100),0),"")</f>
        <v/>
      </c>
      <c r="H589" s="1213"/>
      <c r="I589" s="1206"/>
      <c r="J589" s="1207"/>
      <c r="K589" s="1206"/>
      <c r="L589" s="1207"/>
      <c r="M589" s="1206"/>
      <c r="N589" s="1207"/>
      <c r="O589" s="106"/>
      <c r="P589" s="1206"/>
      <c r="Q589" s="1207"/>
      <c r="R589" s="1206"/>
      <c r="S589" s="1207"/>
      <c r="T589" s="106"/>
      <c r="U589" s="1236">
        <f>SUM(K589,P589)</f>
        <v>0</v>
      </c>
      <c r="V589" s="1238"/>
      <c r="W589" s="1237"/>
      <c r="X589" s="1236">
        <f>SUM(M589,R589)</f>
        <v>0</v>
      </c>
      <c r="Y589" s="1238"/>
      <c r="Z589" s="1237"/>
      <c r="AA589" s="1236">
        <f>SUM(O589,T589)</f>
        <v>0</v>
      </c>
      <c r="AB589" s="1237"/>
      <c r="AC589" s="2"/>
    </row>
    <row r="590" spans="2:29" s="96" customFormat="1" ht="21.75" customHeight="1" x14ac:dyDescent="0.2">
      <c r="B590" s="224" t="s">
        <v>669</v>
      </c>
      <c r="C590" s="1206"/>
      <c r="D590" s="1207"/>
      <c r="E590" s="1206"/>
      <c r="F590" s="1207"/>
      <c r="G590" s="1212" t="str">
        <f>+IFERROR(ROUND((E590/C590*100),0),"")</f>
        <v/>
      </c>
      <c r="H590" s="1213"/>
      <c r="I590" s="1206"/>
      <c r="J590" s="1207"/>
      <c r="K590" s="1206"/>
      <c r="L590" s="1207"/>
      <c r="M590" s="1206"/>
      <c r="N590" s="1207"/>
      <c r="O590" s="106"/>
      <c r="P590" s="1206"/>
      <c r="Q590" s="1207"/>
      <c r="R590" s="1206"/>
      <c r="S590" s="1207"/>
      <c r="T590" s="106"/>
      <c r="U590" s="1236">
        <f>SUM(K590,P590)</f>
        <v>0</v>
      </c>
      <c r="V590" s="1238"/>
      <c r="W590" s="1237"/>
      <c r="X590" s="1236">
        <f>SUM(M590,R590)</f>
        <v>0</v>
      </c>
      <c r="Y590" s="1238"/>
      <c r="Z590" s="1237"/>
      <c r="AA590" s="1236">
        <f>SUM(O590,T590)</f>
        <v>0</v>
      </c>
      <c r="AB590" s="1237"/>
      <c r="AC590" s="2"/>
    </row>
    <row r="591" spans="2:29" s="96" customFormat="1" ht="21.75" customHeight="1" x14ac:dyDescent="0.2">
      <c r="B591" s="203" t="s">
        <v>405</v>
      </c>
      <c r="C591" s="1214">
        <f>IFERROR(AVERAGE(C588,C589,C590*12/9),"")</f>
        <v>0</v>
      </c>
      <c r="D591" s="1215"/>
      <c r="E591" s="1214">
        <f>IFERROR(AVERAGE(E588,E589,E590*12/9),"")</f>
        <v>0</v>
      </c>
      <c r="F591" s="1215"/>
      <c r="G591" s="1214" t="str">
        <f>IFERROR(AVERAGE(G588,G589,G590*12/9),"")</f>
        <v/>
      </c>
      <c r="H591" s="1215"/>
      <c r="I591" s="1214">
        <f>IFERROR(AVERAGE(I588,I589,I590*12/9),"")</f>
        <v>0</v>
      </c>
      <c r="J591" s="1215"/>
      <c r="K591" s="1214">
        <f>IFERROR(AVERAGE(K588,K589,K590*12/9),"")</f>
        <v>0</v>
      </c>
      <c r="L591" s="1215"/>
      <c r="M591" s="1214">
        <f>IFERROR(AVERAGE(M588,M589,M590*12/9),"")</f>
        <v>0</v>
      </c>
      <c r="N591" s="1215"/>
      <c r="O591" s="194">
        <f>IFERROR(AVERAGE(O588,O589,O590*12/9),"")</f>
        <v>0</v>
      </c>
      <c r="P591" s="1214">
        <f>IFERROR(AVERAGE(P588,P589,P590*12/9),"")</f>
        <v>0</v>
      </c>
      <c r="Q591" s="1215"/>
      <c r="R591" s="1214">
        <f>IFERROR(AVERAGE(R588,R589,R590*12/9),"")</f>
        <v>0</v>
      </c>
      <c r="S591" s="1215"/>
      <c r="T591" s="194">
        <f>IFERROR(AVERAGE(T588,T589,T590*12/9),"")</f>
        <v>0</v>
      </c>
      <c r="U591" s="1236">
        <f>IFERROR(AVERAGE(U588,U589,U590*12/9),"")</f>
        <v>0</v>
      </c>
      <c r="V591" s="1238"/>
      <c r="W591" s="1237"/>
      <c r="X591" s="1236">
        <f>IFERROR(AVERAGE(X588,X589,X590*12/9),"")</f>
        <v>0</v>
      </c>
      <c r="Y591" s="1238"/>
      <c r="Z591" s="1237"/>
      <c r="AA591" s="1236">
        <f>IFERROR(AVERAGE(AA588,AA589,AA590*12/9),"")</f>
        <v>0</v>
      </c>
      <c r="AB591" s="1237"/>
      <c r="AC591" s="2"/>
    </row>
    <row r="592" spans="2:29" s="96" customFormat="1" ht="13.5" customHeight="1" x14ac:dyDescent="0.2">
      <c r="J592" s="105"/>
      <c r="K592" s="105"/>
      <c r="L592" s="105"/>
      <c r="M592" s="105"/>
      <c r="N592" s="99"/>
    </row>
    <row r="593" spans="2:28" s="96" customFormat="1" ht="15" customHeight="1" x14ac:dyDescent="0.2">
      <c r="B593" s="96" t="s">
        <v>599</v>
      </c>
      <c r="P593" s="101"/>
      <c r="Q593" s="101"/>
      <c r="R593" s="101"/>
      <c r="S593" s="101"/>
      <c r="T593" s="101"/>
      <c r="U593" s="101"/>
      <c r="V593" s="101"/>
      <c r="W593" s="101"/>
      <c r="X593" s="101"/>
      <c r="Y593" s="101"/>
      <c r="Z593" s="101"/>
      <c r="AA593" s="101"/>
      <c r="AB593" s="104"/>
    </row>
    <row r="594" spans="2:28" s="96" customFormat="1" ht="13.5" customHeight="1" x14ac:dyDescent="0.2">
      <c r="B594" s="211"/>
      <c r="C594" s="483" t="s">
        <v>234</v>
      </c>
      <c r="D594" s="484"/>
      <c r="E594" s="482" t="s">
        <v>207</v>
      </c>
      <c r="F594" s="483"/>
      <c r="G594" s="483"/>
      <c r="H594" s="483"/>
      <c r="I594" s="483"/>
      <c r="J594" s="484"/>
      <c r="K594" s="482" t="s">
        <v>47</v>
      </c>
      <c r="L594" s="483"/>
      <c r="M594" s="483"/>
      <c r="N594" s="483"/>
      <c r="O594" s="483"/>
      <c r="P594" s="483"/>
      <c r="Q594" s="483"/>
      <c r="R594" s="483"/>
      <c r="S594" s="483"/>
      <c r="T594" s="483"/>
      <c r="U594" s="483"/>
      <c r="V594" s="483"/>
      <c r="W594" s="483"/>
      <c r="X594" s="483"/>
      <c r="Y594" s="483"/>
      <c r="Z594" s="483"/>
      <c r="AA594" s="483"/>
      <c r="AB594" s="484"/>
    </row>
    <row r="595" spans="2:28" s="96" customFormat="1" ht="13.5" customHeight="1" x14ac:dyDescent="0.2">
      <c r="B595" s="213">
        <v>1</v>
      </c>
      <c r="C595" s="1195"/>
      <c r="D595" s="1196"/>
      <c r="E595" s="1194"/>
      <c r="F595" s="1195"/>
      <c r="G595" s="1195"/>
      <c r="H595" s="1195"/>
      <c r="I595" s="1195"/>
      <c r="J595" s="1196"/>
      <c r="K595" s="1194"/>
      <c r="L595" s="1195"/>
      <c r="M595" s="1195"/>
      <c r="N595" s="1195"/>
      <c r="O595" s="1195"/>
      <c r="P595" s="1195"/>
      <c r="Q595" s="1195"/>
      <c r="R595" s="1195"/>
      <c r="S595" s="1195"/>
      <c r="T595" s="1195"/>
      <c r="U595" s="1195"/>
      <c r="V595" s="1195"/>
      <c r="W595" s="1195"/>
      <c r="X595" s="1195"/>
      <c r="Y595" s="1195"/>
      <c r="Z595" s="1195"/>
      <c r="AA595" s="1195"/>
      <c r="AB595" s="1196"/>
    </row>
    <row r="596" spans="2:28" s="96" customFormat="1" ht="13.5" customHeight="1" x14ac:dyDescent="0.2">
      <c r="B596" s="212">
        <v>2</v>
      </c>
      <c r="C596" s="1198"/>
      <c r="D596" s="1199"/>
      <c r="E596" s="1197"/>
      <c r="F596" s="1198"/>
      <c r="G596" s="1198"/>
      <c r="H596" s="1198"/>
      <c r="I596" s="1198"/>
      <c r="J596" s="1199"/>
      <c r="K596" s="1197"/>
      <c r="L596" s="1198"/>
      <c r="M596" s="1198"/>
      <c r="N596" s="1198"/>
      <c r="O596" s="1198"/>
      <c r="P596" s="1198"/>
      <c r="Q596" s="1198"/>
      <c r="R596" s="1198"/>
      <c r="S596" s="1198"/>
      <c r="T596" s="1198"/>
      <c r="U596" s="1198"/>
      <c r="V596" s="1198"/>
      <c r="W596" s="1198"/>
      <c r="X596" s="1198"/>
      <c r="Y596" s="1198"/>
      <c r="Z596" s="1198"/>
      <c r="AA596" s="1198"/>
      <c r="AB596" s="1199"/>
    </row>
    <row r="597" spans="2:28" s="96" customFormat="1" ht="13.5" customHeight="1" x14ac:dyDescent="0.2">
      <c r="B597" s="212">
        <v>3</v>
      </c>
      <c r="C597" s="1198"/>
      <c r="D597" s="1199"/>
      <c r="E597" s="1197"/>
      <c r="F597" s="1198"/>
      <c r="G597" s="1198"/>
      <c r="H597" s="1198"/>
      <c r="I597" s="1198"/>
      <c r="J597" s="1199"/>
      <c r="K597" s="1197"/>
      <c r="L597" s="1198"/>
      <c r="M597" s="1198"/>
      <c r="N597" s="1198"/>
      <c r="O597" s="1198"/>
      <c r="P597" s="1198"/>
      <c r="Q597" s="1198"/>
      <c r="R597" s="1198"/>
      <c r="S597" s="1198"/>
      <c r="T597" s="1198"/>
      <c r="U597" s="1198"/>
      <c r="V597" s="1198"/>
      <c r="W597" s="1198"/>
      <c r="X597" s="1198"/>
      <c r="Y597" s="1198"/>
      <c r="Z597" s="1198"/>
      <c r="AA597" s="1198"/>
      <c r="AB597" s="1199"/>
    </row>
    <row r="598" spans="2:28" s="96" customFormat="1" ht="13.5" customHeight="1" x14ac:dyDescent="0.2">
      <c r="B598" s="214">
        <v>4</v>
      </c>
      <c r="C598" s="1198"/>
      <c r="D598" s="1199"/>
      <c r="E598" s="1197"/>
      <c r="F598" s="1198"/>
      <c r="G598" s="1198"/>
      <c r="H598" s="1198"/>
      <c r="I598" s="1198"/>
      <c r="J598" s="1199"/>
      <c r="K598" s="1197"/>
      <c r="L598" s="1198"/>
      <c r="M598" s="1198"/>
      <c r="N598" s="1198"/>
      <c r="O598" s="1198"/>
      <c r="P598" s="1198"/>
      <c r="Q598" s="1198"/>
      <c r="R598" s="1198"/>
      <c r="S598" s="1198"/>
      <c r="T598" s="1198"/>
      <c r="U598" s="1198"/>
      <c r="V598" s="1198"/>
      <c r="W598" s="1198"/>
      <c r="X598" s="1198"/>
      <c r="Y598" s="1198"/>
      <c r="Z598" s="1198"/>
      <c r="AA598" s="1198"/>
      <c r="AB598" s="1199"/>
    </row>
    <row r="599" spans="2:28" s="96" customFormat="1" ht="13.5" customHeight="1" x14ac:dyDescent="0.2">
      <c r="B599" s="215">
        <v>5</v>
      </c>
      <c r="C599" s="1271"/>
      <c r="D599" s="1272"/>
      <c r="E599" s="1270"/>
      <c r="F599" s="1271"/>
      <c r="G599" s="1271"/>
      <c r="H599" s="1271"/>
      <c r="I599" s="1271"/>
      <c r="J599" s="1272"/>
      <c r="K599" s="1270"/>
      <c r="L599" s="1271"/>
      <c r="M599" s="1271"/>
      <c r="N599" s="1271"/>
      <c r="O599" s="1271"/>
      <c r="P599" s="1271"/>
      <c r="Q599" s="1271"/>
      <c r="R599" s="1271"/>
      <c r="S599" s="1271"/>
      <c r="T599" s="1271"/>
      <c r="U599" s="1271"/>
      <c r="V599" s="1271"/>
      <c r="W599" s="1271"/>
      <c r="X599" s="1271"/>
      <c r="Y599" s="1271"/>
      <c r="Z599" s="1271"/>
      <c r="AA599" s="1271"/>
      <c r="AB599" s="1272"/>
    </row>
    <row r="600" spans="2:28" s="96" customFormat="1" ht="13.5" customHeight="1" x14ac:dyDescent="0.2">
      <c r="B600" s="97" t="s">
        <v>440</v>
      </c>
    </row>
    <row r="601" spans="2:28" s="96" customFormat="1" ht="13.5" customHeight="1" x14ac:dyDescent="0.2">
      <c r="B601" s="97"/>
    </row>
    <row r="602" spans="2:28" s="96" customFormat="1" ht="13.5" customHeight="1" x14ac:dyDescent="0.2">
      <c r="B602" s="97"/>
    </row>
    <row r="603" spans="2:28" s="96" customFormat="1" ht="13.5" customHeight="1" x14ac:dyDescent="0.2">
      <c r="B603" s="97"/>
    </row>
    <row r="604" spans="2:28" s="96" customFormat="1" ht="12.75" customHeight="1" x14ac:dyDescent="0.2">
      <c r="B604" s="97"/>
    </row>
    <row r="605" spans="2:28" s="96" customFormat="1" ht="15" customHeight="1" x14ac:dyDescent="0.2">
      <c r="B605" s="96" t="s">
        <v>638</v>
      </c>
    </row>
    <row r="606" spans="2:28" s="96" customFormat="1" ht="15" customHeight="1" x14ac:dyDescent="0.2">
      <c r="B606" s="96" t="s">
        <v>725</v>
      </c>
    </row>
    <row r="607" spans="2:28" s="96" customFormat="1" ht="13.5" customHeight="1" x14ac:dyDescent="0.2">
      <c r="B607" s="1136" t="s">
        <v>560</v>
      </c>
      <c r="C607" s="1137"/>
      <c r="D607" s="1137"/>
      <c r="E607" s="1137"/>
      <c r="F607" s="1137"/>
      <c r="G607" s="1137"/>
      <c r="H607" s="1137"/>
      <c r="I607" s="1137"/>
      <c r="J607" s="1137"/>
      <c r="K607" s="1137"/>
      <c r="L607" s="1137"/>
      <c r="M607" s="1137"/>
      <c r="N607" s="1137"/>
      <c r="O607" s="1137"/>
      <c r="P607" s="1137"/>
      <c r="Q607" s="1137"/>
      <c r="R607" s="1137"/>
      <c r="S607" s="1137"/>
      <c r="T607" s="1137"/>
      <c r="U607" s="1137"/>
      <c r="V607" s="1137"/>
      <c r="W607" s="1137"/>
      <c r="X607" s="1137"/>
      <c r="Y607" s="1137"/>
      <c r="Z607" s="1137"/>
      <c r="AA607" s="1138"/>
      <c r="AB607" s="1128" t="s">
        <v>102</v>
      </c>
    </row>
    <row r="608" spans="2:28" s="96" customFormat="1" ht="6" customHeight="1" x14ac:dyDescent="0.2">
      <c r="B608" s="975" t="s">
        <v>28</v>
      </c>
      <c r="C608" s="976"/>
      <c r="D608" s="976"/>
      <c r="E608" s="976"/>
      <c r="F608" s="977"/>
      <c r="G608" s="1161" t="s">
        <v>206</v>
      </c>
      <c r="H608" s="1162"/>
      <c r="I608" s="1163"/>
      <c r="J608" s="975" t="s">
        <v>1</v>
      </c>
      <c r="K608" s="976"/>
      <c r="L608" s="976"/>
      <c r="M608" s="232"/>
      <c r="N608" s="232"/>
      <c r="O608" s="232"/>
      <c r="P608" s="232"/>
      <c r="Q608" s="232"/>
      <c r="R608" s="233"/>
      <c r="S608" s="975" t="s">
        <v>205</v>
      </c>
      <c r="T608" s="976"/>
      <c r="U608" s="976"/>
      <c r="V608" s="234"/>
      <c r="W608" s="234"/>
      <c r="X608" s="234"/>
      <c r="Y608" s="234"/>
      <c r="Z608" s="234"/>
      <c r="AA608" s="235"/>
      <c r="AB608" s="1128"/>
    </row>
    <row r="609" spans="2:28" s="96" customFormat="1" ht="10.5" customHeight="1" x14ac:dyDescent="0.2">
      <c r="B609" s="1004"/>
      <c r="C609" s="1160"/>
      <c r="D609" s="1160"/>
      <c r="E609" s="1160"/>
      <c r="F609" s="1005"/>
      <c r="G609" s="1164"/>
      <c r="H609" s="1165"/>
      <c r="I609" s="1166"/>
      <c r="J609" s="1004"/>
      <c r="K609" s="1160"/>
      <c r="L609" s="1160"/>
      <c r="M609" s="1003" t="s">
        <v>509</v>
      </c>
      <c r="N609" s="977"/>
      <c r="O609" s="1123" t="s">
        <v>203</v>
      </c>
      <c r="P609" s="1124"/>
      <c r="Q609" s="993" t="s">
        <v>202</v>
      </c>
      <c r="R609" s="994"/>
      <c r="S609" s="1004"/>
      <c r="T609" s="1160"/>
      <c r="U609" s="1160"/>
      <c r="V609" s="1003" t="s">
        <v>509</v>
      </c>
      <c r="W609" s="977"/>
      <c r="X609" s="1123" t="s">
        <v>203</v>
      </c>
      <c r="Y609" s="1124"/>
      <c r="Z609" s="993" t="s">
        <v>202</v>
      </c>
      <c r="AA609" s="994"/>
      <c r="AB609" s="1128"/>
    </row>
    <row r="610" spans="2:28" s="96" customFormat="1" ht="10.5" customHeight="1" x14ac:dyDescent="0.2">
      <c r="B610" s="1004"/>
      <c r="C610" s="1160"/>
      <c r="D610" s="1160"/>
      <c r="E610" s="1160"/>
      <c r="F610" s="1005"/>
      <c r="G610" s="1164"/>
      <c r="H610" s="1165"/>
      <c r="I610" s="1166"/>
      <c r="J610" s="1004"/>
      <c r="K610" s="1160"/>
      <c r="L610" s="1160"/>
      <c r="M610" s="1004"/>
      <c r="N610" s="1005"/>
      <c r="O610" s="1008" t="s">
        <v>494</v>
      </c>
      <c r="P610" s="1009"/>
      <c r="Q610" s="995"/>
      <c r="R610" s="996"/>
      <c r="S610" s="1004"/>
      <c r="T610" s="1160"/>
      <c r="U610" s="1160"/>
      <c r="V610" s="1004"/>
      <c r="W610" s="1005"/>
      <c r="X610" s="1008" t="s">
        <v>494</v>
      </c>
      <c r="Y610" s="1009"/>
      <c r="Z610" s="995"/>
      <c r="AA610" s="996"/>
      <c r="AB610" s="1128"/>
    </row>
    <row r="611" spans="2:28" s="96" customFormat="1" ht="10.5" customHeight="1" x14ac:dyDescent="0.2">
      <c r="B611" s="1006"/>
      <c r="C611" s="1015"/>
      <c r="D611" s="1015"/>
      <c r="E611" s="1015"/>
      <c r="F611" s="1007"/>
      <c r="G611" s="1167"/>
      <c r="H611" s="1168"/>
      <c r="I611" s="1169"/>
      <c r="J611" s="1006"/>
      <c r="K611" s="1015"/>
      <c r="L611" s="1015"/>
      <c r="M611" s="1006"/>
      <c r="N611" s="1007"/>
      <c r="O611" s="1010"/>
      <c r="P611" s="1011"/>
      <c r="Q611" s="997"/>
      <c r="R611" s="998"/>
      <c r="S611" s="1006"/>
      <c r="T611" s="1015"/>
      <c r="U611" s="1015"/>
      <c r="V611" s="1006"/>
      <c r="W611" s="1007"/>
      <c r="X611" s="1010"/>
      <c r="Y611" s="1011"/>
      <c r="Z611" s="997"/>
      <c r="AA611" s="998"/>
      <c r="AB611" s="1128"/>
    </row>
    <row r="612" spans="2:28" s="96" customFormat="1" ht="14.25" customHeight="1" x14ac:dyDescent="0.2">
      <c r="B612" s="975" t="s">
        <v>91</v>
      </c>
      <c r="C612" s="976"/>
      <c r="D612" s="976"/>
      <c r="E612" s="976"/>
      <c r="F612" s="977"/>
      <c r="G612" s="969"/>
      <c r="H612" s="970"/>
      <c r="I612" s="971"/>
      <c r="J612" s="1026"/>
      <c r="K612" s="1026"/>
      <c r="L612" s="1026"/>
      <c r="M612" s="1020"/>
      <c r="N612" s="1021"/>
      <c r="O612" s="991"/>
      <c r="P612" s="992"/>
      <c r="Q612" s="991"/>
      <c r="R612" s="992"/>
      <c r="S612" s="1026"/>
      <c r="T612" s="1026"/>
      <c r="U612" s="1026"/>
      <c r="V612" s="1020"/>
      <c r="W612" s="1021"/>
      <c r="X612" s="991"/>
      <c r="Y612" s="992"/>
      <c r="Z612" s="1020"/>
      <c r="AA612" s="1021"/>
      <c r="AB612" s="1125"/>
    </row>
    <row r="613" spans="2:28" s="96" customFormat="1" ht="14.25" customHeight="1" thickBot="1" x14ac:dyDescent="0.25">
      <c r="B613" s="978"/>
      <c r="C613" s="979"/>
      <c r="D613" s="979"/>
      <c r="E613" s="979"/>
      <c r="F613" s="980"/>
      <c r="G613" s="1200"/>
      <c r="H613" s="1201"/>
      <c r="I613" s="1202"/>
      <c r="J613" s="1131"/>
      <c r="K613" s="1132"/>
      <c r="L613" s="1133"/>
      <c r="M613" s="1131"/>
      <c r="N613" s="1133"/>
      <c r="O613" s="999"/>
      <c r="P613" s="1000"/>
      <c r="Q613" s="1131"/>
      <c r="R613" s="1133"/>
      <c r="S613" s="1131"/>
      <c r="T613" s="1132"/>
      <c r="U613" s="1133"/>
      <c r="V613" s="1131"/>
      <c r="W613" s="1133"/>
      <c r="X613" s="999"/>
      <c r="Y613" s="1000"/>
      <c r="Z613" s="1131"/>
      <c r="AA613" s="1133"/>
      <c r="AB613" s="1126"/>
    </row>
    <row r="614" spans="2:28" s="96" customFormat="1" ht="14.25" customHeight="1" thickTop="1" x14ac:dyDescent="0.2">
      <c r="B614" s="1004" t="s">
        <v>92</v>
      </c>
      <c r="C614" s="1160"/>
      <c r="D614" s="1160"/>
      <c r="E614" s="1160"/>
      <c r="F614" s="1005"/>
      <c r="G614" s="1203"/>
      <c r="H614" s="1204"/>
      <c r="I614" s="1205"/>
      <c r="J614" s="1104"/>
      <c r="K614" s="1104"/>
      <c r="L614" s="1104"/>
      <c r="M614" s="1105"/>
      <c r="N614" s="1106"/>
      <c r="O614" s="1001"/>
      <c r="P614" s="1002"/>
      <c r="Q614" s="1102"/>
      <c r="R614" s="1103"/>
      <c r="S614" s="1104"/>
      <c r="T614" s="1104"/>
      <c r="U614" s="1104"/>
      <c r="V614" s="1105"/>
      <c r="W614" s="1106"/>
      <c r="X614" s="1001"/>
      <c r="Y614" s="1002"/>
      <c r="Z614" s="1105"/>
      <c r="AA614" s="1106"/>
      <c r="AB614" s="1126"/>
    </row>
    <row r="615" spans="2:28" s="96" customFormat="1" ht="14.25" customHeight="1" x14ac:dyDescent="0.2">
      <c r="B615" s="1006"/>
      <c r="C615" s="1015"/>
      <c r="D615" s="1015"/>
      <c r="E615" s="1015"/>
      <c r="F615" s="1007"/>
      <c r="G615" s="972"/>
      <c r="H615" s="973"/>
      <c r="I615" s="974"/>
      <c r="J615" s="1012"/>
      <c r="K615" s="1013"/>
      <c r="L615" s="1014"/>
      <c r="M615" s="1012"/>
      <c r="N615" s="1014"/>
      <c r="O615" s="989"/>
      <c r="P615" s="990"/>
      <c r="Q615" s="1012"/>
      <c r="R615" s="1014"/>
      <c r="S615" s="1012"/>
      <c r="T615" s="1013"/>
      <c r="U615" s="1014"/>
      <c r="V615" s="1012"/>
      <c r="W615" s="1014"/>
      <c r="X615" s="989"/>
      <c r="Y615" s="990"/>
      <c r="Z615" s="1012"/>
      <c r="AA615" s="1014"/>
      <c r="AB615" s="1126"/>
    </row>
    <row r="616" spans="2:28" s="96" customFormat="1" ht="14.25" customHeight="1" x14ac:dyDescent="0.2">
      <c r="B616" s="975" t="s">
        <v>93</v>
      </c>
      <c r="C616" s="976"/>
      <c r="D616" s="976"/>
      <c r="E616" s="976"/>
      <c r="F616" s="977"/>
      <c r="G616" s="969"/>
      <c r="H616" s="970"/>
      <c r="I616" s="971"/>
      <c r="J616" s="1026"/>
      <c r="K616" s="1026"/>
      <c r="L616" s="1026"/>
      <c r="M616" s="1020"/>
      <c r="N616" s="1021"/>
      <c r="O616" s="991"/>
      <c r="P616" s="992"/>
      <c r="Q616" s="991"/>
      <c r="R616" s="992"/>
      <c r="S616" s="1026"/>
      <c r="T616" s="1026"/>
      <c r="U616" s="1026"/>
      <c r="V616" s="1020"/>
      <c r="W616" s="1021"/>
      <c r="X616" s="991"/>
      <c r="Y616" s="992"/>
      <c r="Z616" s="1020"/>
      <c r="AA616" s="1021"/>
      <c r="AB616" s="1126"/>
    </row>
    <row r="617" spans="2:28" s="96" customFormat="1" ht="14.25" customHeight="1" x14ac:dyDescent="0.2">
      <c r="B617" s="1006"/>
      <c r="C617" s="1015"/>
      <c r="D617" s="1015"/>
      <c r="E617" s="1015"/>
      <c r="F617" s="1007"/>
      <c r="G617" s="972"/>
      <c r="H617" s="973"/>
      <c r="I617" s="974"/>
      <c r="J617" s="1012"/>
      <c r="K617" s="1013"/>
      <c r="L617" s="1014"/>
      <c r="M617" s="1012"/>
      <c r="N617" s="1014"/>
      <c r="O617" s="989"/>
      <c r="P617" s="990"/>
      <c r="Q617" s="1012"/>
      <c r="R617" s="1014"/>
      <c r="S617" s="1012"/>
      <c r="T617" s="1013"/>
      <c r="U617" s="1014"/>
      <c r="V617" s="1012"/>
      <c r="W617" s="1014"/>
      <c r="X617" s="989"/>
      <c r="Y617" s="990"/>
      <c r="Z617" s="1012"/>
      <c r="AA617" s="1014"/>
      <c r="AB617" s="1126"/>
    </row>
    <row r="618" spans="2:28" s="96" customFormat="1" ht="14.25" customHeight="1" x14ac:dyDescent="0.2">
      <c r="B618" s="975" t="s">
        <v>94</v>
      </c>
      <c r="C618" s="976"/>
      <c r="D618" s="976"/>
      <c r="E618" s="976"/>
      <c r="F618" s="977"/>
      <c r="G618" s="969"/>
      <c r="H618" s="970"/>
      <c r="I618" s="971"/>
      <c r="J618" s="1026"/>
      <c r="K618" s="1026"/>
      <c r="L618" s="1026"/>
      <c r="M618" s="1020"/>
      <c r="N618" s="1021"/>
      <c r="O618" s="991"/>
      <c r="P618" s="992"/>
      <c r="Q618" s="991"/>
      <c r="R618" s="992"/>
      <c r="S618" s="1026"/>
      <c r="T618" s="1026"/>
      <c r="U618" s="1026"/>
      <c r="V618" s="1020"/>
      <c r="W618" s="1021"/>
      <c r="X618" s="991"/>
      <c r="Y618" s="992"/>
      <c r="Z618" s="1020"/>
      <c r="AA618" s="1021"/>
      <c r="AB618" s="1126"/>
    </row>
    <row r="619" spans="2:28" s="96" customFormat="1" ht="14.25" customHeight="1" x14ac:dyDescent="0.2">
      <c r="B619" s="1006"/>
      <c r="C619" s="1015"/>
      <c r="D619" s="1015"/>
      <c r="E619" s="1015"/>
      <c r="F619" s="1007"/>
      <c r="G619" s="972"/>
      <c r="H619" s="973"/>
      <c r="I619" s="974"/>
      <c r="J619" s="1012"/>
      <c r="K619" s="1013"/>
      <c r="L619" s="1014"/>
      <c r="M619" s="1012"/>
      <c r="N619" s="1014"/>
      <c r="O619" s="989"/>
      <c r="P619" s="990"/>
      <c r="Q619" s="1012"/>
      <c r="R619" s="1014"/>
      <c r="S619" s="1012"/>
      <c r="T619" s="1013"/>
      <c r="U619" s="1014"/>
      <c r="V619" s="1012"/>
      <c r="W619" s="1014"/>
      <c r="X619" s="989"/>
      <c r="Y619" s="990"/>
      <c r="Z619" s="1012"/>
      <c r="AA619" s="1014"/>
      <c r="AB619" s="1126"/>
    </row>
    <row r="620" spans="2:28" s="96" customFormat="1" ht="14.25" customHeight="1" x14ac:dyDescent="0.2">
      <c r="B620" s="993" t="s">
        <v>95</v>
      </c>
      <c r="C620" s="1100"/>
      <c r="D620" s="1100"/>
      <c r="E620" s="1100"/>
      <c r="F620" s="994"/>
      <c r="G620" s="969"/>
      <c r="H620" s="970"/>
      <c r="I620" s="971"/>
      <c r="J620" s="1026"/>
      <c r="K620" s="1026"/>
      <c r="L620" s="1026"/>
      <c r="M620" s="1020"/>
      <c r="N620" s="1021"/>
      <c r="O620" s="991"/>
      <c r="P620" s="992"/>
      <c r="Q620" s="991"/>
      <c r="R620" s="992"/>
      <c r="S620" s="1026"/>
      <c r="T620" s="1026"/>
      <c r="U620" s="1026"/>
      <c r="V620" s="1020"/>
      <c r="W620" s="1021"/>
      <c r="X620" s="991"/>
      <c r="Y620" s="992"/>
      <c r="Z620" s="1020"/>
      <c r="AA620" s="1021"/>
      <c r="AB620" s="1126"/>
    </row>
    <row r="621" spans="2:28" s="96" customFormat="1" ht="14.25" customHeight="1" x14ac:dyDescent="0.2">
      <c r="B621" s="997"/>
      <c r="C621" s="1101"/>
      <c r="D621" s="1101"/>
      <c r="E621" s="1101"/>
      <c r="F621" s="998"/>
      <c r="G621" s="972"/>
      <c r="H621" s="973"/>
      <c r="I621" s="974"/>
      <c r="J621" s="1012"/>
      <c r="K621" s="1013"/>
      <c r="L621" s="1014"/>
      <c r="M621" s="1012"/>
      <c r="N621" s="1014"/>
      <c r="O621" s="989"/>
      <c r="P621" s="990"/>
      <c r="Q621" s="1012"/>
      <c r="R621" s="1014"/>
      <c r="S621" s="1012"/>
      <c r="T621" s="1013"/>
      <c r="U621" s="1014"/>
      <c r="V621" s="1012"/>
      <c r="W621" s="1014"/>
      <c r="X621" s="989"/>
      <c r="Y621" s="990"/>
      <c r="Z621" s="1012"/>
      <c r="AA621" s="1014"/>
      <c r="AB621" s="1126"/>
    </row>
    <row r="622" spans="2:28" s="96" customFormat="1" ht="14.25" customHeight="1" x14ac:dyDescent="0.2">
      <c r="B622" s="993" t="s">
        <v>96</v>
      </c>
      <c r="C622" s="1100"/>
      <c r="D622" s="1100"/>
      <c r="E622" s="1100"/>
      <c r="F622" s="994"/>
      <c r="G622" s="969"/>
      <c r="H622" s="970"/>
      <c r="I622" s="971"/>
      <c r="J622" s="1026"/>
      <c r="K622" s="1026"/>
      <c r="L622" s="1026"/>
      <c r="M622" s="1020"/>
      <c r="N622" s="1021"/>
      <c r="O622" s="991"/>
      <c r="P622" s="992"/>
      <c r="Q622" s="991"/>
      <c r="R622" s="992"/>
      <c r="S622" s="1026"/>
      <c r="T622" s="1026"/>
      <c r="U622" s="1026"/>
      <c r="V622" s="1020"/>
      <c r="W622" s="1021"/>
      <c r="X622" s="991"/>
      <c r="Y622" s="992"/>
      <c r="Z622" s="1020"/>
      <c r="AA622" s="1021"/>
      <c r="AB622" s="1126"/>
    </row>
    <row r="623" spans="2:28" s="96" customFormat="1" ht="14.25" customHeight="1" x14ac:dyDescent="0.2">
      <c r="B623" s="997"/>
      <c r="C623" s="1101"/>
      <c r="D623" s="1101"/>
      <c r="E623" s="1101"/>
      <c r="F623" s="998"/>
      <c r="G623" s="972"/>
      <c r="H623" s="973"/>
      <c r="I623" s="974"/>
      <c r="J623" s="1012"/>
      <c r="K623" s="1013"/>
      <c r="L623" s="1014"/>
      <c r="M623" s="1012"/>
      <c r="N623" s="1014"/>
      <c r="O623" s="989"/>
      <c r="P623" s="990"/>
      <c r="Q623" s="1012"/>
      <c r="R623" s="1014"/>
      <c r="S623" s="1012"/>
      <c r="T623" s="1013"/>
      <c r="U623" s="1014"/>
      <c r="V623" s="1012"/>
      <c r="W623" s="1014"/>
      <c r="X623" s="989"/>
      <c r="Y623" s="990"/>
      <c r="Z623" s="1012"/>
      <c r="AA623" s="1014"/>
      <c r="AB623" s="1126"/>
    </row>
    <row r="624" spans="2:28" s="96" customFormat="1" ht="14.25" customHeight="1" x14ac:dyDescent="0.2">
      <c r="B624" s="975" t="s">
        <v>97</v>
      </c>
      <c r="C624" s="976"/>
      <c r="D624" s="976"/>
      <c r="E624" s="976"/>
      <c r="F624" s="977"/>
      <c r="G624" s="969"/>
      <c r="H624" s="970"/>
      <c r="I624" s="971"/>
      <c r="J624" s="1026"/>
      <c r="K624" s="1026"/>
      <c r="L624" s="1026"/>
      <c r="M624" s="1020"/>
      <c r="N624" s="1021"/>
      <c r="O624" s="991"/>
      <c r="P624" s="992"/>
      <c r="Q624" s="991"/>
      <c r="R624" s="992"/>
      <c r="S624" s="1026"/>
      <c r="T624" s="1026"/>
      <c r="U624" s="1026"/>
      <c r="V624" s="1020"/>
      <c r="W624" s="1021"/>
      <c r="X624" s="991"/>
      <c r="Y624" s="992"/>
      <c r="Z624" s="1020"/>
      <c r="AA624" s="1021"/>
      <c r="AB624" s="1126"/>
    </row>
    <row r="625" spans="2:28" s="96" customFormat="1" ht="14.25" customHeight="1" x14ac:dyDescent="0.2">
      <c r="B625" s="1006"/>
      <c r="C625" s="1015"/>
      <c r="D625" s="1015"/>
      <c r="E625" s="1015"/>
      <c r="F625" s="1007"/>
      <c r="G625" s="972"/>
      <c r="H625" s="973"/>
      <c r="I625" s="974"/>
      <c r="J625" s="1012"/>
      <c r="K625" s="1013"/>
      <c r="L625" s="1014"/>
      <c r="M625" s="1012"/>
      <c r="N625" s="1014"/>
      <c r="O625" s="989"/>
      <c r="P625" s="990"/>
      <c r="Q625" s="1012"/>
      <c r="R625" s="1014"/>
      <c r="S625" s="1012"/>
      <c r="T625" s="1013"/>
      <c r="U625" s="1014"/>
      <c r="V625" s="1012"/>
      <c r="W625" s="1014"/>
      <c r="X625" s="989"/>
      <c r="Y625" s="990"/>
      <c r="Z625" s="1012"/>
      <c r="AA625" s="1014"/>
      <c r="AB625" s="1126"/>
    </row>
    <row r="626" spans="2:28" s="96" customFormat="1" ht="14.25" customHeight="1" x14ac:dyDescent="0.2">
      <c r="B626" s="975" t="s">
        <v>98</v>
      </c>
      <c r="C626" s="976"/>
      <c r="D626" s="976"/>
      <c r="E626" s="976"/>
      <c r="F626" s="977"/>
      <c r="G626" s="969"/>
      <c r="H626" s="970"/>
      <c r="I626" s="971"/>
      <c r="J626" s="1026"/>
      <c r="K626" s="1026"/>
      <c r="L626" s="1026"/>
      <c r="M626" s="1020"/>
      <c r="N626" s="1021"/>
      <c r="O626" s="991"/>
      <c r="P626" s="992"/>
      <c r="Q626" s="991"/>
      <c r="R626" s="992"/>
      <c r="S626" s="1026"/>
      <c r="T626" s="1026"/>
      <c r="U626" s="1026"/>
      <c r="V626" s="1020"/>
      <c r="W626" s="1021"/>
      <c r="X626" s="991"/>
      <c r="Y626" s="992"/>
      <c r="Z626" s="1020"/>
      <c r="AA626" s="1021"/>
      <c r="AB626" s="1126"/>
    </row>
    <row r="627" spans="2:28" s="96" customFormat="1" ht="14.25" customHeight="1" x14ac:dyDescent="0.2">
      <c r="B627" s="1006"/>
      <c r="C627" s="1015"/>
      <c r="D627" s="1015"/>
      <c r="E627" s="1015"/>
      <c r="F627" s="1007"/>
      <c r="G627" s="972"/>
      <c r="H627" s="973"/>
      <c r="I627" s="974"/>
      <c r="J627" s="1012"/>
      <c r="K627" s="1013"/>
      <c r="L627" s="1014"/>
      <c r="M627" s="1012"/>
      <c r="N627" s="1014"/>
      <c r="O627" s="989"/>
      <c r="P627" s="990"/>
      <c r="Q627" s="1012"/>
      <c r="R627" s="1014"/>
      <c r="S627" s="1012"/>
      <c r="T627" s="1013"/>
      <c r="U627" s="1014"/>
      <c r="V627" s="1012"/>
      <c r="W627" s="1014"/>
      <c r="X627" s="989"/>
      <c r="Y627" s="990"/>
      <c r="Z627" s="1012"/>
      <c r="AA627" s="1014"/>
      <c r="AB627" s="1126"/>
    </row>
    <row r="628" spans="2:28" s="96" customFormat="1" ht="14.25" customHeight="1" x14ac:dyDescent="0.2">
      <c r="B628" s="975" t="s">
        <v>29</v>
      </c>
      <c r="C628" s="976"/>
      <c r="D628" s="976"/>
      <c r="E628" s="976"/>
      <c r="F628" s="977"/>
      <c r="G628" s="969"/>
      <c r="H628" s="970"/>
      <c r="I628" s="971"/>
      <c r="J628" s="1026"/>
      <c r="K628" s="1026"/>
      <c r="L628" s="1026"/>
      <c r="M628" s="1020"/>
      <c r="N628" s="1021"/>
      <c r="O628" s="991"/>
      <c r="P628" s="992"/>
      <c r="Q628" s="991"/>
      <c r="R628" s="992"/>
      <c r="S628" s="1026"/>
      <c r="T628" s="1026"/>
      <c r="U628" s="1026"/>
      <c r="V628" s="1020"/>
      <c r="W628" s="1021"/>
      <c r="X628" s="991"/>
      <c r="Y628" s="992"/>
      <c r="Z628" s="1020"/>
      <c r="AA628" s="1021"/>
      <c r="AB628" s="1126"/>
    </row>
    <row r="629" spans="2:28" s="96" customFormat="1" ht="14.25" customHeight="1" x14ac:dyDescent="0.2">
      <c r="B629" s="1006"/>
      <c r="C629" s="1015"/>
      <c r="D629" s="1015"/>
      <c r="E629" s="1015"/>
      <c r="F629" s="1007"/>
      <c r="G629" s="972"/>
      <c r="H629" s="973"/>
      <c r="I629" s="974"/>
      <c r="J629" s="1012"/>
      <c r="K629" s="1013"/>
      <c r="L629" s="1014"/>
      <c r="M629" s="1012"/>
      <c r="N629" s="1014"/>
      <c r="O629" s="989"/>
      <c r="P629" s="990"/>
      <c r="Q629" s="1012"/>
      <c r="R629" s="1014"/>
      <c r="S629" s="1012"/>
      <c r="T629" s="1013"/>
      <c r="U629" s="1014"/>
      <c r="V629" s="1012"/>
      <c r="W629" s="1014"/>
      <c r="X629" s="989"/>
      <c r="Y629" s="990"/>
      <c r="Z629" s="1012"/>
      <c r="AA629" s="1014"/>
      <c r="AB629" s="1126"/>
    </row>
    <row r="630" spans="2:28" s="96" customFormat="1" ht="14.25" customHeight="1" x14ac:dyDescent="0.2">
      <c r="B630" s="975" t="s">
        <v>485</v>
      </c>
      <c r="C630" s="976"/>
      <c r="D630" s="976"/>
      <c r="E630" s="976"/>
      <c r="F630" s="977"/>
      <c r="G630" s="981">
        <f>SUM(G614:I629)</f>
        <v>0</v>
      </c>
      <c r="H630" s="982"/>
      <c r="I630" s="983"/>
      <c r="J630" s="1099">
        <f>SUM(J614,J616,J618,J620,J622,J624,J626,J628)</f>
        <v>0</v>
      </c>
      <c r="K630" s="1099"/>
      <c r="L630" s="1099"/>
      <c r="M630" s="987">
        <f>SUM(M614,M616,M618,M620,M622,M624,M626,M628)</f>
        <v>0</v>
      </c>
      <c r="N630" s="988"/>
      <c r="O630" s="987">
        <f>SUM(O614,O616,O618,O620,O622,O624,O626,O628)</f>
        <v>0</v>
      </c>
      <c r="P630" s="988"/>
      <c r="Q630" s="987">
        <f>SUM(Q614,Q616,Q618,Q620,Q622,Q624,Q626,Q628)</f>
        <v>0</v>
      </c>
      <c r="R630" s="988"/>
      <c r="S630" s="1099">
        <f>SUM(S614,S616,S618,S620,S622,S624,S626,S628)</f>
        <v>0</v>
      </c>
      <c r="T630" s="1099"/>
      <c r="U630" s="1099"/>
      <c r="V630" s="987">
        <f>SUM(V614,V616,V618,V620,V622,V624,V626,V628)</f>
        <v>0</v>
      </c>
      <c r="W630" s="988"/>
      <c r="X630" s="987">
        <f>SUM(X614,X616,X618,X620,X622,X624,X626,X628)</f>
        <v>0</v>
      </c>
      <c r="Y630" s="988"/>
      <c r="Z630" s="987">
        <f>SUM(Z614,Z616,Z618,Z620,Z622,Z624,Z626,Z628)</f>
        <v>0</v>
      </c>
      <c r="AA630" s="988"/>
      <c r="AB630" s="1126"/>
    </row>
    <row r="631" spans="2:28" s="96" customFormat="1" ht="14.25" customHeight="1" thickBot="1" x14ac:dyDescent="0.25">
      <c r="B631" s="978"/>
      <c r="C631" s="979"/>
      <c r="D631" s="979"/>
      <c r="E631" s="979"/>
      <c r="F631" s="980"/>
      <c r="G631" s="984"/>
      <c r="H631" s="985"/>
      <c r="I631" s="986"/>
      <c r="J631" s="1022">
        <f>SUM(J615,J617,J619,J621,J623,J625,J627,J629)</f>
        <v>0</v>
      </c>
      <c r="K631" s="1098"/>
      <c r="L631" s="1023"/>
      <c r="M631" s="1022">
        <f>SUM(M615,M617,M619,M621,M623,M625,M627,M629)</f>
        <v>0</v>
      </c>
      <c r="N631" s="1023"/>
      <c r="O631" s="1024">
        <f>SUM(O615,O617,O619,O621,O623,O625,O627,O629)</f>
        <v>0</v>
      </c>
      <c r="P631" s="1025"/>
      <c r="Q631" s="1022">
        <f>SUM(Q615,Q617,Q619,Q621,Q623,Q625,Q627,Q629)</f>
        <v>0</v>
      </c>
      <c r="R631" s="1023"/>
      <c r="S631" s="1022">
        <f>SUM(S615,S617,S619,S621,S623,S625,S627,S629)</f>
        <v>0</v>
      </c>
      <c r="T631" s="1098"/>
      <c r="U631" s="1023"/>
      <c r="V631" s="1022">
        <f>SUM(V615,V617,V619,V621,V623,V625,V627,V629)</f>
        <v>0</v>
      </c>
      <c r="W631" s="1023"/>
      <c r="X631" s="1024">
        <f>SUM(X615,X617,X619,X621,X623,X625,X627,X629)</f>
        <v>0</v>
      </c>
      <c r="Y631" s="1025"/>
      <c r="Z631" s="1022">
        <f>SUM(Z615,Z617,Z619,Z621,Z623,Z625,Z627,Z629)</f>
        <v>0</v>
      </c>
      <c r="AA631" s="1023"/>
      <c r="AB631" s="1126"/>
    </row>
    <row r="632" spans="2:28" s="96" customFormat="1" ht="14.25" customHeight="1" thickTop="1" x14ac:dyDescent="0.2">
      <c r="B632" s="1004" t="s">
        <v>486</v>
      </c>
      <c r="C632" s="1160"/>
      <c r="D632" s="1160"/>
      <c r="E632" s="1160"/>
      <c r="F632" s="1005"/>
      <c r="G632" s="1260">
        <f>SUM(G612:I629)</f>
        <v>0</v>
      </c>
      <c r="H632" s="1261"/>
      <c r="I632" s="1262"/>
      <c r="J632" s="1266">
        <f>J612+J614+J616+J618+J620+J622+J624+J626+J628</f>
        <v>0</v>
      </c>
      <c r="K632" s="1266"/>
      <c r="L632" s="1266"/>
      <c r="M632" s="1267">
        <f>+M612+M614+M616+M618+M620+M622+M624+M626+M628</f>
        <v>0</v>
      </c>
      <c r="N632" s="1268"/>
      <c r="O632" s="1176">
        <f>+O612+O614+O616+O618+O620+O622+O624+O626+O628</f>
        <v>0</v>
      </c>
      <c r="P632" s="1177"/>
      <c r="Q632" s="1267">
        <f>+Q612+Q614+Q616+Q618+Q620+Q622+Q624+Q626+Q628</f>
        <v>0</v>
      </c>
      <c r="R632" s="1268"/>
      <c r="S632" s="1266">
        <f>S612+S614+S616+S618+S620+S622+S624+S626+S628</f>
        <v>0</v>
      </c>
      <c r="T632" s="1266"/>
      <c r="U632" s="1266"/>
      <c r="V632" s="1267">
        <f>+V612+V614+V616+V618+V620+V622+V624+V626+V628</f>
        <v>0</v>
      </c>
      <c r="W632" s="1268"/>
      <c r="X632" s="1176">
        <f>+X612+X614+X616+X618+X620+X622+X624+X626+X628</f>
        <v>0</v>
      </c>
      <c r="Y632" s="1177"/>
      <c r="Z632" s="1267">
        <f>+Z612+Z614+Z616+Z618+Z620+Z622+Z624+Z626+Z628</f>
        <v>0</v>
      </c>
      <c r="AA632" s="1268"/>
      <c r="AB632" s="1126"/>
    </row>
    <row r="633" spans="2:28" s="96" customFormat="1" ht="14.25" customHeight="1" x14ac:dyDescent="0.2">
      <c r="B633" s="1006"/>
      <c r="C633" s="1015"/>
      <c r="D633" s="1015"/>
      <c r="E633" s="1015"/>
      <c r="F633" s="1007"/>
      <c r="G633" s="1263"/>
      <c r="H633" s="1264"/>
      <c r="I633" s="1265"/>
      <c r="J633" s="1279">
        <f>J613+J615+J617+J619+J621+J623+J625+J627+J629</f>
        <v>0</v>
      </c>
      <c r="K633" s="1280"/>
      <c r="L633" s="1281"/>
      <c r="M633" s="1282">
        <f>+M613+M615+M617+M619+M621+M623+M625+M627+M629</f>
        <v>0</v>
      </c>
      <c r="N633" s="1283"/>
      <c r="O633" s="1018">
        <f>+O613+O615+O617+O619+O621+O623+O625+O627+O629</f>
        <v>0</v>
      </c>
      <c r="P633" s="1019"/>
      <c r="Q633" s="1282">
        <f>+Q613+Q615+Q617+Q619+Q621+Q623+Q625+Q627+Q629</f>
        <v>0</v>
      </c>
      <c r="R633" s="1283"/>
      <c r="S633" s="1279">
        <f>S613+S615+S617+S619+S621+S623+S625+S627+S629</f>
        <v>0</v>
      </c>
      <c r="T633" s="1280"/>
      <c r="U633" s="1281"/>
      <c r="V633" s="1282">
        <f>+V613+V615+V617+V619+V621+V623+V625+V627+V629</f>
        <v>0</v>
      </c>
      <c r="W633" s="1283"/>
      <c r="X633" s="1018">
        <f>+X613+X615+X617+X619+X621+X623+X625+X627+X629</f>
        <v>0</v>
      </c>
      <c r="Y633" s="1019"/>
      <c r="Z633" s="1282">
        <f>+Z613+Z615+Z617+Z619+Z621+Z623+Z625+Z627+Z629</f>
        <v>0</v>
      </c>
      <c r="AA633" s="1283"/>
      <c r="AB633" s="1126"/>
    </row>
    <row r="634" spans="2:28" s="96" customFormat="1" ht="42" customHeight="1" x14ac:dyDescent="0.2">
      <c r="B634" s="1157" t="s">
        <v>488</v>
      </c>
      <c r="C634" s="1158"/>
      <c r="D634" s="1158"/>
      <c r="E634" s="1158"/>
      <c r="F634" s="1158"/>
      <c r="G634" s="1158"/>
      <c r="H634" s="1158"/>
      <c r="I634" s="1158"/>
      <c r="J634" s="1158"/>
      <c r="K634" s="1158"/>
      <c r="L634" s="1158"/>
      <c r="M634" s="1158"/>
      <c r="N634" s="1158"/>
      <c r="O634" s="1158"/>
      <c r="P634" s="1158"/>
      <c r="Q634" s="1158"/>
      <c r="R634" s="1158"/>
      <c r="S634" s="1158"/>
      <c r="T634" s="1158"/>
      <c r="U634" s="1158"/>
      <c r="V634" s="1158"/>
      <c r="W634" s="1158"/>
      <c r="X634" s="1158"/>
      <c r="Y634" s="1158"/>
      <c r="Z634" s="1158"/>
      <c r="AA634" s="1159"/>
      <c r="AB634" s="1127"/>
    </row>
    <row r="635" spans="2:28" s="96" customFormat="1" ht="12" customHeight="1" x14ac:dyDescent="0.2">
      <c r="B635" s="97" t="s">
        <v>447</v>
      </c>
      <c r="C635" s="97"/>
      <c r="D635" s="97"/>
      <c r="E635" s="97"/>
      <c r="F635" s="97"/>
      <c r="G635" s="97"/>
      <c r="H635" s="97"/>
      <c r="I635" s="97"/>
      <c r="J635" s="97"/>
      <c r="K635" s="97"/>
      <c r="L635" s="97"/>
      <c r="M635" s="97"/>
      <c r="N635" s="97"/>
      <c r="O635" s="97"/>
      <c r="P635" s="97"/>
      <c r="Q635" s="97"/>
      <c r="R635" s="97"/>
      <c r="S635" s="97"/>
      <c r="T635" s="97"/>
      <c r="U635" s="97"/>
      <c r="V635" s="97"/>
      <c r="W635" s="97"/>
      <c r="X635" s="97"/>
      <c r="Y635" s="97"/>
      <c r="Z635" s="97"/>
    </row>
    <row r="636" spans="2:28" s="96" customFormat="1" ht="12" customHeight="1" x14ac:dyDescent="0.2">
      <c r="B636" s="97" t="s">
        <v>448</v>
      </c>
      <c r="C636" s="97"/>
      <c r="D636" s="97"/>
      <c r="E636" s="97"/>
      <c r="F636" s="97"/>
      <c r="G636" s="97"/>
      <c r="H636" s="97"/>
      <c r="I636" s="97"/>
      <c r="J636" s="97"/>
      <c r="K636" s="97"/>
      <c r="L636" s="97"/>
      <c r="M636" s="97"/>
      <c r="N636" s="97"/>
      <c r="O636" s="97"/>
      <c r="P636" s="97"/>
      <c r="Q636" s="97"/>
      <c r="R636" s="97"/>
      <c r="S636" s="97"/>
      <c r="T636" s="97"/>
      <c r="U636" s="97"/>
      <c r="V636" s="97"/>
      <c r="W636" s="97"/>
      <c r="X636" s="97"/>
      <c r="Y636" s="97"/>
      <c r="Z636" s="97"/>
    </row>
    <row r="637" spans="2:28" s="96" customFormat="1" ht="12" customHeight="1" x14ac:dyDescent="0.2">
      <c r="B637" s="97"/>
      <c r="C637" s="97"/>
      <c r="D637" s="97"/>
      <c r="E637" s="97"/>
      <c r="F637" s="97"/>
      <c r="G637" s="97"/>
      <c r="H637" s="97"/>
      <c r="I637" s="97"/>
      <c r="J637" s="97"/>
      <c r="K637" s="97"/>
      <c r="L637" s="97"/>
      <c r="M637" s="97"/>
      <c r="N637" s="97"/>
      <c r="O637" s="97"/>
      <c r="P637" s="97"/>
      <c r="Q637" s="97"/>
      <c r="R637" s="97"/>
      <c r="S637" s="97"/>
      <c r="T637" s="97"/>
      <c r="U637" s="97"/>
      <c r="V637" s="97"/>
      <c r="W637" s="97"/>
      <c r="X637" s="97"/>
      <c r="Y637" s="97"/>
      <c r="Z637" s="97"/>
    </row>
    <row r="638" spans="2:28" s="96" customFormat="1" ht="13.5" customHeight="1" x14ac:dyDescent="0.2">
      <c r="B638" s="1016" t="s">
        <v>572</v>
      </c>
      <c r="C638" s="1016"/>
      <c r="D638" s="1016"/>
      <c r="E638" s="1016"/>
      <c r="F638" s="1016"/>
      <c r="G638" s="1016"/>
      <c r="H638" s="1016"/>
      <c r="I638" s="1016"/>
      <c r="J638" s="1016"/>
      <c r="K638" s="1016"/>
      <c r="L638" s="1016"/>
      <c r="M638" s="1016"/>
      <c r="N638" s="1016"/>
      <c r="O638" s="1016"/>
      <c r="P638" s="1016"/>
      <c r="Q638" s="1016"/>
      <c r="R638" s="1016"/>
      <c r="S638" s="1016"/>
      <c r="T638" s="1016"/>
      <c r="U638" s="1016"/>
      <c r="V638" s="1016"/>
      <c r="W638" s="1016"/>
      <c r="X638" s="1016"/>
      <c r="Y638" s="1016"/>
      <c r="Z638" s="1016"/>
      <c r="AA638" s="1016"/>
      <c r="AB638" s="241"/>
    </row>
    <row r="639" spans="2:28" s="96" customFormat="1" ht="42" customHeight="1" x14ac:dyDescent="0.2">
      <c r="B639" s="1017"/>
      <c r="C639" s="1017"/>
      <c r="D639" s="1017"/>
      <c r="E639" s="1017"/>
      <c r="F639" s="1017"/>
      <c r="G639" s="1017"/>
      <c r="H639" s="1017"/>
      <c r="I639" s="1017"/>
      <c r="J639" s="1017"/>
      <c r="K639" s="1017"/>
      <c r="L639" s="1017"/>
      <c r="M639" s="1017"/>
      <c r="N639" s="1017"/>
      <c r="O639" s="1017"/>
      <c r="P639" s="1017"/>
      <c r="Q639" s="1017"/>
      <c r="R639" s="1017"/>
      <c r="S639" s="1017"/>
      <c r="T639" s="1017"/>
      <c r="U639" s="1017"/>
      <c r="V639" s="1017"/>
      <c r="W639" s="1017"/>
      <c r="X639" s="1017"/>
      <c r="Y639" s="1017"/>
      <c r="Z639" s="1017"/>
      <c r="AA639" s="1017"/>
      <c r="AB639" s="241"/>
    </row>
    <row r="640" spans="2:28" s="96" customFormat="1" ht="12.75" customHeight="1" x14ac:dyDescent="0.2">
      <c r="B640" s="240"/>
      <c r="C640" s="240"/>
      <c r="D640" s="240"/>
      <c r="E640" s="240"/>
      <c r="F640" s="240"/>
      <c r="G640" s="240"/>
      <c r="H640" s="240"/>
      <c r="I640" s="240"/>
      <c r="J640" s="240"/>
      <c r="K640" s="240"/>
      <c r="L640" s="240"/>
      <c r="M640" s="240"/>
      <c r="N640" s="240"/>
      <c r="O640" s="240"/>
      <c r="P640" s="240"/>
      <c r="Q640" s="240"/>
      <c r="R640" s="240"/>
      <c r="S640" s="240"/>
      <c r="T640" s="240"/>
      <c r="U640" s="240"/>
      <c r="V640" s="240"/>
      <c r="W640" s="240"/>
      <c r="X640" s="240"/>
      <c r="Y640" s="240"/>
      <c r="Z640" s="240"/>
      <c r="AA640" s="240"/>
      <c r="AB640" s="241"/>
    </row>
    <row r="641" spans="2:28" s="96" customFormat="1" ht="9.75" customHeight="1" x14ac:dyDescent="0.2">
      <c r="B641" s="240"/>
      <c r="C641" s="240"/>
      <c r="D641" s="240"/>
      <c r="E641" s="240"/>
      <c r="F641" s="240"/>
      <c r="G641" s="240"/>
      <c r="H641" s="240"/>
      <c r="I641" s="240"/>
      <c r="J641" s="240"/>
      <c r="K641" s="240"/>
      <c r="L641" s="240"/>
      <c r="M641" s="240"/>
      <c r="N641" s="240"/>
      <c r="O641" s="240"/>
      <c r="P641" s="240"/>
      <c r="Q641" s="240"/>
      <c r="R641" s="240"/>
      <c r="S641" s="240"/>
      <c r="T641" s="240"/>
      <c r="U641" s="240"/>
      <c r="V641" s="240"/>
      <c r="W641" s="240"/>
      <c r="X641" s="240"/>
      <c r="Y641" s="240"/>
      <c r="Z641" s="240"/>
      <c r="AA641" s="240"/>
      <c r="AB641" s="241"/>
    </row>
    <row r="642" spans="2:28" s="96" customFormat="1" ht="15" customHeight="1" x14ac:dyDescent="0.2">
      <c r="B642" s="96" t="s">
        <v>670</v>
      </c>
    </row>
    <row r="643" spans="2:28" s="96" customFormat="1" ht="13.5" customHeight="1" x14ac:dyDescent="0.2">
      <c r="B643" s="1136" t="s">
        <v>561</v>
      </c>
      <c r="C643" s="1137"/>
      <c r="D643" s="1137"/>
      <c r="E643" s="1137"/>
      <c r="F643" s="1137"/>
      <c r="G643" s="1137"/>
      <c r="H643" s="1137"/>
      <c r="I643" s="1137"/>
      <c r="J643" s="1137"/>
      <c r="K643" s="1137"/>
      <c r="L643" s="1137"/>
      <c r="M643" s="1137"/>
      <c r="N643" s="1137"/>
      <c r="O643" s="1137"/>
      <c r="P643" s="1137"/>
      <c r="Q643" s="1137"/>
      <c r="R643" s="1137"/>
      <c r="S643" s="1137"/>
      <c r="T643" s="1137"/>
      <c r="U643" s="1137"/>
      <c r="V643" s="1137"/>
      <c r="W643" s="1137"/>
      <c r="X643" s="1137"/>
      <c r="Y643" s="1137"/>
      <c r="Z643" s="1137"/>
      <c r="AA643" s="1138"/>
      <c r="AB643" s="1128" t="s">
        <v>102</v>
      </c>
    </row>
    <row r="644" spans="2:28" s="96" customFormat="1" ht="6" customHeight="1" x14ac:dyDescent="0.2">
      <c r="B644" s="975" t="s">
        <v>28</v>
      </c>
      <c r="C644" s="976"/>
      <c r="D644" s="976"/>
      <c r="E644" s="976"/>
      <c r="F644" s="977"/>
      <c r="G644" s="1161" t="s">
        <v>206</v>
      </c>
      <c r="H644" s="1162"/>
      <c r="I644" s="1163"/>
      <c r="J644" s="975" t="s">
        <v>1</v>
      </c>
      <c r="K644" s="976"/>
      <c r="L644" s="976"/>
      <c r="M644" s="232"/>
      <c r="N644" s="232"/>
      <c r="O644" s="232"/>
      <c r="P644" s="232"/>
      <c r="Q644" s="232"/>
      <c r="R644" s="233"/>
      <c r="S644" s="975" t="s">
        <v>205</v>
      </c>
      <c r="T644" s="976"/>
      <c r="U644" s="976"/>
      <c r="V644" s="234"/>
      <c r="W644" s="234"/>
      <c r="X644" s="234"/>
      <c r="Y644" s="234"/>
      <c r="Z644" s="234"/>
      <c r="AA644" s="235"/>
      <c r="AB644" s="1128"/>
    </row>
    <row r="645" spans="2:28" s="96" customFormat="1" ht="10.5" customHeight="1" x14ac:dyDescent="0.2">
      <c r="B645" s="1004"/>
      <c r="C645" s="1160"/>
      <c r="D645" s="1160"/>
      <c r="E645" s="1160"/>
      <c r="F645" s="1005"/>
      <c r="G645" s="1164"/>
      <c r="H645" s="1165"/>
      <c r="I645" s="1166"/>
      <c r="J645" s="1004"/>
      <c r="K645" s="1160"/>
      <c r="L645" s="1160"/>
      <c r="M645" s="1003" t="s">
        <v>509</v>
      </c>
      <c r="N645" s="977"/>
      <c r="O645" s="1123" t="s">
        <v>203</v>
      </c>
      <c r="P645" s="1124"/>
      <c r="Q645" s="993" t="s">
        <v>202</v>
      </c>
      <c r="R645" s="994"/>
      <c r="S645" s="1004"/>
      <c r="T645" s="1160"/>
      <c r="U645" s="1160"/>
      <c r="V645" s="1003" t="s">
        <v>509</v>
      </c>
      <c r="W645" s="977"/>
      <c r="X645" s="1123" t="s">
        <v>203</v>
      </c>
      <c r="Y645" s="1124"/>
      <c r="Z645" s="993" t="s">
        <v>202</v>
      </c>
      <c r="AA645" s="994"/>
      <c r="AB645" s="1128"/>
    </row>
    <row r="646" spans="2:28" s="96" customFormat="1" ht="10.5" customHeight="1" x14ac:dyDescent="0.2">
      <c r="B646" s="1004"/>
      <c r="C646" s="1160"/>
      <c r="D646" s="1160"/>
      <c r="E646" s="1160"/>
      <c r="F646" s="1005"/>
      <c r="G646" s="1164"/>
      <c r="H646" s="1165"/>
      <c r="I646" s="1166"/>
      <c r="J646" s="1004"/>
      <c r="K646" s="1160"/>
      <c r="L646" s="1160"/>
      <c r="M646" s="1004"/>
      <c r="N646" s="1005"/>
      <c r="O646" s="1008" t="s">
        <v>494</v>
      </c>
      <c r="P646" s="1009"/>
      <c r="Q646" s="995"/>
      <c r="R646" s="996"/>
      <c r="S646" s="1004"/>
      <c r="T646" s="1160"/>
      <c r="U646" s="1160"/>
      <c r="V646" s="1004"/>
      <c r="W646" s="1005"/>
      <c r="X646" s="1008" t="s">
        <v>494</v>
      </c>
      <c r="Y646" s="1009"/>
      <c r="Z646" s="995"/>
      <c r="AA646" s="996"/>
      <c r="AB646" s="1128"/>
    </row>
    <row r="647" spans="2:28" s="96" customFormat="1" ht="10.5" customHeight="1" x14ac:dyDescent="0.2">
      <c r="B647" s="1006"/>
      <c r="C647" s="1015"/>
      <c r="D647" s="1015"/>
      <c r="E647" s="1015"/>
      <c r="F647" s="1007"/>
      <c r="G647" s="1167"/>
      <c r="H647" s="1168"/>
      <c r="I647" s="1169"/>
      <c r="J647" s="1006"/>
      <c r="K647" s="1015"/>
      <c r="L647" s="1015"/>
      <c r="M647" s="1006"/>
      <c r="N647" s="1007"/>
      <c r="O647" s="1010"/>
      <c r="P647" s="1011"/>
      <c r="Q647" s="997"/>
      <c r="R647" s="998"/>
      <c r="S647" s="1006"/>
      <c r="T647" s="1015"/>
      <c r="U647" s="1015"/>
      <c r="V647" s="1006"/>
      <c r="W647" s="1007"/>
      <c r="X647" s="1010"/>
      <c r="Y647" s="1011"/>
      <c r="Z647" s="997"/>
      <c r="AA647" s="998"/>
      <c r="AB647" s="1128"/>
    </row>
    <row r="648" spans="2:28" s="96" customFormat="1" ht="14.25" customHeight="1" x14ac:dyDescent="0.2">
      <c r="B648" s="975" t="s">
        <v>91</v>
      </c>
      <c r="C648" s="976"/>
      <c r="D648" s="976"/>
      <c r="E648" s="976"/>
      <c r="F648" s="977"/>
      <c r="G648" s="969"/>
      <c r="H648" s="970"/>
      <c r="I648" s="971"/>
      <c r="J648" s="1026"/>
      <c r="K648" s="1026"/>
      <c r="L648" s="1026"/>
      <c r="M648" s="1020"/>
      <c r="N648" s="1021"/>
      <c r="O648" s="991"/>
      <c r="P648" s="992"/>
      <c r="Q648" s="991"/>
      <c r="R648" s="992"/>
      <c r="S648" s="1026"/>
      <c r="T648" s="1026"/>
      <c r="U648" s="1026"/>
      <c r="V648" s="1020"/>
      <c r="W648" s="1021"/>
      <c r="X648" s="991"/>
      <c r="Y648" s="992"/>
      <c r="Z648" s="1020"/>
      <c r="AA648" s="1021"/>
      <c r="AB648" s="1125"/>
    </row>
    <row r="649" spans="2:28" s="96" customFormat="1" ht="14.25" customHeight="1" thickBot="1" x14ac:dyDescent="0.25">
      <c r="B649" s="978"/>
      <c r="C649" s="979"/>
      <c r="D649" s="979"/>
      <c r="E649" s="979"/>
      <c r="F649" s="980"/>
      <c r="G649" s="1200"/>
      <c r="H649" s="1201"/>
      <c r="I649" s="1202"/>
      <c r="J649" s="1131"/>
      <c r="K649" s="1132"/>
      <c r="L649" s="1133"/>
      <c r="M649" s="1131"/>
      <c r="N649" s="1133"/>
      <c r="O649" s="999"/>
      <c r="P649" s="1000"/>
      <c r="Q649" s="1131"/>
      <c r="R649" s="1133"/>
      <c r="S649" s="1131"/>
      <c r="T649" s="1132"/>
      <c r="U649" s="1133"/>
      <c r="V649" s="1131"/>
      <c r="W649" s="1133"/>
      <c r="X649" s="999"/>
      <c r="Y649" s="1000"/>
      <c r="Z649" s="1131"/>
      <c r="AA649" s="1133"/>
      <c r="AB649" s="1126"/>
    </row>
    <row r="650" spans="2:28" s="96" customFormat="1" ht="14.25" customHeight="1" thickTop="1" x14ac:dyDescent="0.2">
      <c r="B650" s="1004" t="s">
        <v>92</v>
      </c>
      <c r="C650" s="1160"/>
      <c r="D650" s="1160"/>
      <c r="E650" s="1160"/>
      <c r="F650" s="1005"/>
      <c r="G650" s="1203"/>
      <c r="H650" s="1204"/>
      <c r="I650" s="1205"/>
      <c r="J650" s="1104"/>
      <c r="K650" s="1104"/>
      <c r="L650" s="1104"/>
      <c r="M650" s="1105"/>
      <c r="N650" s="1106"/>
      <c r="O650" s="1001"/>
      <c r="P650" s="1002"/>
      <c r="Q650" s="1102"/>
      <c r="R650" s="1103"/>
      <c r="S650" s="1104"/>
      <c r="T650" s="1104"/>
      <c r="U650" s="1104"/>
      <c r="V650" s="1105"/>
      <c r="W650" s="1106"/>
      <c r="X650" s="1001"/>
      <c r="Y650" s="1002"/>
      <c r="Z650" s="1105"/>
      <c r="AA650" s="1106"/>
      <c r="AB650" s="1126"/>
    </row>
    <row r="651" spans="2:28" s="96" customFormat="1" ht="14.25" customHeight="1" x14ac:dyDescent="0.2">
      <c r="B651" s="1006"/>
      <c r="C651" s="1015"/>
      <c r="D651" s="1015"/>
      <c r="E651" s="1015"/>
      <c r="F651" s="1007"/>
      <c r="G651" s="972"/>
      <c r="H651" s="973"/>
      <c r="I651" s="974"/>
      <c r="J651" s="1012"/>
      <c r="K651" s="1013"/>
      <c r="L651" s="1014"/>
      <c r="M651" s="1012"/>
      <c r="N651" s="1014"/>
      <c r="O651" s="989"/>
      <c r="P651" s="990"/>
      <c r="Q651" s="1012"/>
      <c r="R651" s="1014"/>
      <c r="S651" s="1012"/>
      <c r="T651" s="1013"/>
      <c r="U651" s="1014"/>
      <c r="V651" s="1012"/>
      <c r="W651" s="1014"/>
      <c r="X651" s="989"/>
      <c r="Y651" s="990"/>
      <c r="Z651" s="1012"/>
      <c r="AA651" s="1014"/>
      <c r="AB651" s="1126"/>
    </row>
    <row r="652" spans="2:28" s="96" customFormat="1" ht="14.25" customHeight="1" x14ac:dyDescent="0.2">
      <c r="B652" s="975" t="s">
        <v>93</v>
      </c>
      <c r="C652" s="976"/>
      <c r="D652" s="976"/>
      <c r="E652" s="976"/>
      <c r="F652" s="977"/>
      <c r="G652" s="969"/>
      <c r="H652" s="970"/>
      <c r="I652" s="971"/>
      <c r="J652" s="1026"/>
      <c r="K652" s="1026"/>
      <c r="L652" s="1026"/>
      <c r="M652" s="1020"/>
      <c r="N652" s="1021"/>
      <c r="O652" s="991"/>
      <c r="P652" s="992"/>
      <c r="Q652" s="991"/>
      <c r="R652" s="992"/>
      <c r="S652" s="1026"/>
      <c r="T652" s="1026"/>
      <c r="U652" s="1026"/>
      <c r="V652" s="1020"/>
      <c r="W652" s="1021"/>
      <c r="X652" s="991"/>
      <c r="Y652" s="992"/>
      <c r="Z652" s="1020"/>
      <c r="AA652" s="1021"/>
      <c r="AB652" s="1126"/>
    </row>
    <row r="653" spans="2:28" s="96" customFormat="1" ht="14.25" customHeight="1" x14ac:dyDescent="0.2">
      <c r="B653" s="1006"/>
      <c r="C653" s="1015"/>
      <c r="D653" s="1015"/>
      <c r="E653" s="1015"/>
      <c r="F653" s="1007"/>
      <c r="G653" s="972"/>
      <c r="H653" s="973"/>
      <c r="I653" s="974"/>
      <c r="J653" s="1012"/>
      <c r="K653" s="1013"/>
      <c r="L653" s="1014"/>
      <c r="M653" s="1012"/>
      <c r="N653" s="1014"/>
      <c r="O653" s="989"/>
      <c r="P653" s="990"/>
      <c r="Q653" s="1012"/>
      <c r="R653" s="1014"/>
      <c r="S653" s="1012"/>
      <c r="T653" s="1013"/>
      <c r="U653" s="1014"/>
      <c r="V653" s="1012"/>
      <c r="W653" s="1014"/>
      <c r="X653" s="989"/>
      <c r="Y653" s="990"/>
      <c r="Z653" s="1012"/>
      <c r="AA653" s="1014"/>
      <c r="AB653" s="1126"/>
    </row>
    <row r="654" spans="2:28" s="96" customFormat="1" ht="14.25" customHeight="1" x14ac:dyDescent="0.2">
      <c r="B654" s="975" t="s">
        <v>94</v>
      </c>
      <c r="C654" s="976"/>
      <c r="D654" s="976"/>
      <c r="E654" s="976"/>
      <c r="F654" s="977"/>
      <c r="G654" s="969"/>
      <c r="H654" s="970"/>
      <c r="I654" s="971"/>
      <c r="J654" s="1026"/>
      <c r="K654" s="1026"/>
      <c r="L654" s="1026"/>
      <c r="M654" s="1020"/>
      <c r="N654" s="1021"/>
      <c r="O654" s="991"/>
      <c r="P654" s="992"/>
      <c r="Q654" s="991"/>
      <c r="R654" s="992"/>
      <c r="S654" s="1026"/>
      <c r="T654" s="1026"/>
      <c r="U654" s="1026"/>
      <c r="V654" s="1020"/>
      <c r="W654" s="1021"/>
      <c r="X654" s="991"/>
      <c r="Y654" s="992"/>
      <c r="Z654" s="1020"/>
      <c r="AA654" s="1021"/>
      <c r="AB654" s="1126"/>
    </row>
    <row r="655" spans="2:28" s="96" customFormat="1" ht="14.25" customHeight="1" x14ac:dyDescent="0.2">
      <c r="B655" s="1006"/>
      <c r="C655" s="1015"/>
      <c r="D655" s="1015"/>
      <c r="E655" s="1015"/>
      <c r="F655" s="1007"/>
      <c r="G655" s="972"/>
      <c r="H655" s="973"/>
      <c r="I655" s="974"/>
      <c r="J655" s="1012"/>
      <c r="K655" s="1013"/>
      <c r="L655" s="1014"/>
      <c r="M655" s="1012"/>
      <c r="N655" s="1014"/>
      <c r="O655" s="989"/>
      <c r="P655" s="990"/>
      <c r="Q655" s="1012"/>
      <c r="R655" s="1014"/>
      <c r="S655" s="1012"/>
      <c r="T655" s="1013"/>
      <c r="U655" s="1014"/>
      <c r="V655" s="1012"/>
      <c r="W655" s="1014"/>
      <c r="X655" s="989"/>
      <c r="Y655" s="990"/>
      <c r="Z655" s="1012"/>
      <c r="AA655" s="1014"/>
      <c r="AB655" s="1126"/>
    </row>
    <row r="656" spans="2:28" s="96" customFormat="1" ht="14.25" customHeight="1" x14ac:dyDescent="0.2">
      <c r="B656" s="993" t="s">
        <v>95</v>
      </c>
      <c r="C656" s="1100"/>
      <c r="D656" s="1100"/>
      <c r="E656" s="1100"/>
      <c r="F656" s="994"/>
      <c r="G656" s="969"/>
      <c r="H656" s="970"/>
      <c r="I656" s="971"/>
      <c r="J656" s="1026"/>
      <c r="K656" s="1026"/>
      <c r="L656" s="1026"/>
      <c r="M656" s="1020"/>
      <c r="N656" s="1021"/>
      <c r="O656" s="991"/>
      <c r="P656" s="992"/>
      <c r="Q656" s="991"/>
      <c r="R656" s="992"/>
      <c r="S656" s="1026"/>
      <c r="T656" s="1026"/>
      <c r="U656" s="1026"/>
      <c r="V656" s="1020"/>
      <c r="W656" s="1021"/>
      <c r="X656" s="991"/>
      <c r="Y656" s="992"/>
      <c r="Z656" s="1020"/>
      <c r="AA656" s="1021"/>
      <c r="AB656" s="1126"/>
    </row>
    <row r="657" spans="2:28" s="96" customFormat="1" ht="14.25" customHeight="1" x14ac:dyDescent="0.2">
      <c r="B657" s="997"/>
      <c r="C657" s="1101"/>
      <c r="D657" s="1101"/>
      <c r="E657" s="1101"/>
      <c r="F657" s="998"/>
      <c r="G657" s="972"/>
      <c r="H657" s="973"/>
      <c r="I657" s="974"/>
      <c r="J657" s="1012"/>
      <c r="K657" s="1013"/>
      <c r="L657" s="1014"/>
      <c r="M657" s="1012"/>
      <c r="N657" s="1014"/>
      <c r="O657" s="989"/>
      <c r="P657" s="990"/>
      <c r="Q657" s="1012"/>
      <c r="R657" s="1014"/>
      <c r="S657" s="1012"/>
      <c r="T657" s="1013"/>
      <c r="U657" s="1014"/>
      <c r="V657" s="1012"/>
      <c r="W657" s="1014"/>
      <c r="X657" s="989"/>
      <c r="Y657" s="990"/>
      <c r="Z657" s="1012"/>
      <c r="AA657" s="1014"/>
      <c r="AB657" s="1126"/>
    </row>
    <row r="658" spans="2:28" s="96" customFormat="1" ht="14.25" customHeight="1" x14ac:dyDescent="0.2">
      <c r="B658" s="993" t="s">
        <v>96</v>
      </c>
      <c r="C658" s="1100"/>
      <c r="D658" s="1100"/>
      <c r="E658" s="1100"/>
      <c r="F658" s="994"/>
      <c r="G658" s="969"/>
      <c r="H658" s="970"/>
      <c r="I658" s="971"/>
      <c r="J658" s="1026"/>
      <c r="K658" s="1026"/>
      <c r="L658" s="1026"/>
      <c r="M658" s="1020"/>
      <c r="N658" s="1021"/>
      <c r="O658" s="991"/>
      <c r="P658" s="992"/>
      <c r="Q658" s="991"/>
      <c r="R658" s="992"/>
      <c r="S658" s="1026"/>
      <c r="T658" s="1026"/>
      <c r="U658" s="1026"/>
      <c r="V658" s="1020"/>
      <c r="W658" s="1021"/>
      <c r="X658" s="991"/>
      <c r="Y658" s="992"/>
      <c r="Z658" s="1020"/>
      <c r="AA658" s="1021"/>
      <c r="AB658" s="1126"/>
    </row>
    <row r="659" spans="2:28" s="96" customFormat="1" ht="14.25" customHeight="1" x14ac:dyDescent="0.2">
      <c r="B659" s="997"/>
      <c r="C659" s="1101"/>
      <c r="D659" s="1101"/>
      <c r="E659" s="1101"/>
      <c r="F659" s="998"/>
      <c r="G659" s="972"/>
      <c r="H659" s="973"/>
      <c r="I659" s="974"/>
      <c r="J659" s="1012"/>
      <c r="K659" s="1013"/>
      <c r="L659" s="1014"/>
      <c r="M659" s="1012"/>
      <c r="N659" s="1014"/>
      <c r="O659" s="989"/>
      <c r="P659" s="990"/>
      <c r="Q659" s="1012"/>
      <c r="R659" s="1014"/>
      <c r="S659" s="1012"/>
      <c r="T659" s="1013"/>
      <c r="U659" s="1014"/>
      <c r="V659" s="1012"/>
      <c r="W659" s="1014"/>
      <c r="X659" s="989"/>
      <c r="Y659" s="990"/>
      <c r="Z659" s="1012"/>
      <c r="AA659" s="1014"/>
      <c r="AB659" s="1126"/>
    </row>
    <row r="660" spans="2:28" s="96" customFormat="1" ht="14.25" customHeight="1" x14ac:dyDescent="0.2">
      <c r="B660" s="975" t="s">
        <v>97</v>
      </c>
      <c r="C660" s="976"/>
      <c r="D660" s="976"/>
      <c r="E660" s="976"/>
      <c r="F660" s="977"/>
      <c r="G660" s="969"/>
      <c r="H660" s="970"/>
      <c r="I660" s="971"/>
      <c r="J660" s="1026"/>
      <c r="K660" s="1026"/>
      <c r="L660" s="1026"/>
      <c r="M660" s="1020"/>
      <c r="N660" s="1021"/>
      <c r="O660" s="991"/>
      <c r="P660" s="992"/>
      <c r="Q660" s="991"/>
      <c r="R660" s="992"/>
      <c r="S660" s="1026"/>
      <c r="T660" s="1026"/>
      <c r="U660" s="1026"/>
      <c r="V660" s="1020"/>
      <c r="W660" s="1021"/>
      <c r="X660" s="991"/>
      <c r="Y660" s="992"/>
      <c r="Z660" s="1020"/>
      <c r="AA660" s="1021"/>
      <c r="AB660" s="1126"/>
    </row>
    <row r="661" spans="2:28" s="96" customFormat="1" ht="14.25" customHeight="1" x14ac:dyDescent="0.2">
      <c r="B661" s="1006"/>
      <c r="C661" s="1015"/>
      <c r="D661" s="1015"/>
      <c r="E661" s="1015"/>
      <c r="F661" s="1007"/>
      <c r="G661" s="972"/>
      <c r="H661" s="973"/>
      <c r="I661" s="974"/>
      <c r="J661" s="1012"/>
      <c r="K661" s="1013"/>
      <c r="L661" s="1014"/>
      <c r="M661" s="1012"/>
      <c r="N661" s="1014"/>
      <c r="O661" s="989"/>
      <c r="P661" s="990"/>
      <c r="Q661" s="1012"/>
      <c r="R661" s="1014"/>
      <c r="S661" s="1012"/>
      <c r="T661" s="1013"/>
      <c r="U661" s="1014"/>
      <c r="V661" s="1012"/>
      <c r="W661" s="1014"/>
      <c r="X661" s="989"/>
      <c r="Y661" s="990"/>
      <c r="Z661" s="1012"/>
      <c r="AA661" s="1014"/>
      <c r="AB661" s="1126"/>
    </row>
    <row r="662" spans="2:28" s="96" customFormat="1" ht="14.25" customHeight="1" x14ac:dyDescent="0.2">
      <c r="B662" s="975" t="s">
        <v>98</v>
      </c>
      <c r="C662" s="976"/>
      <c r="D662" s="976"/>
      <c r="E662" s="976"/>
      <c r="F662" s="977"/>
      <c r="G662" s="969"/>
      <c r="H662" s="970"/>
      <c r="I662" s="971"/>
      <c r="J662" s="1026"/>
      <c r="K662" s="1026"/>
      <c r="L662" s="1026"/>
      <c r="M662" s="1020"/>
      <c r="N662" s="1021"/>
      <c r="O662" s="991"/>
      <c r="P662" s="992"/>
      <c r="Q662" s="991"/>
      <c r="R662" s="992"/>
      <c r="S662" s="1026"/>
      <c r="T662" s="1026"/>
      <c r="U662" s="1026"/>
      <c r="V662" s="1020"/>
      <c r="W662" s="1021"/>
      <c r="X662" s="991"/>
      <c r="Y662" s="992"/>
      <c r="Z662" s="1020"/>
      <c r="AA662" s="1021"/>
      <c r="AB662" s="1126"/>
    </row>
    <row r="663" spans="2:28" s="96" customFormat="1" ht="14.25" customHeight="1" x14ac:dyDescent="0.2">
      <c r="B663" s="1006"/>
      <c r="C663" s="1015"/>
      <c r="D663" s="1015"/>
      <c r="E663" s="1015"/>
      <c r="F663" s="1007"/>
      <c r="G663" s="972"/>
      <c r="H663" s="973"/>
      <c r="I663" s="974"/>
      <c r="J663" s="1012"/>
      <c r="K663" s="1013"/>
      <c r="L663" s="1014"/>
      <c r="M663" s="1012"/>
      <c r="N663" s="1014"/>
      <c r="O663" s="989"/>
      <c r="P663" s="990"/>
      <c r="Q663" s="1012"/>
      <c r="R663" s="1014"/>
      <c r="S663" s="1012"/>
      <c r="T663" s="1013"/>
      <c r="U663" s="1014"/>
      <c r="V663" s="1012"/>
      <c r="W663" s="1014"/>
      <c r="X663" s="989"/>
      <c r="Y663" s="990"/>
      <c r="Z663" s="1012"/>
      <c r="AA663" s="1014"/>
      <c r="AB663" s="1126"/>
    </row>
    <row r="664" spans="2:28" s="96" customFormat="1" ht="14.25" customHeight="1" x14ac:dyDescent="0.2">
      <c r="B664" s="975" t="s">
        <v>29</v>
      </c>
      <c r="C664" s="976"/>
      <c r="D664" s="976"/>
      <c r="E664" s="976"/>
      <c r="F664" s="977"/>
      <c r="G664" s="969"/>
      <c r="H664" s="970"/>
      <c r="I664" s="971"/>
      <c r="J664" s="1026"/>
      <c r="K664" s="1026"/>
      <c r="L664" s="1026"/>
      <c r="M664" s="1020"/>
      <c r="N664" s="1021"/>
      <c r="O664" s="991"/>
      <c r="P664" s="992"/>
      <c r="Q664" s="991"/>
      <c r="R664" s="992"/>
      <c r="S664" s="1026"/>
      <c r="T664" s="1026"/>
      <c r="U664" s="1026"/>
      <c r="V664" s="1020"/>
      <c r="W664" s="1021"/>
      <c r="X664" s="991"/>
      <c r="Y664" s="992"/>
      <c r="Z664" s="1020"/>
      <c r="AA664" s="1021"/>
      <c r="AB664" s="1126"/>
    </row>
    <row r="665" spans="2:28" s="96" customFormat="1" ht="14.25" customHeight="1" x14ac:dyDescent="0.2">
      <c r="B665" s="1006"/>
      <c r="C665" s="1015"/>
      <c r="D665" s="1015"/>
      <c r="E665" s="1015"/>
      <c r="F665" s="1007"/>
      <c r="G665" s="972"/>
      <c r="H665" s="973"/>
      <c r="I665" s="974"/>
      <c r="J665" s="1012"/>
      <c r="K665" s="1013"/>
      <c r="L665" s="1014"/>
      <c r="M665" s="1012"/>
      <c r="N665" s="1014"/>
      <c r="O665" s="989"/>
      <c r="P665" s="990"/>
      <c r="Q665" s="1012"/>
      <c r="R665" s="1014"/>
      <c r="S665" s="1012"/>
      <c r="T665" s="1013"/>
      <c r="U665" s="1014"/>
      <c r="V665" s="1012"/>
      <c r="W665" s="1014"/>
      <c r="X665" s="989"/>
      <c r="Y665" s="990"/>
      <c r="Z665" s="1012"/>
      <c r="AA665" s="1014"/>
      <c r="AB665" s="1126"/>
    </row>
    <row r="666" spans="2:28" s="96" customFormat="1" ht="14.25" customHeight="1" x14ac:dyDescent="0.2">
      <c r="B666" s="975" t="s">
        <v>485</v>
      </c>
      <c r="C666" s="976"/>
      <c r="D666" s="976"/>
      <c r="E666" s="976"/>
      <c r="F666" s="977"/>
      <c r="G666" s="981">
        <f>SUM(G650:I665)</f>
        <v>0</v>
      </c>
      <c r="H666" s="982"/>
      <c r="I666" s="983"/>
      <c r="J666" s="1099">
        <f>SUM(J650,J652,J654,J656,J658,J660,J662,J664)</f>
        <v>0</v>
      </c>
      <c r="K666" s="1099"/>
      <c r="L666" s="1099"/>
      <c r="M666" s="987">
        <f>SUM(M650,M652,M654,M656,M658,M660,M662,M664)</f>
        <v>0</v>
      </c>
      <c r="N666" s="988"/>
      <c r="O666" s="987">
        <f>SUM(O650,O652,O654,O656,O658,O660,O662,O664)</f>
        <v>0</v>
      </c>
      <c r="P666" s="988"/>
      <c r="Q666" s="987">
        <f>SUM(Q650,Q652,Q654,Q656,Q658,Q660,Q662,Q664)</f>
        <v>0</v>
      </c>
      <c r="R666" s="988"/>
      <c r="S666" s="1099">
        <f>SUM(S650,S652,S654,S656,S658,S660,S662,S664)</f>
        <v>0</v>
      </c>
      <c r="T666" s="1099"/>
      <c r="U666" s="1099"/>
      <c r="V666" s="987">
        <f>SUM(V650,V652,V654,V656,V658,V660,V662,V664)</f>
        <v>0</v>
      </c>
      <c r="W666" s="988"/>
      <c r="X666" s="987">
        <f>SUM(X650,X652,X654,X656,X658,X660,X662,X664)</f>
        <v>0</v>
      </c>
      <c r="Y666" s="988"/>
      <c r="Z666" s="987">
        <f>SUM(Z650,Z652,Z654,Z656,Z658,Z660,Z662,Z664)</f>
        <v>0</v>
      </c>
      <c r="AA666" s="988"/>
      <c r="AB666" s="1126"/>
    </row>
    <row r="667" spans="2:28" s="96" customFormat="1" ht="14.25" customHeight="1" thickBot="1" x14ac:dyDescent="0.25">
      <c r="B667" s="978"/>
      <c r="C667" s="979"/>
      <c r="D667" s="979"/>
      <c r="E667" s="979"/>
      <c r="F667" s="980"/>
      <c r="G667" s="984"/>
      <c r="H667" s="985"/>
      <c r="I667" s="986"/>
      <c r="J667" s="1022">
        <f>SUM(J651,J653,J655,J657,J659,J661,J663,J665)</f>
        <v>0</v>
      </c>
      <c r="K667" s="1098"/>
      <c r="L667" s="1023"/>
      <c r="M667" s="1022">
        <f>SUM(M651,M653,M655,M657,M659,M661,M663,M665)</f>
        <v>0</v>
      </c>
      <c r="N667" s="1023"/>
      <c r="O667" s="1024">
        <f>SUM(O651,O653,O655,O657,O659,O661,O663,O665)</f>
        <v>0</v>
      </c>
      <c r="P667" s="1025"/>
      <c r="Q667" s="1022">
        <f>SUM(Q651,Q653,Q655,Q657,Q659,Q661,Q663,Q665)</f>
        <v>0</v>
      </c>
      <c r="R667" s="1023"/>
      <c r="S667" s="1022">
        <f>SUM(S651,S653,S655,S657,S659,S661,S663,S665)</f>
        <v>0</v>
      </c>
      <c r="T667" s="1098"/>
      <c r="U667" s="1023"/>
      <c r="V667" s="1022">
        <f>SUM(V651,V653,V655,V657,V659,V661,V663,V665)</f>
        <v>0</v>
      </c>
      <c r="W667" s="1023"/>
      <c r="X667" s="1024">
        <f>SUM(X651,X653,X655,X657,X659,X661,X663,X665)</f>
        <v>0</v>
      </c>
      <c r="Y667" s="1025"/>
      <c r="Z667" s="1022">
        <f>SUM(Z651,Z653,Z655,Z657,Z659,Z661,Z663,Z665)</f>
        <v>0</v>
      </c>
      <c r="AA667" s="1023"/>
      <c r="AB667" s="1126"/>
    </row>
    <row r="668" spans="2:28" s="96" customFormat="1" ht="14.25" customHeight="1" thickTop="1" x14ac:dyDescent="0.2">
      <c r="B668" s="1004" t="s">
        <v>486</v>
      </c>
      <c r="C668" s="1160"/>
      <c r="D668" s="1160"/>
      <c r="E668" s="1160"/>
      <c r="F668" s="1005"/>
      <c r="G668" s="1260">
        <f>SUM(G648:I665)</f>
        <v>0</v>
      </c>
      <c r="H668" s="1261"/>
      <c r="I668" s="1262"/>
      <c r="J668" s="1266">
        <f>J648+J650+J652+J654+J656+J658+J660+J662+J664</f>
        <v>0</v>
      </c>
      <c r="K668" s="1266"/>
      <c r="L668" s="1266"/>
      <c r="M668" s="1267">
        <f>+M648+M650+M652+M654+M656+M658+M660+M662+M664</f>
        <v>0</v>
      </c>
      <c r="N668" s="1268"/>
      <c r="O668" s="1176">
        <f>+O648+O650+O652+O654+O656+O658+O660+O662+O664</f>
        <v>0</v>
      </c>
      <c r="P668" s="1177"/>
      <c r="Q668" s="1267">
        <f>+Q648+Q650+Q652+Q654+Q656+Q658+Q660+Q662+Q664</f>
        <v>0</v>
      </c>
      <c r="R668" s="1268"/>
      <c r="S668" s="1266">
        <f>S648+S650+S652+S654+S656+S658+S660+S662+S664</f>
        <v>0</v>
      </c>
      <c r="T668" s="1266"/>
      <c r="U668" s="1266"/>
      <c r="V668" s="1267">
        <f>+V648+V650+V652+V654+V656+V658+V660+V662+V664</f>
        <v>0</v>
      </c>
      <c r="W668" s="1268"/>
      <c r="X668" s="1176">
        <f>+X648+X650+X652+X654+X656+X658+X660+X662+X664</f>
        <v>0</v>
      </c>
      <c r="Y668" s="1177"/>
      <c r="Z668" s="1267">
        <f>+Z648+Z650+Z652+Z654+Z656+Z658+Z660+Z662+Z664</f>
        <v>0</v>
      </c>
      <c r="AA668" s="1268"/>
      <c r="AB668" s="1126"/>
    </row>
    <row r="669" spans="2:28" s="96" customFormat="1" ht="14.25" customHeight="1" x14ac:dyDescent="0.2">
      <c r="B669" s="1006"/>
      <c r="C669" s="1015"/>
      <c r="D669" s="1015"/>
      <c r="E669" s="1015"/>
      <c r="F669" s="1007"/>
      <c r="G669" s="1263"/>
      <c r="H669" s="1264"/>
      <c r="I669" s="1265"/>
      <c r="J669" s="1279">
        <f>J649+J651+J653+J655+J657+J659+J661+J663+J665</f>
        <v>0</v>
      </c>
      <c r="K669" s="1280"/>
      <c r="L669" s="1281"/>
      <c r="M669" s="1282">
        <f>+M649+M651+M653+M655+M657+M659+M661+M663+M665</f>
        <v>0</v>
      </c>
      <c r="N669" s="1283"/>
      <c r="O669" s="1018">
        <f>+O649+O651+O653+O655+O657+O659+O661+O663+O665</f>
        <v>0</v>
      </c>
      <c r="P669" s="1019"/>
      <c r="Q669" s="1282">
        <f>+Q649+Q651+Q653+Q655+Q657+Q659+Q661+Q663+Q665</f>
        <v>0</v>
      </c>
      <c r="R669" s="1283"/>
      <c r="S669" s="1279">
        <f>S649+S651+S653+S655+S657+S659+S661+S663+S665</f>
        <v>0</v>
      </c>
      <c r="T669" s="1280"/>
      <c r="U669" s="1281"/>
      <c r="V669" s="1282">
        <f>+V649+V651+V653+V655+V657+V659+V661+V663+V665</f>
        <v>0</v>
      </c>
      <c r="W669" s="1283"/>
      <c r="X669" s="1018">
        <f>+X649+X651+X653+X655+X657+X659+X661+X663+X665</f>
        <v>0</v>
      </c>
      <c r="Y669" s="1019"/>
      <c r="Z669" s="1282">
        <f>+Z649+Z651+Z653+Z655+Z657+Z659+Z661+Z663+Z665</f>
        <v>0</v>
      </c>
      <c r="AA669" s="1283"/>
      <c r="AB669" s="1126"/>
    </row>
    <row r="670" spans="2:28" s="96" customFormat="1" ht="42.75" customHeight="1" x14ac:dyDescent="0.2">
      <c r="B670" s="1157" t="s">
        <v>488</v>
      </c>
      <c r="C670" s="1158"/>
      <c r="D670" s="1158"/>
      <c r="E670" s="1158"/>
      <c r="F670" s="1158"/>
      <c r="G670" s="1158"/>
      <c r="H670" s="1158"/>
      <c r="I670" s="1158"/>
      <c r="J670" s="1158"/>
      <c r="K670" s="1158"/>
      <c r="L670" s="1158"/>
      <c r="M670" s="1158"/>
      <c r="N670" s="1158"/>
      <c r="O670" s="1158"/>
      <c r="P670" s="1158"/>
      <c r="Q670" s="1158"/>
      <c r="R670" s="1158"/>
      <c r="S670" s="1158"/>
      <c r="T670" s="1158"/>
      <c r="U670" s="1158"/>
      <c r="V670" s="1158"/>
      <c r="W670" s="1158"/>
      <c r="X670" s="1158"/>
      <c r="Y670" s="1158"/>
      <c r="Z670" s="1158"/>
      <c r="AA670" s="1159"/>
      <c r="AB670" s="1127"/>
    </row>
    <row r="671" spans="2:28" s="96" customFormat="1" ht="12" customHeight="1" x14ac:dyDescent="0.2">
      <c r="B671" s="97" t="s">
        <v>447</v>
      </c>
      <c r="C671" s="97"/>
      <c r="D671" s="97"/>
      <c r="E671" s="97"/>
      <c r="F671" s="97"/>
      <c r="G671" s="97"/>
      <c r="H671" s="97"/>
      <c r="I671" s="97"/>
      <c r="J671" s="97"/>
      <c r="K671" s="97"/>
      <c r="L671" s="97"/>
      <c r="M671" s="97"/>
      <c r="N671" s="97"/>
      <c r="O671" s="97"/>
      <c r="P671" s="97"/>
      <c r="Q671" s="97"/>
      <c r="R671" s="97"/>
      <c r="S671" s="97"/>
      <c r="T671" s="97"/>
      <c r="U671" s="97"/>
      <c r="V671" s="97"/>
      <c r="W671" s="97"/>
      <c r="X671" s="97"/>
      <c r="Y671" s="97"/>
      <c r="Z671" s="97"/>
    </row>
    <row r="672" spans="2:28" s="96" customFormat="1" ht="12" customHeight="1" x14ac:dyDescent="0.2">
      <c r="B672" s="97" t="s">
        <v>448</v>
      </c>
      <c r="C672" s="97"/>
      <c r="D672" s="97"/>
      <c r="E672" s="97"/>
      <c r="F672" s="97"/>
      <c r="G672" s="97"/>
      <c r="H672" s="97"/>
      <c r="I672" s="97"/>
      <c r="J672" s="97"/>
      <c r="K672" s="97"/>
      <c r="L672" s="97"/>
      <c r="M672" s="97"/>
      <c r="N672" s="97"/>
      <c r="O672" s="97"/>
      <c r="P672" s="97"/>
      <c r="Q672" s="97"/>
      <c r="R672" s="97"/>
      <c r="S672" s="97"/>
      <c r="T672" s="97"/>
      <c r="U672" s="97"/>
      <c r="V672" s="97"/>
      <c r="W672" s="97"/>
      <c r="X672" s="97"/>
      <c r="Y672" s="97"/>
      <c r="Z672" s="97"/>
    </row>
    <row r="673" spans="2:28" s="96" customFormat="1" ht="12" customHeight="1" x14ac:dyDescent="0.2">
      <c r="B673" s="97"/>
      <c r="C673" s="97"/>
      <c r="D673" s="97"/>
      <c r="E673" s="97"/>
      <c r="F673" s="97"/>
      <c r="G673" s="97"/>
      <c r="H673" s="97"/>
      <c r="I673" s="97"/>
      <c r="J673" s="97"/>
      <c r="K673" s="97"/>
      <c r="L673" s="97"/>
      <c r="M673" s="97"/>
      <c r="N673" s="97"/>
      <c r="O673" s="97"/>
      <c r="P673" s="97"/>
      <c r="Q673" s="97"/>
      <c r="R673" s="97"/>
      <c r="S673" s="97"/>
      <c r="T673" s="97"/>
      <c r="U673" s="97"/>
      <c r="V673" s="97"/>
      <c r="W673" s="97"/>
      <c r="X673" s="97"/>
      <c r="Y673" s="97"/>
      <c r="Z673" s="97"/>
    </row>
    <row r="674" spans="2:28" s="96" customFormat="1" ht="13.5" customHeight="1" x14ac:dyDescent="0.2">
      <c r="B674" s="1016" t="s">
        <v>573</v>
      </c>
      <c r="C674" s="1016"/>
      <c r="D674" s="1016"/>
      <c r="E674" s="1016"/>
      <c r="F674" s="1016"/>
      <c r="G674" s="1016"/>
      <c r="H674" s="1016"/>
      <c r="I674" s="1016"/>
      <c r="J674" s="1016"/>
      <c r="K674" s="1016"/>
      <c r="L674" s="1016"/>
      <c r="M674" s="1016"/>
      <c r="N674" s="1016"/>
      <c r="O674" s="1016"/>
      <c r="P674" s="1016"/>
      <c r="Q674" s="1016"/>
      <c r="R674" s="1016"/>
      <c r="S674" s="1016"/>
      <c r="T674" s="1016"/>
      <c r="U674" s="1016"/>
      <c r="V674" s="1016"/>
      <c r="W674" s="1016"/>
      <c r="X674" s="1016"/>
      <c r="Y674" s="1016"/>
      <c r="Z674" s="1016"/>
      <c r="AA674" s="1016"/>
      <c r="AB674" s="241"/>
    </row>
    <row r="675" spans="2:28" s="96" customFormat="1" ht="42" customHeight="1" x14ac:dyDescent="0.2">
      <c r="B675" s="1017"/>
      <c r="C675" s="1017"/>
      <c r="D675" s="1017"/>
      <c r="E675" s="1017"/>
      <c r="F675" s="1017"/>
      <c r="G675" s="1017"/>
      <c r="H675" s="1017"/>
      <c r="I675" s="1017"/>
      <c r="J675" s="1017"/>
      <c r="K675" s="1017"/>
      <c r="L675" s="1017"/>
      <c r="M675" s="1017"/>
      <c r="N675" s="1017"/>
      <c r="O675" s="1017"/>
      <c r="P675" s="1017"/>
      <c r="Q675" s="1017"/>
      <c r="R675" s="1017"/>
      <c r="S675" s="1017"/>
      <c r="T675" s="1017"/>
      <c r="U675" s="1017"/>
      <c r="V675" s="1017"/>
      <c r="W675" s="1017"/>
      <c r="X675" s="1017"/>
      <c r="Y675" s="1017"/>
      <c r="Z675" s="1017"/>
      <c r="AA675" s="1017"/>
      <c r="AB675" s="241"/>
    </row>
    <row r="676" spans="2:28" s="96" customFormat="1" ht="6" customHeight="1" x14ac:dyDescent="0.2">
      <c r="B676" s="240"/>
      <c r="C676" s="240"/>
      <c r="D676" s="240"/>
      <c r="E676" s="240"/>
      <c r="F676" s="240"/>
      <c r="G676" s="240"/>
      <c r="H676" s="240"/>
      <c r="I676" s="240"/>
      <c r="J676" s="240"/>
      <c r="K676" s="240"/>
      <c r="L676" s="240"/>
      <c r="M676" s="240"/>
      <c r="N676" s="240"/>
      <c r="O676" s="240"/>
      <c r="P676" s="240"/>
      <c r="Q676" s="240"/>
      <c r="R676" s="240"/>
      <c r="S676" s="240"/>
      <c r="T676" s="240"/>
      <c r="U676" s="240"/>
      <c r="V676" s="240"/>
      <c r="W676" s="240"/>
      <c r="X676" s="240"/>
      <c r="Y676" s="240"/>
      <c r="Z676" s="240"/>
      <c r="AA676" s="240"/>
      <c r="AB676" s="241"/>
    </row>
    <row r="677" spans="2:28" s="96" customFormat="1" ht="15" customHeight="1" x14ac:dyDescent="0.2">
      <c r="B677" s="96" t="s">
        <v>671</v>
      </c>
    </row>
    <row r="678" spans="2:28" s="96" customFormat="1" ht="13.5" customHeight="1" x14ac:dyDescent="0.2">
      <c r="B678" s="1136" t="s">
        <v>668</v>
      </c>
      <c r="C678" s="1137"/>
      <c r="D678" s="1137"/>
      <c r="E678" s="1137"/>
      <c r="F678" s="1137"/>
      <c r="G678" s="1137"/>
      <c r="H678" s="1137"/>
      <c r="I678" s="1137"/>
      <c r="J678" s="1137"/>
      <c r="K678" s="1137"/>
      <c r="L678" s="1137"/>
      <c r="M678" s="1137"/>
      <c r="N678" s="1137"/>
      <c r="O678" s="1137"/>
      <c r="P678" s="1137"/>
      <c r="Q678" s="1137"/>
      <c r="R678" s="1137"/>
      <c r="S678" s="1137"/>
      <c r="T678" s="1137"/>
      <c r="U678" s="1137"/>
      <c r="V678" s="1137"/>
      <c r="W678" s="1137"/>
      <c r="X678" s="1137"/>
      <c r="Y678" s="1137"/>
      <c r="Z678" s="1137"/>
      <c r="AA678" s="1138"/>
      <c r="AB678" s="1128" t="s">
        <v>102</v>
      </c>
    </row>
    <row r="679" spans="2:28" s="96" customFormat="1" ht="6" customHeight="1" x14ac:dyDescent="0.2">
      <c r="B679" s="975" t="s">
        <v>28</v>
      </c>
      <c r="C679" s="976"/>
      <c r="D679" s="976"/>
      <c r="E679" s="976"/>
      <c r="F679" s="977"/>
      <c r="G679" s="1161" t="s">
        <v>206</v>
      </c>
      <c r="H679" s="1162"/>
      <c r="I679" s="1163"/>
      <c r="J679" s="975" t="s">
        <v>1</v>
      </c>
      <c r="K679" s="976"/>
      <c r="L679" s="976"/>
      <c r="M679" s="232"/>
      <c r="N679" s="232"/>
      <c r="O679" s="232"/>
      <c r="P679" s="232"/>
      <c r="Q679" s="232"/>
      <c r="R679" s="233"/>
      <c r="S679" s="975" t="s">
        <v>205</v>
      </c>
      <c r="T679" s="976"/>
      <c r="U679" s="976"/>
      <c r="V679" s="234"/>
      <c r="W679" s="234"/>
      <c r="X679" s="234"/>
      <c r="Y679" s="234"/>
      <c r="Z679" s="234"/>
      <c r="AA679" s="235"/>
      <c r="AB679" s="1128"/>
    </row>
    <row r="680" spans="2:28" s="96" customFormat="1" ht="10.5" customHeight="1" x14ac:dyDescent="0.2">
      <c r="B680" s="1004"/>
      <c r="C680" s="1160"/>
      <c r="D680" s="1160"/>
      <c r="E680" s="1160"/>
      <c r="F680" s="1005"/>
      <c r="G680" s="1164"/>
      <c r="H680" s="1165"/>
      <c r="I680" s="1166"/>
      <c r="J680" s="1004"/>
      <c r="K680" s="1160"/>
      <c r="L680" s="1160"/>
      <c r="M680" s="1170" t="s">
        <v>487</v>
      </c>
      <c r="N680" s="1171"/>
      <c r="O680" s="1123" t="s">
        <v>203</v>
      </c>
      <c r="P680" s="1124"/>
      <c r="Q680" s="993" t="s">
        <v>202</v>
      </c>
      <c r="R680" s="994"/>
      <c r="S680" s="1004"/>
      <c r="T680" s="1160"/>
      <c r="U680" s="1160"/>
      <c r="V680" s="1170" t="s">
        <v>487</v>
      </c>
      <c r="W680" s="1171"/>
      <c r="X680" s="1123" t="s">
        <v>203</v>
      </c>
      <c r="Y680" s="1124"/>
      <c r="Z680" s="993" t="s">
        <v>202</v>
      </c>
      <c r="AA680" s="994"/>
      <c r="AB680" s="1128"/>
    </row>
    <row r="681" spans="2:28" s="96" customFormat="1" ht="10.5" customHeight="1" x14ac:dyDescent="0.2">
      <c r="B681" s="1004"/>
      <c r="C681" s="1160"/>
      <c r="D681" s="1160"/>
      <c r="E681" s="1160"/>
      <c r="F681" s="1005"/>
      <c r="G681" s="1164"/>
      <c r="H681" s="1165"/>
      <c r="I681" s="1166"/>
      <c r="J681" s="1004"/>
      <c r="K681" s="1160"/>
      <c r="L681" s="1160"/>
      <c r="M681" s="1172"/>
      <c r="N681" s="1173"/>
      <c r="O681" s="1008" t="s">
        <v>494</v>
      </c>
      <c r="P681" s="1009"/>
      <c r="Q681" s="995"/>
      <c r="R681" s="996"/>
      <c r="S681" s="1004"/>
      <c r="T681" s="1160"/>
      <c r="U681" s="1160"/>
      <c r="V681" s="1172"/>
      <c r="W681" s="1173"/>
      <c r="X681" s="1008" t="s">
        <v>494</v>
      </c>
      <c r="Y681" s="1009"/>
      <c r="Z681" s="995"/>
      <c r="AA681" s="996"/>
      <c r="AB681" s="1128"/>
    </row>
    <row r="682" spans="2:28" s="96" customFormat="1" ht="10.5" customHeight="1" x14ac:dyDescent="0.2">
      <c r="B682" s="1006"/>
      <c r="C682" s="1015"/>
      <c r="D682" s="1015"/>
      <c r="E682" s="1015"/>
      <c r="F682" s="1007"/>
      <c r="G682" s="1167"/>
      <c r="H682" s="1168"/>
      <c r="I682" s="1169"/>
      <c r="J682" s="1006"/>
      <c r="K682" s="1015"/>
      <c r="L682" s="1015"/>
      <c r="M682" s="1174"/>
      <c r="N682" s="1175"/>
      <c r="O682" s="1010"/>
      <c r="P682" s="1011"/>
      <c r="Q682" s="997"/>
      <c r="R682" s="998"/>
      <c r="S682" s="1006"/>
      <c r="T682" s="1015"/>
      <c r="U682" s="1015"/>
      <c r="V682" s="1174"/>
      <c r="W682" s="1175"/>
      <c r="X682" s="1010"/>
      <c r="Y682" s="1011"/>
      <c r="Z682" s="997"/>
      <c r="AA682" s="998"/>
      <c r="AB682" s="1128"/>
    </row>
    <row r="683" spans="2:28" s="96" customFormat="1" ht="14.25" customHeight="1" x14ac:dyDescent="0.2">
      <c r="B683" s="975" t="s">
        <v>91</v>
      </c>
      <c r="C683" s="976"/>
      <c r="D683" s="976"/>
      <c r="E683" s="976"/>
      <c r="F683" s="977"/>
      <c r="G683" s="969"/>
      <c r="H683" s="970"/>
      <c r="I683" s="971"/>
      <c r="J683" s="1026"/>
      <c r="K683" s="1026"/>
      <c r="L683" s="1026"/>
      <c r="M683" s="1020"/>
      <c r="N683" s="1021"/>
      <c r="O683" s="991"/>
      <c r="P683" s="992"/>
      <c r="Q683" s="991"/>
      <c r="R683" s="992"/>
      <c r="S683" s="1026"/>
      <c r="T683" s="1026"/>
      <c r="U683" s="1026"/>
      <c r="V683" s="1020"/>
      <c r="W683" s="1021"/>
      <c r="X683" s="991"/>
      <c r="Y683" s="992"/>
      <c r="Z683" s="1020"/>
      <c r="AA683" s="1021"/>
      <c r="AB683" s="1125"/>
    </row>
    <row r="684" spans="2:28" s="96" customFormat="1" ht="14.25" customHeight="1" thickBot="1" x14ac:dyDescent="0.25">
      <c r="B684" s="978"/>
      <c r="C684" s="979"/>
      <c r="D684" s="979"/>
      <c r="E684" s="979"/>
      <c r="F684" s="980"/>
      <c r="G684" s="1200"/>
      <c r="H684" s="1201"/>
      <c r="I684" s="1202"/>
      <c r="J684" s="1131"/>
      <c r="K684" s="1132"/>
      <c r="L684" s="1133"/>
      <c r="M684" s="1131"/>
      <c r="N684" s="1133"/>
      <c r="O684" s="999"/>
      <c r="P684" s="1000"/>
      <c r="Q684" s="1131"/>
      <c r="R684" s="1133"/>
      <c r="S684" s="1131"/>
      <c r="T684" s="1132"/>
      <c r="U684" s="1133"/>
      <c r="V684" s="1131"/>
      <c r="W684" s="1133"/>
      <c r="X684" s="999"/>
      <c r="Y684" s="1000"/>
      <c r="Z684" s="1131"/>
      <c r="AA684" s="1133"/>
      <c r="AB684" s="1126"/>
    </row>
    <row r="685" spans="2:28" s="96" customFormat="1" ht="14.25" customHeight="1" thickTop="1" x14ac:dyDescent="0.2">
      <c r="B685" s="1004" t="s">
        <v>92</v>
      </c>
      <c r="C685" s="1160"/>
      <c r="D685" s="1160"/>
      <c r="E685" s="1160"/>
      <c r="F685" s="1005"/>
      <c r="G685" s="1203"/>
      <c r="H685" s="1204"/>
      <c r="I685" s="1205"/>
      <c r="J685" s="1104"/>
      <c r="K685" s="1104"/>
      <c r="L685" s="1104"/>
      <c r="M685" s="1105"/>
      <c r="N685" s="1106"/>
      <c r="O685" s="1001"/>
      <c r="P685" s="1002"/>
      <c r="Q685" s="1102"/>
      <c r="R685" s="1103"/>
      <c r="S685" s="1104"/>
      <c r="T685" s="1104"/>
      <c r="U685" s="1104"/>
      <c r="V685" s="1105"/>
      <c r="W685" s="1106"/>
      <c r="X685" s="1001"/>
      <c r="Y685" s="1002"/>
      <c r="Z685" s="1105"/>
      <c r="AA685" s="1106"/>
      <c r="AB685" s="1126"/>
    </row>
    <row r="686" spans="2:28" s="96" customFormat="1" ht="14.25" customHeight="1" x14ac:dyDescent="0.2">
      <c r="B686" s="1006"/>
      <c r="C686" s="1015"/>
      <c r="D686" s="1015"/>
      <c r="E686" s="1015"/>
      <c r="F686" s="1007"/>
      <c r="G686" s="972"/>
      <c r="H686" s="973"/>
      <c r="I686" s="974"/>
      <c r="J686" s="1012"/>
      <c r="K686" s="1013"/>
      <c r="L686" s="1014"/>
      <c r="M686" s="1012"/>
      <c r="N686" s="1014"/>
      <c r="O686" s="989"/>
      <c r="P686" s="990"/>
      <c r="Q686" s="1012"/>
      <c r="R686" s="1014"/>
      <c r="S686" s="1012"/>
      <c r="T686" s="1013"/>
      <c r="U686" s="1014"/>
      <c r="V686" s="1012"/>
      <c r="W686" s="1014"/>
      <c r="X686" s="989"/>
      <c r="Y686" s="990"/>
      <c r="Z686" s="1012"/>
      <c r="AA686" s="1014"/>
      <c r="AB686" s="1126"/>
    </row>
    <row r="687" spans="2:28" s="96" customFormat="1" ht="14.25" customHeight="1" x14ac:dyDescent="0.2">
      <c r="B687" s="975" t="s">
        <v>93</v>
      </c>
      <c r="C687" s="976"/>
      <c r="D687" s="976"/>
      <c r="E687" s="976"/>
      <c r="F687" s="977"/>
      <c r="G687" s="969"/>
      <c r="H687" s="970"/>
      <c r="I687" s="971"/>
      <c r="J687" s="1026"/>
      <c r="K687" s="1026"/>
      <c r="L687" s="1026"/>
      <c r="M687" s="1020"/>
      <c r="N687" s="1021"/>
      <c r="O687" s="991"/>
      <c r="P687" s="992"/>
      <c r="Q687" s="991"/>
      <c r="R687" s="992"/>
      <c r="S687" s="1026"/>
      <c r="T687" s="1026"/>
      <c r="U687" s="1026"/>
      <c r="V687" s="1020"/>
      <c r="W687" s="1021"/>
      <c r="X687" s="991"/>
      <c r="Y687" s="992"/>
      <c r="Z687" s="1020"/>
      <c r="AA687" s="1021"/>
      <c r="AB687" s="1126"/>
    </row>
    <row r="688" spans="2:28" s="96" customFormat="1" ht="14.25" customHeight="1" x14ac:dyDescent="0.2">
      <c r="B688" s="1006"/>
      <c r="C688" s="1015"/>
      <c r="D688" s="1015"/>
      <c r="E688" s="1015"/>
      <c r="F688" s="1007"/>
      <c r="G688" s="972"/>
      <c r="H688" s="973"/>
      <c r="I688" s="974"/>
      <c r="J688" s="1012"/>
      <c r="K688" s="1013"/>
      <c r="L688" s="1014"/>
      <c r="M688" s="1012"/>
      <c r="N688" s="1014"/>
      <c r="O688" s="989"/>
      <c r="P688" s="990"/>
      <c r="Q688" s="1012"/>
      <c r="R688" s="1014"/>
      <c r="S688" s="1012"/>
      <c r="T688" s="1013"/>
      <c r="U688" s="1014"/>
      <c r="V688" s="1012"/>
      <c r="W688" s="1014"/>
      <c r="X688" s="989"/>
      <c r="Y688" s="990"/>
      <c r="Z688" s="1012"/>
      <c r="AA688" s="1014"/>
      <c r="AB688" s="1126"/>
    </row>
    <row r="689" spans="2:28" s="96" customFormat="1" ht="14.25" customHeight="1" x14ac:dyDescent="0.2">
      <c r="B689" s="975" t="s">
        <v>94</v>
      </c>
      <c r="C689" s="976"/>
      <c r="D689" s="976"/>
      <c r="E689" s="976"/>
      <c r="F689" s="977"/>
      <c r="G689" s="969"/>
      <c r="H689" s="970"/>
      <c r="I689" s="971"/>
      <c r="J689" s="1026"/>
      <c r="K689" s="1026"/>
      <c r="L689" s="1026"/>
      <c r="M689" s="1020"/>
      <c r="N689" s="1021"/>
      <c r="O689" s="991"/>
      <c r="P689" s="992"/>
      <c r="Q689" s="991"/>
      <c r="R689" s="992"/>
      <c r="S689" s="1026"/>
      <c r="T689" s="1026"/>
      <c r="U689" s="1026"/>
      <c r="V689" s="1020"/>
      <c r="W689" s="1021"/>
      <c r="X689" s="991"/>
      <c r="Y689" s="992"/>
      <c r="Z689" s="1020"/>
      <c r="AA689" s="1021"/>
      <c r="AB689" s="1126"/>
    </row>
    <row r="690" spans="2:28" s="96" customFormat="1" ht="14.25" customHeight="1" x14ac:dyDescent="0.2">
      <c r="B690" s="1006"/>
      <c r="C690" s="1015"/>
      <c r="D690" s="1015"/>
      <c r="E690" s="1015"/>
      <c r="F690" s="1007"/>
      <c r="G690" s="972"/>
      <c r="H690" s="973"/>
      <c r="I690" s="974"/>
      <c r="J690" s="1012"/>
      <c r="K690" s="1013"/>
      <c r="L690" s="1014"/>
      <c r="M690" s="1012"/>
      <c r="N690" s="1014"/>
      <c r="O690" s="989"/>
      <c r="P690" s="990"/>
      <c r="Q690" s="1012"/>
      <c r="R690" s="1014"/>
      <c r="S690" s="1012"/>
      <c r="T690" s="1013"/>
      <c r="U690" s="1014"/>
      <c r="V690" s="1012"/>
      <c r="W690" s="1014"/>
      <c r="X690" s="989"/>
      <c r="Y690" s="990"/>
      <c r="Z690" s="1012"/>
      <c r="AA690" s="1014"/>
      <c r="AB690" s="1126"/>
    </row>
    <row r="691" spans="2:28" s="96" customFormat="1" ht="14.25" customHeight="1" x14ac:dyDescent="0.2">
      <c r="B691" s="993" t="s">
        <v>95</v>
      </c>
      <c r="C691" s="1100"/>
      <c r="D691" s="1100"/>
      <c r="E691" s="1100"/>
      <c r="F691" s="994"/>
      <c r="G691" s="969"/>
      <c r="H691" s="970"/>
      <c r="I691" s="971"/>
      <c r="J691" s="1026"/>
      <c r="K691" s="1026"/>
      <c r="L691" s="1026"/>
      <c r="M691" s="1020"/>
      <c r="N691" s="1021"/>
      <c r="O691" s="991"/>
      <c r="P691" s="992"/>
      <c r="Q691" s="991"/>
      <c r="R691" s="992"/>
      <c r="S691" s="1026"/>
      <c r="T691" s="1026"/>
      <c r="U691" s="1026"/>
      <c r="V691" s="1020"/>
      <c r="W691" s="1021"/>
      <c r="X691" s="991"/>
      <c r="Y691" s="992"/>
      <c r="Z691" s="1020"/>
      <c r="AA691" s="1021"/>
      <c r="AB691" s="1126"/>
    </row>
    <row r="692" spans="2:28" s="96" customFormat="1" ht="14.25" customHeight="1" x14ac:dyDescent="0.2">
      <c r="B692" s="997"/>
      <c r="C692" s="1101"/>
      <c r="D692" s="1101"/>
      <c r="E692" s="1101"/>
      <c r="F692" s="998"/>
      <c r="G692" s="972"/>
      <c r="H692" s="973"/>
      <c r="I692" s="974"/>
      <c r="J692" s="1012"/>
      <c r="K692" s="1013"/>
      <c r="L692" s="1014"/>
      <c r="M692" s="1012"/>
      <c r="N692" s="1014"/>
      <c r="O692" s="989"/>
      <c r="P692" s="990"/>
      <c r="Q692" s="1012"/>
      <c r="R692" s="1014"/>
      <c r="S692" s="1012"/>
      <c r="T692" s="1013"/>
      <c r="U692" s="1014"/>
      <c r="V692" s="1012"/>
      <c r="W692" s="1014"/>
      <c r="X692" s="989"/>
      <c r="Y692" s="990"/>
      <c r="Z692" s="1012"/>
      <c r="AA692" s="1014"/>
      <c r="AB692" s="1126"/>
    </row>
    <row r="693" spans="2:28" s="96" customFormat="1" ht="14.25" customHeight="1" x14ac:dyDescent="0.2">
      <c r="B693" s="993" t="s">
        <v>96</v>
      </c>
      <c r="C693" s="1100"/>
      <c r="D693" s="1100"/>
      <c r="E693" s="1100"/>
      <c r="F693" s="994"/>
      <c r="G693" s="969"/>
      <c r="H693" s="970"/>
      <c r="I693" s="971"/>
      <c r="J693" s="1026"/>
      <c r="K693" s="1026"/>
      <c r="L693" s="1026"/>
      <c r="M693" s="1020"/>
      <c r="N693" s="1021"/>
      <c r="O693" s="991"/>
      <c r="P693" s="992"/>
      <c r="Q693" s="991"/>
      <c r="R693" s="992"/>
      <c r="S693" s="1026"/>
      <c r="T693" s="1026"/>
      <c r="U693" s="1026"/>
      <c r="V693" s="1020"/>
      <c r="W693" s="1021"/>
      <c r="X693" s="991"/>
      <c r="Y693" s="992"/>
      <c r="Z693" s="1020"/>
      <c r="AA693" s="1021"/>
      <c r="AB693" s="1126"/>
    </row>
    <row r="694" spans="2:28" s="96" customFormat="1" ht="14.25" customHeight="1" x14ac:dyDescent="0.2">
      <c r="B694" s="997"/>
      <c r="C694" s="1101"/>
      <c r="D694" s="1101"/>
      <c r="E694" s="1101"/>
      <c r="F694" s="998"/>
      <c r="G694" s="972"/>
      <c r="H694" s="973"/>
      <c r="I694" s="974"/>
      <c r="J694" s="1012"/>
      <c r="K694" s="1013"/>
      <c r="L694" s="1014"/>
      <c r="M694" s="1012"/>
      <c r="N694" s="1014"/>
      <c r="O694" s="989"/>
      <c r="P694" s="990"/>
      <c r="Q694" s="1012"/>
      <c r="R694" s="1014"/>
      <c r="S694" s="1012"/>
      <c r="T694" s="1013"/>
      <c r="U694" s="1014"/>
      <c r="V694" s="1012"/>
      <c r="W694" s="1014"/>
      <c r="X694" s="989"/>
      <c r="Y694" s="990"/>
      <c r="Z694" s="1012"/>
      <c r="AA694" s="1014"/>
      <c r="AB694" s="1126"/>
    </row>
    <row r="695" spans="2:28" s="96" customFormat="1" ht="14.25" customHeight="1" x14ac:dyDescent="0.2">
      <c r="B695" s="975" t="s">
        <v>97</v>
      </c>
      <c r="C695" s="976"/>
      <c r="D695" s="976"/>
      <c r="E695" s="976"/>
      <c r="F695" s="977"/>
      <c r="G695" s="969"/>
      <c r="H695" s="970"/>
      <c r="I695" s="971"/>
      <c r="J695" s="1026"/>
      <c r="K695" s="1026"/>
      <c r="L695" s="1026"/>
      <c r="M695" s="1020"/>
      <c r="N695" s="1021"/>
      <c r="O695" s="991"/>
      <c r="P695" s="992"/>
      <c r="Q695" s="991"/>
      <c r="R695" s="992"/>
      <c r="S695" s="1026"/>
      <c r="T695" s="1026"/>
      <c r="U695" s="1026"/>
      <c r="V695" s="1020"/>
      <c r="W695" s="1021"/>
      <c r="X695" s="991"/>
      <c r="Y695" s="992"/>
      <c r="Z695" s="1020"/>
      <c r="AA695" s="1021"/>
      <c r="AB695" s="1126"/>
    </row>
    <row r="696" spans="2:28" s="96" customFormat="1" ht="14.25" customHeight="1" x14ac:dyDescent="0.2">
      <c r="B696" s="1006"/>
      <c r="C696" s="1015"/>
      <c r="D696" s="1015"/>
      <c r="E696" s="1015"/>
      <c r="F696" s="1007"/>
      <c r="G696" s="972"/>
      <c r="H696" s="973"/>
      <c r="I696" s="974"/>
      <c r="J696" s="1012"/>
      <c r="K696" s="1013"/>
      <c r="L696" s="1014"/>
      <c r="M696" s="1012"/>
      <c r="N696" s="1014"/>
      <c r="O696" s="989"/>
      <c r="P696" s="990"/>
      <c r="Q696" s="1012"/>
      <c r="R696" s="1014"/>
      <c r="S696" s="1012"/>
      <c r="T696" s="1013"/>
      <c r="U696" s="1014"/>
      <c r="V696" s="1012"/>
      <c r="W696" s="1014"/>
      <c r="X696" s="989"/>
      <c r="Y696" s="990"/>
      <c r="Z696" s="1012"/>
      <c r="AA696" s="1014"/>
      <c r="AB696" s="1126"/>
    </row>
    <row r="697" spans="2:28" s="96" customFormat="1" ht="14.25" customHeight="1" x14ac:dyDescent="0.2">
      <c r="B697" s="975" t="s">
        <v>98</v>
      </c>
      <c r="C697" s="976"/>
      <c r="D697" s="976"/>
      <c r="E697" s="976"/>
      <c r="F697" s="977"/>
      <c r="G697" s="969"/>
      <c r="H697" s="970"/>
      <c r="I697" s="971"/>
      <c r="J697" s="1026"/>
      <c r="K697" s="1026"/>
      <c r="L697" s="1026"/>
      <c r="M697" s="1020"/>
      <c r="N697" s="1021"/>
      <c r="O697" s="991"/>
      <c r="P697" s="992"/>
      <c r="Q697" s="991"/>
      <c r="R697" s="992"/>
      <c r="S697" s="1026"/>
      <c r="T697" s="1026"/>
      <c r="U697" s="1026"/>
      <c r="V697" s="1020"/>
      <c r="W697" s="1021"/>
      <c r="X697" s="991"/>
      <c r="Y697" s="992"/>
      <c r="Z697" s="1020"/>
      <c r="AA697" s="1021"/>
      <c r="AB697" s="1126"/>
    </row>
    <row r="698" spans="2:28" s="96" customFormat="1" ht="14.25" customHeight="1" x14ac:dyDescent="0.2">
      <c r="B698" s="1006"/>
      <c r="C698" s="1015"/>
      <c r="D698" s="1015"/>
      <c r="E698" s="1015"/>
      <c r="F698" s="1007"/>
      <c r="G698" s="972"/>
      <c r="H698" s="973"/>
      <c r="I698" s="974"/>
      <c r="J698" s="1012"/>
      <c r="K698" s="1013"/>
      <c r="L698" s="1014"/>
      <c r="M698" s="1012"/>
      <c r="N698" s="1014"/>
      <c r="O698" s="989"/>
      <c r="P698" s="990"/>
      <c r="Q698" s="1012"/>
      <c r="R698" s="1014"/>
      <c r="S698" s="1012"/>
      <c r="T698" s="1013"/>
      <c r="U698" s="1014"/>
      <c r="V698" s="1012"/>
      <c r="W698" s="1014"/>
      <c r="X698" s="989"/>
      <c r="Y698" s="990"/>
      <c r="Z698" s="1012"/>
      <c r="AA698" s="1014"/>
      <c r="AB698" s="1126"/>
    </row>
    <row r="699" spans="2:28" s="96" customFormat="1" ht="14.25" customHeight="1" x14ac:dyDescent="0.2">
      <c r="B699" s="975" t="s">
        <v>29</v>
      </c>
      <c r="C699" s="976"/>
      <c r="D699" s="976"/>
      <c r="E699" s="976"/>
      <c r="F699" s="977"/>
      <c r="G699" s="969"/>
      <c r="H699" s="970"/>
      <c r="I699" s="971"/>
      <c r="J699" s="1026"/>
      <c r="K699" s="1026"/>
      <c r="L699" s="1026"/>
      <c r="M699" s="1020"/>
      <c r="N699" s="1021"/>
      <c r="O699" s="991"/>
      <c r="P699" s="992"/>
      <c r="Q699" s="991"/>
      <c r="R699" s="992"/>
      <c r="S699" s="1026"/>
      <c r="T699" s="1026"/>
      <c r="U699" s="1026"/>
      <c r="V699" s="1020"/>
      <c r="W699" s="1021"/>
      <c r="X699" s="991"/>
      <c r="Y699" s="992"/>
      <c r="Z699" s="1020"/>
      <c r="AA699" s="1021"/>
      <c r="AB699" s="1126"/>
    </row>
    <row r="700" spans="2:28" s="96" customFormat="1" ht="14.25" customHeight="1" x14ac:dyDescent="0.2">
      <c r="B700" s="1006"/>
      <c r="C700" s="1015"/>
      <c r="D700" s="1015"/>
      <c r="E700" s="1015"/>
      <c r="F700" s="1007"/>
      <c r="G700" s="972"/>
      <c r="H700" s="973"/>
      <c r="I700" s="974"/>
      <c r="J700" s="1012"/>
      <c r="K700" s="1013"/>
      <c r="L700" s="1014"/>
      <c r="M700" s="1012"/>
      <c r="N700" s="1014"/>
      <c r="O700" s="989"/>
      <c r="P700" s="990"/>
      <c r="Q700" s="1012"/>
      <c r="R700" s="1014"/>
      <c r="S700" s="1012"/>
      <c r="T700" s="1013"/>
      <c r="U700" s="1014"/>
      <c r="V700" s="1012"/>
      <c r="W700" s="1014"/>
      <c r="X700" s="989"/>
      <c r="Y700" s="990"/>
      <c r="Z700" s="1012"/>
      <c r="AA700" s="1014"/>
      <c r="AB700" s="1126"/>
    </row>
    <row r="701" spans="2:28" s="96" customFormat="1" ht="14.25" customHeight="1" x14ac:dyDescent="0.2">
      <c r="B701" s="975" t="s">
        <v>485</v>
      </c>
      <c r="C701" s="976"/>
      <c r="D701" s="976"/>
      <c r="E701" s="976"/>
      <c r="F701" s="977"/>
      <c r="G701" s="981">
        <f>SUM(G685:I700)</f>
        <v>0</v>
      </c>
      <c r="H701" s="982"/>
      <c r="I701" s="983"/>
      <c r="J701" s="1099">
        <f>SUM(J685,J687,J689,J691,J693,J695,J697,J699)</f>
        <v>0</v>
      </c>
      <c r="K701" s="1099"/>
      <c r="L701" s="1099"/>
      <c r="M701" s="987">
        <f>SUM(M685,M687,M689,M691,M693,M695,M697,M699)</f>
        <v>0</v>
      </c>
      <c r="N701" s="988"/>
      <c r="O701" s="987">
        <f>SUM(O685,O687,O689,O691,O693,O695,O697,O699)</f>
        <v>0</v>
      </c>
      <c r="P701" s="988"/>
      <c r="Q701" s="987">
        <f>SUM(Q685,Q687,Q689,Q691,Q693,Q695,Q697,Q699)</f>
        <v>0</v>
      </c>
      <c r="R701" s="988"/>
      <c r="S701" s="1099">
        <f>SUM(S685,S687,S689,S691,S693,S695,S697,S699)</f>
        <v>0</v>
      </c>
      <c r="T701" s="1099"/>
      <c r="U701" s="1099"/>
      <c r="V701" s="987">
        <f>SUM(V685,V687,V689,V691,V693,V695,V697,V699)</f>
        <v>0</v>
      </c>
      <c r="W701" s="988"/>
      <c r="X701" s="987">
        <f>SUM(X685,X687,X689,X691,X693,X695,X697,X699)</f>
        <v>0</v>
      </c>
      <c r="Y701" s="988"/>
      <c r="Z701" s="987">
        <f>SUM(Z685,Z687,Z689,Z691,Z693,Z695,Z697,Z699)</f>
        <v>0</v>
      </c>
      <c r="AA701" s="988"/>
      <c r="AB701" s="1126"/>
    </row>
    <row r="702" spans="2:28" s="96" customFormat="1" ht="14.25" customHeight="1" thickBot="1" x14ac:dyDescent="0.25">
      <c r="B702" s="978"/>
      <c r="C702" s="979"/>
      <c r="D702" s="979"/>
      <c r="E702" s="979"/>
      <c r="F702" s="980"/>
      <c r="G702" s="984"/>
      <c r="H702" s="985"/>
      <c r="I702" s="986"/>
      <c r="J702" s="1022">
        <f>SUM(J686,J688,J690,J692,J694,J696,J698,J700)</f>
        <v>0</v>
      </c>
      <c r="K702" s="1098"/>
      <c r="L702" s="1023"/>
      <c r="M702" s="1022">
        <f>SUM(M686,M688,M690,M692,M694,M696,M698,M700)</f>
        <v>0</v>
      </c>
      <c r="N702" s="1023"/>
      <c r="O702" s="1024">
        <f>SUM(O686,O688,O690,O692,O694,O696,O698,O700)</f>
        <v>0</v>
      </c>
      <c r="P702" s="1025"/>
      <c r="Q702" s="1022">
        <f>SUM(Q686,Q688,Q690,Q692,Q694,Q696,Q698,Q700)</f>
        <v>0</v>
      </c>
      <c r="R702" s="1023"/>
      <c r="S702" s="1022">
        <f>SUM(S686,S688,S690,S692,S694,S696,S698,S700)</f>
        <v>0</v>
      </c>
      <c r="T702" s="1098"/>
      <c r="U702" s="1023"/>
      <c r="V702" s="1022">
        <f>SUM(V686,V688,V690,V692,V694,V696,V698,V700)</f>
        <v>0</v>
      </c>
      <c r="W702" s="1023"/>
      <c r="X702" s="1024">
        <f>SUM(X686,X688,X690,X692,X694,X696,X698,X700)</f>
        <v>0</v>
      </c>
      <c r="Y702" s="1025"/>
      <c r="Z702" s="1022">
        <f>SUM(Z686,Z688,Z690,Z692,Z694,Z696,Z698,Z700)</f>
        <v>0</v>
      </c>
      <c r="AA702" s="1023"/>
      <c r="AB702" s="1126"/>
    </row>
    <row r="703" spans="2:28" s="96" customFormat="1" ht="14.25" customHeight="1" thickTop="1" x14ac:dyDescent="0.2">
      <c r="B703" s="1004" t="s">
        <v>486</v>
      </c>
      <c r="C703" s="1160"/>
      <c r="D703" s="1160"/>
      <c r="E703" s="1160"/>
      <c r="F703" s="1005"/>
      <c r="G703" s="1260">
        <f>SUM(G683:I700)</f>
        <v>0</v>
      </c>
      <c r="H703" s="1261"/>
      <c r="I703" s="1262"/>
      <c r="J703" s="1266">
        <f>J683+J685+J687+J689+J691+J693+J695+J697+J699</f>
        <v>0</v>
      </c>
      <c r="K703" s="1266"/>
      <c r="L703" s="1266"/>
      <c r="M703" s="1267">
        <f>+M683+M685+M687+M689+M691+M693+M695+M697+M699</f>
        <v>0</v>
      </c>
      <c r="N703" s="1268"/>
      <c r="O703" s="1176">
        <f>+O683+O685+O687+O689+O691+O693+O695+O697+O699</f>
        <v>0</v>
      </c>
      <c r="P703" s="1177"/>
      <c r="Q703" s="1267">
        <f>+Q683+Q685+Q687+Q689+Q691+Q693+Q695+Q697+Q699</f>
        <v>0</v>
      </c>
      <c r="R703" s="1268"/>
      <c r="S703" s="1266">
        <f>S683+S685+S687+S689+S691+S693+S695+S697+S699</f>
        <v>0</v>
      </c>
      <c r="T703" s="1266"/>
      <c r="U703" s="1266"/>
      <c r="V703" s="1267">
        <f>+V683+V685+V687+V689+V691+V693+V695+V697+V699</f>
        <v>0</v>
      </c>
      <c r="W703" s="1268"/>
      <c r="X703" s="1176">
        <f>+X683+X685+X687+X689+X691+X693+X695+X697+X699</f>
        <v>0</v>
      </c>
      <c r="Y703" s="1177"/>
      <c r="Z703" s="1267">
        <f>+Z683+Z685+Z687+Z689+Z691+Z693+Z695+Z697+Z699</f>
        <v>0</v>
      </c>
      <c r="AA703" s="1268"/>
      <c r="AB703" s="1126"/>
    </row>
    <row r="704" spans="2:28" s="96" customFormat="1" ht="14.25" customHeight="1" x14ac:dyDescent="0.2">
      <c r="B704" s="1006"/>
      <c r="C704" s="1015"/>
      <c r="D704" s="1015"/>
      <c r="E704" s="1015"/>
      <c r="F704" s="1007"/>
      <c r="G704" s="1263"/>
      <c r="H704" s="1264"/>
      <c r="I704" s="1265"/>
      <c r="J704" s="1279">
        <f>J684+J686+J688+J690+J692+J694+J696+J698+J700</f>
        <v>0</v>
      </c>
      <c r="K704" s="1280"/>
      <c r="L704" s="1281"/>
      <c r="M704" s="1282">
        <f>+M684+M686+M688+M690+M692+M694+M696+M698+M700</f>
        <v>0</v>
      </c>
      <c r="N704" s="1283"/>
      <c r="O704" s="1018">
        <f>+O684+O686+O688+O690+O692+O694+O696+O698+O700</f>
        <v>0</v>
      </c>
      <c r="P704" s="1019"/>
      <c r="Q704" s="1282">
        <f>+Q684+Q686+Q688+Q690+Q692+Q694+Q696+Q698+Q700</f>
        <v>0</v>
      </c>
      <c r="R704" s="1283"/>
      <c r="S704" s="1279">
        <f>S684+S686+S688+S690+S692+S694+S696+S698+S700</f>
        <v>0</v>
      </c>
      <c r="T704" s="1280"/>
      <c r="U704" s="1281"/>
      <c r="V704" s="1282">
        <f>+V684+V686+V688+V690+V692+V694+V696+V698+V700</f>
        <v>0</v>
      </c>
      <c r="W704" s="1283"/>
      <c r="X704" s="1018">
        <f>+X684+X686+X688+X690+X692+X694+X696+X698+X700</f>
        <v>0</v>
      </c>
      <c r="Y704" s="1019"/>
      <c r="Z704" s="1282">
        <f>+Z684+Z686+Z688+Z690+Z692+Z694+Z696+Z698+Z700</f>
        <v>0</v>
      </c>
      <c r="AA704" s="1283"/>
      <c r="AB704" s="1126"/>
    </row>
    <row r="705" spans="2:28" s="96" customFormat="1" ht="42.75" customHeight="1" x14ac:dyDescent="0.2">
      <c r="B705" s="1157" t="s">
        <v>488</v>
      </c>
      <c r="C705" s="1158"/>
      <c r="D705" s="1158"/>
      <c r="E705" s="1158"/>
      <c r="F705" s="1158"/>
      <c r="G705" s="1158"/>
      <c r="H705" s="1158"/>
      <c r="I705" s="1158"/>
      <c r="J705" s="1158"/>
      <c r="K705" s="1158"/>
      <c r="L705" s="1158"/>
      <c r="M705" s="1158"/>
      <c r="N705" s="1158"/>
      <c r="O705" s="1158"/>
      <c r="P705" s="1158"/>
      <c r="Q705" s="1158"/>
      <c r="R705" s="1158"/>
      <c r="S705" s="1158"/>
      <c r="T705" s="1158"/>
      <c r="U705" s="1158"/>
      <c r="V705" s="1158"/>
      <c r="W705" s="1158"/>
      <c r="X705" s="1158"/>
      <c r="Y705" s="1158"/>
      <c r="Z705" s="1158"/>
      <c r="AA705" s="1159"/>
      <c r="AB705" s="1127"/>
    </row>
    <row r="706" spans="2:28" s="96" customFormat="1" ht="12" customHeight="1" x14ac:dyDescent="0.2">
      <c r="B706" s="97" t="s">
        <v>447</v>
      </c>
      <c r="C706" s="97"/>
      <c r="D706" s="97"/>
      <c r="E706" s="97"/>
      <c r="F706" s="97"/>
      <c r="G706" s="97"/>
      <c r="H706" s="97"/>
      <c r="I706" s="97"/>
      <c r="J706" s="97"/>
      <c r="K706" s="97"/>
      <c r="L706" s="97"/>
      <c r="M706" s="97"/>
      <c r="N706" s="97"/>
      <c r="O706" s="97"/>
      <c r="P706" s="97"/>
      <c r="Q706" s="97"/>
      <c r="R706" s="97"/>
      <c r="S706" s="97"/>
      <c r="T706" s="97"/>
      <c r="U706" s="97"/>
      <c r="V706" s="97"/>
      <c r="W706" s="97"/>
      <c r="X706" s="97"/>
      <c r="Y706" s="97"/>
      <c r="Z706" s="97"/>
    </row>
    <row r="707" spans="2:28" s="96" customFormat="1" ht="12" customHeight="1" x14ac:dyDescent="0.2">
      <c r="B707" s="97" t="s">
        <v>448</v>
      </c>
      <c r="C707" s="97"/>
      <c r="D707" s="97"/>
      <c r="E707" s="97"/>
      <c r="F707" s="97"/>
      <c r="G707" s="97"/>
      <c r="H707" s="97"/>
      <c r="I707" s="97"/>
      <c r="J707" s="97"/>
      <c r="K707" s="97"/>
      <c r="L707" s="97"/>
      <c r="M707" s="97"/>
      <c r="N707" s="97"/>
      <c r="O707" s="97"/>
      <c r="P707" s="97"/>
      <c r="Q707" s="97"/>
      <c r="R707" s="97"/>
      <c r="S707" s="97"/>
      <c r="T707" s="97"/>
      <c r="U707" s="97"/>
      <c r="V707" s="97"/>
      <c r="W707" s="97"/>
      <c r="X707" s="97"/>
      <c r="Y707" s="97"/>
      <c r="Z707" s="97"/>
    </row>
    <row r="708" spans="2:28" s="96" customFormat="1" ht="12" customHeight="1" x14ac:dyDescent="0.2">
      <c r="B708" s="97"/>
      <c r="C708" s="97"/>
      <c r="D708" s="97"/>
      <c r="E708" s="97"/>
      <c r="F708" s="97"/>
      <c r="G708" s="97"/>
      <c r="H708" s="97"/>
      <c r="I708" s="97"/>
      <c r="J708" s="97"/>
      <c r="K708" s="97"/>
      <c r="L708" s="97"/>
      <c r="M708" s="97"/>
      <c r="N708" s="97"/>
      <c r="O708" s="97"/>
      <c r="P708" s="97"/>
      <c r="Q708" s="97"/>
      <c r="R708" s="97"/>
      <c r="S708" s="97"/>
      <c r="T708" s="97"/>
      <c r="U708" s="97"/>
      <c r="V708" s="97"/>
      <c r="W708" s="97"/>
      <c r="X708" s="97"/>
      <c r="Y708" s="97"/>
      <c r="Z708" s="97"/>
    </row>
    <row r="709" spans="2:28" s="96" customFormat="1" ht="13.5" customHeight="1" x14ac:dyDescent="0.2">
      <c r="B709" s="1016" t="s">
        <v>672</v>
      </c>
      <c r="C709" s="1016"/>
      <c r="D709" s="1016"/>
      <c r="E709" s="1016"/>
      <c r="F709" s="1016"/>
      <c r="G709" s="1016"/>
      <c r="H709" s="1016"/>
      <c r="I709" s="1016"/>
      <c r="J709" s="1016"/>
      <c r="K709" s="1016"/>
      <c r="L709" s="1016"/>
      <c r="M709" s="1016"/>
      <c r="N709" s="1016"/>
      <c r="O709" s="1016"/>
      <c r="P709" s="1016"/>
      <c r="Q709" s="1016"/>
      <c r="R709" s="1016"/>
      <c r="S709" s="1016"/>
      <c r="T709" s="1016"/>
      <c r="U709" s="1016"/>
      <c r="V709" s="1016"/>
      <c r="W709" s="1016"/>
      <c r="X709" s="1016"/>
      <c r="Y709" s="1016"/>
      <c r="Z709" s="1016"/>
      <c r="AA709" s="1016"/>
      <c r="AB709" s="241"/>
    </row>
    <row r="710" spans="2:28" s="96" customFormat="1" ht="42" customHeight="1" x14ac:dyDescent="0.2">
      <c r="B710" s="1017"/>
      <c r="C710" s="1017"/>
      <c r="D710" s="1017"/>
      <c r="E710" s="1017"/>
      <c r="F710" s="1017"/>
      <c r="G710" s="1017"/>
      <c r="H710" s="1017"/>
      <c r="I710" s="1017"/>
      <c r="J710" s="1017"/>
      <c r="K710" s="1017"/>
      <c r="L710" s="1017"/>
      <c r="M710" s="1017"/>
      <c r="N710" s="1017"/>
      <c r="O710" s="1017"/>
      <c r="P710" s="1017"/>
      <c r="Q710" s="1017"/>
      <c r="R710" s="1017"/>
      <c r="S710" s="1017"/>
      <c r="T710" s="1017"/>
      <c r="U710" s="1017"/>
      <c r="V710" s="1017"/>
      <c r="W710" s="1017"/>
      <c r="X710" s="1017"/>
      <c r="Y710" s="1017"/>
      <c r="Z710" s="1017"/>
      <c r="AA710" s="1017"/>
      <c r="AB710" s="241"/>
    </row>
    <row r="711" spans="2:28" s="96" customFormat="1" ht="12.75" customHeight="1" x14ac:dyDescent="0.2">
      <c r="B711" s="240"/>
      <c r="C711" s="240"/>
      <c r="D711" s="240"/>
      <c r="E711" s="240"/>
      <c r="F711" s="240"/>
      <c r="G711" s="240"/>
      <c r="H711" s="240"/>
      <c r="I711" s="240"/>
      <c r="J711" s="240"/>
      <c r="K711" s="240"/>
      <c r="L711" s="240"/>
      <c r="M711" s="240"/>
      <c r="N711" s="240"/>
      <c r="O711" s="240"/>
      <c r="P711" s="240"/>
      <c r="Q711" s="240"/>
      <c r="R711" s="240"/>
      <c r="S711" s="240"/>
      <c r="T711" s="240"/>
      <c r="U711" s="240"/>
      <c r="V711" s="240"/>
      <c r="W711" s="240"/>
      <c r="X711" s="240"/>
      <c r="Y711" s="240"/>
      <c r="Z711" s="240"/>
      <c r="AA711" s="240"/>
      <c r="AB711" s="241"/>
    </row>
    <row r="712" spans="2:28" s="96" customFormat="1" ht="15" customHeight="1" x14ac:dyDescent="0.2">
      <c r="B712" s="96" t="s">
        <v>639</v>
      </c>
    </row>
    <row r="713" spans="2:28" s="96" customFormat="1" ht="13.5" customHeight="1" x14ac:dyDescent="0.2">
      <c r="B713" s="1136" t="s">
        <v>405</v>
      </c>
      <c r="C713" s="1137"/>
      <c r="D713" s="1137"/>
      <c r="E713" s="1137"/>
      <c r="F713" s="1137"/>
      <c r="G713" s="1137"/>
      <c r="H713" s="1137"/>
      <c r="I713" s="1137"/>
      <c r="J713" s="1137"/>
      <c r="K713" s="1137"/>
      <c r="L713" s="1137"/>
      <c r="M713" s="1137"/>
      <c r="N713" s="1137"/>
      <c r="O713" s="1137"/>
      <c r="P713" s="1137"/>
      <c r="Q713" s="1137"/>
      <c r="R713" s="1137"/>
      <c r="S713" s="1137"/>
      <c r="T713" s="1137"/>
      <c r="U713" s="1137"/>
      <c r="V713" s="1137"/>
      <c r="W713" s="1137"/>
      <c r="X713" s="1137"/>
      <c r="Y713" s="1137"/>
      <c r="Z713" s="1137"/>
      <c r="AA713" s="1138"/>
      <c r="AB713" s="228"/>
    </row>
    <row r="714" spans="2:28" s="96" customFormat="1" ht="6" customHeight="1" x14ac:dyDescent="0.2">
      <c r="B714" s="975" t="s">
        <v>28</v>
      </c>
      <c r="C714" s="976"/>
      <c r="D714" s="976"/>
      <c r="E714" s="976"/>
      <c r="F714" s="977"/>
      <c r="G714" s="1161" t="s">
        <v>206</v>
      </c>
      <c r="H714" s="1162"/>
      <c r="I714" s="1163"/>
      <c r="J714" s="975" t="s">
        <v>1</v>
      </c>
      <c r="K714" s="976"/>
      <c r="L714" s="976"/>
      <c r="M714" s="232"/>
      <c r="N714" s="232"/>
      <c r="O714" s="232"/>
      <c r="P714" s="232"/>
      <c r="Q714" s="232"/>
      <c r="R714" s="233"/>
      <c r="S714" s="975" t="s">
        <v>205</v>
      </c>
      <c r="T714" s="976"/>
      <c r="U714" s="976"/>
      <c r="V714" s="234"/>
      <c r="W714" s="234"/>
      <c r="X714" s="234"/>
      <c r="Y714" s="234"/>
      <c r="Z714" s="234"/>
      <c r="AA714" s="235"/>
      <c r="AB714" s="228"/>
    </row>
    <row r="715" spans="2:28" s="96" customFormat="1" ht="10.5" customHeight="1" x14ac:dyDescent="0.2">
      <c r="B715" s="1004"/>
      <c r="C715" s="1160"/>
      <c r="D715" s="1160"/>
      <c r="E715" s="1160"/>
      <c r="F715" s="1005"/>
      <c r="G715" s="1164"/>
      <c r="H715" s="1165"/>
      <c r="I715" s="1166"/>
      <c r="J715" s="1004"/>
      <c r="K715" s="1160"/>
      <c r="L715" s="1160"/>
      <c r="M715" s="1170" t="s">
        <v>487</v>
      </c>
      <c r="N715" s="1171"/>
      <c r="O715" s="1123" t="s">
        <v>203</v>
      </c>
      <c r="P715" s="1124"/>
      <c r="Q715" s="993" t="s">
        <v>202</v>
      </c>
      <c r="R715" s="994"/>
      <c r="S715" s="1004"/>
      <c r="T715" s="1160"/>
      <c r="U715" s="1160"/>
      <c r="V715" s="1170" t="s">
        <v>487</v>
      </c>
      <c r="W715" s="1171"/>
      <c r="X715" s="1123" t="s">
        <v>203</v>
      </c>
      <c r="Y715" s="1124"/>
      <c r="Z715" s="993" t="s">
        <v>202</v>
      </c>
      <c r="AA715" s="994"/>
      <c r="AB715" s="228"/>
    </row>
    <row r="716" spans="2:28" s="96" customFormat="1" ht="10.5" customHeight="1" x14ac:dyDescent="0.2">
      <c r="B716" s="1004"/>
      <c r="C716" s="1160"/>
      <c r="D716" s="1160"/>
      <c r="E716" s="1160"/>
      <c r="F716" s="1005"/>
      <c r="G716" s="1164"/>
      <c r="H716" s="1165"/>
      <c r="I716" s="1166"/>
      <c r="J716" s="1004"/>
      <c r="K716" s="1160"/>
      <c r="L716" s="1160"/>
      <c r="M716" s="1172"/>
      <c r="N716" s="1173"/>
      <c r="O716" s="1008" t="s">
        <v>494</v>
      </c>
      <c r="P716" s="1009"/>
      <c r="Q716" s="995"/>
      <c r="R716" s="996"/>
      <c r="S716" s="1004"/>
      <c r="T716" s="1160"/>
      <c r="U716" s="1160"/>
      <c r="V716" s="1172"/>
      <c r="W716" s="1173"/>
      <c r="X716" s="1008" t="s">
        <v>494</v>
      </c>
      <c r="Y716" s="1009"/>
      <c r="Z716" s="995"/>
      <c r="AA716" s="996"/>
      <c r="AB716" s="228"/>
    </row>
    <row r="717" spans="2:28" s="96" customFormat="1" ht="10.5" customHeight="1" x14ac:dyDescent="0.2">
      <c r="B717" s="1006"/>
      <c r="C717" s="1015"/>
      <c r="D717" s="1015"/>
      <c r="E717" s="1015"/>
      <c r="F717" s="1007"/>
      <c r="G717" s="1167"/>
      <c r="H717" s="1168"/>
      <c r="I717" s="1169"/>
      <c r="J717" s="1006"/>
      <c r="K717" s="1015"/>
      <c r="L717" s="1015"/>
      <c r="M717" s="1174"/>
      <c r="N717" s="1175"/>
      <c r="O717" s="1010"/>
      <c r="P717" s="1011"/>
      <c r="Q717" s="997"/>
      <c r="R717" s="998"/>
      <c r="S717" s="1006"/>
      <c r="T717" s="1015"/>
      <c r="U717" s="1015"/>
      <c r="V717" s="1174"/>
      <c r="W717" s="1175"/>
      <c r="X717" s="1010"/>
      <c r="Y717" s="1011"/>
      <c r="Z717" s="997"/>
      <c r="AA717" s="998"/>
      <c r="AB717" s="228"/>
    </row>
    <row r="718" spans="2:28" s="96" customFormat="1" ht="14.25" customHeight="1" x14ac:dyDescent="0.2">
      <c r="B718" s="975" t="s">
        <v>91</v>
      </c>
      <c r="C718" s="976"/>
      <c r="D718" s="976"/>
      <c r="E718" s="976"/>
      <c r="F718" s="977"/>
      <c r="G718" s="981">
        <f>IFERROR(AVERAGE(G612,G648,G683*12/9),"")</f>
        <v>0</v>
      </c>
      <c r="H718" s="982"/>
      <c r="I718" s="983"/>
      <c r="J718" s="1099">
        <f>IFERROR(AVERAGE(J612,J648,J683*12/9),"")</f>
        <v>0</v>
      </c>
      <c r="K718" s="1099"/>
      <c r="L718" s="1099"/>
      <c r="M718" s="987">
        <f>IFERROR(AVERAGE(M612,M648,M683*12/9),"")</f>
        <v>0</v>
      </c>
      <c r="N718" s="988"/>
      <c r="O718" s="987">
        <f>IFERROR(AVERAGE(O612,O648,O683*12/9),"")</f>
        <v>0</v>
      </c>
      <c r="P718" s="988"/>
      <c r="Q718" s="987">
        <f>IFERROR(AVERAGE(Q612,Q648,Q683*12/9),"")</f>
        <v>0</v>
      </c>
      <c r="R718" s="988"/>
      <c r="S718" s="1099">
        <f>IFERROR(AVERAGE(S612,S648,S683*12/9),"")</f>
        <v>0</v>
      </c>
      <c r="T718" s="1099"/>
      <c r="U718" s="1099"/>
      <c r="V718" s="987">
        <f>IFERROR(AVERAGE(V612,V648,V683*12/9),"")</f>
        <v>0</v>
      </c>
      <c r="W718" s="988"/>
      <c r="X718" s="987">
        <f>IFERROR(AVERAGE(X612,X648,X683*12/9),"")</f>
        <v>0</v>
      </c>
      <c r="Y718" s="988"/>
      <c r="Z718" s="987">
        <f>IFERROR(AVERAGE(Z612,Z648,Z683*12/9),"")</f>
        <v>0</v>
      </c>
      <c r="AA718" s="988"/>
      <c r="AB718" s="228"/>
    </row>
    <row r="719" spans="2:28" s="96" customFormat="1" ht="14.25" customHeight="1" thickBot="1" x14ac:dyDescent="0.25">
      <c r="B719" s="978"/>
      <c r="C719" s="979"/>
      <c r="D719" s="979"/>
      <c r="E719" s="979"/>
      <c r="F719" s="980"/>
      <c r="G719" s="984"/>
      <c r="H719" s="985"/>
      <c r="I719" s="986"/>
      <c r="J719" s="1024">
        <f t="shared" ref="J719:J739" si="102">IFERROR(AVERAGE(J613,J649,J684*12/9),"")</f>
        <v>0</v>
      </c>
      <c r="K719" s="1284"/>
      <c r="L719" s="1025"/>
      <c r="M719" s="1024">
        <f t="shared" ref="M719:M739" si="103">IFERROR(AVERAGE(M613,M649,M684*12/9),"")</f>
        <v>0</v>
      </c>
      <c r="N719" s="1025"/>
      <c r="O719" s="1024">
        <f t="shared" ref="O719:O739" si="104">IFERROR(AVERAGE(O613,O649,O684*12/9),"")</f>
        <v>0</v>
      </c>
      <c r="P719" s="1025"/>
      <c r="Q719" s="1024">
        <f t="shared" ref="Q719:Q739" si="105">IFERROR(AVERAGE(Q613,Q649,Q684*12/9),"")</f>
        <v>0</v>
      </c>
      <c r="R719" s="1025"/>
      <c r="S719" s="1024">
        <f t="shared" ref="S719:S739" si="106">IFERROR(AVERAGE(S613,S649,S684*12/9),"")</f>
        <v>0</v>
      </c>
      <c r="T719" s="1284"/>
      <c r="U719" s="1025"/>
      <c r="V719" s="1024">
        <f t="shared" ref="V719:V739" si="107">IFERROR(AVERAGE(V613,V649,V684*12/9),"")</f>
        <v>0</v>
      </c>
      <c r="W719" s="1025"/>
      <c r="X719" s="1024">
        <f t="shared" ref="X719:X739" si="108">IFERROR(AVERAGE(X613,X649,X684*12/9),"")</f>
        <v>0</v>
      </c>
      <c r="Y719" s="1025"/>
      <c r="Z719" s="1024">
        <f t="shared" ref="Z719:Z739" si="109">IFERROR(AVERAGE(Z613,Z649,Z684*12/9),"")</f>
        <v>0</v>
      </c>
      <c r="AA719" s="1025"/>
      <c r="AB719" s="228"/>
    </row>
    <row r="720" spans="2:28" s="96" customFormat="1" ht="14.25" customHeight="1" thickTop="1" x14ac:dyDescent="0.2">
      <c r="B720" s="1004" t="s">
        <v>92</v>
      </c>
      <c r="C720" s="1160"/>
      <c r="D720" s="1160"/>
      <c r="E720" s="1160"/>
      <c r="F720" s="1005"/>
      <c r="G720" s="1286">
        <f>IFERROR(AVERAGE(G614,G650,G685*12/9),"")</f>
        <v>0</v>
      </c>
      <c r="H720" s="1287"/>
      <c r="I720" s="1288"/>
      <c r="J720" s="1176">
        <f t="shared" si="102"/>
        <v>0</v>
      </c>
      <c r="K720" s="1180"/>
      <c r="L720" s="1177"/>
      <c r="M720" s="1176">
        <f t="shared" si="103"/>
        <v>0</v>
      </c>
      <c r="N720" s="1177"/>
      <c r="O720" s="1176">
        <f t="shared" si="104"/>
        <v>0</v>
      </c>
      <c r="P720" s="1177"/>
      <c r="Q720" s="1176">
        <f t="shared" si="105"/>
        <v>0</v>
      </c>
      <c r="R720" s="1177"/>
      <c r="S720" s="1176">
        <f t="shared" si="106"/>
        <v>0</v>
      </c>
      <c r="T720" s="1180"/>
      <c r="U720" s="1177"/>
      <c r="V720" s="1176">
        <f t="shared" si="107"/>
        <v>0</v>
      </c>
      <c r="W720" s="1177"/>
      <c r="X720" s="1176">
        <f t="shared" si="108"/>
        <v>0</v>
      </c>
      <c r="Y720" s="1177"/>
      <c r="Z720" s="1176">
        <f t="shared" si="109"/>
        <v>0</v>
      </c>
      <c r="AA720" s="1177"/>
      <c r="AB720" s="228"/>
    </row>
    <row r="721" spans="2:28" s="96" customFormat="1" ht="14.25" customHeight="1" x14ac:dyDescent="0.2">
      <c r="B721" s="1006"/>
      <c r="C721" s="1015"/>
      <c r="D721" s="1015"/>
      <c r="E721" s="1015"/>
      <c r="F721" s="1007"/>
      <c r="G721" s="1263"/>
      <c r="H721" s="1264"/>
      <c r="I721" s="1265"/>
      <c r="J721" s="1178">
        <f t="shared" si="102"/>
        <v>0</v>
      </c>
      <c r="K721" s="1285"/>
      <c r="L721" s="1179"/>
      <c r="M721" s="1178">
        <f t="shared" si="103"/>
        <v>0</v>
      </c>
      <c r="N721" s="1179"/>
      <c r="O721" s="1178">
        <f t="shared" si="104"/>
        <v>0</v>
      </c>
      <c r="P721" s="1179"/>
      <c r="Q721" s="1178">
        <f t="shared" si="105"/>
        <v>0</v>
      </c>
      <c r="R721" s="1179"/>
      <c r="S721" s="1178">
        <f t="shared" si="106"/>
        <v>0</v>
      </c>
      <c r="T721" s="1285"/>
      <c r="U721" s="1179"/>
      <c r="V721" s="1178">
        <f t="shared" si="107"/>
        <v>0</v>
      </c>
      <c r="W721" s="1179"/>
      <c r="X721" s="1178">
        <f t="shared" si="108"/>
        <v>0</v>
      </c>
      <c r="Y721" s="1179"/>
      <c r="Z721" s="1178">
        <f t="shared" si="109"/>
        <v>0</v>
      </c>
      <c r="AA721" s="1179"/>
      <c r="AB721" s="228"/>
    </row>
    <row r="722" spans="2:28" s="96" customFormat="1" ht="14.25" customHeight="1" x14ac:dyDescent="0.2">
      <c r="B722" s="975" t="s">
        <v>93</v>
      </c>
      <c r="C722" s="976"/>
      <c r="D722" s="976"/>
      <c r="E722" s="976"/>
      <c r="F722" s="977"/>
      <c r="G722" s="981">
        <f>IFERROR(AVERAGE(G616,G652,G687*12/9),"")</f>
        <v>0</v>
      </c>
      <c r="H722" s="982"/>
      <c r="I722" s="983"/>
      <c r="J722" s="987">
        <f t="shared" si="102"/>
        <v>0</v>
      </c>
      <c r="K722" s="1289"/>
      <c r="L722" s="988"/>
      <c r="M722" s="987">
        <f t="shared" si="103"/>
        <v>0</v>
      </c>
      <c r="N722" s="988"/>
      <c r="O722" s="987">
        <f t="shared" si="104"/>
        <v>0</v>
      </c>
      <c r="P722" s="988"/>
      <c r="Q722" s="987">
        <f t="shared" si="105"/>
        <v>0</v>
      </c>
      <c r="R722" s="988"/>
      <c r="S722" s="987">
        <f t="shared" si="106"/>
        <v>0</v>
      </c>
      <c r="T722" s="1289"/>
      <c r="U722" s="988"/>
      <c r="V722" s="987">
        <f t="shared" si="107"/>
        <v>0</v>
      </c>
      <c r="W722" s="988"/>
      <c r="X722" s="987">
        <f t="shared" si="108"/>
        <v>0</v>
      </c>
      <c r="Y722" s="988"/>
      <c r="Z722" s="987">
        <f t="shared" si="109"/>
        <v>0</v>
      </c>
      <c r="AA722" s="988"/>
      <c r="AB722" s="228"/>
    </row>
    <row r="723" spans="2:28" s="96" customFormat="1" ht="14.25" customHeight="1" x14ac:dyDescent="0.2">
      <c r="B723" s="1006"/>
      <c r="C723" s="1015"/>
      <c r="D723" s="1015"/>
      <c r="E723" s="1015"/>
      <c r="F723" s="1007"/>
      <c r="G723" s="1263"/>
      <c r="H723" s="1264"/>
      <c r="I723" s="1265"/>
      <c r="J723" s="1178">
        <f t="shared" si="102"/>
        <v>0</v>
      </c>
      <c r="K723" s="1285"/>
      <c r="L723" s="1179"/>
      <c r="M723" s="1178">
        <f t="shared" si="103"/>
        <v>0</v>
      </c>
      <c r="N723" s="1179"/>
      <c r="O723" s="1178">
        <f t="shared" si="104"/>
        <v>0</v>
      </c>
      <c r="P723" s="1179"/>
      <c r="Q723" s="1178">
        <f t="shared" si="105"/>
        <v>0</v>
      </c>
      <c r="R723" s="1179"/>
      <c r="S723" s="1178">
        <f t="shared" si="106"/>
        <v>0</v>
      </c>
      <c r="T723" s="1285"/>
      <c r="U723" s="1179"/>
      <c r="V723" s="1178">
        <f t="shared" si="107"/>
        <v>0</v>
      </c>
      <c r="W723" s="1179"/>
      <c r="X723" s="1178">
        <f t="shared" si="108"/>
        <v>0</v>
      </c>
      <c r="Y723" s="1179"/>
      <c r="Z723" s="1178">
        <f t="shared" si="109"/>
        <v>0</v>
      </c>
      <c r="AA723" s="1179"/>
      <c r="AB723" s="228"/>
    </row>
    <row r="724" spans="2:28" s="96" customFormat="1" ht="14.25" customHeight="1" x14ac:dyDescent="0.2">
      <c r="B724" s="975" t="s">
        <v>94</v>
      </c>
      <c r="C724" s="976"/>
      <c r="D724" s="976"/>
      <c r="E724" s="976"/>
      <c r="F724" s="977"/>
      <c r="G724" s="981">
        <f>IFERROR(AVERAGE(G618,G654,G689*12/9),"")</f>
        <v>0</v>
      </c>
      <c r="H724" s="982"/>
      <c r="I724" s="983"/>
      <c r="J724" s="987">
        <f t="shared" si="102"/>
        <v>0</v>
      </c>
      <c r="K724" s="1289"/>
      <c r="L724" s="988"/>
      <c r="M724" s="987">
        <f t="shared" si="103"/>
        <v>0</v>
      </c>
      <c r="N724" s="988"/>
      <c r="O724" s="987">
        <f t="shared" si="104"/>
        <v>0</v>
      </c>
      <c r="P724" s="988"/>
      <c r="Q724" s="987">
        <f t="shared" si="105"/>
        <v>0</v>
      </c>
      <c r="R724" s="988"/>
      <c r="S724" s="987">
        <f t="shared" si="106"/>
        <v>0</v>
      </c>
      <c r="T724" s="1289"/>
      <c r="U724" s="988"/>
      <c r="V724" s="987">
        <f t="shared" si="107"/>
        <v>0</v>
      </c>
      <c r="W724" s="988"/>
      <c r="X724" s="987">
        <f t="shared" si="108"/>
        <v>0</v>
      </c>
      <c r="Y724" s="988"/>
      <c r="Z724" s="987">
        <f t="shared" si="109"/>
        <v>0</v>
      </c>
      <c r="AA724" s="988"/>
      <c r="AB724" s="228"/>
    </row>
    <row r="725" spans="2:28" s="96" customFormat="1" ht="14.25" customHeight="1" x14ac:dyDescent="0.2">
      <c r="B725" s="1006"/>
      <c r="C725" s="1015"/>
      <c r="D725" s="1015"/>
      <c r="E725" s="1015"/>
      <c r="F725" s="1007"/>
      <c r="G725" s="1263"/>
      <c r="H725" s="1264"/>
      <c r="I725" s="1265"/>
      <c r="J725" s="1178">
        <f t="shared" si="102"/>
        <v>0</v>
      </c>
      <c r="K725" s="1285"/>
      <c r="L725" s="1179"/>
      <c r="M725" s="1178">
        <f t="shared" si="103"/>
        <v>0</v>
      </c>
      <c r="N725" s="1179"/>
      <c r="O725" s="1178">
        <f t="shared" si="104"/>
        <v>0</v>
      </c>
      <c r="P725" s="1179"/>
      <c r="Q725" s="1178">
        <f t="shared" si="105"/>
        <v>0</v>
      </c>
      <c r="R725" s="1179"/>
      <c r="S725" s="1178">
        <f t="shared" si="106"/>
        <v>0</v>
      </c>
      <c r="T725" s="1285"/>
      <c r="U725" s="1179"/>
      <c r="V725" s="1178">
        <f t="shared" si="107"/>
        <v>0</v>
      </c>
      <c r="W725" s="1179"/>
      <c r="X725" s="1178">
        <f t="shared" si="108"/>
        <v>0</v>
      </c>
      <c r="Y725" s="1179"/>
      <c r="Z725" s="1178">
        <f t="shared" si="109"/>
        <v>0</v>
      </c>
      <c r="AA725" s="1179"/>
      <c r="AB725" s="228"/>
    </row>
    <row r="726" spans="2:28" s="96" customFormat="1" ht="14.25" customHeight="1" x14ac:dyDescent="0.2">
      <c r="B726" s="993" t="s">
        <v>95</v>
      </c>
      <c r="C726" s="1100"/>
      <c r="D726" s="1100"/>
      <c r="E726" s="1100"/>
      <c r="F726" s="994"/>
      <c r="G726" s="981">
        <f>IFERROR(AVERAGE(G620,G656,G691*12/9),"")</f>
        <v>0</v>
      </c>
      <c r="H726" s="982"/>
      <c r="I726" s="983"/>
      <c r="J726" s="987">
        <f t="shared" si="102"/>
        <v>0</v>
      </c>
      <c r="K726" s="1289"/>
      <c r="L726" s="988"/>
      <c r="M726" s="987">
        <f t="shared" si="103"/>
        <v>0</v>
      </c>
      <c r="N726" s="988"/>
      <c r="O726" s="987">
        <f t="shared" si="104"/>
        <v>0</v>
      </c>
      <c r="P726" s="988"/>
      <c r="Q726" s="987">
        <f t="shared" si="105"/>
        <v>0</v>
      </c>
      <c r="R726" s="988"/>
      <c r="S726" s="987">
        <f t="shared" si="106"/>
        <v>0</v>
      </c>
      <c r="T726" s="1289"/>
      <c r="U726" s="988"/>
      <c r="V726" s="987">
        <f t="shared" si="107"/>
        <v>0</v>
      </c>
      <c r="W726" s="988"/>
      <c r="X726" s="987">
        <f t="shared" si="108"/>
        <v>0</v>
      </c>
      <c r="Y726" s="988"/>
      <c r="Z726" s="987">
        <f t="shared" si="109"/>
        <v>0</v>
      </c>
      <c r="AA726" s="988"/>
      <c r="AB726" s="228"/>
    </row>
    <row r="727" spans="2:28" s="96" customFormat="1" ht="14.25" customHeight="1" x14ac:dyDescent="0.2">
      <c r="B727" s="997"/>
      <c r="C727" s="1101"/>
      <c r="D727" s="1101"/>
      <c r="E727" s="1101"/>
      <c r="F727" s="998"/>
      <c r="G727" s="1263"/>
      <c r="H727" s="1264"/>
      <c r="I727" s="1265"/>
      <c r="J727" s="1178">
        <f t="shared" si="102"/>
        <v>0</v>
      </c>
      <c r="K727" s="1285"/>
      <c r="L727" s="1179"/>
      <c r="M727" s="1178">
        <f t="shared" si="103"/>
        <v>0</v>
      </c>
      <c r="N727" s="1179"/>
      <c r="O727" s="1178">
        <f t="shared" si="104"/>
        <v>0</v>
      </c>
      <c r="P727" s="1179"/>
      <c r="Q727" s="1178">
        <f t="shared" si="105"/>
        <v>0</v>
      </c>
      <c r="R727" s="1179"/>
      <c r="S727" s="1178">
        <f t="shared" si="106"/>
        <v>0</v>
      </c>
      <c r="T727" s="1285"/>
      <c r="U727" s="1179"/>
      <c r="V727" s="1178">
        <f t="shared" si="107"/>
        <v>0</v>
      </c>
      <c r="W727" s="1179"/>
      <c r="X727" s="1178">
        <f t="shared" si="108"/>
        <v>0</v>
      </c>
      <c r="Y727" s="1179"/>
      <c r="Z727" s="1178">
        <f t="shared" si="109"/>
        <v>0</v>
      </c>
      <c r="AA727" s="1179"/>
      <c r="AB727" s="228"/>
    </row>
    <row r="728" spans="2:28" s="96" customFormat="1" ht="14.25" customHeight="1" x14ac:dyDescent="0.2">
      <c r="B728" s="993" t="s">
        <v>96</v>
      </c>
      <c r="C728" s="1100"/>
      <c r="D728" s="1100"/>
      <c r="E728" s="1100"/>
      <c r="F728" s="994"/>
      <c r="G728" s="981">
        <f>IFERROR(AVERAGE(G622,G658,G693*12/9),"")</f>
        <v>0</v>
      </c>
      <c r="H728" s="982"/>
      <c r="I728" s="983"/>
      <c r="J728" s="987">
        <f t="shared" si="102"/>
        <v>0</v>
      </c>
      <c r="K728" s="1289"/>
      <c r="L728" s="988"/>
      <c r="M728" s="987">
        <f t="shared" si="103"/>
        <v>0</v>
      </c>
      <c r="N728" s="988"/>
      <c r="O728" s="987">
        <f t="shared" si="104"/>
        <v>0</v>
      </c>
      <c r="P728" s="988"/>
      <c r="Q728" s="987">
        <f t="shared" si="105"/>
        <v>0</v>
      </c>
      <c r="R728" s="988"/>
      <c r="S728" s="987">
        <f t="shared" si="106"/>
        <v>0</v>
      </c>
      <c r="T728" s="1289"/>
      <c r="U728" s="988"/>
      <c r="V728" s="987">
        <f t="shared" si="107"/>
        <v>0</v>
      </c>
      <c r="W728" s="988"/>
      <c r="X728" s="987">
        <f t="shared" si="108"/>
        <v>0</v>
      </c>
      <c r="Y728" s="988"/>
      <c r="Z728" s="987">
        <f t="shared" si="109"/>
        <v>0</v>
      </c>
      <c r="AA728" s="988"/>
      <c r="AB728" s="228"/>
    </row>
    <row r="729" spans="2:28" s="96" customFormat="1" ht="14.25" customHeight="1" x14ac:dyDescent="0.2">
      <c r="B729" s="997"/>
      <c r="C729" s="1101"/>
      <c r="D729" s="1101"/>
      <c r="E729" s="1101"/>
      <c r="F729" s="998"/>
      <c r="G729" s="1263"/>
      <c r="H729" s="1264"/>
      <c r="I729" s="1265"/>
      <c r="J729" s="1178">
        <f t="shared" si="102"/>
        <v>0</v>
      </c>
      <c r="K729" s="1285"/>
      <c r="L729" s="1179"/>
      <c r="M729" s="1178">
        <f t="shared" si="103"/>
        <v>0</v>
      </c>
      <c r="N729" s="1179"/>
      <c r="O729" s="1178">
        <f t="shared" si="104"/>
        <v>0</v>
      </c>
      <c r="P729" s="1179"/>
      <c r="Q729" s="1178">
        <f t="shared" si="105"/>
        <v>0</v>
      </c>
      <c r="R729" s="1179"/>
      <c r="S729" s="1178">
        <f t="shared" si="106"/>
        <v>0</v>
      </c>
      <c r="T729" s="1285"/>
      <c r="U729" s="1179"/>
      <c r="V729" s="1178">
        <f t="shared" si="107"/>
        <v>0</v>
      </c>
      <c r="W729" s="1179"/>
      <c r="X729" s="1178">
        <f t="shared" si="108"/>
        <v>0</v>
      </c>
      <c r="Y729" s="1179"/>
      <c r="Z729" s="1178">
        <f t="shared" si="109"/>
        <v>0</v>
      </c>
      <c r="AA729" s="1179"/>
      <c r="AB729" s="228"/>
    </row>
    <row r="730" spans="2:28" s="96" customFormat="1" ht="14.25" customHeight="1" x14ac:dyDescent="0.2">
      <c r="B730" s="975" t="s">
        <v>97</v>
      </c>
      <c r="C730" s="976"/>
      <c r="D730" s="976"/>
      <c r="E730" s="976"/>
      <c r="F730" s="977"/>
      <c r="G730" s="981">
        <f>IFERROR(AVERAGE(G624,G660,G695*12/9),"")</f>
        <v>0</v>
      </c>
      <c r="H730" s="982"/>
      <c r="I730" s="983"/>
      <c r="J730" s="987">
        <f t="shared" si="102"/>
        <v>0</v>
      </c>
      <c r="K730" s="1289"/>
      <c r="L730" s="988"/>
      <c r="M730" s="987">
        <f t="shared" si="103"/>
        <v>0</v>
      </c>
      <c r="N730" s="988"/>
      <c r="O730" s="987">
        <f t="shared" si="104"/>
        <v>0</v>
      </c>
      <c r="P730" s="988"/>
      <c r="Q730" s="987">
        <f t="shared" si="105"/>
        <v>0</v>
      </c>
      <c r="R730" s="988"/>
      <c r="S730" s="987">
        <f t="shared" si="106"/>
        <v>0</v>
      </c>
      <c r="T730" s="1289"/>
      <c r="U730" s="988"/>
      <c r="V730" s="987">
        <f t="shared" si="107"/>
        <v>0</v>
      </c>
      <c r="W730" s="988"/>
      <c r="X730" s="987">
        <f t="shared" si="108"/>
        <v>0</v>
      </c>
      <c r="Y730" s="988"/>
      <c r="Z730" s="987">
        <f t="shared" si="109"/>
        <v>0</v>
      </c>
      <c r="AA730" s="988"/>
      <c r="AB730" s="228"/>
    </row>
    <row r="731" spans="2:28" s="96" customFormat="1" ht="14.25" customHeight="1" x14ac:dyDescent="0.2">
      <c r="B731" s="1006"/>
      <c r="C731" s="1015"/>
      <c r="D731" s="1015"/>
      <c r="E731" s="1015"/>
      <c r="F731" s="1007"/>
      <c r="G731" s="1263"/>
      <c r="H731" s="1264"/>
      <c r="I731" s="1265"/>
      <c r="J731" s="1178">
        <f t="shared" si="102"/>
        <v>0</v>
      </c>
      <c r="K731" s="1285"/>
      <c r="L731" s="1179"/>
      <c r="M731" s="1178">
        <f t="shared" si="103"/>
        <v>0</v>
      </c>
      <c r="N731" s="1179"/>
      <c r="O731" s="1178">
        <f t="shared" si="104"/>
        <v>0</v>
      </c>
      <c r="P731" s="1179"/>
      <c r="Q731" s="1178">
        <f t="shared" si="105"/>
        <v>0</v>
      </c>
      <c r="R731" s="1179"/>
      <c r="S731" s="1178">
        <f t="shared" si="106"/>
        <v>0</v>
      </c>
      <c r="T731" s="1285"/>
      <c r="U731" s="1179"/>
      <c r="V731" s="1178">
        <f t="shared" si="107"/>
        <v>0</v>
      </c>
      <c r="W731" s="1179"/>
      <c r="X731" s="1178">
        <f t="shared" si="108"/>
        <v>0</v>
      </c>
      <c r="Y731" s="1179"/>
      <c r="Z731" s="1178">
        <f t="shared" si="109"/>
        <v>0</v>
      </c>
      <c r="AA731" s="1179"/>
      <c r="AB731" s="228"/>
    </row>
    <row r="732" spans="2:28" s="96" customFormat="1" ht="14.25" customHeight="1" x14ac:dyDescent="0.2">
      <c r="B732" s="975" t="s">
        <v>98</v>
      </c>
      <c r="C732" s="976"/>
      <c r="D732" s="976"/>
      <c r="E732" s="976"/>
      <c r="F732" s="977"/>
      <c r="G732" s="981">
        <f>IFERROR(AVERAGE(G626,G662,G697*12/9),"")</f>
        <v>0</v>
      </c>
      <c r="H732" s="982"/>
      <c r="I732" s="983"/>
      <c r="J732" s="987">
        <f t="shared" si="102"/>
        <v>0</v>
      </c>
      <c r="K732" s="1289"/>
      <c r="L732" s="988"/>
      <c r="M732" s="987">
        <f t="shared" si="103"/>
        <v>0</v>
      </c>
      <c r="N732" s="988"/>
      <c r="O732" s="987">
        <f t="shared" si="104"/>
        <v>0</v>
      </c>
      <c r="P732" s="988"/>
      <c r="Q732" s="987">
        <f t="shared" si="105"/>
        <v>0</v>
      </c>
      <c r="R732" s="988"/>
      <c r="S732" s="987">
        <f t="shared" si="106"/>
        <v>0</v>
      </c>
      <c r="T732" s="1289"/>
      <c r="U732" s="988"/>
      <c r="V732" s="987">
        <f t="shared" si="107"/>
        <v>0</v>
      </c>
      <c r="W732" s="988"/>
      <c r="X732" s="987">
        <f t="shared" si="108"/>
        <v>0</v>
      </c>
      <c r="Y732" s="988"/>
      <c r="Z732" s="987">
        <f t="shared" si="109"/>
        <v>0</v>
      </c>
      <c r="AA732" s="988"/>
      <c r="AB732" s="228"/>
    </row>
    <row r="733" spans="2:28" s="96" customFormat="1" ht="14.25" customHeight="1" x14ac:dyDescent="0.2">
      <c r="B733" s="1006"/>
      <c r="C733" s="1015"/>
      <c r="D733" s="1015"/>
      <c r="E733" s="1015"/>
      <c r="F733" s="1007"/>
      <c r="G733" s="1263"/>
      <c r="H733" s="1264"/>
      <c r="I733" s="1265"/>
      <c r="J733" s="1178">
        <f t="shared" si="102"/>
        <v>0</v>
      </c>
      <c r="K733" s="1285"/>
      <c r="L733" s="1179"/>
      <c r="M733" s="1178">
        <f t="shared" si="103"/>
        <v>0</v>
      </c>
      <c r="N733" s="1179"/>
      <c r="O733" s="1178">
        <f t="shared" si="104"/>
        <v>0</v>
      </c>
      <c r="P733" s="1179"/>
      <c r="Q733" s="1178">
        <f t="shared" si="105"/>
        <v>0</v>
      </c>
      <c r="R733" s="1179"/>
      <c r="S733" s="1178">
        <f t="shared" si="106"/>
        <v>0</v>
      </c>
      <c r="T733" s="1285"/>
      <c r="U733" s="1179"/>
      <c r="V733" s="1178">
        <f t="shared" si="107"/>
        <v>0</v>
      </c>
      <c r="W733" s="1179"/>
      <c r="X733" s="1178">
        <f t="shared" si="108"/>
        <v>0</v>
      </c>
      <c r="Y733" s="1179"/>
      <c r="Z733" s="1178">
        <f t="shared" si="109"/>
        <v>0</v>
      </c>
      <c r="AA733" s="1179"/>
      <c r="AB733" s="228"/>
    </row>
    <row r="734" spans="2:28" s="96" customFormat="1" ht="14.25" customHeight="1" x14ac:dyDescent="0.2">
      <c r="B734" s="975" t="s">
        <v>29</v>
      </c>
      <c r="C734" s="976"/>
      <c r="D734" s="976"/>
      <c r="E734" s="976"/>
      <c r="F734" s="977"/>
      <c r="G734" s="981">
        <f>IFERROR(AVERAGE(G628,G664,G699*12/9),"")</f>
        <v>0</v>
      </c>
      <c r="H734" s="982"/>
      <c r="I734" s="983"/>
      <c r="J734" s="987">
        <f t="shared" si="102"/>
        <v>0</v>
      </c>
      <c r="K734" s="1289"/>
      <c r="L734" s="988"/>
      <c r="M734" s="987">
        <f t="shared" si="103"/>
        <v>0</v>
      </c>
      <c r="N734" s="988"/>
      <c r="O734" s="987">
        <f t="shared" si="104"/>
        <v>0</v>
      </c>
      <c r="P734" s="988"/>
      <c r="Q734" s="987">
        <f t="shared" si="105"/>
        <v>0</v>
      </c>
      <c r="R734" s="988"/>
      <c r="S734" s="987">
        <f t="shared" si="106"/>
        <v>0</v>
      </c>
      <c r="T734" s="1289"/>
      <c r="U734" s="988"/>
      <c r="V734" s="987">
        <f t="shared" si="107"/>
        <v>0</v>
      </c>
      <c r="W734" s="988"/>
      <c r="X734" s="987">
        <f t="shared" si="108"/>
        <v>0</v>
      </c>
      <c r="Y734" s="988"/>
      <c r="Z734" s="987">
        <f t="shared" si="109"/>
        <v>0</v>
      </c>
      <c r="AA734" s="988"/>
      <c r="AB734" s="228"/>
    </row>
    <row r="735" spans="2:28" s="96" customFormat="1" ht="14.25" customHeight="1" x14ac:dyDescent="0.2">
      <c r="B735" s="1006"/>
      <c r="C735" s="1015"/>
      <c r="D735" s="1015"/>
      <c r="E735" s="1015"/>
      <c r="F735" s="1007"/>
      <c r="G735" s="1263"/>
      <c r="H735" s="1264"/>
      <c r="I735" s="1265"/>
      <c r="J735" s="1178">
        <f t="shared" si="102"/>
        <v>0</v>
      </c>
      <c r="K735" s="1285"/>
      <c r="L735" s="1179"/>
      <c r="M735" s="1178">
        <f t="shared" si="103"/>
        <v>0</v>
      </c>
      <c r="N735" s="1179"/>
      <c r="O735" s="1178">
        <f t="shared" si="104"/>
        <v>0</v>
      </c>
      <c r="P735" s="1179"/>
      <c r="Q735" s="1178">
        <f t="shared" si="105"/>
        <v>0</v>
      </c>
      <c r="R735" s="1179"/>
      <c r="S735" s="1178">
        <f t="shared" si="106"/>
        <v>0</v>
      </c>
      <c r="T735" s="1285"/>
      <c r="U735" s="1179"/>
      <c r="V735" s="1178">
        <f t="shared" si="107"/>
        <v>0</v>
      </c>
      <c r="W735" s="1179"/>
      <c r="X735" s="1178">
        <f t="shared" si="108"/>
        <v>0</v>
      </c>
      <c r="Y735" s="1179"/>
      <c r="Z735" s="1178">
        <f t="shared" si="109"/>
        <v>0</v>
      </c>
      <c r="AA735" s="1179"/>
      <c r="AB735" s="228"/>
    </row>
    <row r="736" spans="2:28" s="96" customFormat="1" ht="14.25" customHeight="1" x14ac:dyDescent="0.2">
      <c r="B736" s="975" t="s">
        <v>485</v>
      </c>
      <c r="C736" s="976"/>
      <c r="D736" s="976"/>
      <c r="E736" s="976"/>
      <c r="F736" s="977"/>
      <c r="G736" s="981">
        <f>IFERROR(AVERAGE(G630,G666,G701*12/9),"")</f>
        <v>0</v>
      </c>
      <c r="H736" s="982"/>
      <c r="I736" s="983"/>
      <c r="J736" s="987">
        <f t="shared" si="102"/>
        <v>0</v>
      </c>
      <c r="K736" s="1289"/>
      <c r="L736" s="988"/>
      <c r="M736" s="987">
        <f t="shared" si="103"/>
        <v>0</v>
      </c>
      <c r="N736" s="988"/>
      <c r="O736" s="987">
        <f t="shared" si="104"/>
        <v>0</v>
      </c>
      <c r="P736" s="988"/>
      <c r="Q736" s="987">
        <f t="shared" si="105"/>
        <v>0</v>
      </c>
      <c r="R736" s="988"/>
      <c r="S736" s="987">
        <f t="shared" si="106"/>
        <v>0</v>
      </c>
      <c r="T736" s="1289"/>
      <c r="U736" s="988"/>
      <c r="V736" s="987">
        <f t="shared" si="107"/>
        <v>0</v>
      </c>
      <c r="W736" s="988"/>
      <c r="X736" s="987">
        <f t="shared" si="108"/>
        <v>0</v>
      </c>
      <c r="Y736" s="988"/>
      <c r="Z736" s="987">
        <f t="shared" si="109"/>
        <v>0</v>
      </c>
      <c r="AA736" s="988"/>
      <c r="AB736" s="228"/>
    </row>
    <row r="737" spans="2:28" s="96" customFormat="1" ht="14.25" customHeight="1" thickBot="1" x14ac:dyDescent="0.25">
      <c r="B737" s="978"/>
      <c r="C737" s="979"/>
      <c r="D737" s="979"/>
      <c r="E737" s="979"/>
      <c r="F737" s="980"/>
      <c r="G737" s="984"/>
      <c r="H737" s="985"/>
      <c r="I737" s="986"/>
      <c r="J737" s="1024">
        <f t="shared" si="102"/>
        <v>0</v>
      </c>
      <c r="K737" s="1284"/>
      <c r="L737" s="1025"/>
      <c r="M737" s="1024">
        <f t="shared" si="103"/>
        <v>0</v>
      </c>
      <c r="N737" s="1025"/>
      <c r="O737" s="1024">
        <f t="shared" si="104"/>
        <v>0</v>
      </c>
      <c r="P737" s="1025"/>
      <c r="Q737" s="1024">
        <f t="shared" si="105"/>
        <v>0</v>
      </c>
      <c r="R737" s="1025"/>
      <c r="S737" s="1024">
        <f t="shared" si="106"/>
        <v>0</v>
      </c>
      <c r="T737" s="1284"/>
      <c r="U737" s="1025"/>
      <c r="V737" s="1024">
        <f t="shared" si="107"/>
        <v>0</v>
      </c>
      <c r="W737" s="1025"/>
      <c r="X737" s="1024">
        <f t="shared" si="108"/>
        <v>0</v>
      </c>
      <c r="Y737" s="1025"/>
      <c r="Z737" s="1024">
        <f t="shared" si="109"/>
        <v>0</v>
      </c>
      <c r="AA737" s="1025"/>
      <c r="AB737" s="228"/>
    </row>
    <row r="738" spans="2:28" s="96" customFormat="1" ht="14.25" customHeight="1" thickTop="1" x14ac:dyDescent="0.2">
      <c r="B738" s="1004" t="s">
        <v>486</v>
      </c>
      <c r="C738" s="1160"/>
      <c r="D738" s="1160"/>
      <c r="E738" s="1160"/>
      <c r="F738" s="1005"/>
      <c r="G738" s="1286">
        <f>IFERROR(AVERAGE(G632,G668,G703*12/9),"")</f>
        <v>0</v>
      </c>
      <c r="H738" s="1287"/>
      <c r="I738" s="1288"/>
      <c r="J738" s="1266">
        <f t="shared" si="102"/>
        <v>0</v>
      </c>
      <c r="K738" s="1266"/>
      <c r="L738" s="1266"/>
      <c r="M738" s="1267">
        <f t="shared" si="103"/>
        <v>0</v>
      </c>
      <c r="N738" s="1268"/>
      <c r="O738" s="1176">
        <f t="shared" si="104"/>
        <v>0</v>
      </c>
      <c r="P738" s="1177"/>
      <c r="Q738" s="1267">
        <f t="shared" si="105"/>
        <v>0</v>
      </c>
      <c r="R738" s="1268"/>
      <c r="S738" s="1266">
        <f t="shared" si="106"/>
        <v>0</v>
      </c>
      <c r="T738" s="1266"/>
      <c r="U738" s="1266"/>
      <c r="V738" s="1267">
        <f t="shared" si="107"/>
        <v>0</v>
      </c>
      <c r="W738" s="1268"/>
      <c r="X738" s="1176">
        <f t="shared" si="108"/>
        <v>0</v>
      </c>
      <c r="Y738" s="1177"/>
      <c r="Z738" s="1267">
        <f t="shared" si="109"/>
        <v>0</v>
      </c>
      <c r="AA738" s="1268"/>
      <c r="AB738" s="228"/>
    </row>
    <row r="739" spans="2:28" s="96" customFormat="1" ht="14.25" customHeight="1" x14ac:dyDescent="0.2">
      <c r="B739" s="1006"/>
      <c r="C739" s="1015"/>
      <c r="D739" s="1015"/>
      <c r="E739" s="1015"/>
      <c r="F739" s="1007"/>
      <c r="G739" s="1263"/>
      <c r="H739" s="1264"/>
      <c r="I739" s="1265"/>
      <c r="J739" s="1279">
        <f t="shared" si="102"/>
        <v>0</v>
      </c>
      <c r="K739" s="1280"/>
      <c r="L739" s="1281"/>
      <c r="M739" s="1282">
        <f t="shared" si="103"/>
        <v>0</v>
      </c>
      <c r="N739" s="1283"/>
      <c r="O739" s="1018">
        <f t="shared" si="104"/>
        <v>0</v>
      </c>
      <c r="P739" s="1019"/>
      <c r="Q739" s="1282">
        <f t="shared" si="105"/>
        <v>0</v>
      </c>
      <c r="R739" s="1283"/>
      <c r="S739" s="1279">
        <f t="shared" si="106"/>
        <v>0</v>
      </c>
      <c r="T739" s="1280"/>
      <c r="U739" s="1281"/>
      <c r="V739" s="1282">
        <f t="shared" si="107"/>
        <v>0</v>
      </c>
      <c r="W739" s="1283"/>
      <c r="X739" s="1018">
        <f t="shared" si="108"/>
        <v>0</v>
      </c>
      <c r="Y739" s="1019"/>
      <c r="Z739" s="1282">
        <f t="shared" si="109"/>
        <v>0</v>
      </c>
      <c r="AA739" s="1283"/>
      <c r="AB739" s="228"/>
    </row>
    <row r="740" spans="2:28" s="96" customFormat="1" ht="12" customHeight="1" x14ac:dyDescent="0.2">
      <c r="B740" s="97" t="s">
        <v>447</v>
      </c>
      <c r="C740" s="97"/>
      <c r="D740" s="97"/>
      <c r="E740" s="97"/>
      <c r="F740" s="97"/>
      <c r="G740" s="97"/>
      <c r="H740" s="97"/>
      <c r="I740" s="97"/>
      <c r="J740" s="97"/>
      <c r="K740" s="97"/>
      <c r="L740" s="97"/>
      <c r="M740" s="97"/>
      <c r="N740" s="97"/>
      <c r="O740" s="97"/>
      <c r="P740" s="97"/>
      <c r="Q740" s="97"/>
      <c r="R740" s="97"/>
      <c r="S740" s="97"/>
      <c r="T740" s="97"/>
      <c r="U740" s="97"/>
      <c r="V740" s="97"/>
      <c r="W740" s="97"/>
      <c r="X740" s="97"/>
      <c r="Y740" s="97"/>
      <c r="Z740" s="97"/>
    </row>
    <row r="741" spans="2:28" s="96" customFormat="1" ht="12" customHeight="1" x14ac:dyDescent="0.2">
      <c r="B741" s="97" t="s">
        <v>448</v>
      </c>
      <c r="C741" s="97"/>
      <c r="D741" s="97"/>
      <c r="E741" s="97"/>
      <c r="F741" s="97"/>
      <c r="G741" s="97"/>
      <c r="H741" s="97"/>
      <c r="I741" s="97"/>
      <c r="J741" s="97"/>
      <c r="K741" s="97"/>
      <c r="L741" s="97"/>
      <c r="M741" s="97"/>
      <c r="N741" s="97"/>
      <c r="O741" s="97"/>
      <c r="P741" s="97"/>
      <c r="Q741" s="97"/>
      <c r="R741" s="97"/>
      <c r="S741" s="97"/>
      <c r="T741" s="97"/>
      <c r="U741" s="97"/>
      <c r="V741" s="97"/>
      <c r="W741" s="97"/>
      <c r="X741" s="97"/>
      <c r="Y741" s="97"/>
      <c r="Z741" s="97"/>
    </row>
    <row r="742" spans="2:28" s="96" customFormat="1" ht="12" customHeight="1" x14ac:dyDescent="0.2">
      <c r="B742" s="97" t="s">
        <v>449</v>
      </c>
      <c r="C742" s="97"/>
      <c r="D742" s="97"/>
      <c r="E742" s="97"/>
      <c r="F742" s="97"/>
      <c r="G742" s="97"/>
      <c r="H742" s="97"/>
      <c r="I742" s="97"/>
      <c r="J742" s="97"/>
      <c r="K742" s="97"/>
      <c r="L742" s="97"/>
      <c r="M742" s="97"/>
      <c r="N742" s="97"/>
      <c r="O742" s="97"/>
      <c r="P742" s="97"/>
      <c r="Q742" s="97"/>
      <c r="R742" s="97"/>
      <c r="S742" s="97"/>
      <c r="T742" s="97"/>
      <c r="U742" s="97"/>
      <c r="V742" s="97"/>
      <c r="W742" s="97"/>
      <c r="X742" s="97"/>
      <c r="Y742" s="97"/>
      <c r="Z742" s="97"/>
    </row>
    <row r="743" spans="2:28" s="96" customFormat="1" ht="12" customHeight="1" x14ac:dyDescent="0.2">
      <c r="B743" s="97"/>
      <c r="C743" s="97"/>
      <c r="D743" s="97"/>
      <c r="E743" s="97"/>
      <c r="F743" s="97"/>
      <c r="G743" s="97"/>
      <c r="H743" s="97"/>
      <c r="I743" s="97"/>
      <c r="J743" s="97"/>
      <c r="K743" s="97"/>
      <c r="L743" s="97"/>
      <c r="M743" s="97"/>
      <c r="N743" s="97"/>
      <c r="O743" s="97"/>
      <c r="P743" s="97"/>
      <c r="Q743" s="97"/>
      <c r="R743" s="97"/>
      <c r="S743" s="97"/>
      <c r="T743" s="97"/>
      <c r="U743" s="97"/>
      <c r="V743" s="97"/>
      <c r="W743" s="97"/>
      <c r="X743" s="97"/>
      <c r="Y743" s="97"/>
      <c r="Z743" s="97"/>
    </row>
    <row r="744" spans="2:28" s="96" customFormat="1" ht="12" customHeight="1" x14ac:dyDescent="0.2">
      <c r="B744" s="223"/>
      <c r="C744" s="223"/>
      <c r="D744" s="223"/>
      <c r="E744" s="223"/>
      <c r="F744" s="223"/>
      <c r="G744" s="223"/>
      <c r="H744" s="223"/>
      <c r="I744" s="223"/>
      <c r="J744" s="223"/>
      <c r="K744" s="223"/>
      <c r="L744" s="223"/>
      <c r="M744" s="223"/>
      <c r="N744" s="223"/>
      <c r="O744" s="223"/>
      <c r="P744" s="223"/>
      <c r="Q744" s="223"/>
      <c r="R744" s="223"/>
      <c r="S744" s="223"/>
      <c r="T744" s="223"/>
      <c r="U744" s="223"/>
      <c r="V744" s="223"/>
      <c r="W744" s="223"/>
      <c r="X744" s="223"/>
      <c r="Y744" s="223"/>
      <c r="Z744" s="223"/>
      <c r="AA744" s="223"/>
      <c r="AB744" s="223"/>
    </row>
    <row r="745" spans="2:28" s="96" customFormat="1" ht="15" customHeight="1" x14ac:dyDescent="0.2"/>
    <row r="746" spans="2:28" s="96" customFormat="1" ht="15" customHeight="1" x14ac:dyDescent="0.2">
      <c r="B746" s="107" t="s">
        <v>585</v>
      </c>
    </row>
    <row r="747" spans="2:28" s="96" customFormat="1" ht="15" customHeight="1" x14ac:dyDescent="0.2">
      <c r="B747" s="237" t="s">
        <v>586</v>
      </c>
    </row>
    <row r="748" spans="2:28" s="112" customFormat="1" ht="15" customHeight="1" x14ac:dyDescent="0.2">
      <c r="B748" s="1087" t="s">
        <v>234</v>
      </c>
      <c r="C748" s="342" t="s">
        <v>25</v>
      </c>
      <c r="D748" s="343"/>
      <c r="E748" s="343"/>
      <c r="F748" s="348"/>
      <c r="G748" s="342" t="s">
        <v>235</v>
      </c>
      <c r="H748" s="343"/>
      <c r="I748" s="343"/>
      <c r="J748" s="348"/>
      <c r="K748" s="1146" t="s">
        <v>29</v>
      </c>
      <c r="L748" s="629"/>
      <c r="M748" s="629"/>
      <c r="N748" s="1147"/>
      <c r="O748" s="589" t="s">
        <v>73</v>
      </c>
      <c r="P748" s="599"/>
      <c r="Q748" s="599"/>
      <c r="R748" s="590"/>
      <c r="S748" s="1073" t="s">
        <v>102</v>
      </c>
      <c r="T748" s="1073"/>
      <c r="U748" s="132"/>
      <c r="V748" s="132"/>
      <c r="W748" s="132"/>
    </row>
    <row r="749" spans="2:28" s="112" customFormat="1" ht="15" customHeight="1" x14ac:dyDescent="0.2">
      <c r="B749" s="1087"/>
      <c r="C749" s="847" t="s">
        <v>37</v>
      </c>
      <c r="D749" s="847"/>
      <c r="E749" s="847" t="s">
        <v>69</v>
      </c>
      <c r="F749" s="847"/>
      <c r="G749" s="847" t="s">
        <v>37</v>
      </c>
      <c r="H749" s="847"/>
      <c r="I749" s="847" t="s">
        <v>69</v>
      </c>
      <c r="J749" s="847"/>
      <c r="K749" s="847" t="s">
        <v>37</v>
      </c>
      <c r="L749" s="847"/>
      <c r="M749" s="847" t="s">
        <v>69</v>
      </c>
      <c r="N749" s="847"/>
      <c r="O749" s="847" t="s">
        <v>37</v>
      </c>
      <c r="P749" s="847"/>
      <c r="Q749" s="847" t="s">
        <v>69</v>
      </c>
      <c r="R749" s="847"/>
      <c r="S749" s="1073"/>
      <c r="T749" s="1073"/>
      <c r="U749" s="132"/>
      <c r="V749" s="132"/>
      <c r="W749" s="132"/>
    </row>
    <row r="750" spans="2:28" s="112" customFormat="1" ht="15" customHeight="1" x14ac:dyDescent="0.2">
      <c r="B750" s="1027" t="s">
        <v>574</v>
      </c>
      <c r="C750" s="1048"/>
      <c r="D750" s="1050"/>
      <c r="E750" s="1048"/>
      <c r="F750" s="1050"/>
      <c r="G750" s="1048"/>
      <c r="H750" s="1050"/>
      <c r="I750" s="1048"/>
      <c r="J750" s="1050"/>
      <c r="K750" s="1048"/>
      <c r="L750" s="1050"/>
      <c r="M750" s="1048"/>
      <c r="N750" s="1050"/>
      <c r="O750" s="1065">
        <f t="shared" ref="O750:O755" si="110">SUM(C750,G750,K750)</f>
        <v>0</v>
      </c>
      <c r="P750" s="1066"/>
      <c r="Q750" s="1065">
        <f t="shared" ref="Q750:Q755" si="111">SUM(E750,I750,M750)</f>
        <v>0</v>
      </c>
      <c r="R750" s="1066"/>
      <c r="S750" s="1064"/>
      <c r="T750" s="1064"/>
    </row>
    <row r="751" spans="2:28" s="112" customFormat="1" ht="15" customHeight="1" x14ac:dyDescent="0.2">
      <c r="B751" s="1028"/>
      <c r="C751" s="1075"/>
      <c r="D751" s="1075"/>
      <c r="E751" s="1075"/>
      <c r="F751" s="1075"/>
      <c r="G751" s="1075"/>
      <c r="H751" s="1075"/>
      <c r="I751" s="1075"/>
      <c r="J751" s="1075"/>
      <c r="K751" s="1075"/>
      <c r="L751" s="1075"/>
      <c r="M751" s="1075"/>
      <c r="N751" s="1075"/>
      <c r="O751" s="1074">
        <f t="shared" si="110"/>
        <v>0</v>
      </c>
      <c r="P751" s="1074"/>
      <c r="Q751" s="1074">
        <f t="shared" si="111"/>
        <v>0</v>
      </c>
      <c r="R751" s="1074"/>
      <c r="S751" s="1064"/>
      <c r="T751" s="1064"/>
    </row>
    <row r="752" spans="2:28" s="112" customFormat="1" ht="15" customHeight="1" x14ac:dyDescent="0.2">
      <c r="B752" s="1027" t="s">
        <v>575</v>
      </c>
      <c r="C752" s="1048"/>
      <c r="D752" s="1050"/>
      <c r="E752" s="1048"/>
      <c r="F752" s="1050"/>
      <c r="G752" s="1048"/>
      <c r="H752" s="1050"/>
      <c r="I752" s="1048"/>
      <c r="J752" s="1050"/>
      <c r="K752" s="1048"/>
      <c r="L752" s="1050"/>
      <c r="M752" s="1048"/>
      <c r="N752" s="1050"/>
      <c r="O752" s="1065">
        <f t="shared" si="110"/>
        <v>0</v>
      </c>
      <c r="P752" s="1066"/>
      <c r="Q752" s="1065">
        <f t="shared" si="111"/>
        <v>0</v>
      </c>
      <c r="R752" s="1066"/>
      <c r="S752" s="1064"/>
      <c r="T752" s="1064"/>
    </row>
    <row r="753" spans="2:28" s="112" customFormat="1" ht="15" customHeight="1" x14ac:dyDescent="0.2">
      <c r="B753" s="1028"/>
      <c r="C753" s="1075"/>
      <c r="D753" s="1075"/>
      <c r="E753" s="1075"/>
      <c r="F753" s="1075"/>
      <c r="G753" s="1075"/>
      <c r="H753" s="1075"/>
      <c r="I753" s="1075"/>
      <c r="J753" s="1075"/>
      <c r="K753" s="1075"/>
      <c r="L753" s="1075"/>
      <c r="M753" s="1075"/>
      <c r="N753" s="1075"/>
      <c r="O753" s="1074">
        <f t="shared" si="110"/>
        <v>0</v>
      </c>
      <c r="P753" s="1074"/>
      <c r="Q753" s="1074">
        <f t="shared" si="111"/>
        <v>0</v>
      </c>
      <c r="R753" s="1074"/>
      <c r="S753" s="1064"/>
      <c r="T753" s="1064"/>
    </row>
    <row r="754" spans="2:28" s="112" customFormat="1" ht="15" customHeight="1" x14ac:dyDescent="0.2">
      <c r="B754" s="1027" t="s">
        <v>669</v>
      </c>
      <c r="C754" s="1048"/>
      <c r="D754" s="1050"/>
      <c r="E754" s="1048"/>
      <c r="F754" s="1050"/>
      <c r="G754" s="1048"/>
      <c r="H754" s="1050"/>
      <c r="I754" s="1048"/>
      <c r="J754" s="1050"/>
      <c r="K754" s="1048"/>
      <c r="L754" s="1050"/>
      <c r="M754" s="1048"/>
      <c r="N754" s="1050"/>
      <c r="O754" s="1065">
        <f t="shared" si="110"/>
        <v>0</v>
      </c>
      <c r="P754" s="1066"/>
      <c r="Q754" s="1065">
        <f t="shared" si="111"/>
        <v>0</v>
      </c>
      <c r="R754" s="1066"/>
      <c r="S754" s="1064"/>
      <c r="T754" s="1064"/>
    </row>
    <row r="755" spans="2:28" s="112" customFormat="1" ht="15" customHeight="1" x14ac:dyDescent="0.2">
      <c r="B755" s="1028"/>
      <c r="C755" s="1075"/>
      <c r="D755" s="1075"/>
      <c r="E755" s="1075"/>
      <c r="F755" s="1075"/>
      <c r="G755" s="1075"/>
      <c r="H755" s="1075"/>
      <c r="I755" s="1075"/>
      <c r="J755" s="1075"/>
      <c r="K755" s="1075"/>
      <c r="L755" s="1075"/>
      <c r="M755" s="1075"/>
      <c r="N755" s="1075"/>
      <c r="O755" s="1074">
        <f t="shared" si="110"/>
        <v>0</v>
      </c>
      <c r="P755" s="1074"/>
      <c r="Q755" s="1074">
        <f t="shared" si="111"/>
        <v>0</v>
      </c>
      <c r="R755" s="1074"/>
      <c r="S755" s="1064"/>
      <c r="T755" s="1064"/>
    </row>
    <row r="756" spans="2:28" s="112" customFormat="1" ht="15" customHeight="1" x14ac:dyDescent="0.2">
      <c r="B756" s="1096" t="s">
        <v>405</v>
      </c>
      <c r="C756" s="1059">
        <f>IFERROR(AVERAGE(C750,C752,C754*12/9),"")</f>
        <v>0</v>
      </c>
      <c r="D756" s="1060"/>
      <c r="E756" s="1059">
        <f>IFERROR(AVERAGE(E750,E752,E754*12/9),"")</f>
        <v>0</v>
      </c>
      <c r="F756" s="1060"/>
      <c r="G756" s="1059">
        <f>IFERROR(AVERAGE(G750,G752,G754*12/9),"")</f>
        <v>0</v>
      </c>
      <c r="H756" s="1060"/>
      <c r="I756" s="1059">
        <f>IFERROR(AVERAGE(I750,I752,I754*12/9),"")</f>
        <v>0</v>
      </c>
      <c r="J756" s="1060"/>
      <c r="K756" s="1059">
        <f>IFERROR(AVERAGE(K750,K752,K754*12/9),"")</f>
        <v>0</v>
      </c>
      <c r="L756" s="1060"/>
      <c r="M756" s="1059">
        <f>IFERROR(AVERAGE(M750,M752,M754*12/9),"")</f>
        <v>0</v>
      </c>
      <c r="N756" s="1060"/>
      <c r="O756" s="1059">
        <f>IFERROR(AVERAGE(O750,O752,O754*12/9),"")</f>
        <v>0</v>
      </c>
      <c r="P756" s="1060"/>
      <c r="Q756" s="1059">
        <f>IFERROR(AVERAGE(Q750,Q752,Q754*12/9),"")</f>
        <v>0</v>
      </c>
      <c r="R756" s="1060"/>
      <c r="S756" s="1064"/>
      <c r="T756" s="1064"/>
    </row>
    <row r="757" spans="2:28" s="112" customFormat="1" ht="15" customHeight="1" x14ac:dyDescent="0.2">
      <c r="B757" s="1097"/>
      <c r="C757" s="1134">
        <f>IFERROR(AVERAGE(C751,C753,C755*12/9),"")</f>
        <v>0</v>
      </c>
      <c r="D757" s="1135"/>
      <c r="E757" s="1134">
        <f>IFERROR(AVERAGE(E751,E753,E755*12/9),"")</f>
        <v>0</v>
      </c>
      <c r="F757" s="1135"/>
      <c r="G757" s="1134">
        <f>IFERROR(AVERAGE(G751,G753,G755*12/9),"")</f>
        <v>0</v>
      </c>
      <c r="H757" s="1135"/>
      <c r="I757" s="1134">
        <f>IFERROR(AVERAGE(I751,I753,I755*12/9),"")</f>
        <v>0</v>
      </c>
      <c r="J757" s="1135"/>
      <c r="K757" s="1134">
        <f>IFERROR(AVERAGE(K751,K753,K755*12/9),"")</f>
        <v>0</v>
      </c>
      <c r="L757" s="1135"/>
      <c r="M757" s="1134">
        <f>IFERROR(AVERAGE(M751,M753,M755*12/9),"")</f>
        <v>0</v>
      </c>
      <c r="N757" s="1135"/>
      <c r="O757" s="1134">
        <f>IFERROR(AVERAGE(O751,O753,O755*12/9),"")</f>
        <v>0</v>
      </c>
      <c r="P757" s="1135"/>
      <c r="Q757" s="1134">
        <f>IFERROR(AVERAGE(Q751,Q753,Q755*12/9),"")</f>
        <v>0</v>
      </c>
      <c r="R757" s="1135"/>
      <c r="S757" s="1064"/>
      <c r="T757" s="1064"/>
    </row>
    <row r="758" spans="2:28" s="112" customFormat="1" ht="15" customHeight="1" x14ac:dyDescent="0.2">
      <c r="B758" s="1148" t="s">
        <v>233</v>
      </c>
      <c r="C758" s="1149"/>
      <c r="D758" s="1149"/>
      <c r="E758" s="1149"/>
      <c r="F758" s="1149"/>
      <c r="G758" s="1149"/>
      <c r="H758" s="1149"/>
      <c r="I758" s="1149"/>
      <c r="J758" s="1149"/>
      <c r="K758" s="1149"/>
      <c r="L758" s="1149"/>
      <c r="M758" s="1149"/>
      <c r="N758" s="1149"/>
      <c r="O758" s="1149"/>
      <c r="P758" s="1149"/>
      <c r="Q758" s="1149"/>
      <c r="R758" s="1149"/>
      <c r="S758" s="1149"/>
      <c r="T758" s="1149"/>
      <c r="U758" s="1149"/>
      <c r="V758" s="1149"/>
      <c r="W758" s="1149"/>
      <c r="X758" s="1149"/>
      <c r="Y758" s="1149"/>
      <c r="Z758" s="1149"/>
      <c r="AA758" s="1149"/>
      <c r="AB758" s="1150"/>
    </row>
    <row r="759" spans="2:28" s="112" customFormat="1" ht="15" customHeight="1" x14ac:dyDescent="0.2">
      <c r="B759" s="1151"/>
      <c r="C759" s="1152"/>
      <c r="D759" s="1152"/>
      <c r="E759" s="1152"/>
      <c r="F759" s="1152"/>
      <c r="G759" s="1152"/>
      <c r="H759" s="1152"/>
      <c r="I759" s="1152"/>
      <c r="J759" s="1152"/>
      <c r="K759" s="1152"/>
      <c r="L759" s="1152"/>
      <c r="M759" s="1152"/>
      <c r="N759" s="1152"/>
      <c r="O759" s="1152"/>
      <c r="P759" s="1152"/>
      <c r="Q759" s="1152"/>
      <c r="R759" s="1152"/>
      <c r="S759" s="1152"/>
      <c r="T759" s="1152"/>
      <c r="U759" s="1152"/>
      <c r="V759" s="1152"/>
      <c r="W759" s="1152"/>
      <c r="X759" s="1152"/>
      <c r="Y759" s="1152"/>
      <c r="Z759" s="1152"/>
      <c r="AA759" s="1152"/>
      <c r="AB759" s="1153"/>
    </row>
    <row r="760" spans="2:28" s="112" customFormat="1" ht="15" customHeight="1" x14ac:dyDescent="0.2">
      <c r="B760" s="1154"/>
      <c r="C760" s="1155"/>
      <c r="D760" s="1155"/>
      <c r="E760" s="1155"/>
      <c r="F760" s="1155"/>
      <c r="G760" s="1155"/>
      <c r="H760" s="1155"/>
      <c r="I760" s="1155"/>
      <c r="J760" s="1155"/>
      <c r="K760" s="1155"/>
      <c r="L760" s="1155"/>
      <c r="M760" s="1155"/>
      <c r="N760" s="1155"/>
      <c r="O760" s="1155"/>
      <c r="P760" s="1155"/>
      <c r="Q760" s="1155"/>
      <c r="R760" s="1155"/>
      <c r="S760" s="1155"/>
      <c r="T760" s="1155"/>
      <c r="U760" s="1155"/>
      <c r="V760" s="1155"/>
      <c r="W760" s="1155"/>
      <c r="X760" s="1155"/>
      <c r="Y760" s="1155"/>
      <c r="Z760" s="1155"/>
      <c r="AA760" s="1155"/>
      <c r="AB760" s="1156"/>
    </row>
    <row r="761" spans="2:28" s="112" customFormat="1" ht="15" customHeight="1" x14ac:dyDescent="0.2">
      <c r="B761" s="133" t="s">
        <v>232</v>
      </c>
      <c r="C761" s="134"/>
      <c r="D761" s="134"/>
      <c r="E761" s="134"/>
      <c r="F761" s="134"/>
      <c r="G761" s="134"/>
      <c r="H761" s="134"/>
      <c r="I761" s="134"/>
      <c r="J761" s="134"/>
      <c r="K761" s="134"/>
      <c r="L761" s="134"/>
      <c r="M761" s="134"/>
      <c r="N761" s="134"/>
      <c r="O761" s="134"/>
      <c r="P761" s="134"/>
      <c r="Q761" s="134"/>
      <c r="R761" s="134"/>
      <c r="S761" s="134"/>
      <c r="T761" s="134"/>
      <c r="U761" s="134"/>
      <c r="V761" s="134"/>
      <c r="W761" s="134"/>
      <c r="X761" s="134"/>
      <c r="Y761" s="134"/>
      <c r="Z761" s="134"/>
      <c r="AA761" s="134"/>
      <c r="AB761" s="135"/>
    </row>
    <row r="762" spans="2:28" s="110" customFormat="1" ht="15" customHeight="1" x14ac:dyDescent="0.2">
      <c r="B762" s="794" t="s">
        <v>75</v>
      </c>
      <c r="C762" s="794"/>
      <c r="D762" s="794"/>
      <c r="E762" s="794"/>
      <c r="F762" s="794" t="s">
        <v>76</v>
      </c>
      <c r="G762" s="794"/>
      <c r="H762" s="794"/>
      <c r="I762" s="794"/>
      <c r="J762" s="794"/>
      <c r="K762" s="794" t="s">
        <v>100</v>
      </c>
      <c r="L762" s="794"/>
      <c r="M762" s="794"/>
      <c r="N762" s="794" t="s">
        <v>236</v>
      </c>
      <c r="O762" s="794"/>
      <c r="P762" s="794"/>
      <c r="Q762" s="794"/>
      <c r="R762" s="794"/>
      <c r="S762" s="794" t="s">
        <v>47</v>
      </c>
      <c r="T762" s="794"/>
      <c r="U762" s="794"/>
      <c r="V762" s="794"/>
      <c r="W762" s="794"/>
      <c r="X762" s="794"/>
      <c r="Y762" s="794"/>
      <c r="Z762" s="794" t="s">
        <v>69</v>
      </c>
      <c r="AA762" s="794"/>
      <c r="AB762" s="794"/>
    </row>
    <row r="763" spans="2:28" s="110" customFormat="1" ht="15" customHeight="1" x14ac:dyDescent="0.2">
      <c r="B763" s="795"/>
      <c r="C763" s="795"/>
      <c r="D763" s="795"/>
      <c r="E763" s="795"/>
      <c r="F763" s="1042"/>
      <c r="G763" s="1043"/>
      <c r="H763" s="1043"/>
      <c r="I763" s="1043"/>
      <c r="J763" s="1044"/>
      <c r="K763" s="754"/>
      <c r="L763" s="754"/>
      <c r="M763" s="754"/>
      <c r="N763" s="754"/>
      <c r="O763" s="754"/>
      <c r="P763" s="754"/>
      <c r="Q763" s="754"/>
      <c r="R763" s="754"/>
      <c r="S763" s="754"/>
      <c r="T763" s="754"/>
      <c r="U763" s="754"/>
      <c r="V763" s="754"/>
      <c r="W763" s="754"/>
      <c r="X763" s="754"/>
      <c r="Y763" s="754"/>
      <c r="Z763" s="1140"/>
      <c r="AA763" s="1141"/>
      <c r="AB763" s="1142"/>
    </row>
    <row r="764" spans="2:28" s="110" customFormat="1" ht="15" customHeight="1" x14ac:dyDescent="0.2">
      <c r="B764" s="795"/>
      <c r="C764" s="795"/>
      <c r="D764" s="795"/>
      <c r="E764" s="795"/>
      <c r="F764" s="1045"/>
      <c r="G764" s="1046"/>
      <c r="H764" s="1046"/>
      <c r="I764" s="1046"/>
      <c r="J764" s="1047"/>
      <c r="K764" s="754"/>
      <c r="L764" s="754"/>
      <c r="M764" s="754"/>
      <c r="N764" s="754"/>
      <c r="O764" s="754"/>
      <c r="P764" s="754"/>
      <c r="Q764" s="754"/>
      <c r="R764" s="754"/>
      <c r="S764" s="754"/>
      <c r="T764" s="754"/>
      <c r="U764" s="754"/>
      <c r="V764" s="754"/>
      <c r="W764" s="754"/>
      <c r="X764" s="754"/>
      <c r="Y764" s="754"/>
      <c r="Z764" s="1143"/>
      <c r="AA764" s="1144"/>
      <c r="AB764" s="1145"/>
    </row>
    <row r="765" spans="2:28" s="110" customFormat="1" ht="15" customHeight="1" x14ac:dyDescent="0.2">
      <c r="B765" s="795"/>
      <c r="C765" s="795"/>
      <c r="D765" s="795"/>
      <c r="E765" s="795"/>
      <c r="F765" s="754"/>
      <c r="G765" s="754"/>
      <c r="H765" s="754"/>
      <c r="I765" s="754"/>
      <c r="J765" s="754"/>
      <c r="K765" s="754"/>
      <c r="L765" s="754"/>
      <c r="M765" s="754"/>
      <c r="N765" s="754"/>
      <c r="O765" s="754"/>
      <c r="P765" s="754"/>
      <c r="Q765" s="754"/>
      <c r="R765" s="754"/>
      <c r="S765" s="754"/>
      <c r="T765" s="754"/>
      <c r="U765" s="754"/>
      <c r="V765" s="754"/>
      <c r="W765" s="754"/>
      <c r="X765" s="754"/>
      <c r="Y765" s="754"/>
      <c r="Z765" s="1140"/>
      <c r="AA765" s="1141"/>
      <c r="AB765" s="1142"/>
    </row>
    <row r="766" spans="2:28" s="110" customFormat="1" ht="15" customHeight="1" x14ac:dyDescent="0.2">
      <c r="B766" s="795"/>
      <c r="C766" s="795"/>
      <c r="D766" s="795"/>
      <c r="E766" s="795"/>
      <c r="F766" s="754"/>
      <c r="G766" s="754"/>
      <c r="H766" s="754"/>
      <c r="I766" s="754"/>
      <c r="J766" s="754"/>
      <c r="K766" s="754"/>
      <c r="L766" s="754"/>
      <c r="M766" s="754"/>
      <c r="N766" s="754"/>
      <c r="O766" s="754"/>
      <c r="P766" s="754"/>
      <c r="Q766" s="754"/>
      <c r="R766" s="754"/>
      <c r="S766" s="754"/>
      <c r="T766" s="754"/>
      <c r="U766" s="754"/>
      <c r="V766" s="754"/>
      <c r="W766" s="754"/>
      <c r="X766" s="754"/>
      <c r="Y766" s="754"/>
      <c r="Z766" s="1143"/>
      <c r="AA766" s="1144"/>
      <c r="AB766" s="1145"/>
    </row>
    <row r="767" spans="2:28" s="110" customFormat="1" ht="15" customHeight="1" x14ac:dyDescent="0.2">
      <c r="B767" s="1036"/>
      <c r="C767" s="1037"/>
      <c r="D767" s="1037"/>
      <c r="E767" s="1038"/>
      <c r="F767" s="1042"/>
      <c r="G767" s="1043"/>
      <c r="H767" s="1043"/>
      <c r="I767" s="1043"/>
      <c r="J767" s="1044"/>
      <c r="K767" s="1042"/>
      <c r="L767" s="1043"/>
      <c r="M767" s="1044"/>
      <c r="N767" s="1042"/>
      <c r="O767" s="1043"/>
      <c r="P767" s="1043"/>
      <c r="Q767" s="1043"/>
      <c r="R767" s="1044"/>
      <c r="S767" s="1042"/>
      <c r="T767" s="1043"/>
      <c r="U767" s="1043"/>
      <c r="V767" s="1043"/>
      <c r="W767" s="1043"/>
      <c r="X767" s="1043"/>
      <c r="Y767" s="1044"/>
      <c r="Z767" s="1140"/>
      <c r="AA767" s="1141"/>
      <c r="AB767" s="1142"/>
    </row>
    <row r="768" spans="2:28" s="110" customFormat="1" ht="15" customHeight="1" x14ac:dyDescent="0.2">
      <c r="B768" s="1039"/>
      <c r="C768" s="1040"/>
      <c r="D768" s="1040"/>
      <c r="E768" s="1041"/>
      <c r="F768" s="1045"/>
      <c r="G768" s="1046"/>
      <c r="H768" s="1046"/>
      <c r="I768" s="1046"/>
      <c r="J768" s="1047"/>
      <c r="K768" s="1045"/>
      <c r="L768" s="1046"/>
      <c r="M768" s="1047"/>
      <c r="N768" s="1045"/>
      <c r="O768" s="1046"/>
      <c r="P768" s="1046"/>
      <c r="Q768" s="1046"/>
      <c r="R768" s="1047"/>
      <c r="S768" s="1045"/>
      <c r="T768" s="1046"/>
      <c r="U768" s="1046"/>
      <c r="V768" s="1046"/>
      <c r="W768" s="1046"/>
      <c r="X768" s="1046"/>
      <c r="Y768" s="1047"/>
      <c r="Z768" s="1143"/>
      <c r="AA768" s="1144"/>
      <c r="AB768" s="1145"/>
    </row>
    <row r="769" spans="1:28" s="112" customFormat="1" ht="15" customHeight="1" x14ac:dyDescent="0.2">
      <c r="A769"/>
      <c r="B769" s="261" t="s">
        <v>439</v>
      </c>
      <c r="C769" s="263"/>
      <c r="D769" s="263"/>
      <c r="E769" s="263"/>
      <c r="F769" s="263"/>
      <c r="G769" s="263"/>
      <c r="H769" s="263"/>
      <c r="I769" s="263"/>
      <c r="J769" s="263"/>
      <c r="K769" s="263"/>
      <c r="L769" s="263"/>
      <c r="M769" s="263"/>
      <c r="N769" s="263"/>
      <c r="O769" s="263"/>
      <c r="P769" s="263"/>
      <c r="Q769" s="263"/>
      <c r="R769" s="263"/>
      <c r="S769" s="10"/>
      <c r="T769" s="10"/>
      <c r="U769" s="10"/>
      <c r="V769" s="10"/>
      <c r="W769" s="10"/>
      <c r="X769"/>
      <c r="Y769"/>
      <c r="Z769"/>
      <c r="AA769"/>
      <c r="AB769"/>
    </row>
    <row r="770" spans="1:28" s="112" customFormat="1" ht="15" customHeight="1" x14ac:dyDescent="0.2">
      <c r="A770" s="229"/>
      <c r="B770" s="255" t="s">
        <v>493</v>
      </c>
      <c r="C770" s="264"/>
      <c r="D770" s="264"/>
      <c r="E770" s="264"/>
      <c r="F770" s="264"/>
      <c r="G770" s="264"/>
      <c r="H770" s="264"/>
      <c r="I770" s="264"/>
      <c r="J770" s="264"/>
      <c r="K770" s="264"/>
      <c r="L770" s="264"/>
      <c r="M770" s="264"/>
      <c r="N770" s="264"/>
      <c r="O770" s="264"/>
      <c r="P770" s="264"/>
      <c r="Q770" s="264"/>
      <c r="R770" s="264"/>
      <c r="S770" s="10"/>
      <c r="T770" s="10"/>
      <c r="U770" s="10"/>
      <c r="V770" s="10"/>
      <c r="W770" s="10"/>
      <c r="X770"/>
      <c r="Y770"/>
      <c r="Z770"/>
      <c r="AA770"/>
      <c r="AB770"/>
    </row>
    <row r="771" spans="1:28" s="112" customFormat="1" ht="15" customHeight="1" x14ac:dyDescent="0.2">
      <c r="A771" s="229"/>
      <c r="B771" s="255"/>
      <c r="C771" s="264"/>
      <c r="D771" s="264"/>
      <c r="E771" s="264"/>
      <c r="F771" s="264"/>
      <c r="G771" s="264"/>
      <c r="H771" s="264"/>
      <c r="I771" s="264"/>
      <c r="J771" s="264"/>
      <c r="K771" s="264"/>
      <c r="L771" s="264"/>
      <c r="M771" s="264"/>
      <c r="N771" s="264"/>
      <c r="O771" s="264"/>
      <c r="P771" s="264"/>
      <c r="Q771" s="264"/>
      <c r="R771" s="264"/>
      <c r="S771" s="10"/>
      <c r="T771" s="10"/>
      <c r="U771" s="10"/>
      <c r="V771" s="10"/>
      <c r="W771" s="10"/>
      <c r="X771"/>
      <c r="Y771"/>
      <c r="Z771"/>
      <c r="AA771"/>
      <c r="AB771"/>
    </row>
    <row r="772" spans="1:28" customFormat="1" ht="15" customHeight="1" x14ac:dyDescent="0.2">
      <c r="A772" s="64"/>
      <c r="B772" s="237" t="s">
        <v>587</v>
      </c>
      <c r="C772" s="42"/>
      <c r="D772" s="42"/>
      <c r="E772" s="42"/>
      <c r="F772" s="42"/>
      <c r="G772" s="42"/>
    </row>
    <row r="773" spans="1:28" customFormat="1" ht="15" customHeight="1" x14ac:dyDescent="0.2">
      <c r="A773" s="64"/>
      <c r="B773" s="301" t="s">
        <v>28</v>
      </c>
      <c r="C773" s="302"/>
      <c r="D773" s="303"/>
      <c r="E773" s="298" t="s">
        <v>560</v>
      </c>
      <c r="F773" s="299"/>
      <c r="G773" s="299"/>
      <c r="H773" s="300"/>
      <c r="I773" s="298" t="s">
        <v>561</v>
      </c>
      <c r="J773" s="299"/>
      <c r="K773" s="299"/>
      <c r="L773" s="300"/>
      <c r="M773" s="53" t="s">
        <v>192</v>
      </c>
    </row>
    <row r="774" spans="1:28" customFormat="1" ht="15" customHeight="1" x14ac:dyDescent="0.2">
      <c r="A774" s="64"/>
      <c r="B774" s="301" t="s">
        <v>113</v>
      </c>
      <c r="C774" s="302"/>
      <c r="D774" s="303"/>
      <c r="E774" s="1070"/>
      <c r="F774" s="1071"/>
      <c r="G774" s="1071"/>
      <c r="H774" s="1072"/>
      <c r="I774" s="1070"/>
      <c r="J774" s="1071"/>
      <c r="K774" s="1071"/>
      <c r="L774" s="1072"/>
      <c r="W774" s="48"/>
      <c r="X774" s="48"/>
    </row>
    <row r="775" spans="1:28" customFormat="1" ht="15" customHeight="1" x14ac:dyDescent="0.2">
      <c r="A775" s="64"/>
      <c r="B775" s="301" t="s">
        <v>28</v>
      </c>
      <c r="C775" s="302"/>
      <c r="D775" s="303"/>
      <c r="E775" s="298" t="s">
        <v>668</v>
      </c>
      <c r="F775" s="299"/>
      <c r="G775" s="299"/>
      <c r="H775" s="300"/>
      <c r="I775" s="298" t="s">
        <v>405</v>
      </c>
      <c r="J775" s="299"/>
      <c r="K775" s="299"/>
      <c r="L775" s="300"/>
      <c r="M775" s="53"/>
    </row>
    <row r="776" spans="1:28" customFormat="1" ht="15" customHeight="1" x14ac:dyDescent="0.2">
      <c r="A776" s="64"/>
      <c r="B776" s="301" t="s">
        <v>113</v>
      </c>
      <c r="C776" s="302"/>
      <c r="D776" s="303"/>
      <c r="E776" s="1070"/>
      <c r="F776" s="1071"/>
      <c r="G776" s="1071"/>
      <c r="H776" s="1072"/>
      <c r="I776" s="1093">
        <f>+IFERROR(AVERAGE(E774,I774,E776*12/9),"")</f>
        <v>0</v>
      </c>
      <c r="J776" s="1094"/>
      <c r="K776" s="1094"/>
      <c r="L776" s="1095"/>
      <c r="W776" s="48"/>
      <c r="X776" s="48"/>
      <c r="AB776" s="48" t="s">
        <v>58</v>
      </c>
    </row>
    <row r="777" spans="1:28" customFormat="1" ht="15" customHeight="1" x14ac:dyDescent="0.2">
      <c r="A777" s="64"/>
      <c r="B777" s="927" t="s">
        <v>176</v>
      </c>
      <c r="C777" s="1067"/>
      <c r="D777" s="1067"/>
      <c r="E777" s="1067"/>
      <c r="F777" s="1067"/>
      <c r="G777" s="1067"/>
      <c r="H777" s="1067"/>
      <c r="I777" s="1067"/>
      <c r="J777" s="1067"/>
      <c r="K777" s="1067"/>
      <c r="L777" s="1067"/>
      <c r="M777" s="1067"/>
      <c r="N777" s="1067"/>
      <c r="O777" s="1067"/>
      <c r="P777" s="1067"/>
      <c r="Q777" s="1067"/>
      <c r="R777" s="1067"/>
      <c r="S777" s="1067"/>
      <c r="T777" s="1067"/>
      <c r="U777" s="1067"/>
      <c r="V777" s="1067"/>
      <c r="W777" s="1067"/>
      <c r="X777" s="1067"/>
      <c r="Y777" s="1067"/>
      <c r="Z777" s="1067"/>
      <c r="AA777" s="1067"/>
      <c r="AB777" s="1068"/>
    </row>
    <row r="778" spans="1:28" customFormat="1" ht="15" customHeight="1" x14ac:dyDescent="0.2">
      <c r="A778" s="64"/>
      <c r="B778" s="152"/>
      <c r="C778" s="1084" t="s">
        <v>105</v>
      </c>
      <c r="D778" s="1085"/>
      <c r="E778" s="1085"/>
      <c r="F778" s="1085"/>
      <c r="G778" s="1086"/>
      <c r="H778" s="1084" t="s">
        <v>106</v>
      </c>
      <c r="I778" s="1085"/>
      <c r="J778" s="1085"/>
      <c r="K778" s="1085"/>
      <c r="L778" s="1085"/>
      <c r="M778" s="1085"/>
      <c r="N778" s="1085"/>
      <c r="O778" s="1085"/>
      <c r="P778" s="1085"/>
      <c r="Q778" s="1085"/>
      <c r="R778" s="1085"/>
      <c r="S778" s="1085"/>
      <c r="T778" s="1085"/>
      <c r="U778" s="1085"/>
      <c r="V778" s="1086"/>
      <c r="W778" s="589" t="s">
        <v>69</v>
      </c>
      <c r="X778" s="599"/>
      <c r="Y778" s="599"/>
      <c r="Z778" s="599"/>
      <c r="AA778" s="599"/>
      <c r="AB778" s="590"/>
    </row>
    <row r="779" spans="1:28" customFormat="1" ht="28.5" customHeight="1" x14ac:dyDescent="0.2">
      <c r="A779" s="64"/>
      <c r="B779" s="43">
        <v>1</v>
      </c>
      <c r="C779" s="1069"/>
      <c r="D779" s="1069"/>
      <c r="E779" s="1069"/>
      <c r="F779" s="1069"/>
      <c r="G779" s="1069"/>
      <c r="H779" s="1069"/>
      <c r="I779" s="1069"/>
      <c r="J779" s="1069"/>
      <c r="K779" s="1069"/>
      <c r="L779" s="1069"/>
      <c r="M779" s="1069"/>
      <c r="N779" s="1069"/>
      <c r="O779" s="1069"/>
      <c r="P779" s="1069"/>
      <c r="Q779" s="1069"/>
      <c r="R779" s="1069"/>
      <c r="S779" s="1069"/>
      <c r="T779" s="1069"/>
      <c r="U779" s="1069"/>
      <c r="V779" s="1069"/>
      <c r="W779" s="1079"/>
      <c r="X779" s="1080"/>
      <c r="Y779" s="1080"/>
      <c r="Z779" s="1080"/>
      <c r="AA779" s="1080"/>
      <c r="AB779" s="1081"/>
    </row>
    <row r="780" spans="1:28" customFormat="1" ht="28.5" customHeight="1" x14ac:dyDescent="0.2">
      <c r="A780" s="64"/>
      <c r="B780" s="43">
        <v>2</v>
      </c>
      <c r="C780" s="1069"/>
      <c r="D780" s="1069"/>
      <c r="E780" s="1069"/>
      <c r="F780" s="1069"/>
      <c r="G780" s="1069"/>
      <c r="H780" s="1069"/>
      <c r="I780" s="1069"/>
      <c r="J780" s="1069"/>
      <c r="K780" s="1069"/>
      <c r="L780" s="1069"/>
      <c r="M780" s="1069"/>
      <c r="N780" s="1069"/>
      <c r="O780" s="1069"/>
      <c r="P780" s="1069"/>
      <c r="Q780" s="1069"/>
      <c r="R780" s="1069"/>
      <c r="S780" s="1069"/>
      <c r="T780" s="1069"/>
      <c r="U780" s="1069"/>
      <c r="V780" s="1069"/>
      <c r="W780" s="1079"/>
      <c r="X780" s="1080"/>
      <c r="Y780" s="1080"/>
      <c r="Z780" s="1080"/>
      <c r="AA780" s="1080"/>
      <c r="AB780" s="1081"/>
    </row>
    <row r="781" spans="1:28" customFormat="1" ht="28.5" customHeight="1" x14ac:dyDescent="0.2">
      <c r="A781" s="64"/>
      <c r="B781" s="44">
        <v>3</v>
      </c>
      <c r="C781" s="1069"/>
      <c r="D781" s="1069"/>
      <c r="E781" s="1069"/>
      <c r="F781" s="1069"/>
      <c r="G781" s="1069"/>
      <c r="H781" s="1069"/>
      <c r="I781" s="1069"/>
      <c r="J781" s="1069"/>
      <c r="K781" s="1069"/>
      <c r="L781" s="1069"/>
      <c r="M781" s="1069"/>
      <c r="N781" s="1069"/>
      <c r="O781" s="1069"/>
      <c r="P781" s="1069"/>
      <c r="Q781" s="1069"/>
      <c r="R781" s="1069"/>
      <c r="S781" s="1069"/>
      <c r="T781" s="1069"/>
      <c r="U781" s="1069"/>
      <c r="V781" s="1069"/>
      <c r="W781" s="1076"/>
      <c r="X781" s="1077"/>
      <c r="Y781" s="1077"/>
      <c r="Z781" s="1077"/>
      <c r="AA781" s="1077"/>
      <c r="AB781" s="1078"/>
    </row>
    <row r="782" spans="1:28" customFormat="1" ht="28.5" customHeight="1" x14ac:dyDescent="0.2">
      <c r="A782" s="64"/>
      <c r="B782" s="45">
        <v>4</v>
      </c>
      <c r="C782" s="1069"/>
      <c r="D782" s="1069"/>
      <c r="E782" s="1069"/>
      <c r="F782" s="1069"/>
      <c r="G782" s="1069"/>
      <c r="H782" s="1069"/>
      <c r="I782" s="1069"/>
      <c r="J782" s="1069"/>
      <c r="K782" s="1069"/>
      <c r="L782" s="1069"/>
      <c r="M782" s="1069"/>
      <c r="N782" s="1069"/>
      <c r="O782" s="1069"/>
      <c r="P782" s="1069"/>
      <c r="Q782" s="1069"/>
      <c r="R782" s="1069"/>
      <c r="S782" s="1069"/>
      <c r="T782" s="1069"/>
      <c r="U782" s="1069"/>
      <c r="V782" s="1069"/>
      <c r="W782" s="1079"/>
      <c r="X782" s="1080"/>
      <c r="Y782" s="1080"/>
      <c r="Z782" s="1080"/>
      <c r="AA782" s="1080"/>
      <c r="AB782" s="1081"/>
    </row>
    <row r="783" spans="1:28" customFormat="1" ht="28.5" customHeight="1" x14ac:dyDescent="0.2">
      <c r="A783" s="64"/>
      <c r="B783" s="45">
        <v>5</v>
      </c>
      <c r="C783" s="1069"/>
      <c r="D783" s="1069"/>
      <c r="E783" s="1069"/>
      <c r="F783" s="1069"/>
      <c r="G783" s="1069"/>
      <c r="H783" s="1069"/>
      <c r="I783" s="1069"/>
      <c r="J783" s="1069"/>
      <c r="K783" s="1069"/>
      <c r="L783" s="1069"/>
      <c r="M783" s="1069"/>
      <c r="N783" s="1069"/>
      <c r="O783" s="1069"/>
      <c r="P783" s="1069"/>
      <c r="Q783" s="1069"/>
      <c r="R783" s="1069"/>
      <c r="S783" s="1069"/>
      <c r="T783" s="1069"/>
      <c r="U783" s="1069"/>
      <c r="V783" s="1069"/>
      <c r="W783" s="1079"/>
      <c r="X783" s="1080"/>
      <c r="Y783" s="1080"/>
      <c r="Z783" s="1080"/>
      <c r="AA783" s="1080"/>
      <c r="AB783" s="1081"/>
    </row>
    <row r="784" spans="1:28" s="112" customFormat="1" ht="15" customHeight="1" x14ac:dyDescent="0.2">
      <c r="B784" s="142"/>
      <c r="C784" s="137"/>
      <c r="D784" s="137"/>
      <c r="E784" s="137"/>
      <c r="F784" s="137"/>
      <c r="G784" s="137"/>
      <c r="H784" s="137"/>
      <c r="I784" s="137"/>
      <c r="J784" s="137"/>
      <c r="K784" s="137"/>
      <c r="L784" s="137"/>
      <c r="M784" s="137"/>
      <c r="N784" s="137"/>
      <c r="O784" s="137"/>
      <c r="P784" s="137"/>
      <c r="Q784" s="137"/>
      <c r="R784" s="137"/>
      <c r="S784" s="132"/>
      <c r="T784" s="132"/>
      <c r="U784" s="132"/>
      <c r="V784" s="132"/>
      <c r="W784" s="132"/>
    </row>
    <row r="785" spans="2:28" customFormat="1" ht="21" customHeight="1" x14ac:dyDescent="0.2">
      <c r="B785" s="237" t="s">
        <v>588</v>
      </c>
    </row>
    <row r="786" spans="2:28" s="112" customFormat="1" ht="15" customHeight="1" x14ac:dyDescent="0.2">
      <c r="B786" s="1087" t="s">
        <v>234</v>
      </c>
      <c r="C786" s="342" t="s">
        <v>25</v>
      </c>
      <c r="D786" s="343"/>
      <c r="E786" s="343"/>
      <c r="F786" s="348"/>
      <c r="G786" s="342" t="s">
        <v>237</v>
      </c>
      <c r="H786" s="343"/>
      <c r="I786" s="343"/>
      <c r="J786" s="348"/>
      <c r="K786" s="1088" t="s">
        <v>29</v>
      </c>
      <c r="L786" s="1089"/>
      <c r="M786" s="1089"/>
      <c r="N786" s="1090"/>
      <c r="O786" s="589" t="s">
        <v>73</v>
      </c>
      <c r="P786" s="599"/>
      <c r="Q786" s="599"/>
      <c r="R786" s="590"/>
      <c r="S786" s="10"/>
      <c r="T786" s="10"/>
      <c r="U786" s="10"/>
      <c r="V786" s="10"/>
      <c r="W786" s="10"/>
      <c r="X786"/>
      <c r="Y786"/>
      <c r="Z786"/>
      <c r="AA786"/>
      <c r="AB786"/>
    </row>
    <row r="787" spans="2:28" s="112" customFormat="1" ht="15" customHeight="1" x14ac:dyDescent="0.2">
      <c r="B787" s="1087"/>
      <c r="C787" s="847" t="s">
        <v>37</v>
      </c>
      <c r="D787" s="847"/>
      <c r="E787" s="847" t="s">
        <v>69</v>
      </c>
      <c r="F787" s="847"/>
      <c r="G787" s="847" t="s">
        <v>37</v>
      </c>
      <c r="H787" s="847"/>
      <c r="I787" s="847" t="s">
        <v>69</v>
      </c>
      <c r="J787" s="847"/>
      <c r="K787" s="847" t="s">
        <v>37</v>
      </c>
      <c r="L787" s="847"/>
      <c r="M787" s="847" t="s">
        <v>69</v>
      </c>
      <c r="N787" s="847"/>
      <c r="O787" s="847" t="s">
        <v>37</v>
      </c>
      <c r="P787" s="847"/>
      <c r="Q787" s="847" t="s">
        <v>69</v>
      </c>
      <c r="R787" s="847"/>
      <c r="S787" s="10"/>
      <c r="T787" s="10"/>
      <c r="U787" s="10"/>
      <c r="V787" s="10"/>
      <c r="W787" s="10"/>
      <c r="X787"/>
      <c r="Y787"/>
      <c r="Z787"/>
      <c r="AA787"/>
      <c r="AB787"/>
    </row>
    <row r="788" spans="2:28" s="112" customFormat="1" ht="13.5" customHeight="1" x14ac:dyDescent="0.2">
      <c r="B788" s="1027" t="s">
        <v>574</v>
      </c>
      <c r="C788" s="1029"/>
      <c r="D788" s="1030"/>
      <c r="E788" s="1029"/>
      <c r="F788" s="1030"/>
      <c r="G788" s="1029"/>
      <c r="H788" s="1030"/>
      <c r="I788" s="1029"/>
      <c r="J788" s="1030"/>
      <c r="K788" s="1029"/>
      <c r="L788" s="1030"/>
      <c r="M788" s="1029"/>
      <c r="N788" s="1030"/>
      <c r="O788" s="1065">
        <f>SUM(C788,G788,K788)</f>
        <v>0</v>
      </c>
      <c r="P788" s="1066"/>
      <c r="Q788" s="1065">
        <f>SUM(E788,I788,M788)</f>
        <v>0</v>
      </c>
      <c r="R788" s="1066"/>
      <c r="S788" s="10"/>
      <c r="T788" s="10"/>
      <c r="U788" s="10"/>
      <c r="V788" s="10"/>
      <c r="W788" s="10"/>
      <c r="X788"/>
      <c r="Y788"/>
      <c r="Z788"/>
      <c r="AA788"/>
      <c r="AB788"/>
    </row>
    <row r="789" spans="2:28" s="112" customFormat="1" ht="13.5" customHeight="1" x14ac:dyDescent="0.2">
      <c r="B789" s="1028"/>
      <c r="C789" s="1031"/>
      <c r="D789" s="1032"/>
      <c r="E789" s="1031"/>
      <c r="F789" s="1032"/>
      <c r="G789" s="1031"/>
      <c r="H789" s="1032"/>
      <c r="I789" s="1031"/>
      <c r="J789" s="1032"/>
      <c r="K789" s="1031"/>
      <c r="L789" s="1032"/>
      <c r="M789" s="1031"/>
      <c r="N789" s="1032"/>
      <c r="O789" s="1082"/>
      <c r="P789" s="1083"/>
      <c r="Q789" s="1082"/>
      <c r="R789" s="1083"/>
      <c r="S789" s="10"/>
      <c r="T789" s="10"/>
      <c r="U789" s="10"/>
      <c r="V789" s="10"/>
      <c r="W789" s="10"/>
      <c r="X789"/>
      <c r="Y789"/>
      <c r="Z789"/>
      <c r="AA789"/>
      <c r="AB789"/>
    </row>
    <row r="790" spans="2:28" s="112" customFormat="1" ht="13.5" customHeight="1" x14ac:dyDescent="0.2">
      <c r="B790" s="1027" t="s">
        <v>575</v>
      </c>
      <c r="C790" s="1029"/>
      <c r="D790" s="1030"/>
      <c r="E790" s="1029"/>
      <c r="F790" s="1030"/>
      <c r="G790" s="1029"/>
      <c r="H790" s="1030"/>
      <c r="I790" s="1029"/>
      <c r="J790" s="1030"/>
      <c r="K790" s="1029"/>
      <c r="L790" s="1030"/>
      <c r="M790" s="1029"/>
      <c r="N790" s="1030"/>
      <c r="O790" s="1065">
        <f>SUM(C790,G790,K790)</f>
        <v>0</v>
      </c>
      <c r="P790" s="1066"/>
      <c r="Q790" s="1065">
        <f>SUM(E790,I790,M790)</f>
        <v>0</v>
      </c>
      <c r="R790" s="1066"/>
      <c r="S790" s="10"/>
      <c r="T790"/>
      <c r="U790"/>
      <c r="V790"/>
      <c r="W790"/>
      <c r="X790"/>
      <c r="Y790"/>
      <c r="Z790"/>
      <c r="AA790"/>
      <c r="AB790"/>
    </row>
    <row r="791" spans="2:28" s="112" customFormat="1" ht="13.5" customHeight="1" x14ac:dyDescent="0.2">
      <c r="B791" s="1028"/>
      <c r="C791" s="1031"/>
      <c r="D791" s="1032"/>
      <c r="E791" s="1031"/>
      <c r="F791" s="1032"/>
      <c r="G791" s="1031"/>
      <c r="H791" s="1032"/>
      <c r="I791" s="1031"/>
      <c r="J791" s="1032"/>
      <c r="K791" s="1031"/>
      <c r="L791" s="1032"/>
      <c r="M791" s="1031"/>
      <c r="N791" s="1032"/>
      <c r="O791" s="1082"/>
      <c r="P791" s="1083"/>
      <c r="Q791" s="1082"/>
      <c r="R791" s="1083"/>
      <c r="S791" s="10"/>
      <c r="T791"/>
      <c r="U791"/>
      <c r="V791"/>
      <c r="W791"/>
      <c r="X791"/>
      <c r="Y791"/>
      <c r="Z791"/>
      <c r="AA791"/>
      <c r="AB791"/>
    </row>
    <row r="792" spans="2:28" s="112" customFormat="1" ht="13.5" customHeight="1" x14ac:dyDescent="0.2">
      <c r="B792" s="1027" t="s">
        <v>669</v>
      </c>
      <c r="C792" s="1029"/>
      <c r="D792" s="1030"/>
      <c r="E792" s="1029"/>
      <c r="F792" s="1030"/>
      <c r="G792" s="1029"/>
      <c r="H792" s="1030"/>
      <c r="I792" s="1029"/>
      <c r="J792" s="1030"/>
      <c r="K792" s="1029"/>
      <c r="L792" s="1030"/>
      <c r="M792" s="1029"/>
      <c r="N792" s="1030"/>
      <c r="O792" s="1065">
        <f>SUM(C792,G792,K792)</f>
        <v>0</v>
      </c>
      <c r="P792" s="1066"/>
      <c r="Q792" s="1065">
        <f>SUM(E792,I792,M792)</f>
        <v>0</v>
      </c>
      <c r="R792" s="1066"/>
      <c r="S792" s="10"/>
      <c r="T792" s="10"/>
      <c r="U792" s="10"/>
      <c r="V792" s="10"/>
      <c r="W792" s="10"/>
      <c r="X792"/>
      <c r="Y792"/>
      <c r="Z792"/>
      <c r="AA792"/>
      <c r="AB792"/>
    </row>
    <row r="793" spans="2:28" s="112" customFormat="1" ht="13.5" customHeight="1" x14ac:dyDescent="0.2">
      <c r="B793" s="1028"/>
      <c r="C793" s="1031"/>
      <c r="D793" s="1032"/>
      <c r="E793" s="1031"/>
      <c r="F793" s="1032"/>
      <c r="G793" s="1031"/>
      <c r="H793" s="1032"/>
      <c r="I793" s="1031"/>
      <c r="J793" s="1032"/>
      <c r="K793" s="1031"/>
      <c r="L793" s="1032"/>
      <c r="M793" s="1031"/>
      <c r="N793" s="1032"/>
      <c r="O793" s="1082"/>
      <c r="P793" s="1083"/>
      <c r="Q793" s="1082"/>
      <c r="R793" s="1083"/>
      <c r="S793" s="10"/>
      <c r="T793" s="10"/>
      <c r="U793" s="10"/>
      <c r="V793" s="10"/>
      <c r="W793" s="10"/>
      <c r="X793"/>
      <c r="Y793"/>
      <c r="Z793"/>
      <c r="AA793"/>
      <c r="AB793"/>
    </row>
    <row r="794" spans="2:28" s="112" customFormat="1" ht="13.5" customHeight="1" x14ac:dyDescent="0.2">
      <c r="B794" s="1091" t="s">
        <v>405</v>
      </c>
      <c r="C794" s="1059">
        <f>IFERROR(AVERAGE(C788,C790,C792*12/9),"")</f>
        <v>0</v>
      </c>
      <c r="D794" s="1060"/>
      <c r="E794" s="1059">
        <f>IFERROR(AVERAGE(E788,E790,E792*12/9),"")</f>
        <v>0</v>
      </c>
      <c r="F794" s="1060"/>
      <c r="G794" s="1059">
        <f>IFERROR(AVERAGE(G788,G790,G792*12/9),"")</f>
        <v>0</v>
      </c>
      <c r="H794" s="1060"/>
      <c r="I794" s="1059">
        <f>IFERROR(AVERAGE(I788,I790,I792*12/9),"")</f>
        <v>0</v>
      </c>
      <c r="J794" s="1060"/>
      <c r="K794" s="1059">
        <f>IFERROR(AVERAGE(K788,K790,K792*12/9),"")</f>
        <v>0</v>
      </c>
      <c r="L794" s="1060"/>
      <c r="M794" s="1059">
        <f>IFERROR(AVERAGE(M788,M790,M792*12/9),"")</f>
        <v>0</v>
      </c>
      <c r="N794" s="1060"/>
      <c r="O794" s="1059">
        <f>IFERROR(AVERAGE(O788,O790,O792*12/9),"")</f>
        <v>0</v>
      </c>
      <c r="P794" s="1060"/>
      <c r="Q794" s="1059">
        <f>IFERROR(AVERAGE(Q788,Q790,Q792*12/9),"")</f>
        <v>0</v>
      </c>
      <c r="R794" s="1060"/>
      <c r="S794" s="10"/>
      <c r="T794"/>
      <c r="U794"/>
      <c r="V794"/>
      <c r="W794"/>
      <c r="X794"/>
      <c r="Y794"/>
      <c r="Z794"/>
      <c r="AA794"/>
      <c r="AB794"/>
    </row>
    <row r="795" spans="2:28" s="112" customFormat="1" ht="13.5" customHeight="1" x14ac:dyDescent="0.2">
      <c r="B795" s="1092"/>
      <c r="C795" s="1061"/>
      <c r="D795" s="1062"/>
      <c r="E795" s="1061"/>
      <c r="F795" s="1062"/>
      <c r="G795" s="1061"/>
      <c r="H795" s="1062"/>
      <c r="I795" s="1061"/>
      <c r="J795" s="1062"/>
      <c r="K795" s="1061"/>
      <c r="L795" s="1062"/>
      <c r="M795" s="1061"/>
      <c r="N795" s="1062"/>
      <c r="O795" s="1061"/>
      <c r="P795" s="1062"/>
      <c r="Q795" s="1061"/>
      <c r="R795" s="1062"/>
      <c r="S795" s="10"/>
      <c r="T795"/>
      <c r="U795"/>
      <c r="V795"/>
      <c r="W795"/>
      <c r="X795"/>
      <c r="Y795"/>
      <c r="Z795"/>
      <c r="AA795"/>
      <c r="AB795"/>
    </row>
    <row r="796" spans="2:28" s="112" customFormat="1" ht="14.25" customHeight="1" x14ac:dyDescent="0.2">
      <c r="B796" s="1033" t="s">
        <v>238</v>
      </c>
      <c r="C796" s="1034"/>
      <c r="D796" s="1034"/>
      <c r="E796" s="1034"/>
      <c r="F796" s="1034"/>
      <c r="G796" s="1034"/>
      <c r="H796" s="1034"/>
      <c r="I796" s="1034"/>
      <c r="J796" s="1034"/>
      <c r="K796" s="1034"/>
      <c r="L796" s="1034"/>
      <c r="M796" s="1034"/>
      <c r="N796" s="1034"/>
      <c r="O796" s="1034"/>
      <c r="P796" s="1034"/>
      <c r="Q796" s="1034"/>
      <c r="R796" s="1034"/>
      <c r="S796" s="1034"/>
      <c r="T796" s="1034"/>
      <c r="U796" s="1034"/>
      <c r="V796" s="1034"/>
      <c r="W796" s="1034"/>
      <c r="X796" s="1034"/>
      <c r="Y796" s="1034"/>
      <c r="Z796" s="1034"/>
      <c r="AA796" s="1034"/>
      <c r="AB796" s="1035"/>
    </row>
    <row r="797" spans="2:28" s="110" customFormat="1" ht="27" customHeight="1" x14ac:dyDescent="0.2">
      <c r="B797" s="794" t="s">
        <v>75</v>
      </c>
      <c r="C797" s="794"/>
      <c r="D797" s="794"/>
      <c r="E797" s="794"/>
      <c r="F797" s="794" t="s">
        <v>76</v>
      </c>
      <c r="G797" s="794"/>
      <c r="H797" s="794"/>
      <c r="I797" s="794"/>
      <c r="J797" s="794"/>
      <c r="K797" s="794" t="s">
        <v>100</v>
      </c>
      <c r="L797" s="794"/>
      <c r="M797" s="794"/>
      <c r="N797" s="794" t="s">
        <v>101</v>
      </c>
      <c r="O797" s="794"/>
      <c r="P797" s="794"/>
      <c r="Q797" s="794"/>
      <c r="R797" s="794"/>
      <c r="S797" s="794" t="s">
        <v>47</v>
      </c>
      <c r="T797" s="794"/>
      <c r="U797" s="794"/>
      <c r="V797" s="794"/>
      <c r="W797" s="794"/>
      <c r="X797" s="794"/>
      <c r="Y797" s="794"/>
      <c r="Z797" s="747" t="s">
        <v>69</v>
      </c>
      <c r="AA797" s="794"/>
      <c r="AB797" s="794"/>
    </row>
    <row r="798" spans="2:28" s="110" customFormat="1" ht="14.25" customHeight="1" x14ac:dyDescent="0.2">
      <c r="B798" s="795"/>
      <c r="C798" s="795"/>
      <c r="D798" s="795"/>
      <c r="E798" s="795"/>
      <c r="F798" s="1042"/>
      <c r="G798" s="1043"/>
      <c r="H798" s="1043"/>
      <c r="I798" s="1043"/>
      <c r="J798" s="1044"/>
      <c r="K798" s="754"/>
      <c r="L798" s="754"/>
      <c r="M798" s="754"/>
      <c r="N798" s="754"/>
      <c r="O798" s="754"/>
      <c r="P798" s="754"/>
      <c r="Q798" s="754"/>
      <c r="R798" s="754"/>
      <c r="S798" s="754"/>
      <c r="T798" s="754"/>
      <c r="U798" s="754"/>
      <c r="V798" s="754"/>
      <c r="W798" s="754"/>
      <c r="X798" s="754"/>
      <c r="Y798" s="754"/>
      <c r="Z798" s="1048"/>
      <c r="AA798" s="1049"/>
      <c r="AB798" s="1050"/>
    </row>
    <row r="799" spans="2:28" s="110" customFormat="1" ht="14.25" customHeight="1" x14ac:dyDescent="0.2">
      <c r="B799" s="795"/>
      <c r="C799" s="795"/>
      <c r="D799" s="795"/>
      <c r="E799" s="795"/>
      <c r="F799" s="1045"/>
      <c r="G799" s="1046"/>
      <c r="H799" s="1046"/>
      <c r="I799" s="1046"/>
      <c r="J799" s="1047"/>
      <c r="K799" s="754"/>
      <c r="L799" s="754"/>
      <c r="M799" s="754"/>
      <c r="N799" s="754"/>
      <c r="O799" s="754"/>
      <c r="P799" s="754"/>
      <c r="Q799" s="754"/>
      <c r="R799" s="754"/>
      <c r="S799" s="754"/>
      <c r="T799" s="754"/>
      <c r="U799" s="754"/>
      <c r="V799" s="754"/>
      <c r="W799" s="754"/>
      <c r="X799" s="754"/>
      <c r="Y799" s="754"/>
      <c r="Z799" s="1051"/>
      <c r="AA799" s="1052"/>
      <c r="AB799" s="1053"/>
    </row>
    <row r="800" spans="2:28" s="110" customFormat="1" ht="14.25" customHeight="1" x14ac:dyDescent="0.2">
      <c r="B800" s="795"/>
      <c r="C800" s="795"/>
      <c r="D800" s="795"/>
      <c r="E800" s="795"/>
      <c r="F800" s="754"/>
      <c r="G800" s="754"/>
      <c r="H800" s="754"/>
      <c r="I800" s="754"/>
      <c r="J800" s="754"/>
      <c r="K800" s="754"/>
      <c r="L800" s="754"/>
      <c r="M800" s="754"/>
      <c r="N800" s="754"/>
      <c r="O800" s="754"/>
      <c r="P800" s="754"/>
      <c r="Q800" s="754"/>
      <c r="R800" s="754"/>
      <c r="S800" s="754"/>
      <c r="T800" s="754"/>
      <c r="U800" s="754"/>
      <c r="V800" s="754"/>
      <c r="W800" s="754"/>
      <c r="X800" s="754"/>
      <c r="Y800" s="754"/>
      <c r="Z800" s="1048"/>
      <c r="AA800" s="1049"/>
      <c r="AB800" s="1050"/>
    </row>
    <row r="801" spans="2:28" s="110" customFormat="1" ht="14.25" customHeight="1" x14ac:dyDescent="0.2">
      <c r="B801" s="795"/>
      <c r="C801" s="795"/>
      <c r="D801" s="795"/>
      <c r="E801" s="795"/>
      <c r="F801" s="754"/>
      <c r="G801" s="754"/>
      <c r="H801" s="754"/>
      <c r="I801" s="754"/>
      <c r="J801" s="754"/>
      <c r="K801" s="754"/>
      <c r="L801" s="754"/>
      <c r="M801" s="754"/>
      <c r="N801" s="754"/>
      <c r="O801" s="754"/>
      <c r="P801" s="754"/>
      <c r="Q801" s="754"/>
      <c r="R801" s="754"/>
      <c r="S801" s="754"/>
      <c r="T801" s="754"/>
      <c r="U801" s="754"/>
      <c r="V801" s="754"/>
      <c r="W801" s="754"/>
      <c r="X801" s="754"/>
      <c r="Y801" s="754"/>
      <c r="Z801" s="1051"/>
      <c r="AA801" s="1052"/>
      <c r="AB801" s="1053"/>
    </row>
    <row r="802" spans="2:28" s="110" customFormat="1" ht="14.25" customHeight="1" x14ac:dyDescent="0.2">
      <c r="B802" s="1036"/>
      <c r="C802" s="1037"/>
      <c r="D802" s="1037"/>
      <c r="E802" s="1038"/>
      <c r="F802" s="1042"/>
      <c r="G802" s="1043"/>
      <c r="H802" s="1043"/>
      <c r="I802" s="1043"/>
      <c r="J802" s="1044"/>
      <c r="K802" s="1042"/>
      <c r="L802" s="1043"/>
      <c r="M802" s="1044"/>
      <c r="N802" s="754"/>
      <c r="O802" s="754"/>
      <c r="P802" s="754"/>
      <c r="Q802" s="754"/>
      <c r="R802" s="754"/>
      <c r="S802" s="754"/>
      <c r="T802" s="754"/>
      <c r="U802" s="754"/>
      <c r="V802" s="754"/>
      <c r="W802" s="754"/>
      <c r="X802" s="754"/>
      <c r="Y802" s="754"/>
      <c r="Z802" s="1048"/>
      <c r="AA802" s="1049"/>
      <c r="AB802" s="1050"/>
    </row>
    <row r="803" spans="2:28" s="110" customFormat="1" ht="14.25" customHeight="1" x14ac:dyDescent="0.2">
      <c r="B803" s="1039"/>
      <c r="C803" s="1040"/>
      <c r="D803" s="1040"/>
      <c r="E803" s="1041"/>
      <c r="F803" s="1045"/>
      <c r="G803" s="1046"/>
      <c r="H803" s="1046"/>
      <c r="I803" s="1046"/>
      <c r="J803" s="1047"/>
      <c r="K803" s="1045"/>
      <c r="L803" s="1046"/>
      <c r="M803" s="1047"/>
      <c r="N803" s="754"/>
      <c r="O803" s="754"/>
      <c r="P803" s="754"/>
      <c r="Q803" s="754"/>
      <c r="R803" s="754"/>
      <c r="S803" s="754"/>
      <c r="T803" s="754"/>
      <c r="U803" s="754"/>
      <c r="V803" s="754"/>
      <c r="W803" s="754"/>
      <c r="X803" s="754"/>
      <c r="Y803" s="754"/>
      <c r="Z803" s="1051"/>
      <c r="AA803" s="1052"/>
      <c r="AB803" s="1053"/>
    </row>
    <row r="804" spans="2:28" s="110" customFormat="1" ht="14.25" customHeight="1" x14ac:dyDescent="0.2">
      <c r="B804" s="795"/>
      <c r="C804" s="795"/>
      <c r="D804" s="795"/>
      <c r="E804" s="795"/>
      <c r="F804" s="754"/>
      <c r="G804" s="754"/>
      <c r="H804" s="754"/>
      <c r="I804" s="754"/>
      <c r="J804" s="754"/>
      <c r="K804" s="754"/>
      <c r="L804" s="754"/>
      <c r="M804" s="754"/>
      <c r="N804" s="754"/>
      <c r="O804" s="754"/>
      <c r="P804" s="754"/>
      <c r="Q804" s="754"/>
      <c r="R804" s="754"/>
      <c r="S804" s="754"/>
      <c r="T804" s="754"/>
      <c r="U804" s="754"/>
      <c r="V804" s="754"/>
      <c r="W804" s="754"/>
      <c r="X804" s="754"/>
      <c r="Y804" s="754"/>
      <c r="Z804" s="1048"/>
      <c r="AA804" s="1049"/>
      <c r="AB804" s="1050"/>
    </row>
    <row r="805" spans="2:28" s="110" customFormat="1" ht="14.25" customHeight="1" x14ac:dyDescent="0.2">
      <c r="B805" s="795"/>
      <c r="C805" s="795"/>
      <c r="D805" s="795"/>
      <c r="E805" s="795"/>
      <c r="F805" s="754"/>
      <c r="G805" s="754"/>
      <c r="H805" s="754"/>
      <c r="I805" s="754"/>
      <c r="J805" s="754"/>
      <c r="K805" s="754"/>
      <c r="L805" s="754"/>
      <c r="M805" s="754"/>
      <c r="N805" s="754"/>
      <c r="O805" s="754"/>
      <c r="P805" s="754"/>
      <c r="Q805" s="754"/>
      <c r="R805" s="754"/>
      <c r="S805" s="754"/>
      <c r="T805" s="754"/>
      <c r="U805" s="754"/>
      <c r="V805" s="754"/>
      <c r="W805" s="754"/>
      <c r="X805" s="754"/>
      <c r="Y805" s="754"/>
      <c r="Z805" s="1051"/>
      <c r="AA805" s="1052"/>
      <c r="AB805" s="1053"/>
    </row>
    <row r="806" spans="2:28" s="110" customFormat="1" ht="14.25" customHeight="1" x14ac:dyDescent="0.2">
      <c r="B806" s="1036"/>
      <c r="C806" s="1037"/>
      <c r="D806" s="1037"/>
      <c r="E806" s="1038"/>
      <c r="F806" s="1042"/>
      <c r="G806" s="1043"/>
      <c r="H806" s="1043"/>
      <c r="I806" s="1043"/>
      <c r="J806" s="1044"/>
      <c r="K806" s="1042"/>
      <c r="L806" s="1043"/>
      <c r="M806" s="1044"/>
      <c r="N806" s="754"/>
      <c r="O806" s="754"/>
      <c r="P806" s="754"/>
      <c r="Q806" s="754"/>
      <c r="R806" s="754"/>
      <c r="S806" s="754"/>
      <c r="T806" s="754"/>
      <c r="U806" s="754"/>
      <c r="V806" s="754"/>
      <c r="W806" s="754"/>
      <c r="X806" s="754"/>
      <c r="Y806" s="754"/>
      <c r="Z806" s="1048"/>
      <c r="AA806" s="1049"/>
      <c r="AB806" s="1050"/>
    </row>
    <row r="807" spans="2:28" s="110" customFormat="1" ht="14.25" customHeight="1" x14ac:dyDescent="0.2">
      <c r="B807" s="1039"/>
      <c r="C807" s="1040"/>
      <c r="D807" s="1040"/>
      <c r="E807" s="1041"/>
      <c r="F807" s="1045"/>
      <c r="G807" s="1046"/>
      <c r="H807" s="1046"/>
      <c r="I807" s="1046"/>
      <c r="J807" s="1047"/>
      <c r="K807" s="1045"/>
      <c r="L807" s="1046"/>
      <c r="M807" s="1047"/>
      <c r="N807" s="754"/>
      <c r="O807" s="754"/>
      <c r="P807" s="754"/>
      <c r="Q807" s="754"/>
      <c r="R807" s="754"/>
      <c r="S807" s="754"/>
      <c r="T807" s="754"/>
      <c r="U807" s="754"/>
      <c r="V807" s="754"/>
      <c r="W807" s="754"/>
      <c r="X807" s="754"/>
      <c r="Y807" s="754"/>
      <c r="Z807" s="1051"/>
      <c r="AA807" s="1052"/>
      <c r="AB807" s="1053"/>
    </row>
    <row r="808" spans="2:28" s="110" customFormat="1" ht="15" customHeight="1" x14ac:dyDescent="0.2">
      <c r="B808" s="138"/>
      <c r="C808" s="138"/>
      <c r="D808" s="138"/>
      <c r="E808" s="138"/>
      <c r="F808" s="182"/>
      <c r="G808" s="182"/>
      <c r="H808" s="182"/>
      <c r="I808" s="182"/>
      <c r="J808" s="182"/>
      <c r="K808" s="182"/>
      <c r="L808" s="182"/>
      <c r="M808" s="182"/>
      <c r="N808" s="182"/>
      <c r="O808" s="182"/>
      <c r="P808" s="182"/>
      <c r="Q808" s="182"/>
      <c r="R808" s="182"/>
      <c r="S808" s="182"/>
      <c r="T808" s="182"/>
      <c r="U808" s="182"/>
      <c r="V808" s="182"/>
      <c r="W808" s="182"/>
      <c r="X808" s="182"/>
      <c r="Y808" s="182"/>
      <c r="Z808" s="128"/>
      <c r="AA808" s="128"/>
      <c r="AB808" s="128"/>
    </row>
    <row r="809" spans="2:28" s="112" customFormat="1" ht="15" customHeight="1" x14ac:dyDescent="0.2">
      <c r="B809" s="136"/>
      <c r="C809" s="137"/>
      <c r="D809" s="137"/>
      <c r="E809" s="137"/>
      <c r="F809" s="137"/>
      <c r="G809" s="137"/>
      <c r="H809" s="137"/>
      <c r="I809" s="137"/>
      <c r="J809" s="137"/>
      <c r="K809" s="137"/>
      <c r="L809" s="137"/>
      <c r="M809" s="137"/>
      <c r="N809" s="137"/>
      <c r="O809" s="137"/>
      <c r="P809" s="137"/>
      <c r="Q809" s="137"/>
      <c r="R809" s="137"/>
      <c r="S809" s="132"/>
      <c r="T809" s="132"/>
      <c r="U809" s="132"/>
      <c r="V809" s="132"/>
      <c r="W809" s="132"/>
    </row>
    <row r="810" spans="2:28" ht="15" customHeight="1" x14ac:dyDescent="0.2">
      <c r="B810"/>
    </row>
    <row r="811" spans="2:28" s="96" customFormat="1" ht="15" customHeight="1" x14ac:dyDescent="0.2">
      <c r="B811" s="2"/>
      <c r="C811" s="2"/>
      <c r="D811" s="2"/>
      <c r="E811" s="2"/>
      <c r="F811" s="2"/>
      <c r="G811" s="2"/>
      <c r="H811" s="2"/>
      <c r="I811" s="2"/>
      <c r="J811" s="2"/>
      <c r="K811" s="2"/>
      <c r="L811" s="2"/>
      <c r="M811" s="2"/>
      <c r="N811" s="2"/>
      <c r="O811" s="2"/>
      <c r="P811" s="2"/>
      <c r="Q811" s="2"/>
      <c r="R811" s="2"/>
      <c r="S811" s="2"/>
      <c r="T811" s="2"/>
      <c r="U811" s="2"/>
      <c r="V811" s="2"/>
      <c r="W811" s="2"/>
      <c r="X811" s="2"/>
      <c r="Y811" s="2"/>
      <c r="Z811" s="2"/>
      <c r="AA811" s="2"/>
      <c r="AB811" s="2"/>
    </row>
  </sheetData>
  <customSheetViews>
    <customSheetView guid="{6C6F9770-00A4-469A-B65C-1B89AB972F41}" showPageBreaks="1" fitToPage="1" printArea="1" view="pageBreakPreview" topLeftCell="A574">
      <selection activeCell="B538" sqref="B538"/>
      <rowBreaks count="18" manualBreakCount="18">
        <brk id="56" max="27" man="1"/>
        <brk id="66" max="16383" man="1"/>
        <brk id="93" max="16383" man="1"/>
        <brk id="119" max="16383" man="1"/>
        <brk id="151" max="16383" man="1"/>
        <brk id="179" max="16383" man="1"/>
        <brk id="213" max="16383" man="1"/>
        <brk id="241" max="16383" man="1"/>
        <brk id="288" max="16383" man="1"/>
        <brk id="330" max="27" man="1"/>
        <brk id="345" max="16383" man="1"/>
        <brk id="371" max="16383" man="1"/>
        <brk id="407" max="16383" man="1"/>
        <brk id="443" max="27" man="1"/>
        <brk id="478" max="27" man="1"/>
        <brk id="530" max="27" man="1"/>
        <brk id="540" max="16383" man="1"/>
        <brk id="579" max="16383" man="1"/>
      </rowBreaks>
      <colBreaks count="1" manualBreakCount="1">
        <brk id="1" max="1048575" man="1"/>
      </colBreaks>
      <pageMargins left="0.59055118110236227" right="0.59055118110236227" top="1.0026041666666667" bottom="0.78740157480314965" header="0.51181102362204722" footer="0.39370078740157483"/>
      <printOptions horizontalCentered="1"/>
      <pageSetup paperSize="9" scale="94" firstPageNumber="15" fitToHeight="0" orientation="portrait" cellComments="asDisplayed" r:id="rId1"/>
      <headerFooter alignWithMargins="0">
        <oddHeader>&amp;R&amp;10&amp;A</oddHeader>
        <oddFooter>&amp;C&amp;P</oddFooter>
      </headerFooter>
    </customSheetView>
  </customSheetViews>
  <mergeCells count="3527">
    <mergeCell ref="T240:W240"/>
    <mergeCell ref="B241:G241"/>
    <mergeCell ref="H241:I241"/>
    <mergeCell ref="J241:K241"/>
    <mergeCell ref="L241:M241"/>
    <mergeCell ref="N241:O241"/>
    <mergeCell ref="P241:S241"/>
    <mergeCell ref="T278:W278"/>
    <mergeCell ref="J275:K275"/>
    <mergeCell ref="L275:M275"/>
    <mergeCell ref="N275:O275"/>
    <mergeCell ref="P275:S275"/>
    <mergeCell ref="T275:W275"/>
    <mergeCell ref="B274:G274"/>
    <mergeCell ref="H274:I274"/>
    <mergeCell ref="J274:K274"/>
    <mergeCell ref="L274:M274"/>
    <mergeCell ref="N274:O274"/>
    <mergeCell ref="P274:S274"/>
    <mergeCell ref="J240:K240"/>
    <mergeCell ref="L240:M240"/>
    <mergeCell ref="N240:O240"/>
    <mergeCell ref="B278:G278"/>
    <mergeCell ref="H278:I278"/>
    <mergeCell ref="J278:K278"/>
    <mergeCell ref="L278:M278"/>
    <mergeCell ref="N278:O278"/>
    <mergeCell ref="P278:S278"/>
    <mergeCell ref="T276:W276"/>
    <mergeCell ref="B277:G277"/>
    <mergeCell ref="H277:I277"/>
    <mergeCell ref="X287:AA288"/>
    <mergeCell ref="L288:O288"/>
    <mergeCell ref="P288:S288"/>
    <mergeCell ref="T288:W288"/>
    <mergeCell ref="B242:G242"/>
    <mergeCell ref="H242:I242"/>
    <mergeCell ref="J242:K242"/>
    <mergeCell ref="L242:M242"/>
    <mergeCell ref="N242:O242"/>
    <mergeCell ref="P242:S242"/>
    <mergeCell ref="H235:I235"/>
    <mergeCell ref="N233:O233"/>
    <mergeCell ref="P233:S233"/>
    <mergeCell ref="T233:W233"/>
    <mergeCell ref="T239:W239"/>
    <mergeCell ref="B238:G238"/>
    <mergeCell ref="H238:I238"/>
    <mergeCell ref="T241:W241"/>
    <mergeCell ref="B240:G240"/>
    <mergeCell ref="H240:I240"/>
    <mergeCell ref="P240:S240"/>
    <mergeCell ref="B239:G239"/>
    <mergeCell ref="H239:I239"/>
    <mergeCell ref="J239:K239"/>
    <mergeCell ref="B287:G288"/>
    <mergeCell ref="H287:K288"/>
    <mergeCell ref="T238:W238"/>
    <mergeCell ref="B237:G237"/>
    <mergeCell ref="H237:I237"/>
    <mergeCell ref="J237:K237"/>
    <mergeCell ref="L237:M237"/>
    <mergeCell ref="N237:O237"/>
    <mergeCell ref="P237:S237"/>
    <mergeCell ref="B273:G273"/>
    <mergeCell ref="H273:I273"/>
    <mergeCell ref="J273:K273"/>
    <mergeCell ref="L273:M273"/>
    <mergeCell ref="N273:O273"/>
    <mergeCell ref="P273:S273"/>
    <mergeCell ref="T273:W273"/>
    <mergeCell ref="B272:G272"/>
    <mergeCell ref="H272:I272"/>
    <mergeCell ref="J277:K277"/>
    <mergeCell ref="L277:M277"/>
    <mergeCell ref="N277:O277"/>
    <mergeCell ref="P277:S277"/>
    <mergeCell ref="T277:W277"/>
    <mergeCell ref="B276:G276"/>
    <mergeCell ref="H276:I276"/>
    <mergeCell ref="J276:K276"/>
    <mergeCell ref="L276:M276"/>
    <mergeCell ref="N276:O276"/>
    <mergeCell ref="P276:S276"/>
    <mergeCell ref="P270:S270"/>
    <mergeCell ref="T270:W270"/>
    <mergeCell ref="B271:G271"/>
    <mergeCell ref="B269:G269"/>
    <mergeCell ref="H269:I269"/>
    <mergeCell ref="J269:K269"/>
    <mergeCell ref="L269:M269"/>
    <mergeCell ref="N269:O269"/>
    <mergeCell ref="P269:S269"/>
    <mergeCell ref="T272:W272"/>
    <mergeCell ref="J272:K272"/>
    <mergeCell ref="L272:M272"/>
    <mergeCell ref="T274:W274"/>
    <mergeCell ref="B275:G275"/>
    <mergeCell ref="H275:I275"/>
    <mergeCell ref="B231:G232"/>
    <mergeCell ref="H231:K232"/>
    <mergeCell ref="X231:AA232"/>
    <mergeCell ref="L232:O232"/>
    <mergeCell ref="P232:S232"/>
    <mergeCell ref="T232:W232"/>
    <mergeCell ref="B233:G233"/>
    <mergeCell ref="H233:I233"/>
    <mergeCell ref="J233:K233"/>
    <mergeCell ref="L239:M239"/>
    <mergeCell ref="N239:O239"/>
    <mergeCell ref="P239:S239"/>
    <mergeCell ref="J238:K238"/>
    <mergeCell ref="L238:M238"/>
    <mergeCell ref="N238:O238"/>
    <mergeCell ref="P238:S238"/>
    <mergeCell ref="T242:W242"/>
    <mergeCell ref="T235:W235"/>
    <mergeCell ref="B236:G236"/>
    <mergeCell ref="H236:I236"/>
    <mergeCell ref="J236:K236"/>
    <mergeCell ref="L236:M236"/>
    <mergeCell ref="N236:O236"/>
    <mergeCell ref="X233:AA242"/>
    <mergeCell ref="B234:G234"/>
    <mergeCell ref="H234:I234"/>
    <mergeCell ref="J234:K234"/>
    <mergeCell ref="L234:M234"/>
    <mergeCell ref="N234:O234"/>
    <mergeCell ref="P234:S234"/>
    <mergeCell ref="T234:W234"/>
    <mergeCell ref="B235:G235"/>
    <mergeCell ref="X255:AA256"/>
    <mergeCell ref="H257:I257"/>
    <mergeCell ref="J257:K257"/>
    <mergeCell ref="L257:M257"/>
    <mergeCell ref="N257:O257"/>
    <mergeCell ref="X257:AA266"/>
    <mergeCell ref="H258:I258"/>
    <mergeCell ref="J258:K258"/>
    <mergeCell ref="L258:M258"/>
    <mergeCell ref="N258:O258"/>
    <mergeCell ref="B261:G261"/>
    <mergeCell ref="P261:S261"/>
    <mergeCell ref="T261:W261"/>
    <mergeCell ref="B262:G262"/>
    <mergeCell ref="P262:S262"/>
    <mergeCell ref="T262:W262"/>
    <mergeCell ref="N272:O272"/>
    <mergeCell ref="P272:S272"/>
    <mergeCell ref="H271:I271"/>
    <mergeCell ref="J271:K271"/>
    <mergeCell ref="L271:M271"/>
    <mergeCell ref="N271:O271"/>
    <mergeCell ref="P271:S271"/>
    <mergeCell ref="T271:W271"/>
    <mergeCell ref="T269:W269"/>
    <mergeCell ref="X269:AA278"/>
    <mergeCell ref="B270:G270"/>
    <mergeCell ref="H270:I270"/>
    <mergeCell ref="J270:K270"/>
    <mergeCell ref="L270:M270"/>
    <mergeCell ref="N270:O270"/>
    <mergeCell ref="B255:G256"/>
    <mergeCell ref="T266:W266"/>
    <mergeCell ref="B267:G268"/>
    <mergeCell ref="H267:K268"/>
    <mergeCell ref="P267:S267"/>
    <mergeCell ref="T267:W267"/>
    <mergeCell ref="X267:AA268"/>
    <mergeCell ref="L268:O268"/>
    <mergeCell ref="P268:S268"/>
    <mergeCell ref="T268:W268"/>
    <mergeCell ref="B266:G266"/>
    <mergeCell ref="H266:I266"/>
    <mergeCell ref="J266:K266"/>
    <mergeCell ref="L266:M266"/>
    <mergeCell ref="N266:O266"/>
    <mergeCell ref="P266:S266"/>
    <mergeCell ref="P264:S264"/>
    <mergeCell ref="T264:W264"/>
    <mergeCell ref="B265:G265"/>
    <mergeCell ref="H265:I265"/>
    <mergeCell ref="J265:K265"/>
    <mergeCell ref="L265:M265"/>
    <mergeCell ref="N265:O265"/>
    <mergeCell ref="P265:S265"/>
    <mergeCell ref="B243:G244"/>
    <mergeCell ref="T265:W265"/>
    <mergeCell ref="N263:O263"/>
    <mergeCell ref="B264:G264"/>
    <mergeCell ref="H264:I264"/>
    <mergeCell ref="J264:K264"/>
    <mergeCell ref="L264:M264"/>
    <mergeCell ref="N264:O264"/>
    <mergeCell ref="H261:I261"/>
    <mergeCell ref="J261:K261"/>
    <mergeCell ref="L261:M261"/>
    <mergeCell ref="P253:S253"/>
    <mergeCell ref="T253:W253"/>
    <mergeCell ref="B252:G252"/>
    <mergeCell ref="J252:K252"/>
    <mergeCell ref="L252:M252"/>
    <mergeCell ref="N252:O252"/>
    <mergeCell ref="B251:G251"/>
    <mergeCell ref="H255:K256"/>
    <mergeCell ref="B254:G254"/>
    <mergeCell ref="L256:O256"/>
    <mergeCell ref="P256:S256"/>
    <mergeCell ref="T256:W256"/>
    <mergeCell ref="P259:S259"/>
    <mergeCell ref="T259:W259"/>
    <mergeCell ref="P254:S254"/>
    <mergeCell ref="T254:W254"/>
    <mergeCell ref="P250:S250"/>
    <mergeCell ref="T250:W250"/>
    <mergeCell ref="P251:S251"/>
    <mergeCell ref="T251:W251"/>
    <mergeCell ref="H254:I254"/>
    <mergeCell ref="J254:K254"/>
    <mergeCell ref="L254:M254"/>
    <mergeCell ref="N254:O254"/>
    <mergeCell ref="X243:AA244"/>
    <mergeCell ref="H245:I245"/>
    <mergeCell ref="J245:K245"/>
    <mergeCell ref="L245:M245"/>
    <mergeCell ref="N245:O245"/>
    <mergeCell ref="X245:AA254"/>
    <mergeCell ref="H246:I246"/>
    <mergeCell ref="H252:I252"/>
    <mergeCell ref="J246:K246"/>
    <mergeCell ref="L246:M246"/>
    <mergeCell ref="N246:O246"/>
    <mergeCell ref="H251:I251"/>
    <mergeCell ref="J251:K251"/>
    <mergeCell ref="L251:M251"/>
    <mergeCell ref="N251:O251"/>
    <mergeCell ref="J250:K250"/>
    <mergeCell ref="J247:K247"/>
    <mergeCell ref="L247:M247"/>
    <mergeCell ref="N247:O247"/>
    <mergeCell ref="B227:G227"/>
    <mergeCell ref="H227:K227"/>
    <mergeCell ref="L227:O227"/>
    <mergeCell ref="B223:G223"/>
    <mergeCell ref="H223:K223"/>
    <mergeCell ref="P190:S190"/>
    <mergeCell ref="T190:W190"/>
    <mergeCell ref="B191:G191"/>
    <mergeCell ref="H191:K191"/>
    <mergeCell ref="L191:O191"/>
    <mergeCell ref="P191:S191"/>
    <mergeCell ref="T191:W191"/>
    <mergeCell ref="T220:W220"/>
    <mergeCell ref="B188:G188"/>
    <mergeCell ref="H188:K188"/>
    <mergeCell ref="L188:O188"/>
    <mergeCell ref="P188:S188"/>
    <mergeCell ref="T188:W188"/>
    <mergeCell ref="B189:G189"/>
    <mergeCell ref="H189:K189"/>
    <mergeCell ref="L189:O189"/>
    <mergeCell ref="P189:S189"/>
    <mergeCell ref="T189:W189"/>
    <mergeCell ref="L224:O224"/>
    <mergeCell ref="P224:S224"/>
    <mergeCell ref="T224:W224"/>
    <mergeCell ref="B221:G221"/>
    <mergeCell ref="H221:K221"/>
    <mergeCell ref="L221:O221"/>
    <mergeCell ref="P222:S222"/>
    <mergeCell ref="T222:W222"/>
    <mergeCell ref="B219:G219"/>
    <mergeCell ref="H219:K219"/>
    <mergeCell ref="L219:O219"/>
    <mergeCell ref="P219:S219"/>
    <mergeCell ref="T219:W219"/>
    <mergeCell ref="B220:G220"/>
    <mergeCell ref="H220:K220"/>
    <mergeCell ref="L220:O220"/>
    <mergeCell ref="P220:S220"/>
    <mergeCell ref="B186:G186"/>
    <mergeCell ref="H186:K186"/>
    <mergeCell ref="L186:O186"/>
    <mergeCell ref="P186:S186"/>
    <mergeCell ref="T186:W186"/>
    <mergeCell ref="B187:G187"/>
    <mergeCell ref="H187:K187"/>
    <mergeCell ref="L187:O187"/>
    <mergeCell ref="P187:S187"/>
    <mergeCell ref="T187:W187"/>
    <mergeCell ref="H206:K206"/>
    <mergeCell ref="L206:O206"/>
    <mergeCell ref="P206:S206"/>
    <mergeCell ref="T206:W206"/>
    <mergeCell ref="B203:G203"/>
    <mergeCell ref="H203:K203"/>
    <mergeCell ref="B190:G190"/>
    <mergeCell ref="H190:K190"/>
    <mergeCell ref="L190:O190"/>
    <mergeCell ref="P184:S184"/>
    <mergeCell ref="T184:W184"/>
    <mergeCell ref="B185:G185"/>
    <mergeCell ref="H185:K185"/>
    <mergeCell ref="L185:O185"/>
    <mergeCell ref="P185:S185"/>
    <mergeCell ref="T185:W185"/>
    <mergeCell ref="L182:O182"/>
    <mergeCell ref="P182:S182"/>
    <mergeCell ref="T182:W182"/>
    <mergeCell ref="X182:AA191"/>
    <mergeCell ref="B183:G183"/>
    <mergeCell ref="H183:K183"/>
    <mergeCell ref="L183:O183"/>
    <mergeCell ref="P183:S183"/>
    <mergeCell ref="T183:W183"/>
    <mergeCell ref="B184:G184"/>
    <mergeCell ref="B180:G181"/>
    <mergeCell ref="H180:K181"/>
    <mergeCell ref="L181:O181"/>
    <mergeCell ref="P181:S181"/>
    <mergeCell ref="T181:W181"/>
    <mergeCell ref="B225:G225"/>
    <mergeCell ref="H225:K225"/>
    <mergeCell ref="L225:O225"/>
    <mergeCell ref="P225:S225"/>
    <mergeCell ref="T225:W225"/>
    <mergeCell ref="B226:G226"/>
    <mergeCell ref="H226:K226"/>
    <mergeCell ref="L226:O226"/>
    <mergeCell ref="P226:S226"/>
    <mergeCell ref="T226:W226"/>
    <mergeCell ref="L223:O223"/>
    <mergeCell ref="P223:S223"/>
    <mergeCell ref="T223:W223"/>
    <mergeCell ref="B224:G224"/>
    <mergeCell ref="H224:K224"/>
    <mergeCell ref="H212:K212"/>
    <mergeCell ref="L212:O212"/>
    <mergeCell ref="P212:S212"/>
    <mergeCell ref="T212:W212"/>
    <mergeCell ref="P209:S209"/>
    <mergeCell ref="T209:W209"/>
    <mergeCell ref="H210:K210"/>
    <mergeCell ref="L210:O210"/>
    <mergeCell ref="P210:S210"/>
    <mergeCell ref="T210:W210"/>
    <mergeCell ref="H184:K184"/>
    <mergeCell ref="L184:O184"/>
    <mergeCell ref="X216:AA217"/>
    <mergeCell ref="L217:O217"/>
    <mergeCell ref="P217:S217"/>
    <mergeCell ref="T217:W217"/>
    <mergeCell ref="B218:G218"/>
    <mergeCell ref="H218:K218"/>
    <mergeCell ref="L218:O218"/>
    <mergeCell ref="P218:S218"/>
    <mergeCell ref="T218:W218"/>
    <mergeCell ref="X218:AA227"/>
    <mergeCell ref="B215:G215"/>
    <mergeCell ref="H215:K215"/>
    <mergeCell ref="L215:O215"/>
    <mergeCell ref="P215:S215"/>
    <mergeCell ref="T215:W215"/>
    <mergeCell ref="B216:G217"/>
    <mergeCell ref="H216:K217"/>
    <mergeCell ref="P216:S216"/>
    <mergeCell ref="T216:W216"/>
    <mergeCell ref="X206:AA215"/>
    <mergeCell ref="H207:K207"/>
    <mergeCell ref="L207:O207"/>
    <mergeCell ref="P207:S207"/>
    <mergeCell ref="T207:W207"/>
    <mergeCell ref="H208:K208"/>
    <mergeCell ref="P227:S227"/>
    <mergeCell ref="T227:W227"/>
    <mergeCell ref="P221:S221"/>
    <mergeCell ref="T221:W221"/>
    <mergeCell ref="B222:G222"/>
    <mergeCell ref="H222:K222"/>
    <mergeCell ref="L222:O222"/>
    <mergeCell ref="P203:S203"/>
    <mergeCell ref="B204:G205"/>
    <mergeCell ref="H204:K205"/>
    <mergeCell ref="X204:AA205"/>
    <mergeCell ref="L205:O205"/>
    <mergeCell ref="P205:S205"/>
    <mergeCell ref="T205:W205"/>
    <mergeCell ref="L203:O203"/>
    <mergeCell ref="B206:G206"/>
    <mergeCell ref="H213:K213"/>
    <mergeCell ref="L213:O213"/>
    <mergeCell ref="P213:S213"/>
    <mergeCell ref="T213:W213"/>
    <mergeCell ref="B214:G214"/>
    <mergeCell ref="H214:K214"/>
    <mergeCell ref="L214:O214"/>
    <mergeCell ref="P214:S214"/>
    <mergeCell ref="T214:W214"/>
    <mergeCell ref="P211:S211"/>
    <mergeCell ref="T211:W211"/>
    <mergeCell ref="B201:G201"/>
    <mergeCell ref="H200:K200"/>
    <mergeCell ref="L200:O200"/>
    <mergeCell ref="P200:S200"/>
    <mergeCell ref="T200:W200"/>
    <mergeCell ref="H201:K201"/>
    <mergeCell ref="L201:O201"/>
    <mergeCell ref="P201:S201"/>
    <mergeCell ref="T201:W201"/>
    <mergeCell ref="B200:G200"/>
    <mergeCell ref="H198:K198"/>
    <mergeCell ref="L198:O198"/>
    <mergeCell ref="P198:S198"/>
    <mergeCell ref="T198:W198"/>
    <mergeCell ref="H199:K199"/>
    <mergeCell ref="L199:O199"/>
    <mergeCell ref="P199:S199"/>
    <mergeCell ref="T199:W199"/>
    <mergeCell ref="L196:O196"/>
    <mergeCell ref="P196:S196"/>
    <mergeCell ref="T196:W196"/>
    <mergeCell ref="H197:K197"/>
    <mergeCell ref="L197:O197"/>
    <mergeCell ref="P197:S197"/>
    <mergeCell ref="T197:W197"/>
    <mergeCell ref="X180:AA181"/>
    <mergeCell ref="B182:G182"/>
    <mergeCell ref="H182:K182"/>
    <mergeCell ref="T194:W194"/>
    <mergeCell ref="X194:AA203"/>
    <mergeCell ref="H195:K195"/>
    <mergeCell ref="L195:O195"/>
    <mergeCell ref="P195:S195"/>
    <mergeCell ref="T195:W195"/>
    <mergeCell ref="H196:K196"/>
    <mergeCell ref="B192:G193"/>
    <mergeCell ref="H192:K193"/>
    <mergeCell ref="X192:AA193"/>
    <mergeCell ref="L193:O193"/>
    <mergeCell ref="P193:S193"/>
    <mergeCell ref="T193:W193"/>
    <mergeCell ref="T203:W203"/>
    <mergeCell ref="B199:G199"/>
    <mergeCell ref="B197:G197"/>
    <mergeCell ref="B196:G196"/>
    <mergeCell ref="B202:G202"/>
    <mergeCell ref="H202:K202"/>
    <mergeCell ref="L202:O202"/>
    <mergeCell ref="P202:S202"/>
    <mergeCell ref="T202:W202"/>
    <mergeCell ref="B141:G141"/>
    <mergeCell ref="H141:I141"/>
    <mergeCell ref="J141:K141"/>
    <mergeCell ref="L141:M141"/>
    <mergeCell ref="N141:O141"/>
    <mergeCell ref="P141:S141"/>
    <mergeCell ref="T141:W141"/>
    <mergeCell ref="B140:G140"/>
    <mergeCell ref="H140:I140"/>
    <mergeCell ref="J140:K140"/>
    <mergeCell ref="L140:M140"/>
    <mergeCell ref="N140:O140"/>
    <mergeCell ref="P140:S140"/>
    <mergeCell ref="B138:G138"/>
    <mergeCell ref="H138:I138"/>
    <mergeCell ref="J138:K138"/>
    <mergeCell ref="L138:M138"/>
    <mergeCell ref="N138:O138"/>
    <mergeCell ref="T139:W139"/>
    <mergeCell ref="T138:W138"/>
    <mergeCell ref="B137:G137"/>
    <mergeCell ref="H137:I137"/>
    <mergeCell ref="J137:K137"/>
    <mergeCell ref="L137:M137"/>
    <mergeCell ref="N137:O137"/>
    <mergeCell ref="B136:G136"/>
    <mergeCell ref="H136:I136"/>
    <mergeCell ref="J136:K136"/>
    <mergeCell ref="L136:M136"/>
    <mergeCell ref="N136:O136"/>
    <mergeCell ref="P136:S136"/>
    <mergeCell ref="J135:K135"/>
    <mergeCell ref="L135:M135"/>
    <mergeCell ref="N135:O135"/>
    <mergeCell ref="P135:S135"/>
    <mergeCell ref="T140:W140"/>
    <mergeCell ref="B139:G139"/>
    <mergeCell ref="H139:I139"/>
    <mergeCell ref="H175:I175"/>
    <mergeCell ref="J175:K175"/>
    <mergeCell ref="L175:M175"/>
    <mergeCell ref="N175:O175"/>
    <mergeCell ref="P175:S175"/>
    <mergeCell ref="T173:W173"/>
    <mergeCell ref="B174:G174"/>
    <mergeCell ref="P133:S133"/>
    <mergeCell ref="T133:W133"/>
    <mergeCell ref="T134:W134"/>
    <mergeCell ref="T135:W135"/>
    <mergeCell ref="B134:G134"/>
    <mergeCell ref="H134:I134"/>
    <mergeCell ref="J134:K134"/>
    <mergeCell ref="L134:M134"/>
    <mergeCell ref="N134:O134"/>
    <mergeCell ref="P134:S134"/>
    <mergeCell ref="B133:G133"/>
    <mergeCell ref="H133:I133"/>
    <mergeCell ref="J133:K133"/>
    <mergeCell ref="L133:M133"/>
    <mergeCell ref="N133:O133"/>
    <mergeCell ref="P137:S137"/>
    <mergeCell ref="J139:K139"/>
    <mergeCell ref="L139:M139"/>
    <mergeCell ref="N139:O139"/>
    <mergeCell ref="P139:S139"/>
    <mergeCell ref="T137:W137"/>
    <mergeCell ref="T136:W136"/>
    <mergeCell ref="B135:G135"/>
    <mergeCell ref="H135:I135"/>
    <mergeCell ref="P138:S138"/>
    <mergeCell ref="N173:O173"/>
    <mergeCell ref="P173:S173"/>
    <mergeCell ref="T171:W171"/>
    <mergeCell ref="B172:G172"/>
    <mergeCell ref="H172:I172"/>
    <mergeCell ref="J172:K172"/>
    <mergeCell ref="L172:M172"/>
    <mergeCell ref="N172:O172"/>
    <mergeCell ref="P172:S172"/>
    <mergeCell ref="T172:W172"/>
    <mergeCell ref="B171:G171"/>
    <mergeCell ref="H171:I171"/>
    <mergeCell ref="J171:K171"/>
    <mergeCell ref="L171:M171"/>
    <mergeCell ref="N171:O171"/>
    <mergeCell ref="P171:S171"/>
    <mergeCell ref="T177:W177"/>
    <mergeCell ref="B177:G177"/>
    <mergeCell ref="H177:I177"/>
    <mergeCell ref="J177:K177"/>
    <mergeCell ref="L177:M177"/>
    <mergeCell ref="N177:O177"/>
    <mergeCell ref="P177:S177"/>
    <mergeCell ref="T175:W175"/>
    <mergeCell ref="B176:G176"/>
    <mergeCell ref="H176:I176"/>
    <mergeCell ref="J176:K176"/>
    <mergeCell ref="L176:M176"/>
    <mergeCell ref="N176:O176"/>
    <mergeCell ref="P176:S176"/>
    <mergeCell ref="T176:W176"/>
    <mergeCell ref="B175:G175"/>
    <mergeCell ref="H170:I170"/>
    <mergeCell ref="J170:K170"/>
    <mergeCell ref="L170:M170"/>
    <mergeCell ref="N170:O170"/>
    <mergeCell ref="P170:S170"/>
    <mergeCell ref="T170:W170"/>
    <mergeCell ref="T168:W168"/>
    <mergeCell ref="X168:AA177"/>
    <mergeCell ref="B169:G169"/>
    <mergeCell ref="H169:I169"/>
    <mergeCell ref="J169:K169"/>
    <mergeCell ref="L169:M169"/>
    <mergeCell ref="N169:O169"/>
    <mergeCell ref="P169:S169"/>
    <mergeCell ref="T169:W169"/>
    <mergeCell ref="B170:G170"/>
    <mergeCell ref="B168:G168"/>
    <mergeCell ref="H168:I168"/>
    <mergeCell ref="J168:K168"/>
    <mergeCell ref="L168:M168"/>
    <mergeCell ref="N168:O168"/>
    <mergeCell ref="P168:S168"/>
    <mergeCell ref="H174:I174"/>
    <mergeCell ref="J174:K174"/>
    <mergeCell ref="L174:M174"/>
    <mergeCell ref="N174:O174"/>
    <mergeCell ref="P174:S174"/>
    <mergeCell ref="T174:W174"/>
    <mergeCell ref="B173:G173"/>
    <mergeCell ref="H173:I173"/>
    <mergeCell ref="J173:K173"/>
    <mergeCell ref="L173:M173"/>
    <mergeCell ref="T165:W165"/>
    <mergeCell ref="B166:G167"/>
    <mergeCell ref="H166:K167"/>
    <mergeCell ref="P166:S166"/>
    <mergeCell ref="T166:W166"/>
    <mergeCell ref="X166:AA167"/>
    <mergeCell ref="L167:O167"/>
    <mergeCell ref="P167:S167"/>
    <mergeCell ref="T167:W167"/>
    <mergeCell ref="B165:G165"/>
    <mergeCell ref="H165:I165"/>
    <mergeCell ref="J165:K165"/>
    <mergeCell ref="L165:M165"/>
    <mergeCell ref="N165:O165"/>
    <mergeCell ref="P165:S165"/>
    <mergeCell ref="T163:W163"/>
    <mergeCell ref="B164:G164"/>
    <mergeCell ref="H164:I164"/>
    <mergeCell ref="J164:K164"/>
    <mergeCell ref="L164:M164"/>
    <mergeCell ref="N164:O164"/>
    <mergeCell ref="P164:S164"/>
    <mergeCell ref="T164:W164"/>
    <mergeCell ref="B163:G163"/>
    <mergeCell ref="H163:I163"/>
    <mergeCell ref="J163:K163"/>
    <mergeCell ref="L163:M163"/>
    <mergeCell ref="N163:O163"/>
    <mergeCell ref="P163:S163"/>
    <mergeCell ref="J161:K161"/>
    <mergeCell ref="L161:M161"/>
    <mergeCell ref="N161:O161"/>
    <mergeCell ref="P161:S161"/>
    <mergeCell ref="T159:W159"/>
    <mergeCell ref="B160:G160"/>
    <mergeCell ref="H160:I160"/>
    <mergeCell ref="J160:K160"/>
    <mergeCell ref="L160:M160"/>
    <mergeCell ref="N160:O160"/>
    <mergeCell ref="P160:S160"/>
    <mergeCell ref="T160:W160"/>
    <mergeCell ref="B159:G159"/>
    <mergeCell ref="H159:I159"/>
    <mergeCell ref="J159:K159"/>
    <mergeCell ref="L159:M159"/>
    <mergeCell ref="N159:O159"/>
    <mergeCell ref="P159:S159"/>
    <mergeCell ref="H158:I158"/>
    <mergeCell ref="J158:K158"/>
    <mergeCell ref="L158:M158"/>
    <mergeCell ref="N158:O158"/>
    <mergeCell ref="P158:S158"/>
    <mergeCell ref="T158:W158"/>
    <mergeCell ref="T156:W156"/>
    <mergeCell ref="X156:AA165"/>
    <mergeCell ref="B157:G157"/>
    <mergeCell ref="H157:I157"/>
    <mergeCell ref="J157:K157"/>
    <mergeCell ref="L157:M157"/>
    <mergeCell ref="N157:O157"/>
    <mergeCell ref="P157:S157"/>
    <mergeCell ref="T157:W157"/>
    <mergeCell ref="B158:G158"/>
    <mergeCell ref="B156:G156"/>
    <mergeCell ref="H156:I156"/>
    <mergeCell ref="J156:K156"/>
    <mergeCell ref="L156:M156"/>
    <mergeCell ref="N156:O156"/>
    <mergeCell ref="P156:S156"/>
    <mergeCell ref="T161:W161"/>
    <mergeCell ref="B162:G162"/>
    <mergeCell ref="H162:I162"/>
    <mergeCell ref="J162:K162"/>
    <mergeCell ref="L162:M162"/>
    <mergeCell ref="N162:O162"/>
    <mergeCell ref="P162:S162"/>
    <mergeCell ref="T162:W162"/>
    <mergeCell ref="B161:G161"/>
    <mergeCell ref="H161:I161"/>
    <mergeCell ref="T153:W153"/>
    <mergeCell ref="B154:G155"/>
    <mergeCell ref="H154:K155"/>
    <mergeCell ref="P154:S154"/>
    <mergeCell ref="T154:W154"/>
    <mergeCell ref="X154:AA155"/>
    <mergeCell ref="L155:O155"/>
    <mergeCell ref="P155:S155"/>
    <mergeCell ref="T155:W155"/>
    <mergeCell ref="B153:G153"/>
    <mergeCell ref="H153:I153"/>
    <mergeCell ref="J153:K153"/>
    <mergeCell ref="L153:M153"/>
    <mergeCell ref="N153:O153"/>
    <mergeCell ref="P153:S153"/>
    <mergeCell ref="T151:W151"/>
    <mergeCell ref="B152:G152"/>
    <mergeCell ref="H152:I152"/>
    <mergeCell ref="J152:K152"/>
    <mergeCell ref="L152:M152"/>
    <mergeCell ref="N152:O152"/>
    <mergeCell ref="P152:S152"/>
    <mergeCell ref="T152:W152"/>
    <mergeCell ref="B151:G151"/>
    <mergeCell ref="H151:I151"/>
    <mergeCell ref="J151:K151"/>
    <mergeCell ref="L151:M151"/>
    <mergeCell ref="N151:O151"/>
    <mergeCell ref="P151:S151"/>
    <mergeCell ref="J149:K149"/>
    <mergeCell ref="L149:M149"/>
    <mergeCell ref="N149:O149"/>
    <mergeCell ref="P149:S149"/>
    <mergeCell ref="T147:W147"/>
    <mergeCell ref="B148:G148"/>
    <mergeCell ref="H148:I148"/>
    <mergeCell ref="J148:K148"/>
    <mergeCell ref="L148:M148"/>
    <mergeCell ref="N148:O148"/>
    <mergeCell ref="P148:S148"/>
    <mergeCell ref="T148:W148"/>
    <mergeCell ref="B147:G147"/>
    <mergeCell ref="H147:I147"/>
    <mergeCell ref="J147:K147"/>
    <mergeCell ref="L147:M147"/>
    <mergeCell ref="N147:O147"/>
    <mergeCell ref="P147:S147"/>
    <mergeCell ref="H146:I146"/>
    <mergeCell ref="J146:K146"/>
    <mergeCell ref="L146:M146"/>
    <mergeCell ref="N146:O146"/>
    <mergeCell ref="P146:S146"/>
    <mergeCell ref="T146:W146"/>
    <mergeCell ref="T144:W144"/>
    <mergeCell ref="X144:AA153"/>
    <mergeCell ref="B145:G145"/>
    <mergeCell ref="H145:I145"/>
    <mergeCell ref="J145:K145"/>
    <mergeCell ref="L145:M145"/>
    <mergeCell ref="N145:O145"/>
    <mergeCell ref="P145:S145"/>
    <mergeCell ref="T145:W145"/>
    <mergeCell ref="B146:G146"/>
    <mergeCell ref="B144:G144"/>
    <mergeCell ref="H144:I144"/>
    <mergeCell ref="J144:K144"/>
    <mergeCell ref="L144:M144"/>
    <mergeCell ref="N144:O144"/>
    <mergeCell ref="P144:S144"/>
    <mergeCell ref="T149:W149"/>
    <mergeCell ref="B150:G150"/>
    <mergeCell ref="H150:I150"/>
    <mergeCell ref="J150:K150"/>
    <mergeCell ref="L150:M150"/>
    <mergeCell ref="N150:O150"/>
    <mergeCell ref="P150:S150"/>
    <mergeCell ref="T150:W150"/>
    <mergeCell ref="B149:G149"/>
    <mergeCell ref="H149:I149"/>
    <mergeCell ref="B142:G143"/>
    <mergeCell ref="H142:K143"/>
    <mergeCell ref="X142:AA143"/>
    <mergeCell ref="L143:O143"/>
    <mergeCell ref="P143:S143"/>
    <mergeCell ref="T143:W143"/>
    <mergeCell ref="B126:E126"/>
    <mergeCell ref="F126:M126"/>
    <mergeCell ref="N126:P126"/>
    <mergeCell ref="Q126:AB126"/>
    <mergeCell ref="B124:E124"/>
    <mergeCell ref="F124:M124"/>
    <mergeCell ref="N124:P124"/>
    <mergeCell ref="Q124:AB124"/>
    <mergeCell ref="B125:E125"/>
    <mergeCell ref="F125:M125"/>
    <mergeCell ref="N125:P125"/>
    <mergeCell ref="Q125:AB125"/>
    <mergeCell ref="B130:G131"/>
    <mergeCell ref="H130:K131"/>
    <mergeCell ref="X130:AA131"/>
    <mergeCell ref="L131:O131"/>
    <mergeCell ref="P131:S131"/>
    <mergeCell ref="T131:W131"/>
    <mergeCell ref="B132:G132"/>
    <mergeCell ref="H132:I132"/>
    <mergeCell ref="J132:K132"/>
    <mergeCell ref="L132:M132"/>
    <mergeCell ref="N132:O132"/>
    <mergeCell ref="P132:S132"/>
    <mergeCell ref="T132:W132"/>
    <mergeCell ref="X132:AA141"/>
    <mergeCell ref="B122:E122"/>
    <mergeCell ref="F122:M122"/>
    <mergeCell ref="N122:P122"/>
    <mergeCell ref="Q122:AB122"/>
    <mergeCell ref="B123:E123"/>
    <mergeCell ref="F123:M123"/>
    <mergeCell ref="N123:P123"/>
    <mergeCell ref="Q123:AB123"/>
    <mergeCell ref="I120:K120"/>
    <mergeCell ref="L120:N120"/>
    <mergeCell ref="O120:Q120"/>
    <mergeCell ref="B121:E121"/>
    <mergeCell ref="F121:M121"/>
    <mergeCell ref="N121:P121"/>
    <mergeCell ref="Q121:AB121"/>
    <mergeCell ref="W112:AB112"/>
    <mergeCell ref="C113:F114"/>
    <mergeCell ref="G113:V114"/>
    <mergeCell ref="W113:AB114"/>
    <mergeCell ref="B119:E120"/>
    <mergeCell ref="F119:H119"/>
    <mergeCell ref="I119:K119"/>
    <mergeCell ref="L119:N119"/>
    <mergeCell ref="O119:Q119"/>
    <mergeCell ref="F120:H120"/>
    <mergeCell ref="W103:AB103"/>
    <mergeCell ref="C104:F105"/>
    <mergeCell ref="G104:V105"/>
    <mergeCell ref="W104:AB105"/>
    <mergeCell ref="B106:B114"/>
    <mergeCell ref="C106:AB106"/>
    <mergeCell ref="C107:AB110"/>
    <mergeCell ref="C111:AB111"/>
    <mergeCell ref="C112:F112"/>
    <mergeCell ref="G112:V112"/>
    <mergeCell ref="W94:AB94"/>
    <mergeCell ref="C95:F96"/>
    <mergeCell ref="G95:V96"/>
    <mergeCell ref="W95:AB96"/>
    <mergeCell ref="B97:B105"/>
    <mergeCell ref="C97:AB97"/>
    <mergeCell ref="C98:AB101"/>
    <mergeCell ref="C102:AB102"/>
    <mergeCell ref="C103:F103"/>
    <mergeCell ref="G103:V103"/>
    <mergeCell ref="W85:AB85"/>
    <mergeCell ref="C86:F87"/>
    <mergeCell ref="G86:V87"/>
    <mergeCell ref="W86:AB87"/>
    <mergeCell ref="B88:B96"/>
    <mergeCell ref="C88:AB88"/>
    <mergeCell ref="C89:AB92"/>
    <mergeCell ref="C93:AB93"/>
    <mergeCell ref="C94:F94"/>
    <mergeCell ref="G94:V94"/>
    <mergeCell ref="W76:AB76"/>
    <mergeCell ref="C77:F78"/>
    <mergeCell ref="G77:V78"/>
    <mergeCell ref="W77:AB78"/>
    <mergeCell ref="B79:B87"/>
    <mergeCell ref="C79:AB79"/>
    <mergeCell ref="C80:AB83"/>
    <mergeCell ref="C84:AB84"/>
    <mergeCell ref="C85:F85"/>
    <mergeCell ref="G85:V85"/>
    <mergeCell ref="J739:L739"/>
    <mergeCell ref="M739:N739"/>
    <mergeCell ref="B8:AB8"/>
    <mergeCell ref="B69:AB69"/>
    <mergeCell ref="B70:B78"/>
    <mergeCell ref="C70:AB70"/>
    <mergeCell ref="C71:AB74"/>
    <mergeCell ref="C75:AB75"/>
    <mergeCell ref="C76:F76"/>
    <mergeCell ref="G76:V76"/>
    <mergeCell ref="B579:E579"/>
    <mergeCell ref="F579:S579"/>
    <mergeCell ref="T579:X579"/>
    <mergeCell ref="Y579:AB579"/>
    <mergeCell ref="V738:W738"/>
    <mergeCell ref="Z738:AA738"/>
    <mergeCell ref="B738:F739"/>
    <mergeCell ref="G738:I739"/>
    <mergeCell ref="J738:L738"/>
    <mergeCell ref="M738:N738"/>
    <mergeCell ref="B577:E577"/>
    <mergeCell ref="F577:S577"/>
    <mergeCell ref="T577:X577"/>
    <mergeCell ref="Y577:AB577"/>
    <mergeCell ref="B578:E578"/>
    <mergeCell ref="F578:S578"/>
    <mergeCell ref="T578:X578"/>
    <mergeCell ref="Y578:AB578"/>
    <mergeCell ref="W570:AB570"/>
    <mergeCell ref="B572:AB572"/>
    <mergeCell ref="B573:AB573"/>
    <mergeCell ref="B575:AB575"/>
    <mergeCell ref="Y576:AB576"/>
    <mergeCell ref="B570:E570"/>
    <mergeCell ref="F570:H570"/>
    <mergeCell ref="I570:K570"/>
    <mergeCell ref="L570:N570"/>
    <mergeCell ref="O570:Q570"/>
    <mergeCell ref="R570:V570"/>
    <mergeCell ref="W568:AB568"/>
    <mergeCell ref="B569:E569"/>
    <mergeCell ref="F569:H569"/>
    <mergeCell ref="I569:K569"/>
    <mergeCell ref="L569:N569"/>
    <mergeCell ref="O569:Q569"/>
    <mergeCell ref="R567:V567"/>
    <mergeCell ref="W567:AB567"/>
    <mergeCell ref="R569:V569"/>
    <mergeCell ref="W569:AB569"/>
    <mergeCell ref="B568:E568"/>
    <mergeCell ref="F568:H568"/>
    <mergeCell ref="I568:K568"/>
    <mergeCell ref="L568:N568"/>
    <mergeCell ref="O568:Q568"/>
    <mergeCell ref="R568:V568"/>
    <mergeCell ref="W51:AB51"/>
    <mergeCell ref="C52:F53"/>
    <mergeCell ref="G52:V53"/>
    <mergeCell ref="W52:AB53"/>
    <mergeCell ref="B566:AB566"/>
    <mergeCell ref="B567:E567"/>
    <mergeCell ref="F567:H567"/>
    <mergeCell ref="I567:K567"/>
    <mergeCell ref="L567:N567"/>
    <mergeCell ref="O567:Q567"/>
    <mergeCell ref="W42:AB42"/>
    <mergeCell ref="C43:F44"/>
    <mergeCell ref="G43:V44"/>
    <mergeCell ref="W43:AB44"/>
    <mergeCell ref="B45:B53"/>
    <mergeCell ref="C45:AB45"/>
    <mergeCell ref="C46:AB49"/>
    <mergeCell ref="C50:AB50"/>
    <mergeCell ref="C51:F51"/>
    <mergeCell ref="G51:V51"/>
    <mergeCell ref="Y561:AB561"/>
    <mergeCell ref="Y560:AB560"/>
    <mergeCell ref="Y559:AB559"/>
    <mergeCell ref="Y558:AB558"/>
    <mergeCell ref="M542:W542"/>
    <mergeCell ref="X542:AB542"/>
    <mergeCell ref="B543:F543"/>
    <mergeCell ref="G543:J543"/>
    <mergeCell ref="K543:L543"/>
    <mergeCell ref="M543:W543"/>
    <mergeCell ref="B548:F548"/>
    <mergeCell ref="G548:J548"/>
    <mergeCell ref="W33:AB33"/>
    <mergeCell ref="C34:F35"/>
    <mergeCell ref="G34:V35"/>
    <mergeCell ref="W34:AB35"/>
    <mergeCell ref="B36:B44"/>
    <mergeCell ref="C36:AB36"/>
    <mergeCell ref="C37:AB40"/>
    <mergeCell ref="C41:AB41"/>
    <mergeCell ref="C42:F42"/>
    <mergeCell ref="G42:V42"/>
    <mergeCell ref="W24:AB24"/>
    <mergeCell ref="C25:F26"/>
    <mergeCell ref="G25:V26"/>
    <mergeCell ref="W25:AB26"/>
    <mergeCell ref="B27:B35"/>
    <mergeCell ref="C27:AB27"/>
    <mergeCell ref="C28:AB31"/>
    <mergeCell ref="C32:AB32"/>
    <mergeCell ref="C33:F33"/>
    <mergeCell ref="G33:V33"/>
    <mergeCell ref="W15:AB15"/>
    <mergeCell ref="C16:F17"/>
    <mergeCell ref="G16:V17"/>
    <mergeCell ref="W16:AB17"/>
    <mergeCell ref="B18:B26"/>
    <mergeCell ref="C18:AB18"/>
    <mergeCell ref="C19:AB22"/>
    <mergeCell ref="C23:AB23"/>
    <mergeCell ref="C24:F24"/>
    <mergeCell ref="G24:V24"/>
    <mergeCell ref="V739:W739"/>
    <mergeCell ref="Z739:AA739"/>
    <mergeCell ref="X738:Y738"/>
    <mergeCell ref="X739:Y739"/>
    <mergeCell ref="B9:B17"/>
    <mergeCell ref="C9:AB9"/>
    <mergeCell ref="C10:AB13"/>
    <mergeCell ref="C14:AB14"/>
    <mergeCell ref="C15:F15"/>
    <mergeCell ref="G15:V15"/>
    <mergeCell ref="Q738:R738"/>
    <mergeCell ref="S738:U738"/>
    <mergeCell ref="O738:P738"/>
    <mergeCell ref="O739:P739"/>
    <mergeCell ref="Q739:R739"/>
    <mergeCell ref="S739:U739"/>
    <mergeCell ref="V736:W736"/>
    <mergeCell ref="Z736:AA736"/>
    <mergeCell ref="J737:L737"/>
    <mergeCell ref="M737:N737"/>
    <mergeCell ref="Q737:R737"/>
    <mergeCell ref="S737:U737"/>
    <mergeCell ref="V737:W737"/>
    <mergeCell ref="Z737:AA737"/>
    <mergeCell ref="X736:Y736"/>
    <mergeCell ref="X737:Y737"/>
    <mergeCell ref="B736:F737"/>
    <mergeCell ref="G736:I737"/>
    <mergeCell ref="J736:L736"/>
    <mergeCell ref="M736:N736"/>
    <mergeCell ref="Q736:R736"/>
    <mergeCell ref="S736:U736"/>
    <mergeCell ref="O736:P736"/>
    <mergeCell ref="O737:P737"/>
    <mergeCell ref="V734:W734"/>
    <mergeCell ref="Z734:AA734"/>
    <mergeCell ref="J735:L735"/>
    <mergeCell ref="M735:N735"/>
    <mergeCell ref="Q735:R735"/>
    <mergeCell ref="S735:U735"/>
    <mergeCell ref="V735:W735"/>
    <mergeCell ref="Z735:AA735"/>
    <mergeCell ref="X734:Y734"/>
    <mergeCell ref="X735:Y735"/>
    <mergeCell ref="B734:F735"/>
    <mergeCell ref="G734:I735"/>
    <mergeCell ref="J734:L734"/>
    <mergeCell ref="M734:N734"/>
    <mergeCell ref="Q734:R734"/>
    <mergeCell ref="S734:U734"/>
    <mergeCell ref="O734:P734"/>
    <mergeCell ref="O735:P735"/>
    <mergeCell ref="V732:W732"/>
    <mergeCell ref="Z732:AA732"/>
    <mergeCell ref="J733:L733"/>
    <mergeCell ref="M733:N733"/>
    <mergeCell ref="Q733:R733"/>
    <mergeCell ref="S733:U733"/>
    <mergeCell ref="V733:W733"/>
    <mergeCell ref="Z733:AA733"/>
    <mergeCell ref="X732:Y732"/>
    <mergeCell ref="X733:Y733"/>
    <mergeCell ref="B732:F733"/>
    <mergeCell ref="G732:I733"/>
    <mergeCell ref="J732:L732"/>
    <mergeCell ref="M732:N732"/>
    <mergeCell ref="Q732:R732"/>
    <mergeCell ref="S732:U732"/>
    <mergeCell ref="O732:P732"/>
    <mergeCell ref="O733:P733"/>
    <mergeCell ref="V730:W730"/>
    <mergeCell ref="Z730:AA730"/>
    <mergeCell ref="J731:L731"/>
    <mergeCell ref="M731:N731"/>
    <mergeCell ref="Q731:R731"/>
    <mergeCell ref="S731:U731"/>
    <mergeCell ref="V731:W731"/>
    <mergeCell ref="Z731:AA731"/>
    <mergeCell ref="X730:Y730"/>
    <mergeCell ref="X731:Y731"/>
    <mergeCell ref="B730:F731"/>
    <mergeCell ref="G730:I731"/>
    <mergeCell ref="J730:L730"/>
    <mergeCell ref="M730:N730"/>
    <mergeCell ref="Q730:R730"/>
    <mergeCell ref="S730:U730"/>
    <mergeCell ref="O730:P730"/>
    <mergeCell ref="O731:P731"/>
    <mergeCell ref="V728:W728"/>
    <mergeCell ref="Z728:AA728"/>
    <mergeCell ref="J729:L729"/>
    <mergeCell ref="M729:N729"/>
    <mergeCell ref="Q729:R729"/>
    <mergeCell ref="S729:U729"/>
    <mergeCell ref="V729:W729"/>
    <mergeCell ref="Z729:AA729"/>
    <mergeCell ref="X728:Y728"/>
    <mergeCell ref="X729:Y729"/>
    <mergeCell ref="B728:F729"/>
    <mergeCell ref="G728:I729"/>
    <mergeCell ref="J728:L728"/>
    <mergeCell ref="M728:N728"/>
    <mergeCell ref="Q728:R728"/>
    <mergeCell ref="S728:U728"/>
    <mergeCell ref="O728:P728"/>
    <mergeCell ref="O729:P729"/>
    <mergeCell ref="V726:W726"/>
    <mergeCell ref="Z726:AA726"/>
    <mergeCell ref="J727:L727"/>
    <mergeCell ref="M727:N727"/>
    <mergeCell ref="Q727:R727"/>
    <mergeCell ref="S727:U727"/>
    <mergeCell ref="V727:W727"/>
    <mergeCell ref="Z727:AA727"/>
    <mergeCell ref="X726:Y726"/>
    <mergeCell ref="X727:Y727"/>
    <mergeCell ref="B726:F727"/>
    <mergeCell ref="G726:I727"/>
    <mergeCell ref="J726:L726"/>
    <mergeCell ref="M726:N726"/>
    <mergeCell ref="Q726:R726"/>
    <mergeCell ref="S726:U726"/>
    <mergeCell ref="O726:P726"/>
    <mergeCell ref="O727:P727"/>
    <mergeCell ref="V724:W724"/>
    <mergeCell ref="Z724:AA724"/>
    <mergeCell ref="J725:L725"/>
    <mergeCell ref="M725:N725"/>
    <mergeCell ref="Q725:R725"/>
    <mergeCell ref="S725:U725"/>
    <mergeCell ref="V725:W725"/>
    <mergeCell ref="Z725:AA725"/>
    <mergeCell ref="X724:Y724"/>
    <mergeCell ref="X725:Y725"/>
    <mergeCell ref="B724:F725"/>
    <mergeCell ref="G724:I725"/>
    <mergeCell ref="J724:L724"/>
    <mergeCell ref="M724:N724"/>
    <mergeCell ref="Q724:R724"/>
    <mergeCell ref="S724:U724"/>
    <mergeCell ref="O724:P724"/>
    <mergeCell ref="O725:P725"/>
    <mergeCell ref="V722:W722"/>
    <mergeCell ref="Z722:AA722"/>
    <mergeCell ref="J723:L723"/>
    <mergeCell ref="M723:N723"/>
    <mergeCell ref="Q723:R723"/>
    <mergeCell ref="S723:U723"/>
    <mergeCell ref="V723:W723"/>
    <mergeCell ref="Z723:AA723"/>
    <mergeCell ref="X722:Y722"/>
    <mergeCell ref="X723:Y723"/>
    <mergeCell ref="B722:F723"/>
    <mergeCell ref="G722:I723"/>
    <mergeCell ref="J722:L722"/>
    <mergeCell ref="M722:N722"/>
    <mergeCell ref="Q722:R722"/>
    <mergeCell ref="S722:U722"/>
    <mergeCell ref="O722:P722"/>
    <mergeCell ref="O723:P723"/>
    <mergeCell ref="Z720:AA720"/>
    <mergeCell ref="J721:L721"/>
    <mergeCell ref="M721:N721"/>
    <mergeCell ref="Q721:R721"/>
    <mergeCell ref="S721:U721"/>
    <mergeCell ref="V721:W721"/>
    <mergeCell ref="Z721:AA721"/>
    <mergeCell ref="O721:P721"/>
    <mergeCell ref="M719:N719"/>
    <mergeCell ref="Q719:R719"/>
    <mergeCell ref="S719:U719"/>
    <mergeCell ref="V719:W719"/>
    <mergeCell ref="Z719:AA719"/>
    <mergeCell ref="B720:F721"/>
    <mergeCell ref="G720:I721"/>
    <mergeCell ref="J720:L720"/>
    <mergeCell ref="M720:N720"/>
    <mergeCell ref="Q720:R720"/>
    <mergeCell ref="O720:P720"/>
    <mergeCell ref="Z715:AA717"/>
    <mergeCell ref="B718:F719"/>
    <mergeCell ref="G718:I719"/>
    <mergeCell ref="J718:L718"/>
    <mergeCell ref="M718:N718"/>
    <mergeCell ref="Q718:R718"/>
    <mergeCell ref="S718:U718"/>
    <mergeCell ref="V718:W718"/>
    <mergeCell ref="Z718:AA718"/>
    <mergeCell ref="J719:L719"/>
    <mergeCell ref="B713:AA713"/>
    <mergeCell ref="B714:F717"/>
    <mergeCell ref="G714:I717"/>
    <mergeCell ref="J714:L717"/>
    <mergeCell ref="S714:U717"/>
    <mergeCell ref="M715:N717"/>
    <mergeCell ref="O715:P715"/>
    <mergeCell ref="Q715:R717"/>
    <mergeCell ref="V715:W717"/>
    <mergeCell ref="X715:Y715"/>
    <mergeCell ref="O718:P718"/>
    <mergeCell ref="O719:P719"/>
    <mergeCell ref="V703:W703"/>
    <mergeCell ref="Z703:AA703"/>
    <mergeCell ref="J704:L704"/>
    <mergeCell ref="M704:N704"/>
    <mergeCell ref="Q704:R704"/>
    <mergeCell ref="S704:U704"/>
    <mergeCell ref="V704:W704"/>
    <mergeCell ref="Z704:AA704"/>
    <mergeCell ref="X703:Y703"/>
    <mergeCell ref="X704:Y704"/>
    <mergeCell ref="B703:F704"/>
    <mergeCell ref="G703:I704"/>
    <mergeCell ref="J703:L703"/>
    <mergeCell ref="M703:N703"/>
    <mergeCell ref="Q703:R703"/>
    <mergeCell ref="S703:U703"/>
    <mergeCell ref="O703:P703"/>
    <mergeCell ref="O704:P704"/>
    <mergeCell ref="V701:W701"/>
    <mergeCell ref="Z701:AA701"/>
    <mergeCell ref="J702:L702"/>
    <mergeCell ref="M702:N702"/>
    <mergeCell ref="Q702:R702"/>
    <mergeCell ref="S702:U702"/>
    <mergeCell ref="V702:W702"/>
    <mergeCell ref="Z702:AA702"/>
    <mergeCell ref="X701:Y701"/>
    <mergeCell ref="X702:Y702"/>
    <mergeCell ref="B701:F702"/>
    <mergeCell ref="G701:I702"/>
    <mergeCell ref="J701:L701"/>
    <mergeCell ref="M701:N701"/>
    <mergeCell ref="Q701:R701"/>
    <mergeCell ref="S701:U701"/>
    <mergeCell ref="O701:P701"/>
    <mergeCell ref="O702:P702"/>
    <mergeCell ref="V699:W699"/>
    <mergeCell ref="Z699:AA699"/>
    <mergeCell ref="J700:L700"/>
    <mergeCell ref="M700:N700"/>
    <mergeCell ref="Q700:R700"/>
    <mergeCell ref="S700:U700"/>
    <mergeCell ref="V700:W700"/>
    <mergeCell ref="Z700:AA700"/>
    <mergeCell ref="X699:Y699"/>
    <mergeCell ref="X700:Y700"/>
    <mergeCell ref="B699:F700"/>
    <mergeCell ref="G699:I700"/>
    <mergeCell ref="J699:L699"/>
    <mergeCell ref="M699:N699"/>
    <mergeCell ref="Q699:R699"/>
    <mergeCell ref="S699:U699"/>
    <mergeCell ref="O699:P699"/>
    <mergeCell ref="O700:P700"/>
    <mergeCell ref="V697:W697"/>
    <mergeCell ref="Z697:AA697"/>
    <mergeCell ref="J698:L698"/>
    <mergeCell ref="M698:N698"/>
    <mergeCell ref="Q698:R698"/>
    <mergeCell ref="S698:U698"/>
    <mergeCell ref="V698:W698"/>
    <mergeCell ref="Z698:AA698"/>
    <mergeCell ref="X697:Y697"/>
    <mergeCell ref="X698:Y698"/>
    <mergeCell ref="B697:F698"/>
    <mergeCell ref="G697:I698"/>
    <mergeCell ref="J697:L697"/>
    <mergeCell ref="M697:N697"/>
    <mergeCell ref="Q697:R697"/>
    <mergeCell ref="S697:U697"/>
    <mergeCell ref="O697:P697"/>
    <mergeCell ref="O698:P698"/>
    <mergeCell ref="V695:W695"/>
    <mergeCell ref="Z695:AA695"/>
    <mergeCell ref="J696:L696"/>
    <mergeCell ref="M696:N696"/>
    <mergeCell ref="Q696:R696"/>
    <mergeCell ref="S696:U696"/>
    <mergeCell ref="V696:W696"/>
    <mergeCell ref="Z696:AA696"/>
    <mergeCell ref="X695:Y695"/>
    <mergeCell ref="X696:Y696"/>
    <mergeCell ref="B695:F696"/>
    <mergeCell ref="G695:I696"/>
    <mergeCell ref="J695:L695"/>
    <mergeCell ref="M695:N695"/>
    <mergeCell ref="Q695:R695"/>
    <mergeCell ref="S695:U695"/>
    <mergeCell ref="O695:P695"/>
    <mergeCell ref="O696:P696"/>
    <mergeCell ref="Z693:AA693"/>
    <mergeCell ref="J694:L694"/>
    <mergeCell ref="M694:N694"/>
    <mergeCell ref="Q694:R694"/>
    <mergeCell ref="S694:U694"/>
    <mergeCell ref="V694:W694"/>
    <mergeCell ref="Z694:AA694"/>
    <mergeCell ref="X693:Y693"/>
    <mergeCell ref="X694:Y694"/>
    <mergeCell ref="V693:W693"/>
    <mergeCell ref="B693:F694"/>
    <mergeCell ref="G693:I694"/>
    <mergeCell ref="J693:L693"/>
    <mergeCell ref="M693:N693"/>
    <mergeCell ref="Q693:R693"/>
    <mergeCell ref="S693:U693"/>
    <mergeCell ref="O693:P693"/>
    <mergeCell ref="O694:P694"/>
    <mergeCell ref="Z691:AA691"/>
    <mergeCell ref="J692:L692"/>
    <mergeCell ref="M692:N692"/>
    <mergeCell ref="Q692:R692"/>
    <mergeCell ref="S692:U692"/>
    <mergeCell ref="V692:W692"/>
    <mergeCell ref="Z692:AA692"/>
    <mergeCell ref="X691:Y691"/>
    <mergeCell ref="X692:Y692"/>
    <mergeCell ref="V691:W691"/>
    <mergeCell ref="B691:F692"/>
    <mergeCell ref="G691:I692"/>
    <mergeCell ref="J691:L691"/>
    <mergeCell ref="M691:N691"/>
    <mergeCell ref="Q691:R691"/>
    <mergeCell ref="S691:U691"/>
    <mergeCell ref="O691:P691"/>
    <mergeCell ref="O692:P692"/>
    <mergeCell ref="Z689:AA689"/>
    <mergeCell ref="J690:L690"/>
    <mergeCell ref="M690:N690"/>
    <mergeCell ref="Q690:R690"/>
    <mergeCell ref="S690:U690"/>
    <mergeCell ref="V690:W690"/>
    <mergeCell ref="Z690:AA690"/>
    <mergeCell ref="X689:Y689"/>
    <mergeCell ref="X690:Y690"/>
    <mergeCell ref="B689:F690"/>
    <mergeCell ref="G689:I690"/>
    <mergeCell ref="J689:L689"/>
    <mergeCell ref="M689:N689"/>
    <mergeCell ref="Q689:R689"/>
    <mergeCell ref="S689:U689"/>
    <mergeCell ref="O689:P689"/>
    <mergeCell ref="O690:P690"/>
    <mergeCell ref="V689:W689"/>
    <mergeCell ref="Z687:AA687"/>
    <mergeCell ref="J688:L688"/>
    <mergeCell ref="M688:N688"/>
    <mergeCell ref="Q688:R688"/>
    <mergeCell ref="S688:U688"/>
    <mergeCell ref="V688:W688"/>
    <mergeCell ref="Z688:AA688"/>
    <mergeCell ref="X687:Y687"/>
    <mergeCell ref="X688:Y688"/>
    <mergeCell ref="B687:F688"/>
    <mergeCell ref="G687:I688"/>
    <mergeCell ref="J687:L687"/>
    <mergeCell ref="M687:N687"/>
    <mergeCell ref="Q687:R687"/>
    <mergeCell ref="S687:U687"/>
    <mergeCell ref="O687:P687"/>
    <mergeCell ref="O688:P688"/>
    <mergeCell ref="V687:W687"/>
    <mergeCell ref="Z685:AA685"/>
    <mergeCell ref="J686:L686"/>
    <mergeCell ref="M686:N686"/>
    <mergeCell ref="Q686:R686"/>
    <mergeCell ref="S686:U686"/>
    <mergeCell ref="V686:W686"/>
    <mergeCell ref="Z686:AA686"/>
    <mergeCell ref="B685:F686"/>
    <mergeCell ref="G685:I686"/>
    <mergeCell ref="J685:L685"/>
    <mergeCell ref="M685:N685"/>
    <mergeCell ref="Q685:R685"/>
    <mergeCell ref="S685:U685"/>
    <mergeCell ref="O685:P685"/>
    <mergeCell ref="O686:P686"/>
    <mergeCell ref="V683:W683"/>
    <mergeCell ref="Z683:AA683"/>
    <mergeCell ref="J684:L684"/>
    <mergeCell ref="M684:N684"/>
    <mergeCell ref="Q684:R684"/>
    <mergeCell ref="S684:U684"/>
    <mergeCell ref="V684:W684"/>
    <mergeCell ref="Z684:AA684"/>
    <mergeCell ref="O683:P683"/>
    <mergeCell ref="O684:P684"/>
    <mergeCell ref="X684:Y684"/>
    <mergeCell ref="V680:W682"/>
    <mergeCell ref="O681:P682"/>
    <mergeCell ref="X680:Y680"/>
    <mergeCell ref="Z680:AA682"/>
    <mergeCell ref="B683:F684"/>
    <mergeCell ref="G683:I684"/>
    <mergeCell ref="J683:L683"/>
    <mergeCell ref="M683:N683"/>
    <mergeCell ref="Q683:R683"/>
    <mergeCell ref="S683:U683"/>
    <mergeCell ref="V668:W668"/>
    <mergeCell ref="Z668:AA668"/>
    <mergeCell ref="J669:L669"/>
    <mergeCell ref="M669:N669"/>
    <mergeCell ref="Q669:R669"/>
    <mergeCell ref="S669:U669"/>
    <mergeCell ref="V669:W669"/>
    <mergeCell ref="Z669:AA669"/>
    <mergeCell ref="X668:Y668"/>
    <mergeCell ref="X669:Y669"/>
    <mergeCell ref="B668:F669"/>
    <mergeCell ref="G668:I669"/>
    <mergeCell ref="J668:L668"/>
    <mergeCell ref="M668:N668"/>
    <mergeCell ref="Q668:R668"/>
    <mergeCell ref="S668:U668"/>
    <mergeCell ref="O668:P668"/>
    <mergeCell ref="O669:P669"/>
    <mergeCell ref="B674:AA674"/>
    <mergeCell ref="B675:AA675"/>
    <mergeCell ref="X681:Y682"/>
    <mergeCell ref="X683:Y683"/>
    <mergeCell ref="V666:W666"/>
    <mergeCell ref="Z666:AA666"/>
    <mergeCell ref="J667:L667"/>
    <mergeCell ref="M667:N667"/>
    <mergeCell ref="Q667:R667"/>
    <mergeCell ref="S667:U667"/>
    <mergeCell ref="V667:W667"/>
    <mergeCell ref="Z667:AA667"/>
    <mergeCell ref="X666:Y666"/>
    <mergeCell ref="X667:Y667"/>
    <mergeCell ref="B666:F667"/>
    <mergeCell ref="G666:I667"/>
    <mergeCell ref="J666:L666"/>
    <mergeCell ref="M666:N666"/>
    <mergeCell ref="Q666:R666"/>
    <mergeCell ref="S666:U666"/>
    <mergeCell ref="O666:P666"/>
    <mergeCell ref="O667:P667"/>
    <mergeCell ref="V664:W664"/>
    <mergeCell ref="Z664:AA664"/>
    <mergeCell ref="J665:L665"/>
    <mergeCell ref="M665:N665"/>
    <mergeCell ref="Q665:R665"/>
    <mergeCell ref="S665:U665"/>
    <mergeCell ref="V665:W665"/>
    <mergeCell ref="Z665:AA665"/>
    <mergeCell ref="X664:Y664"/>
    <mergeCell ref="X665:Y665"/>
    <mergeCell ref="B664:F665"/>
    <mergeCell ref="G664:I665"/>
    <mergeCell ref="J664:L664"/>
    <mergeCell ref="M664:N664"/>
    <mergeCell ref="Q664:R664"/>
    <mergeCell ref="S664:U664"/>
    <mergeCell ref="O664:P664"/>
    <mergeCell ref="O665:P665"/>
    <mergeCell ref="V662:W662"/>
    <mergeCell ref="Z662:AA662"/>
    <mergeCell ref="J663:L663"/>
    <mergeCell ref="M663:N663"/>
    <mergeCell ref="Q663:R663"/>
    <mergeCell ref="S663:U663"/>
    <mergeCell ref="V663:W663"/>
    <mergeCell ref="Z663:AA663"/>
    <mergeCell ref="X662:Y662"/>
    <mergeCell ref="X663:Y663"/>
    <mergeCell ref="B662:F663"/>
    <mergeCell ref="G662:I663"/>
    <mergeCell ref="J662:L662"/>
    <mergeCell ref="M662:N662"/>
    <mergeCell ref="Q662:R662"/>
    <mergeCell ref="S662:U662"/>
    <mergeCell ref="O662:P662"/>
    <mergeCell ref="O663:P663"/>
    <mergeCell ref="V660:W660"/>
    <mergeCell ref="Z660:AA660"/>
    <mergeCell ref="J661:L661"/>
    <mergeCell ref="M661:N661"/>
    <mergeCell ref="Q661:R661"/>
    <mergeCell ref="S661:U661"/>
    <mergeCell ref="V661:W661"/>
    <mergeCell ref="Z661:AA661"/>
    <mergeCell ref="X660:Y660"/>
    <mergeCell ref="X661:Y661"/>
    <mergeCell ref="B660:F661"/>
    <mergeCell ref="G660:I661"/>
    <mergeCell ref="J660:L660"/>
    <mergeCell ref="M660:N660"/>
    <mergeCell ref="Q660:R660"/>
    <mergeCell ref="S660:U660"/>
    <mergeCell ref="O660:P660"/>
    <mergeCell ref="O661:P661"/>
    <mergeCell ref="V658:W658"/>
    <mergeCell ref="Z658:AA658"/>
    <mergeCell ref="J659:L659"/>
    <mergeCell ref="M659:N659"/>
    <mergeCell ref="Q659:R659"/>
    <mergeCell ref="S659:U659"/>
    <mergeCell ref="V659:W659"/>
    <mergeCell ref="Z659:AA659"/>
    <mergeCell ref="X658:Y658"/>
    <mergeCell ref="X659:Y659"/>
    <mergeCell ref="B658:F659"/>
    <mergeCell ref="G658:I659"/>
    <mergeCell ref="J658:L658"/>
    <mergeCell ref="M658:N658"/>
    <mergeCell ref="Q658:R658"/>
    <mergeCell ref="S658:U658"/>
    <mergeCell ref="O658:P658"/>
    <mergeCell ref="O659:P659"/>
    <mergeCell ref="V656:W656"/>
    <mergeCell ref="Z656:AA656"/>
    <mergeCell ref="J657:L657"/>
    <mergeCell ref="M657:N657"/>
    <mergeCell ref="Q657:R657"/>
    <mergeCell ref="S657:U657"/>
    <mergeCell ref="V657:W657"/>
    <mergeCell ref="Z657:AA657"/>
    <mergeCell ref="X656:Y656"/>
    <mergeCell ref="X657:Y657"/>
    <mergeCell ref="B656:F657"/>
    <mergeCell ref="G656:I657"/>
    <mergeCell ref="J656:L656"/>
    <mergeCell ref="M656:N656"/>
    <mergeCell ref="Q656:R656"/>
    <mergeCell ref="S656:U656"/>
    <mergeCell ref="O656:P656"/>
    <mergeCell ref="O657:P657"/>
    <mergeCell ref="V654:W654"/>
    <mergeCell ref="Z654:AA654"/>
    <mergeCell ref="J655:L655"/>
    <mergeCell ref="M655:N655"/>
    <mergeCell ref="Q655:R655"/>
    <mergeCell ref="S655:U655"/>
    <mergeCell ref="V655:W655"/>
    <mergeCell ref="Z655:AA655"/>
    <mergeCell ref="X654:Y654"/>
    <mergeCell ref="X655:Y655"/>
    <mergeCell ref="B654:F655"/>
    <mergeCell ref="G654:I655"/>
    <mergeCell ref="J654:L654"/>
    <mergeCell ref="M654:N654"/>
    <mergeCell ref="Q654:R654"/>
    <mergeCell ref="S654:U654"/>
    <mergeCell ref="O654:P654"/>
    <mergeCell ref="O655:P655"/>
    <mergeCell ref="V652:W652"/>
    <mergeCell ref="Z652:AA652"/>
    <mergeCell ref="J653:L653"/>
    <mergeCell ref="M653:N653"/>
    <mergeCell ref="Q653:R653"/>
    <mergeCell ref="S653:U653"/>
    <mergeCell ref="V653:W653"/>
    <mergeCell ref="Z653:AA653"/>
    <mergeCell ref="X652:Y652"/>
    <mergeCell ref="X653:Y653"/>
    <mergeCell ref="B652:F653"/>
    <mergeCell ref="G652:I653"/>
    <mergeCell ref="J652:L652"/>
    <mergeCell ref="M652:N652"/>
    <mergeCell ref="Q652:R652"/>
    <mergeCell ref="S652:U652"/>
    <mergeCell ref="O652:P652"/>
    <mergeCell ref="O653:P653"/>
    <mergeCell ref="Q650:R650"/>
    <mergeCell ref="S650:U650"/>
    <mergeCell ref="O650:P650"/>
    <mergeCell ref="O651:P651"/>
    <mergeCell ref="V650:W650"/>
    <mergeCell ref="Z650:AA650"/>
    <mergeCell ref="Q651:R651"/>
    <mergeCell ref="S651:U651"/>
    <mergeCell ref="V651:W651"/>
    <mergeCell ref="Z651:AA651"/>
    <mergeCell ref="B650:F651"/>
    <mergeCell ref="G650:I651"/>
    <mergeCell ref="J650:L650"/>
    <mergeCell ref="M650:N650"/>
    <mergeCell ref="J651:L651"/>
    <mergeCell ref="M651:N651"/>
    <mergeCell ref="V649:W649"/>
    <mergeCell ref="Z649:AA649"/>
    <mergeCell ref="O646:P647"/>
    <mergeCell ref="Z645:AA647"/>
    <mergeCell ref="V648:W648"/>
    <mergeCell ref="Z648:AA648"/>
    <mergeCell ref="X646:Y647"/>
    <mergeCell ref="X648:Y648"/>
    <mergeCell ref="O648:P648"/>
    <mergeCell ref="O649:P649"/>
    <mergeCell ref="Q648:R648"/>
    <mergeCell ref="S648:U648"/>
    <mergeCell ref="Q649:R649"/>
    <mergeCell ref="S649:U649"/>
    <mergeCell ref="J649:L649"/>
    <mergeCell ref="M649:N649"/>
    <mergeCell ref="V632:W632"/>
    <mergeCell ref="Z632:AA632"/>
    <mergeCell ref="J633:L633"/>
    <mergeCell ref="M633:N633"/>
    <mergeCell ref="Q633:R633"/>
    <mergeCell ref="S633:U633"/>
    <mergeCell ref="V633:W633"/>
    <mergeCell ref="Z633:AA633"/>
    <mergeCell ref="O632:P632"/>
    <mergeCell ref="B634:AA634"/>
    <mergeCell ref="X645:Y645"/>
    <mergeCell ref="B648:F649"/>
    <mergeCell ref="G648:I649"/>
    <mergeCell ref="J648:L648"/>
    <mergeCell ref="M648:N648"/>
    <mergeCell ref="X632:Y632"/>
    <mergeCell ref="X633:Y633"/>
    <mergeCell ref="AA591:AB591"/>
    <mergeCell ref="AA589:AB589"/>
    <mergeCell ref="AA590:AB590"/>
    <mergeCell ref="X590:Z590"/>
    <mergeCell ref="S631:U631"/>
    <mergeCell ref="V631:W631"/>
    <mergeCell ref="Z631:AA631"/>
    <mergeCell ref="K599:AB599"/>
    <mergeCell ref="K594:AB594"/>
    <mergeCell ref="K598:AB598"/>
    <mergeCell ref="U585:AB585"/>
    <mergeCell ref="AA586:AB587"/>
    <mergeCell ref="M589:N589"/>
    <mergeCell ref="T586:T587"/>
    <mergeCell ref="X589:Z589"/>
    <mergeCell ref="X591:Z591"/>
    <mergeCell ref="U591:W591"/>
    <mergeCell ref="U590:W590"/>
    <mergeCell ref="U589:W589"/>
    <mergeCell ref="U588:W588"/>
    <mergeCell ref="R589:S589"/>
    <mergeCell ref="P588:Q588"/>
    <mergeCell ref="K588:L588"/>
    <mergeCell ref="O586:O587"/>
    <mergeCell ref="P590:Q590"/>
    <mergeCell ref="M590:N590"/>
    <mergeCell ref="M586:N587"/>
    <mergeCell ref="Z609:AA611"/>
    <mergeCell ref="J612:L612"/>
    <mergeCell ref="M612:N612"/>
    <mergeCell ref="Q612:R612"/>
    <mergeCell ref="M614:N614"/>
    <mergeCell ref="B560:Q560"/>
    <mergeCell ref="B559:Q559"/>
    <mergeCell ref="B558:Q558"/>
    <mergeCell ref="R563:U563"/>
    <mergeCell ref="R562:U562"/>
    <mergeCell ref="R561:U561"/>
    <mergeCell ref="R560:U560"/>
    <mergeCell ref="R559:U559"/>
    <mergeCell ref="R558:U558"/>
    <mergeCell ref="V561:X561"/>
    <mergeCell ref="V560:X560"/>
    <mergeCell ref="V559:X559"/>
    <mergeCell ref="V558:X558"/>
    <mergeCell ref="E588:F588"/>
    <mergeCell ref="R588:S588"/>
    <mergeCell ref="G588:H588"/>
    <mergeCell ref="B632:F633"/>
    <mergeCell ref="G632:I633"/>
    <mergeCell ref="J632:L632"/>
    <mergeCell ref="M632:N632"/>
    <mergeCell ref="Q632:R632"/>
    <mergeCell ref="S632:U632"/>
    <mergeCell ref="G589:H589"/>
    <mergeCell ref="I589:J589"/>
    <mergeCell ref="B576:E576"/>
    <mergeCell ref="F576:S576"/>
    <mergeCell ref="T576:X576"/>
    <mergeCell ref="E599:J599"/>
    <mergeCell ref="C594:D594"/>
    <mergeCell ref="C595:D595"/>
    <mergeCell ref="C598:D598"/>
    <mergeCell ref="C599:D599"/>
    <mergeCell ref="K548:L548"/>
    <mergeCell ref="M548:W548"/>
    <mergeCell ref="X548:AB548"/>
    <mergeCell ref="K547:L547"/>
    <mergeCell ref="M547:W547"/>
    <mergeCell ref="B407:G407"/>
    <mergeCell ref="B408:G408"/>
    <mergeCell ref="B551:H556"/>
    <mergeCell ref="B534:L535"/>
    <mergeCell ref="M534:AB535"/>
    <mergeCell ref="B539:L540"/>
    <mergeCell ref="M539:AB540"/>
    <mergeCell ref="B544:L545"/>
    <mergeCell ref="M544:AB545"/>
    <mergeCell ref="X543:AB543"/>
    <mergeCell ref="B403:G403"/>
    <mergeCell ref="B404:G404"/>
    <mergeCell ref="B405:G405"/>
    <mergeCell ref="B406:G406"/>
    <mergeCell ref="H406:K406"/>
    <mergeCell ref="L406:O406"/>
    <mergeCell ref="H405:K405"/>
    <mergeCell ref="L405:O405"/>
    <mergeCell ref="F529:G529"/>
    <mergeCell ref="B456:G456"/>
    <mergeCell ref="H456:I456"/>
    <mergeCell ref="L451:M451"/>
    <mergeCell ref="J453:K453"/>
    <mergeCell ref="N453:O453"/>
    <mergeCell ref="T450:W450"/>
    <mergeCell ref="J455:K455"/>
    <mergeCell ref="N454:O454"/>
    <mergeCell ref="T345:W345"/>
    <mergeCell ref="B346:G346"/>
    <mergeCell ref="P346:S346"/>
    <mergeCell ref="T346:W346"/>
    <mergeCell ref="H346:I346"/>
    <mergeCell ref="J346:K346"/>
    <mergeCell ref="L346:M346"/>
    <mergeCell ref="N346:O346"/>
    <mergeCell ref="P358:S358"/>
    <mergeCell ref="T358:W358"/>
    <mergeCell ref="B356:G356"/>
    <mergeCell ref="T348:W348"/>
    <mergeCell ref="B349:G349"/>
    <mergeCell ref="P349:S349"/>
    <mergeCell ref="T349:W349"/>
    <mergeCell ref="B350:G350"/>
    <mergeCell ref="P356:S356"/>
    <mergeCell ref="T356:W356"/>
    <mergeCell ref="B357:G357"/>
    <mergeCell ref="P357:S357"/>
    <mergeCell ref="J356:K356"/>
    <mergeCell ref="B354:G354"/>
    <mergeCell ref="T357:W357"/>
    <mergeCell ref="H356:I356"/>
    <mergeCell ref="B355:G355"/>
    <mergeCell ref="P355:S355"/>
    <mergeCell ref="F528:G528"/>
    <mergeCell ref="L400:O400"/>
    <mergeCell ref="T400:W400"/>
    <mergeCell ref="N452:O452"/>
    <mergeCell ref="L457:M457"/>
    <mergeCell ref="B343:G343"/>
    <mergeCell ref="P343:S343"/>
    <mergeCell ref="T343:W343"/>
    <mergeCell ref="B344:G344"/>
    <mergeCell ref="P344:S344"/>
    <mergeCell ref="T344:W344"/>
    <mergeCell ref="H343:I343"/>
    <mergeCell ref="J343:K343"/>
    <mergeCell ref="L343:M343"/>
    <mergeCell ref="N343:O343"/>
    <mergeCell ref="P340:S340"/>
    <mergeCell ref="T340:W340"/>
    <mergeCell ref="B341:G341"/>
    <mergeCell ref="P341:S341"/>
    <mergeCell ref="T341:W341"/>
    <mergeCell ref="B342:G342"/>
    <mergeCell ref="P342:S342"/>
    <mergeCell ref="T342:W342"/>
    <mergeCell ref="B339:G340"/>
    <mergeCell ref="H339:K340"/>
    <mergeCell ref="B401:G401"/>
    <mergeCell ref="L401:O401"/>
    <mergeCell ref="P401:S401"/>
    <mergeCell ref="B402:G402"/>
    <mergeCell ref="T401:W401"/>
    <mergeCell ref="H402:K402"/>
    <mergeCell ref="L402:O402"/>
    <mergeCell ref="B302:G302"/>
    <mergeCell ref="H302:K302"/>
    <mergeCell ref="L302:O302"/>
    <mergeCell ref="P302:S302"/>
    <mergeCell ref="B301:G301"/>
    <mergeCell ref="B298:G298"/>
    <mergeCell ref="H298:K298"/>
    <mergeCell ref="L298:O298"/>
    <mergeCell ref="P298:S298"/>
    <mergeCell ref="B297:G297"/>
    <mergeCell ref="B296:G296"/>
    <mergeCell ref="B295:G295"/>
    <mergeCell ref="B294:G294"/>
    <mergeCell ref="B293:G293"/>
    <mergeCell ref="H293:K293"/>
    <mergeCell ref="H296:K296"/>
    <mergeCell ref="H295:K295"/>
    <mergeCell ref="L293:O293"/>
    <mergeCell ref="P293:S293"/>
    <mergeCell ref="P296:S296"/>
    <mergeCell ref="H301:K301"/>
    <mergeCell ref="L301:O301"/>
    <mergeCell ref="P301:S301"/>
    <mergeCell ref="L292:O292"/>
    <mergeCell ref="T292:W292"/>
    <mergeCell ref="X289:AA298"/>
    <mergeCell ref="H290:K290"/>
    <mergeCell ref="T293:W293"/>
    <mergeCell ref="H294:K294"/>
    <mergeCell ref="L294:O294"/>
    <mergeCell ref="P294:S294"/>
    <mergeCell ref="B290:G290"/>
    <mergeCell ref="B289:G289"/>
    <mergeCell ref="H289:K289"/>
    <mergeCell ref="L289:O289"/>
    <mergeCell ref="P289:S289"/>
    <mergeCell ref="B263:G263"/>
    <mergeCell ref="P263:S263"/>
    <mergeCell ref="H263:I263"/>
    <mergeCell ref="J263:K263"/>
    <mergeCell ref="L263:M263"/>
    <mergeCell ref="T263:W263"/>
    <mergeCell ref="T289:W289"/>
    <mergeCell ref="L290:O290"/>
    <mergeCell ref="P290:S290"/>
    <mergeCell ref="T290:W290"/>
    <mergeCell ref="B292:G292"/>
    <mergeCell ref="H292:K292"/>
    <mergeCell ref="P292:S292"/>
    <mergeCell ref="B291:G291"/>
    <mergeCell ref="H291:K291"/>
    <mergeCell ref="L291:O291"/>
    <mergeCell ref="P291:S291"/>
    <mergeCell ref="T291:W291"/>
    <mergeCell ref="L296:O296"/>
    <mergeCell ref="H243:K244"/>
    <mergeCell ref="H249:I249"/>
    <mergeCell ref="J249:K249"/>
    <mergeCell ref="B259:G259"/>
    <mergeCell ref="B260:G260"/>
    <mergeCell ref="P260:S260"/>
    <mergeCell ref="T260:W260"/>
    <mergeCell ref="B257:G257"/>
    <mergeCell ref="P257:S257"/>
    <mergeCell ref="T257:W257"/>
    <mergeCell ref="B258:G258"/>
    <mergeCell ref="P258:S258"/>
    <mergeCell ref="H259:I259"/>
    <mergeCell ref="J259:K259"/>
    <mergeCell ref="T258:W258"/>
    <mergeCell ref="L259:M259"/>
    <mergeCell ref="N259:O259"/>
    <mergeCell ref="H260:I260"/>
    <mergeCell ref="J260:K260"/>
    <mergeCell ref="L260:M260"/>
    <mergeCell ref="N260:O260"/>
    <mergeCell ref="P252:S252"/>
    <mergeCell ref="T252:W252"/>
    <mergeCell ref="B253:G253"/>
    <mergeCell ref="H253:I253"/>
    <mergeCell ref="J253:K253"/>
    <mergeCell ref="L253:M253"/>
    <mergeCell ref="N253:O253"/>
    <mergeCell ref="H250:I250"/>
    <mergeCell ref="L250:M250"/>
    <mergeCell ref="N250:O250"/>
    <mergeCell ref="B250:G250"/>
    <mergeCell ref="T297:W297"/>
    <mergeCell ref="T294:W294"/>
    <mergeCell ref="B207:G207"/>
    <mergeCell ref="B208:G208"/>
    <mergeCell ref="T298:W298"/>
    <mergeCell ref="B299:G300"/>
    <mergeCell ref="H299:K300"/>
    <mergeCell ref="N261:O261"/>
    <mergeCell ref="H262:I262"/>
    <mergeCell ref="J262:K262"/>
    <mergeCell ref="L262:M262"/>
    <mergeCell ref="N262:O262"/>
    <mergeCell ref="P244:S244"/>
    <mergeCell ref="T244:W244"/>
    <mergeCell ref="L233:M233"/>
    <mergeCell ref="B248:G248"/>
    <mergeCell ref="P248:S248"/>
    <mergeCell ref="T248:W248"/>
    <mergeCell ref="B249:G249"/>
    <mergeCell ref="P249:S249"/>
    <mergeCell ref="T249:W249"/>
    <mergeCell ref="H248:I248"/>
    <mergeCell ref="J248:K248"/>
    <mergeCell ref="L248:M248"/>
    <mergeCell ref="N248:O248"/>
    <mergeCell ref="B246:G246"/>
    <mergeCell ref="P246:S246"/>
    <mergeCell ref="T246:W246"/>
    <mergeCell ref="B247:G247"/>
    <mergeCell ref="P247:S247"/>
    <mergeCell ref="T247:W247"/>
    <mergeCell ref="H247:I247"/>
    <mergeCell ref="X299:AA300"/>
    <mergeCell ref="L300:O300"/>
    <mergeCell ref="P300:S300"/>
    <mergeCell ref="T300:W300"/>
    <mergeCell ref="T208:W208"/>
    <mergeCell ref="B245:G245"/>
    <mergeCell ref="P245:S245"/>
    <mergeCell ref="T245:W245"/>
    <mergeCell ref="J235:K235"/>
    <mergeCell ref="L235:M235"/>
    <mergeCell ref="N235:O235"/>
    <mergeCell ref="P235:S235"/>
    <mergeCell ref="L295:O295"/>
    <mergeCell ref="P295:S295"/>
    <mergeCell ref="T295:W295"/>
    <mergeCell ref="B211:G211"/>
    <mergeCell ref="B212:G212"/>
    <mergeCell ref="B213:G213"/>
    <mergeCell ref="L244:O244"/>
    <mergeCell ref="L208:O208"/>
    <mergeCell ref="P208:S208"/>
    <mergeCell ref="L249:M249"/>
    <mergeCell ref="N249:O249"/>
    <mergeCell ref="P236:S236"/>
    <mergeCell ref="T236:W236"/>
    <mergeCell ref="T237:W237"/>
    <mergeCell ref="B209:G209"/>
    <mergeCell ref="B210:G210"/>
    <mergeCell ref="T296:W296"/>
    <mergeCell ref="H297:K297"/>
    <mergeCell ref="L297:O297"/>
    <mergeCell ref="P297:S297"/>
    <mergeCell ref="T301:W301"/>
    <mergeCell ref="H211:K211"/>
    <mergeCell ref="L211:O211"/>
    <mergeCell ref="H209:K209"/>
    <mergeCell ref="L209:O209"/>
    <mergeCell ref="T305:W305"/>
    <mergeCell ref="X301:AA310"/>
    <mergeCell ref="T302:W302"/>
    <mergeCell ref="T307:W307"/>
    <mergeCell ref="T304:W304"/>
    <mergeCell ref="B303:G303"/>
    <mergeCell ref="H303:K303"/>
    <mergeCell ref="L303:O303"/>
    <mergeCell ref="P303:S303"/>
    <mergeCell ref="T303:W303"/>
    <mergeCell ref="P304:S304"/>
    <mergeCell ref="B305:G305"/>
    <mergeCell ref="H305:K305"/>
    <mergeCell ref="L305:O305"/>
    <mergeCell ref="P305:S305"/>
    <mergeCell ref="B304:G304"/>
    <mergeCell ref="H304:K304"/>
    <mergeCell ref="L304:O304"/>
    <mergeCell ref="T306:W306"/>
    <mergeCell ref="B307:G307"/>
    <mergeCell ref="H307:K307"/>
    <mergeCell ref="L307:O307"/>
    <mergeCell ref="P307:S307"/>
    <mergeCell ref="B306:G306"/>
    <mergeCell ref="H306:K306"/>
    <mergeCell ref="L306:O306"/>
    <mergeCell ref="P306:S306"/>
    <mergeCell ref="B308:G308"/>
    <mergeCell ref="H308:K308"/>
    <mergeCell ref="L308:O308"/>
    <mergeCell ref="P308:S308"/>
    <mergeCell ref="T308:W308"/>
    <mergeCell ref="B309:G309"/>
    <mergeCell ref="H309:K309"/>
    <mergeCell ref="L309:O309"/>
    <mergeCell ref="P309:S309"/>
    <mergeCell ref="T309:W309"/>
    <mergeCell ref="B310:G310"/>
    <mergeCell ref="H310:K310"/>
    <mergeCell ref="L310:O310"/>
    <mergeCell ref="P310:S310"/>
    <mergeCell ref="T310:W310"/>
    <mergeCell ref="P354:S354"/>
    <mergeCell ref="T354:W354"/>
    <mergeCell ref="L352:O352"/>
    <mergeCell ref="P352:S352"/>
    <mergeCell ref="T352:W352"/>
    <mergeCell ref="B353:G353"/>
    <mergeCell ref="P353:S353"/>
    <mergeCell ref="T353:W353"/>
    <mergeCell ref="B345:G345"/>
    <mergeCell ref="P345:S345"/>
    <mergeCell ref="L327:O327"/>
    <mergeCell ref="P327:S327"/>
    <mergeCell ref="B323:G324"/>
    <mergeCell ref="H323:K324"/>
    <mergeCell ref="P323:S323"/>
    <mergeCell ref="T323:W323"/>
    <mergeCell ref="L324:O324"/>
    <mergeCell ref="B538:F538"/>
    <mergeCell ref="G538:J538"/>
    <mergeCell ref="K538:L538"/>
    <mergeCell ref="M538:W538"/>
    <mergeCell ref="B527:E527"/>
    <mergeCell ref="B528:E528"/>
    <mergeCell ref="B529:E529"/>
    <mergeCell ref="M529:W529"/>
    <mergeCell ref="B531:AB532"/>
    <mergeCell ref="X527:AB527"/>
    <mergeCell ref="M527:W527"/>
    <mergeCell ref="N481:O481"/>
    <mergeCell ref="H482:I482"/>
    <mergeCell ref="B483:G483"/>
    <mergeCell ref="T482:W482"/>
    <mergeCell ref="K525:AB525"/>
    <mergeCell ref="K526:L526"/>
    <mergeCell ref="K537:L537"/>
    <mergeCell ref="M537:W537"/>
    <mergeCell ref="X537:AB537"/>
    <mergeCell ref="H529:J529"/>
    <mergeCell ref="H525:J526"/>
    <mergeCell ref="H527:J527"/>
    <mergeCell ref="H528:J528"/>
    <mergeCell ref="T481:W481"/>
    <mergeCell ref="X526:AB526"/>
    <mergeCell ref="M526:W526"/>
    <mergeCell ref="K528:L528"/>
    <mergeCell ref="M528:W528"/>
    <mergeCell ref="X528:AB528"/>
    <mergeCell ref="K529:L529"/>
    <mergeCell ref="X529:AB529"/>
    <mergeCell ref="T327:W327"/>
    <mergeCell ref="X323:AA324"/>
    <mergeCell ref="P324:S324"/>
    <mergeCell ref="T324:W324"/>
    <mergeCell ref="B325:G325"/>
    <mergeCell ref="H325:K325"/>
    <mergeCell ref="L325:O325"/>
    <mergeCell ref="P325:S325"/>
    <mergeCell ref="T325:W325"/>
    <mergeCell ref="X325:AA334"/>
    <mergeCell ref="P332:S332"/>
    <mergeCell ref="T332:W332"/>
    <mergeCell ref="T329:W329"/>
    <mergeCell ref="T316:W316"/>
    <mergeCell ref="B317:G317"/>
    <mergeCell ref="H317:K317"/>
    <mergeCell ref="H315:K315"/>
    <mergeCell ref="L315:O315"/>
    <mergeCell ref="P315:S315"/>
    <mergeCell ref="T315:W315"/>
    <mergeCell ref="B330:G330"/>
    <mergeCell ref="H330:K330"/>
    <mergeCell ref="L330:O330"/>
    <mergeCell ref="P330:S330"/>
    <mergeCell ref="T330:W330"/>
    <mergeCell ref="P317:S317"/>
    <mergeCell ref="T317:W317"/>
    <mergeCell ref="B318:G318"/>
    <mergeCell ref="H318:K318"/>
    <mergeCell ref="H326:K326"/>
    <mergeCell ref="L326:O326"/>
    <mergeCell ref="P326:S326"/>
    <mergeCell ref="T326:W326"/>
    <mergeCell ref="B326:G326"/>
    <mergeCell ref="L317:O317"/>
    <mergeCell ref="B328:G328"/>
    <mergeCell ref="H328:K328"/>
    <mergeCell ref="L328:O328"/>
    <mergeCell ref="P328:S328"/>
    <mergeCell ref="T328:W328"/>
    <mergeCell ref="B327:G327"/>
    <mergeCell ref="H327:K327"/>
    <mergeCell ref="B198:G198"/>
    <mergeCell ref="B316:G316"/>
    <mergeCell ref="H316:K316"/>
    <mergeCell ref="L316:O316"/>
    <mergeCell ref="P316:S316"/>
    <mergeCell ref="B329:G329"/>
    <mergeCell ref="H329:K329"/>
    <mergeCell ref="L329:O329"/>
    <mergeCell ref="P329:S329"/>
    <mergeCell ref="L320:O320"/>
    <mergeCell ref="P320:S320"/>
    <mergeCell ref="T320:W320"/>
    <mergeCell ref="B321:G321"/>
    <mergeCell ref="H321:K321"/>
    <mergeCell ref="L321:O321"/>
    <mergeCell ref="P321:S321"/>
    <mergeCell ref="T321:W321"/>
    <mergeCell ref="P322:S322"/>
    <mergeCell ref="T322:W322"/>
    <mergeCell ref="B322:G322"/>
    <mergeCell ref="H322:K322"/>
    <mergeCell ref="L322:O322"/>
    <mergeCell ref="L194:O194"/>
    <mergeCell ref="P194:S194"/>
    <mergeCell ref="B283:AB284"/>
    <mergeCell ref="B333:G333"/>
    <mergeCell ref="H333:K333"/>
    <mergeCell ref="L333:O333"/>
    <mergeCell ref="P333:S333"/>
    <mergeCell ref="T333:W333"/>
    <mergeCell ref="B195:G195"/>
    <mergeCell ref="B311:G312"/>
    <mergeCell ref="L314:O314"/>
    <mergeCell ref="P314:S314"/>
    <mergeCell ref="T314:W314"/>
    <mergeCell ref="B315:G315"/>
    <mergeCell ref="B331:G331"/>
    <mergeCell ref="H331:K331"/>
    <mergeCell ref="L331:O331"/>
    <mergeCell ref="P331:S331"/>
    <mergeCell ref="T331:W331"/>
    <mergeCell ref="H314:K314"/>
    <mergeCell ref="B332:G332"/>
    <mergeCell ref="H332:K332"/>
    <mergeCell ref="L332:O332"/>
    <mergeCell ref="X313:AA322"/>
    <mergeCell ref="P318:S318"/>
    <mergeCell ref="T318:W318"/>
    <mergeCell ref="B319:G319"/>
    <mergeCell ref="H319:K319"/>
    <mergeCell ref="P319:S319"/>
    <mergeCell ref="T319:W319"/>
    <mergeCell ref="B320:G320"/>
    <mergeCell ref="H320:K320"/>
    <mergeCell ref="C596:D596"/>
    <mergeCell ref="C597:D597"/>
    <mergeCell ref="E594:J594"/>
    <mergeCell ref="E596:J596"/>
    <mergeCell ref="F527:G527"/>
    <mergeCell ref="T478:W478"/>
    <mergeCell ref="T477:W477"/>
    <mergeCell ref="B393:AB394"/>
    <mergeCell ref="J342:K342"/>
    <mergeCell ref="N480:O480"/>
    <mergeCell ref="N479:O479"/>
    <mergeCell ref="T483:W483"/>
    <mergeCell ref="T480:W480"/>
    <mergeCell ref="T355:W355"/>
    <mergeCell ref="B525:E526"/>
    <mergeCell ref="F525:G526"/>
    <mergeCell ref="K527:L527"/>
    <mergeCell ref="Y563:AB563"/>
    <mergeCell ref="Y562:AB562"/>
    <mergeCell ref="AA588:AB588"/>
    <mergeCell ref="X586:Z587"/>
    <mergeCell ref="E586:F587"/>
    <mergeCell ref="R554:T554"/>
    <mergeCell ref="R555:T555"/>
    <mergeCell ref="O554:Q555"/>
    <mergeCell ref="I590:J590"/>
    <mergeCell ref="R590:S590"/>
    <mergeCell ref="X588:Z588"/>
    <mergeCell ref="M588:N588"/>
    <mergeCell ref="P589:Q589"/>
    <mergeCell ref="I588:J588"/>
    <mergeCell ref="K590:L590"/>
    <mergeCell ref="Q60:AB60"/>
    <mergeCell ref="B61:E61"/>
    <mergeCell ref="B334:G334"/>
    <mergeCell ref="H334:K334"/>
    <mergeCell ref="L334:O334"/>
    <mergeCell ref="P334:S334"/>
    <mergeCell ref="B60:E60"/>
    <mergeCell ref="F60:M60"/>
    <mergeCell ref="N60:P60"/>
    <mergeCell ref="T334:W334"/>
    <mergeCell ref="B451:G451"/>
    <mergeCell ref="B454:G454"/>
    <mergeCell ref="B455:G455"/>
    <mergeCell ref="H455:I455"/>
    <mergeCell ref="B453:G453"/>
    <mergeCell ref="B58:E59"/>
    <mergeCell ref="B194:G194"/>
    <mergeCell ref="H194:K194"/>
    <mergeCell ref="H311:K312"/>
    <mergeCell ref="B314:G314"/>
    <mergeCell ref="B449:G450"/>
    <mergeCell ref="H449:K450"/>
    <mergeCell ref="L450:O450"/>
    <mergeCell ref="B452:G452"/>
    <mergeCell ref="H452:I452"/>
    <mergeCell ref="J452:K452"/>
    <mergeCell ref="P451:S451"/>
    <mergeCell ref="T453:W453"/>
    <mergeCell ref="L453:M453"/>
    <mergeCell ref="H451:I451"/>
    <mergeCell ref="L452:M452"/>
    <mergeCell ref="N451:O451"/>
    <mergeCell ref="I556:K556"/>
    <mergeCell ref="L556:N556"/>
    <mergeCell ref="O556:Q556"/>
    <mergeCell ref="K589:L589"/>
    <mergeCell ref="B563:Q563"/>
    <mergeCell ref="B562:Q562"/>
    <mergeCell ref="V563:X563"/>
    <mergeCell ref="V562:X562"/>
    <mergeCell ref="C588:D588"/>
    <mergeCell ref="C590:D590"/>
    <mergeCell ref="C589:D589"/>
    <mergeCell ref="E590:F590"/>
    <mergeCell ref="G590:H590"/>
    <mergeCell ref="E589:F589"/>
    <mergeCell ref="B561:Q561"/>
    <mergeCell ref="C591:D591"/>
    <mergeCell ref="E591:F591"/>
    <mergeCell ref="G591:H591"/>
    <mergeCell ref="I591:J591"/>
    <mergeCell ref="R591:S591"/>
    <mergeCell ref="K591:L591"/>
    <mergeCell ref="M591:N591"/>
    <mergeCell ref="P591:Q591"/>
    <mergeCell ref="C586:D587"/>
    <mergeCell ref="P585:T585"/>
    <mergeCell ref="P586:Q587"/>
    <mergeCell ref="R586:S587"/>
    <mergeCell ref="U586:W587"/>
    <mergeCell ref="G586:H587"/>
    <mergeCell ref="I586:J587"/>
    <mergeCell ref="K585:O585"/>
    <mergeCell ref="K586:L587"/>
    <mergeCell ref="B583:B587"/>
    <mergeCell ref="C583:J583"/>
    <mergeCell ref="K583:AB583"/>
    <mergeCell ref="C584:J585"/>
    <mergeCell ref="K584:O584"/>
    <mergeCell ref="P584:T584"/>
    <mergeCell ref="U584:AB584"/>
    <mergeCell ref="K595:AB595"/>
    <mergeCell ref="K596:AB596"/>
    <mergeCell ref="K597:AB597"/>
    <mergeCell ref="E595:J595"/>
    <mergeCell ref="E597:J597"/>
    <mergeCell ref="E598:J598"/>
    <mergeCell ref="V609:W611"/>
    <mergeCell ref="B618:F619"/>
    <mergeCell ref="G618:I619"/>
    <mergeCell ref="B616:F617"/>
    <mergeCell ref="G616:I617"/>
    <mergeCell ref="B612:F613"/>
    <mergeCell ref="G612:I613"/>
    <mergeCell ref="G608:I611"/>
    <mergeCell ref="J608:L611"/>
    <mergeCell ref="S608:U611"/>
    <mergeCell ref="M609:N611"/>
    <mergeCell ref="B614:F615"/>
    <mergeCell ref="G614:I615"/>
    <mergeCell ref="B608:F611"/>
    <mergeCell ref="S612:U612"/>
    <mergeCell ref="J614:L614"/>
    <mergeCell ref="Q613:R613"/>
    <mergeCell ref="AB612:AB634"/>
    <mergeCell ref="Q609:R611"/>
    <mergeCell ref="AB643:AB647"/>
    <mergeCell ref="B705:AA705"/>
    <mergeCell ref="B643:AA643"/>
    <mergeCell ref="B644:F647"/>
    <mergeCell ref="G644:I647"/>
    <mergeCell ref="J644:L647"/>
    <mergeCell ref="S644:U647"/>
    <mergeCell ref="M645:N647"/>
    <mergeCell ref="O645:P645"/>
    <mergeCell ref="Q645:R647"/>
    <mergeCell ref="B748:B749"/>
    <mergeCell ref="AB678:AB682"/>
    <mergeCell ref="B670:AA670"/>
    <mergeCell ref="B678:AA678"/>
    <mergeCell ref="B679:F682"/>
    <mergeCell ref="G679:I682"/>
    <mergeCell ref="J679:L682"/>
    <mergeCell ref="S679:U682"/>
    <mergeCell ref="M680:N682"/>
    <mergeCell ref="O680:P680"/>
    <mergeCell ref="AB683:AB705"/>
    <mergeCell ref="X716:Y717"/>
    <mergeCell ref="X718:Y718"/>
    <mergeCell ref="X719:Y719"/>
    <mergeCell ref="X720:Y720"/>
    <mergeCell ref="X721:Y721"/>
    <mergeCell ref="S720:U720"/>
    <mergeCell ref="O716:P717"/>
    <mergeCell ref="V720:W720"/>
    <mergeCell ref="X685:Y685"/>
    <mergeCell ref="X686:Y686"/>
    <mergeCell ref="V685:W685"/>
    <mergeCell ref="K762:M762"/>
    <mergeCell ref="Q749:R749"/>
    <mergeCell ref="C749:D749"/>
    <mergeCell ref="E749:F749"/>
    <mergeCell ref="I749:J749"/>
    <mergeCell ref="K749:L749"/>
    <mergeCell ref="G749:H749"/>
    <mergeCell ref="M750:N750"/>
    <mergeCell ref="K751:L751"/>
    <mergeCell ref="O751:P751"/>
    <mergeCell ref="K767:M768"/>
    <mergeCell ref="N767:R768"/>
    <mergeCell ref="B765:E766"/>
    <mergeCell ref="F765:J766"/>
    <mergeCell ref="K765:M766"/>
    <mergeCell ref="N765:R766"/>
    <mergeCell ref="B457:G457"/>
    <mergeCell ref="P479:S479"/>
    <mergeCell ref="H457:I457"/>
    <mergeCell ref="N457:O457"/>
    <mergeCell ref="B460:G460"/>
    <mergeCell ref="P460:S460"/>
    <mergeCell ref="B469:G469"/>
    <mergeCell ref="B468:G468"/>
    <mergeCell ref="P470:S470"/>
    <mergeCell ref="P471:S471"/>
    <mergeCell ref="L467:O467"/>
    <mergeCell ref="L468:O468"/>
    <mergeCell ref="B472:G472"/>
    <mergeCell ref="P472:S472"/>
    <mergeCell ref="N478:O478"/>
    <mergeCell ref="B479:G479"/>
    <mergeCell ref="S767:Y768"/>
    <mergeCell ref="Z767:AB767"/>
    <mergeCell ref="Z768:AB768"/>
    <mergeCell ref="Z762:AB762"/>
    <mergeCell ref="S762:Y762"/>
    <mergeCell ref="Z764:AB764"/>
    <mergeCell ref="S765:Y766"/>
    <mergeCell ref="Z765:AB765"/>
    <mergeCell ref="Z766:AB766"/>
    <mergeCell ref="Z763:AB763"/>
    <mergeCell ref="N762:R762"/>
    <mergeCell ref="N763:R764"/>
    <mergeCell ref="M749:N749"/>
    <mergeCell ref="O749:P749"/>
    <mergeCell ref="G748:J748"/>
    <mergeCell ref="K748:N748"/>
    <mergeCell ref="S763:Y764"/>
    <mergeCell ref="B758:AB760"/>
    <mergeCell ref="B762:E762"/>
    <mergeCell ref="Q757:R757"/>
    <mergeCell ref="O748:R748"/>
    <mergeCell ref="C748:F748"/>
    <mergeCell ref="Q754:R754"/>
    <mergeCell ref="C755:D755"/>
    <mergeCell ref="E755:F755"/>
    <mergeCell ref="G755:H755"/>
    <mergeCell ref="I755:J755"/>
    <mergeCell ref="K755:L755"/>
    <mergeCell ref="O755:P755"/>
    <mergeCell ref="G754:H754"/>
    <mergeCell ref="Q755:R755"/>
    <mergeCell ref="I754:J754"/>
    <mergeCell ref="T451:W451"/>
    <mergeCell ref="T452:W452"/>
    <mergeCell ref="H458:I458"/>
    <mergeCell ref="L458:M458"/>
    <mergeCell ref="J451:K451"/>
    <mergeCell ref="L454:M454"/>
    <mergeCell ref="L455:M455"/>
    <mergeCell ref="J457:K457"/>
    <mergeCell ref="L456:M456"/>
    <mergeCell ref="H454:I454"/>
    <mergeCell ref="J454:K454"/>
    <mergeCell ref="J456:K456"/>
    <mergeCell ref="T455:W455"/>
    <mergeCell ref="T456:W456"/>
    <mergeCell ref="J458:K458"/>
    <mergeCell ref="P458:S458"/>
    <mergeCell ref="T457:W457"/>
    <mergeCell ref="T458:W458"/>
    <mergeCell ref="N458:O458"/>
    <mergeCell ref="P457:S457"/>
    <mergeCell ref="N456:O456"/>
    <mergeCell ref="P455:S455"/>
    <mergeCell ref="P453:S453"/>
    <mergeCell ref="P454:S454"/>
    <mergeCell ref="N455:O455"/>
    <mergeCell ref="B459:G459"/>
    <mergeCell ref="H459:I459"/>
    <mergeCell ref="J459:K459"/>
    <mergeCell ref="P459:S459"/>
    <mergeCell ref="T459:W459"/>
    <mergeCell ref="N459:O459"/>
    <mergeCell ref="L459:M459"/>
    <mergeCell ref="B458:G458"/>
    <mergeCell ref="T471:W471"/>
    <mergeCell ref="B461:G462"/>
    <mergeCell ref="H461:K462"/>
    <mergeCell ref="L462:O462"/>
    <mergeCell ref="T462:W462"/>
    <mergeCell ref="B463:G463"/>
    <mergeCell ref="P464:S464"/>
    <mergeCell ref="P465:S465"/>
    <mergeCell ref="P466:S466"/>
    <mergeCell ref="T464:W464"/>
    <mergeCell ref="T469:W469"/>
    <mergeCell ref="T470:W470"/>
    <mergeCell ref="T468:W468"/>
    <mergeCell ref="B464:G464"/>
    <mergeCell ref="B466:G466"/>
    <mergeCell ref="B465:G465"/>
    <mergeCell ref="T465:W465"/>
    <mergeCell ref="B467:G467"/>
    <mergeCell ref="P468:S468"/>
    <mergeCell ref="B471:G471"/>
    <mergeCell ref="B470:G470"/>
    <mergeCell ref="P467:S467"/>
    <mergeCell ref="P469:S469"/>
    <mergeCell ref="T474:W474"/>
    <mergeCell ref="P473:S473"/>
    <mergeCell ref="T473:W473"/>
    <mergeCell ref="P474:S474"/>
    <mergeCell ref="B476:G476"/>
    <mergeCell ref="H476:I476"/>
    <mergeCell ref="J476:K476"/>
    <mergeCell ref="L476:M476"/>
    <mergeCell ref="N476:O476"/>
    <mergeCell ref="B475:G475"/>
    <mergeCell ref="H475:I475"/>
    <mergeCell ref="J475:K475"/>
    <mergeCell ref="L475:M475"/>
    <mergeCell ref="N475:O475"/>
    <mergeCell ref="P475:S475"/>
    <mergeCell ref="T476:W476"/>
    <mergeCell ref="T460:W460"/>
    <mergeCell ref="Q756:R756"/>
    <mergeCell ref="C757:D757"/>
    <mergeCell ref="E757:F757"/>
    <mergeCell ref="G757:H757"/>
    <mergeCell ref="I757:J757"/>
    <mergeCell ref="K757:L757"/>
    <mergeCell ref="O757:P757"/>
    <mergeCell ref="K754:L754"/>
    <mergeCell ref="I753:J753"/>
    <mergeCell ref="M756:N756"/>
    <mergeCell ref="O756:P756"/>
    <mergeCell ref="M757:N757"/>
    <mergeCell ref="M754:N754"/>
    <mergeCell ref="O754:P754"/>
    <mergeCell ref="P476:S476"/>
    <mergeCell ref="O609:P609"/>
    <mergeCell ref="B607:AA607"/>
    <mergeCell ref="R556:T556"/>
    <mergeCell ref="I752:J752"/>
    <mergeCell ref="K752:L752"/>
    <mergeCell ref="Z612:AA612"/>
    <mergeCell ref="J613:L613"/>
    <mergeCell ref="M613:N613"/>
    <mergeCell ref="J479:K479"/>
    <mergeCell ref="N482:O482"/>
    <mergeCell ref="B481:G481"/>
    <mergeCell ref="B477:G477"/>
    <mergeCell ref="H477:I477"/>
    <mergeCell ref="J477:K477"/>
    <mergeCell ref="N477:O477"/>
    <mergeCell ref="B480:G480"/>
    <mergeCell ref="H480:I480"/>
    <mergeCell ref="X609:Y609"/>
    <mergeCell ref="AB648:AB670"/>
    <mergeCell ref="AB607:AB611"/>
    <mergeCell ref="B484:G484"/>
    <mergeCell ref="F61:M61"/>
    <mergeCell ref="N62:P62"/>
    <mergeCell ref="Q62:AB62"/>
    <mergeCell ref="T466:W466"/>
    <mergeCell ref="T467:W467"/>
    <mergeCell ref="T463:W463"/>
    <mergeCell ref="P456:S456"/>
    <mergeCell ref="T454:W454"/>
    <mergeCell ref="P463:S463"/>
    <mergeCell ref="B65:E65"/>
    <mergeCell ref="F65:M65"/>
    <mergeCell ref="N65:P65"/>
    <mergeCell ref="Q65:AB65"/>
    <mergeCell ref="X311:AA312"/>
    <mergeCell ref="L312:O312"/>
    <mergeCell ref="P312:S312"/>
    <mergeCell ref="T312:W312"/>
    <mergeCell ref="B62:E62"/>
    <mergeCell ref="B63:E63"/>
    <mergeCell ref="N63:P63"/>
    <mergeCell ref="Q63:AB63"/>
    <mergeCell ref="B64:E64"/>
    <mergeCell ref="F64:M64"/>
    <mergeCell ref="S613:U613"/>
    <mergeCell ref="V613:W613"/>
    <mergeCell ref="Z613:AA613"/>
    <mergeCell ref="T472:W472"/>
    <mergeCell ref="B473:G474"/>
    <mergeCell ref="O58:Q58"/>
    <mergeCell ref="Q64:AB64"/>
    <mergeCell ref="F58:H58"/>
    <mergeCell ref="O59:Q59"/>
    <mergeCell ref="F59:H59"/>
    <mergeCell ref="N64:P64"/>
    <mergeCell ref="F63:M63"/>
    <mergeCell ref="N61:P61"/>
    <mergeCell ref="Q61:AB61"/>
    <mergeCell ref="I58:K58"/>
    <mergeCell ref="I59:K59"/>
    <mergeCell ref="L58:N58"/>
    <mergeCell ref="L59:N59"/>
    <mergeCell ref="L555:N555"/>
    <mergeCell ref="L551:N551"/>
    <mergeCell ref="I554:K555"/>
    <mergeCell ref="L554:N554"/>
    <mergeCell ref="L318:O318"/>
    <mergeCell ref="L512:O512"/>
    <mergeCell ref="L319:O319"/>
    <mergeCell ref="R551:T551"/>
    <mergeCell ref="R552:T552"/>
    <mergeCell ref="O553:Q553"/>
    <mergeCell ref="R553:T553"/>
    <mergeCell ref="I553:K553"/>
    <mergeCell ref="L553:N553"/>
    <mergeCell ref="I551:K552"/>
    <mergeCell ref="O551:Q552"/>
    <mergeCell ref="L552:N552"/>
    <mergeCell ref="K542:L542"/>
    <mergeCell ref="B313:G313"/>
    <mergeCell ref="H313:K313"/>
    <mergeCell ref="Q614:R614"/>
    <mergeCell ref="S614:U614"/>
    <mergeCell ref="V614:W614"/>
    <mergeCell ref="Z614:AA614"/>
    <mergeCell ref="J615:L615"/>
    <mergeCell ref="M615:N615"/>
    <mergeCell ref="Q615:R615"/>
    <mergeCell ref="S615:U615"/>
    <mergeCell ref="V615:W615"/>
    <mergeCell ref="Z615:AA615"/>
    <mergeCell ref="J616:L616"/>
    <mergeCell ref="M616:N616"/>
    <mergeCell ref="Q616:R616"/>
    <mergeCell ref="S616:U616"/>
    <mergeCell ref="V616:W616"/>
    <mergeCell ref="Z616:AA616"/>
    <mergeCell ref="X616:Y616"/>
    <mergeCell ref="O616:P616"/>
    <mergeCell ref="J617:L617"/>
    <mergeCell ref="M617:N617"/>
    <mergeCell ref="Q617:R617"/>
    <mergeCell ref="S617:U617"/>
    <mergeCell ref="V617:W617"/>
    <mergeCell ref="Z617:AA617"/>
    <mergeCell ref="X617:Y617"/>
    <mergeCell ref="O617:P617"/>
    <mergeCell ref="J618:L618"/>
    <mergeCell ref="M618:N618"/>
    <mergeCell ref="Q618:R618"/>
    <mergeCell ref="S618:U618"/>
    <mergeCell ref="V618:W618"/>
    <mergeCell ref="Z618:AA618"/>
    <mergeCell ref="X618:Y618"/>
    <mergeCell ref="O618:P618"/>
    <mergeCell ref="S620:U620"/>
    <mergeCell ref="V620:W620"/>
    <mergeCell ref="Z620:AA620"/>
    <mergeCell ref="J619:L619"/>
    <mergeCell ref="M619:N619"/>
    <mergeCell ref="Q619:R619"/>
    <mergeCell ref="S619:U619"/>
    <mergeCell ref="V619:W619"/>
    <mergeCell ref="Z619:AA619"/>
    <mergeCell ref="O619:P619"/>
    <mergeCell ref="G620:I621"/>
    <mergeCell ref="B622:F623"/>
    <mergeCell ref="G622:I623"/>
    <mergeCell ref="J623:L623"/>
    <mergeCell ref="M623:N623"/>
    <mergeCell ref="Q623:R623"/>
    <mergeCell ref="J620:L620"/>
    <mergeCell ref="M620:N620"/>
    <mergeCell ref="Q620:R620"/>
    <mergeCell ref="Z621:AA621"/>
    <mergeCell ref="J622:L622"/>
    <mergeCell ref="M622:N622"/>
    <mergeCell ref="Q622:R622"/>
    <mergeCell ref="S622:U622"/>
    <mergeCell ref="V622:W622"/>
    <mergeCell ref="Z622:AA622"/>
    <mergeCell ref="J621:L621"/>
    <mergeCell ref="M621:N621"/>
    <mergeCell ref="Q621:R621"/>
    <mergeCell ref="Z623:AA623"/>
    <mergeCell ref="S621:U621"/>
    <mergeCell ref="V621:W621"/>
    <mergeCell ref="S623:U623"/>
    <mergeCell ref="V623:W623"/>
    <mergeCell ref="B620:F621"/>
    <mergeCell ref="V627:W627"/>
    <mergeCell ref="J624:L624"/>
    <mergeCell ref="M624:N624"/>
    <mergeCell ref="Q624:R624"/>
    <mergeCell ref="S624:U624"/>
    <mergeCell ref="V624:W624"/>
    <mergeCell ref="Z624:AA624"/>
    <mergeCell ref="Q625:R625"/>
    <mergeCell ref="B624:F625"/>
    <mergeCell ref="G624:I625"/>
    <mergeCell ref="B626:F627"/>
    <mergeCell ref="G626:I627"/>
    <mergeCell ref="J627:L627"/>
    <mergeCell ref="M627:N627"/>
    <mergeCell ref="Q627:R627"/>
    <mergeCell ref="Z625:AA625"/>
    <mergeCell ref="J626:L626"/>
    <mergeCell ref="M626:N626"/>
    <mergeCell ref="Q626:R626"/>
    <mergeCell ref="S626:U626"/>
    <mergeCell ref="V626:W626"/>
    <mergeCell ref="Z626:AA626"/>
    <mergeCell ref="J625:L625"/>
    <mergeCell ref="X625:Y625"/>
    <mergeCell ref="M625:N625"/>
    <mergeCell ref="V625:W625"/>
    <mergeCell ref="J631:L631"/>
    <mergeCell ref="M631:N631"/>
    <mergeCell ref="Z629:AA629"/>
    <mergeCell ref="J630:L630"/>
    <mergeCell ref="M630:N630"/>
    <mergeCell ref="Q630:R630"/>
    <mergeCell ref="S630:U630"/>
    <mergeCell ref="V630:W630"/>
    <mergeCell ref="Z630:AA630"/>
    <mergeCell ref="J629:L629"/>
    <mergeCell ref="M629:N629"/>
    <mergeCell ref="Q629:R629"/>
    <mergeCell ref="X630:Y630"/>
    <mergeCell ref="X631:Y631"/>
    <mergeCell ref="X629:Y629"/>
    <mergeCell ref="S629:U629"/>
    <mergeCell ref="V629:W629"/>
    <mergeCell ref="K750:L750"/>
    <mergeCell ref="C751:D751"/>
    <mergeCell ref="E751:F751"/>
    <mergeCell ref="K753:L753"/>
    <mergeCell ref="C750:D750"/>
    <mergeCell ref="E750:F750"/>
    <mergeCell ref="C753:D753"/>
    <mergeCell ref="E753:F753"/>
    <mergeCell ref="G753:H753"/>
    <mergeCell ref="I751:J751"/>
    <mergeCell ref="B750:B751"/>
    <mergeCell ref="B756:B757"/>
    <mergeCell ref="C756:D756"/>
    <mergeCell ref="G751:H751"/>
    <mergeCell ref="G750:H750"/>
    <mergeCell ref="C754:D754"/>
    <mergeCell ref="E756:F756"/>
    <mergeCell ref="E754:F754"/>
    <mergeCell ref="B752:B753"/>
    <mergeCell ref="G756:H756"/>
    <mergeCell ref="B763:E764"/>
    <mergeCell ref="K763:M764"/>
    <mergeCell ref="F763:J764"/>
    <mergeCell ref="B767:E768"/>
    <mergeCell ref="F767:J768"/>
    <mergeCell ref="C752:D752"/>
    <mergeCell ref="E752:F752"/>
    <mergeCell ref="G752:H752"/>
    <mergeCell ref="B754:B755"/>
    <mergeCell ref="M755:N755"/>
    <mergeCell ref="M794:N795"/>
    <mergeCell ref="Q787:R787"/>
    <mergeCell ref="O753:P753"/>
    <mergeCell ref="Q753:R753"/>
    <mergeCell ref="B786:B787"/>
    <mergeCell ref="C786:F786"/>
    <mergeCell ref="G786:J786"/>
    <mergeCell ref="K786:N786"/>
    <mergeCell ref="O786:R786"/>
    <mergeCell ref="C787:D787"/>
    <mergeCell ref="B794:B795"/>
    <mergeCell ref="C794:D795"/>
    <mergeCell ref="E794:F795"/>
    <mergeCell ref="G794:H795"/>
    <mergeCell ref="I794:J795"/>
    <mergeCell ref="K794:L795"/>
    <mergeCell ref="I773:L773"/>
    <mergeCell ref="B774:D774"/>
    <mergeCell ref="B776:D776"/>
    <mergeCell ref="E776:H776"/>
    <mergeCell ref="I776:L776"/>
    <mergeCell ref="B773:D773"/>
    <mergeCell ref="K798:M799"/>
    <mergeCell ref="N798:R799"/>
    <mergeCell ref="S798:Y799"/>
    <mergeCell ref="Z798:AB799"/>
    <mergeCell ref="B797:E797"/>
    <mergeCell ref="F797:J797"/>
    <mergeCell ref="K797:M797"/>
    <mergeCell ref="N797:R797"/>
    <mergeCell ref="S797:Y797"/>
    <mergeCell ref="Z797:AB797"/>
    <mergeCell ref="H780:V780"/>
    <mergeCell ref="W780:AB780"/>
    <mergeCell ref="C778:G778"/>
    <mergeCell ref="H778:V778"/>
    <mergeCell ref="K804:M805"/>
    <mergeCell ref="B800:E801"/>
    <mergeCell ref="F800:J801"/>
    <mergeCell ref="K800:M801"/>
    <mergeCell ref="N800:R801"/>
    <mergeCell ref="S800:Y801"/>
    <mergeCell ref="E790:F791"/>
    <mergeCell ref="G790:H791"/>
    <mergeCell ref="I790:J791"/>
    <mergeCell ref="K790:L791"/>
    <mergeCell ref="M790:N791"/>
    <mergeCell ref="O790:P791"/>
    <mergeCell ref="Q790:R791"/>
    <mergeCell ref="B790:B791"/>
    <mergeCell ref="H782:V782"/>
    <mergeCell ref="K788:L789"/>
    <mergeCell ref="B806:E807"/>
    <mergeCell ref="F806:J807"/>
    <mergeCell ref="K806:M807"/>
    <mergeCell ref="N806:R807"/>
    <mergeCell ref="B804:E805"/>
    <mergeCell ref="F804:J805"/>
    <mergeCell ref="H781:V781"/>
    <mergeCell ref="W781:AB781"/>
    <mergeCell ref="W778:AB778"/>
    <mergeCell ref="C779:G779"/>
    <mergeCell ref="W782:AB782"/>
    <mergeCell ref="C783:G783"/>
    <mergeCell ref="H783:V783"/>
    <mergeCell ref="W783:AB783"/>
    <mergeCell ref="W779:AB779"/>
    <mergeCell ref="C780:G780"/>
    <mergeCell ref="M788:N789"/>
    <mergeCell ref="O792:P793"/>
    <mergeCell ref="Q792:R793"/>
    <mergeCell ref="M792:N793"/>
    <mergeCell ref="B792:B793"/>
    <mergeCell ref="C792:D793"/>
    <mergeCell ref="E792:F793"/>
    <mergeCell ref="G792:H793"/>
    <mergeCell ref="I792:J793"/>
    <mergeCell ref="K792:L793"/>
    <mergeCell ref="C788:D789"/>
    <mergeCell ref="E788:F789"/>
    <mergeCell ref="G788:H789"/>
    <mergeCell ref="O788:P789"/>
    <mergeCell ref="Q788:R789"/>
    <mergeCell ref="C790:D791"/>
    <mergeCell ref="S750:T751"/>
    <mergeCell ref="S752:T753"/>
    <mergeCell ref="Q750:R750"/>
    <mergeCell ref="O750:P750"/>
    <mergeCell ref="O787:P787"/>
    <mergeCell ref="S754:T755"/>
    <mergeCell ref="S756:T757"/>
    <mergeCell ref="B777:AB777"/>
    <mergeCell ref="E787:F787"/>
    <mergeCell ref="I787:J787"/>
    <mergeCell ref="H779:V779"/>
    <mergeCell ref="E774:H774"/>
    <mergeCell ref="I774:L774"/>
    <mergeCell ref="S748:T749"/>
    <mergeCell ref="Q751:R751"/>
    <mergeCell ref="M752:N752"/>
    <mergeCell ref="O752:P752"/>
    <mergeCell ref="G787:H787"/>
    <mergeCell ref="C781:G781"/>
    <mergeCell ref="Q752:R752"/>
    <mergeCell ref="M753:N753"/>
    <mergeCell ref="F762:J762"/>
    <mergeCell ref="M751:N751"/>
    <mergeCell ref="I756:J756"/>
    <mergeCell ref="K756:L756"/>
    <mergeCell ref="I750:J750"/>
    <mergeCell ref="K787:L787"/>
    <mergeCell ref="M787:N787"/>
    <mergeCell ref="B775:D775"/>
    <mergeCell ref="E775:H775"/>
    <mergeCell ref="I775:L775"/>
    <mergeCell ref="C782:G782"/>
    <mergeCell ref="E773:H773"/>
    <mergeCell ref="B788:B789"/>
    <mergeCell ref="I788:J789"/>
    <mergeCell ref="B796:AB796"/>
    <mergeCell ref="B802:E803"/>
    <mergeCell ref="F802:J803"/>
    <mergeCell ref="K802:M803"/>
    <mergeCell ref="N802:R803"/>
    <mergeCell ref="S802:Y803"/>
    <mergeCell ref="Z802:AB803"/>
    <mergeCell ref="Z800:AB801"/>
    <mergeCell ref="B798:E799"/>
    <mergeCell ref="F798:J799"/>
    <mergeCell ref="B557:AB557"/>
    <mergeCell ref="K536:AB536"/>
    <mergeCell ref="G536:J537"/>
    <mergeCell ref="S806:Y807"/>
    <mergeCell ref="Z806:AB807"/>
    <mergeCell ref="N804:R805"/>
    <mergeCell ref="S804:Y805"/>
    <mergeCell ref="Z804:AB805"/>
    <mergeCell ref="O794:P795"/>
    <mergeCell ref="Q794:R795"/>
    <mergeCell ref="B536:F537"/>
    <mergeCell ref="B541:F542"/>
    <mergeCell ref="G541:J542"/>
    <mergeCell ref="K541:AB541"/>
    <mergeCell ref="B546:F547"/>
    <mergeCell ref="G546:J547"/>
    <mergeCell ref="K546:AB546"/>
    <mergeCell ref="X538:AB538"/>
    <mergeCell ref="X547:AB547"/>
    <mergeCell ref="B709:AA709"/>
    <mergeCell ref="B710:AA710"/>
    <mergeCell ref="O628:P628"/>
    <mergeCell ref="O627:P627"/>
    <mergeCell ref="O626:P626"/>
    <mergeCell ref="O613:P613"/>
    <mergeCell ref="X621:Y621"/>
    <mergeCell ref="O615:P615"/>
    <mergeCell ref="O614:P614"/>
    <mergeCell ref="S625:U625"/>
    <mergeCell ref="O610:P611"/>
    <mergeCell ref="O633:P633"/>
    <mergeCell ref="O625:P625"/>
    <mergeCell ref="O624:P624"/>
    <mergeCell ref="O623:P623"/>
    <mergeCell ref="O622:P622"/>
    <mergeCell ref="O612:P612"/>
    <mergeCell ref="B638:AA638"/>
    <mergeCell ref="B639:AA639"/>
    <mergeCell ref="V612:W612"/>
    <mergeCell ref="O621:P621"/>
    <mergeCell ref="O620:P620"/>
    <mergeCell ref="Q631:R631"/>
    <mergeCell ref="O631:P631"/>
    <mergeCell ref="Z627:AA627"/>
    <mergeCell ref="J628:L628"/>
    <mergeCell ref="M628:N628"/>
    <mergeCell ref="Q628:R628"/>
    <mergeCell ref="S628:U628"/>
    <mergeCell ref="V628:W628"/>
    <mergeCell ref="Z628:AA628"/>
    <mergeCell ref="X628:Y628"/>
    <mergeCell ref="L313:O313"/>
    <mergeCell ref="P313:S313"/>
    <mergeCell ref="T313:W313"/>
    <mergeCell ref="B482:G482"/>
    <mergeCell ref="B478:G478"/>
    <mergeCell ref="H478:I478"/>
    <mergeCell ref="J478:K478"/>
    <mergeCell ref="J483:K483"/>
    <mergeCell ref="H463:K463"/>
    <mergeCell ref="H464:K464"/>
    <mergeCell ref="H465:K465"/>
    <mergeCell ref="O630:P630"/>
    <mergeCell ref="O629:P629"/>
    <mergeCell ref="X622:Y622"/>
    <mergeCell ref="X623:Y623"/>
    <mergeCell ref="X624:Y624"/>
    <mergeCell ref="Q680:R682"/>
    <mergeCell ref="X649:Y649"/>
    <mergeCell ref="X650:Y650"/>
    <mergeCell ref="X651:Y651"/>
    <mergeCell ref="V645:W647"/>
    <mergeCell ref="X610:Y611"/>
    <mergeCell ref="X612:Y612"/>
    <mergeCell ref="X613:Y613"/>
    <mergeCell ref="X614:Y614"/>
    <mergeCell ref="X615:Y615"/>
    <mergeCell ref="S627:U627"/>
    <mergeCell ref="X626:Y626"/>
    <mergeCell ref="X627:Y627"/>
    <mergeCell ref="X619:Y619"/>
    <mergeCell ref="X620:Y620"/>
    <mergeCell ref="B628:F629"/>
    <mergeCell ref="G628:I629"/>
    <mergeCell ref="B630:F631"/>
    <mergeCell ref="G630:I631"/>
    <mergeCell ref="B360:G360"/>
    <mergeCell ref="H360:I360"/>
    <mergeCell ref="J360:K360"/>
    <mergeCell ref="L360:M360"/>
    <mergeCell ref="N360:O360"/>
    <mergeCell ref="P360:S360"/>
    <mergeCell ref="H362:I362"/>
    <mergeCell ref="J362:K362"/>
    <mergeCell ref="L362:M362"/>
    <mergeCell ref="N362:O362"/>
    <mergeCell ref="P362:S362"/>
    <mergeCell ref="J361:K361"/>
    <mergeCell ref="L361:M361"/>
    <mergeCell ref="N361:O361"/>
    <mergeCell ref="H460:I460"/>
    <mergeCell ref="J460:K460"/>
    <mergeCell ref="L460:M460"/>
    <mergeCell ref="N460:O460"/>
    <mergeCell ref="H453:I453"/>
    <mergeCell ref="P402:S402"/>
    <mergeCell ref="H466:K466"/>
    <mergeCell ref="H467:K467"/>
    <mergeCell ref="H468:K468"/>
    <mergeCell ref="P498:S498"/>
    <mergeCell ref="L463:O463"/>
    <mergeCell ref="L464:O464"/>
    <mergeCell ref="L465:O465"/>
    <mergeCell ref="L466:O466"/>
    <mergeCell ref="P452:S452"/>
    <mergeCell ref="L469:O469"/>
    <mergeCell ref="L470:O470"/>
    <mergeCell ref="L471:O471"/>
    <mergeCell ref="L472:O472"/>
    <mergeCell ref="H488:K488"/>
    <mergeCell ref="P484:S484"/>
    <mergeCell ref="N484:O484"/>
    <mergeCell ref="L484:M484"/>
    <mergeCell ref="J484:K484"/>
    <mergeCell ref="L482:M482"/>
    <mergeCell ref="L477:M477"/>
    <mergeCell ref="H484:I484"/>
    <mergeCell ref="L480:M480"/>
    <mergeCell ref="L481:M481"/>
    <mergeCell ref="H481:I481"/>
    <mergeCell ref="J481:K481"/>
    <mergeCell ref="L478:M478"/>
    <mergeCell ref="N483:O483"/>
    <mergeCell ref="L483:M483"/>
    <mergeCell ref="H479:I479"/>
    <mergeCell ref="H473:K474"/>
    <mergeCell ref="L474:O474"/>
    <mergeCell ref="T505:W505"/>
    <mergeCell ref="T506:W506"/>
    <mergeCell ref="T503:W503"/>
    <mergeCell ref="T504:W504"/>
    <mergeCell ref="T475:W475"/>
    <mergeCell ref="P478:S478"/>
    <mergeCell ref="P481:S481"/>
    <mergeCell ref="P477:S477"/>
    <mergeCell ref="P497:S497"/>
    <mergeCell ref="T497:W497"/>
    <mergeCell ref="P483:S483"/>
    <mergeCell ref="P482:S482"/>
    <mergeCell ref="T495:W495"/>
    <mergeCell ref="T496:W496"/>
    <mergeCell ref="T499:W499"/>
    <mergeCell ref="H490:K490"/>
    <mergeCell ref="L487:O487"/>
    <mergeCell ref="L488:O488"/>
    <mergeCell ref="L489:O489"/>
    <mergeCell ref="L490:O490"/>
    <mergeCell ref="L479:M479"/>
    <mergeCell ref="H483:I483"/>
    <mergeCell ref="J480:K480"/>
    <mergeCell ref="J482:K482"/>
    <mergeCell ref="T484:W484"/>
    <mergeCell ref="T479:W479"/>
    <mergeCell ref="P480:S480"/>
    <mergeCell ref="B520:G520"/>
    <mergeCell ref="P520:S520"/>
    <mergeCell ref="T520:W520"/>
    <mergeCell ref="H520:K520"/>
    <mergeCell ref="L520:O520"/>
    <mergeCell ref="P449:S449"/>
    <mergeCell ref="T449:W449"/>
    <mergeCell ref="P450:S450"/>
    <mergeCell ref="P461:S461"/>
    <mergeCell ref="T461:W461"/>
    <mergeCell ref="B518:G518"/>
    <mergeCell ref="P518:S518"/>
    <mergeCell ref="T518:W518"/>
    <mergeCell ref="H518:K518"/>
    <mergeCell ref="L518:O518"/>
    <mergeCell ref="B519:G519"/>
    <mergeCell ref="P519:S519"/>
    <mergeCell ref="H519:K519"/>
    <mergeCell ref="L519:O519"/>
    <mergeCell ref="T519:W519"/>
    <mergeCell ref="B516:G516"/>
    <mergeCell ref="P516:S516"/>
    <mergeCell ref="T516:W516"/>
    <mergeCell ref="H516:K516"/>
    <mergeCell ref="L516:O516"/>
    <mergeCell ref="B517:G517"/>
    <mergeCell ref="P517:S517"/>
    <mergeCell ref="H517:K517"/>
    <mergeCell ref="L517:O517"/>
    <mergeCell ref="T517:W517"/>
    <mergeCell ref="B514:G514"/>
    <mergeCell ref="P514:S514"/>
    <mergeCell ref="T514:W514"/>
    <mergeCell ref="H514:K514"/>
    <mergeCell ref="L514:O514"/>
    <mergeCell ref="B515:G515"/>
    <mergeCell ref="P515:S515"/>
    <mergeCell ref="H515:K515"/>
    <mergeCell ref="L515:O515"/>
    <mergeCell ref="T515:W515"/>
    <mergeCell ref="B512:G512"/>
    <mergeCell ref="P512:S512"/>
    <mergeCell ref="T512:W512"/>
    <mergeCell ref="H511:K511"/>
    <mergeCell ref="B513:G513"/>
    <mergeCell ref="P513:S513"/>
    <mergeCell ref="H513:K513"/>
    <mergeCell ref="L513:O513"/>
    <mergeCell ref="T513:W513"/>
    <mergeCell ref="H512:K512"/>
    <mergeCell ref="B509:G510"/>
    <mergeCell ref="H509:K510"/>
    <mergeCell ref="L510:O510"/>
    <mergeCell ref="T510:W510"/>
    <mergeCell ref="B511:G511"/>
    <mergeCell ref="P511:S511"/>
    <mergeCell ref="T511:W511"/>
    <mergeCell ref="L511:O511"/>
    <mergeCell ref="B508:G508"/>
    <mergeCell ref="H508:I508"/>
    <mergeCell ref="J508:K508"/>
    <mergeCell ref="L508:M508"/>
    <mergeCell ref="N508:O508"/>
    <mergeCell ref="P508:S508"/>
    <mergeCell ref="B507:G507"/>
    <mergeCell ref="H507:I507"/>
    <mergeCell ref="J507:K507"/>
    <mergeCell ref="L507:M507"/>
    <mergeCell ref="N507:O507"/>
    <mergeCell ref="P507:S507"/>
    <mergeCell ref="P509:S509"/>
    <mergeCell ref="T509:W509"/>
    <mergeCell ref="P510:S510"/>
    <mergeCell ref="T507:W507"/>
    <mergeCell ref="T508:W508"/>
    <mergeCell ref="B506:G506"/>
    <mergeCell ref="H506:I506"/>
    <mergeCell ref="J506:K506"/>
    <mergeCell ref="L506:M506"/>
    <mergeCell ref="N506:O506"/>
    <mergeCell ref="P506:S506"/>
    <mergeCell ref="B505:G505"/>
    <mergeCell ref="H505:I505"/>
    <mergeCell ref="J505:K505"/>
    <mergeCell ref="L505:M505"/>
    <mergeCell ref="N505:O505"/>
    <mergeCell ref="P505:S505"/>
    <mergeCell ref="B504:G504"/>
    <mergeCell ref="H504:I504"/>
    <mergeCell ref="J504:K504"/>
    <mergeCell ref="L504:M504"/>
    <mergeCell ref="N504:O504"/>
    <mergeCell ref="P504:S504"/>
    <mergeCell ref="B503:G503"/>
    <mergeCell ref="H503:I503"/>
    <mergeCell ref="J503:K503"/>
    <mergeCell ref="L503:M503"/>
    <mergeCell ref="N503:O503"/>
    <mergeCell ref="P503:S503"/>
    <mergeCell ref="T501:W501"/>
    <mergeCell ref="B502:G502"/>
    <mergeCell ref="H502:I502"/>
    <mergeCell ref="J502:K502"/>
    <mergeCell ref="L502:M502"/>
    <mergeCell ref="N502:O502"/>
    <mergeCell ref="P502:S502"/>
    <mergeCell ref="T502:W502"/>
    <mergeCell ref="B501:G501"/>
    <mergeCell ref="H501:I501"/>
    <mergeCell ref="J501:K501"/>
    <mergeCell ref="L501:M501"/>
    <mergeCell ref="N501:O501"/>
    <mergeCell ref="P501:S501"/>
    <mergeCell ref="B500:G500"/>
    <mergeCell ref="H500:I500"/>
    <mergeCell ref="J500:K500"/>
    <mergeCell ref="L500:M500"/>
    <mergeCell ref="N500:O500"/>
    <mergeCell ref="P500:S500"/>
    <mergeCell ref="T500:W500"/>
    <mergeCell ref="B497:G498"/>
    <mergeCell ref="H497:K498"/>
    <mergeCell ref="L498:O498"/>
    <mergeCell ref="T498:W498"/>
    <mergeCell ref="B499:G499"/>
    <mergeCell ref="H499:I499"/>
    <mergeCell ref="J499:K499"/>
    <mergeCell ref="L499:M499"/>
    <mergeCell ref="N499:O499"/>
    <mergeCell ref="P499:S499"/>
    <mergeCell ref="B495:G495"/>
    <mergeCell ref="P495:S495"/>
    <mergeCell ref="H495:K495"/>
    <mergeCell ref="L495:O495"/>
    <mergeCell ref="B496:G496"/>
    <mergeCell ref="P496:S496"/>
    <mergeCell ref="H496:K496"/>
    <mergeCell ref="L496:O496"/>
    <mergeCell ref="B493:G493"/>
    <mergeCell ref="P493:S493"/>
    <mergeCell ref="H493:K493"/>
    <mergeCell ref="L493:O493"/>
    <mergeCell ref="T493:W493"/>
    <mergeCell ref="B494:G494"/>
    <mergeCell ref="P494:S494"/>
    <mergeCell ref="T494:W494"/>
    <mergeCell ref="H494:K494"/>
    <mergeCell ref="L494:O494"/>
    <mergeCell ref="B491:G491"/>
    <mergeCell ref="P491:S491"/>
    <mergeCell ref="H491:K491"/>
    <mergeCell ref="L491:O491"/>
    <mergeCell ref="T491:W491"/>
    <mergeCell ref="B492:G492"/>
    <mergeCell ref="P492:S492"/>
    <mergeCell ref="T492:W492"/>
    <mergeCell ref="H492:K492"/>
    <mergeCell ref="L492:O492"/>
    <mergeCell ref="N342:O342"/>
    <mergeCell ref="P489:S489"/>
    <mergeCell ref="T489:W489"/>
    <mergeCell ref="B490:G490"/>
    <mergeCell ref="P490:S490"/>
    <mergeCell ref="T490:W490"/>
    <mergeCell ref="H489:K489"/>
    <mergeCell ref="B489:G489"/>
    <mergeCell ref="P485:S485"/>
    <mergeCell ref="T485:W485"/>
    <mergeCell ref="N345:O345"/>
    <mergeCell ref="B348:G348"/>
    <mergeCell ref="B347:G347"/>
    <mergeCell ref="J350:K350"/>
    <mergeCell ref="L350:M350"/>
    <mergeCell ref="N350:O350"/>
    <mergeCell ref="P350:S350"/>
    <mergeCell ref="T350:W350"/>
    <mergeCell ref="B351:G352"/>
    <mergeCell ref="H351:K352"/>
    <mergeCell ref="B359:G359"/>
    <mergeCell ref="B358:G358"/>
    <mergeCell ref="X339:AA340"/>
    <mergeCell ref="H341:I341"/>
    <mergeCell ref="J341:K341"/>
    <mergeCell ref="L341:M341"/>
    <mergeCell ref="N341:O341"/>
    <mergeCell ref="X341:AA350"/>
    <mergeCell ref="H342:I342"/>
    <mergeCell ref="L340:O340"/>
    <mergeCell ref="L342:M342"/>
    <mergeCell ref="L347:M347"/>
    <mergeCell ref="N347:O347"/>
    <mergeCell ref="P347:S347"/>
    <mergeCell ref="H344:I344"/>
    <mergeCell ref="J344:K344"/>
    <mergeCell ref="L344:M344"/>
    <mergeCell ref="N344:O344"/>
    <mergeCell ref="H345:I345"/>
    <mergeCell ref="J345:K345"/>
    <mergeCell ref="L345:M345"/>
    <mergeCell ref="T347:W347"/>
    <mergeCell ref="H348:I348"/>
    <mergeCell ref="J348:K348"/>
    <mergeCell ref="L348:M348"/>
    <mergeCell ref="N348:O348"/>
    <mergeCell ref="P348:S348"/>
    <mergeCell ref="H347:I347"/>
    <mergeCell ref="J347:K347"/>
    <mergeCell ref="H349:I349"/>
    <mergeCell ref="J349:K349"/>
    <mergeCell ref="L349:M349"/>
    <mergeCell ref="N349:O349"/>
    <mergeCell ref="H350:I350"/>
    <mergeCell ref="X351:AA352"/>
    <mergeCell ref="H353:I353"/>
    <mergeCell ref="J353:K353"/>
    <mergeCell ref="L353:M353"/>
    <mergeCell ref="N353:O353"/>
    <mergeCell ref="X353:AA362"/>
    <mergeCell ref="N354:O354"/>
    <mergeCell ref="H355:I355"/>
    <mergeCell ref="J355:K355"/>
    <mergeCell ref="L355:M355"/>
    <mergeCell ref="N355:O355"/>
    <mergeCell ref="L356:M356"/>
    <mergeCell ref="N356:O356"/>
    <mergeCell ref="H354:I354"/>
    <mergeCell ref="J354:K354"/>
    <mergeCell ref="L354:M354"/>
    <mergeCell ref="H357:I357"/>
    <mergeCell ref="J357:K357"/>
    <mergeCell ref="L357:M357"/>
    <mergeCell ref="N357:O357"/>
    <mergeCell ref="H358:I358"/>
    <mergeCell ref="J358:K358"/>
    <mergeCell ref="L358:M358"/>
    <mergeCell ref="N358:O358"/>
    <mergeCell ref="H359:I359"/>
    <mergeCell ref="J359:K359"/>
    <mergeCell ref="L359:M359"/>
    <mergeCell ref="N359:O359"/>
    <mergeCell ref="P359:S359"/>
    <mergeCell ref="T359:W359"/>
    <mergeCell ref="T360:W360"/>
    <mergeCell ref="T361:W361"/>
    <mergeCell ref="P361:S361"/>
    <mergeCell ref="T362:W362"/>
    <mergeCell ref="B361:G361"/>
    <mergeCell ref="H361:I361"/>
    <mergeCell ref="B363:G364"/>
    <mergeCell ref="H363:K364"/>
    <mergeCell ref="X363:AA364"/>
    <mergeCell ref="L364:O364"/>
    <mergeCell ref="P364:S364"/>
    <mergeCell ref="T364:W364"/>
    <mergeCell ref="B362:G362"/>
    <mergeCell ref="B365:G365"/>
    <mergeCell ref="H365:I365"/>
    <mergeCell ref="J365:K365"/>
    <mergeCell ref="L365:M365"/>
    <mergeCell ref="N365:O365"/>
    <mergeCell ref="P365:S365"/>
    <mergeCell ref="T365:W365"/>
    <mergeCell ref="X365:AA374"/>
    <mergeCell ref="B366:G366"/>
    <mergeCell ref="H366:I366"/>
    <mergeCell ref="J366:K366"/>
    <mergeCell ref="L366:M366"/>
    <mergeCell ref="N366:O366"/>
    <mergeCell ref="P366:S366"/>
    <mergeCell ref="T366:W366"/>
    <mergeCell ref="B367:G367"/>
    <mergeCell ref="H367:I367"/>
    <mergeCell ref="J367:K367"/>
    <mergeCell ref="L367:M367"/>
    <mergeCell ref="N367:O367"/>
    <mergeCell ref="P367:S367"/>
    <mergeCell ref="T367:W367"/>
    <mergeCell ref="P369:S369"/>
    <mergeCell ref="T369:W369"/>
    <mergeCell ref="B368:G368"/>
    <mergeCell ref="H368:I368"/>
    <mergeCell ref="J368:K368"/>
    <mergeCell ref="L368:M368"/>
    <mergeCell ref="N368:O368"/>
    <mergeCell ref="P368:S368"/>
    <mergeCell ref="J370:K370"/>
    <mergeCell ref="L370:M370"/>
    <mergeCell ref="N370:O370"/>
    <mergeCell ref="P370:S370"/>
    <mergeCell ref="T368:W368"/>
    <mergeCell ref="B369:G369"/>
    <mergeCell ref="H369:I369"/>
    <mergeCell ref="J369:K369"/>
    <mergeCell ref="L369:M369"/>
    <mergeCell ref="N369:O369"/>
    <mergeCell ref="T370:W370"/>
    <mergeCell ref="B371:G371"/>
    <mergeCell ref="H371:I371"/>
    <mergeCell ref="J371:K371"/>
    <mergeCell ref="L371:M371"/>
    <mergeCell ref="N371:O371"/>
    <mergeCell ref="P371:S371"/>
    <mergeCell ref="T371:W371"/>
    <mergeCell ref="B370:G370"/>
    <mergeCell ref="H370:I370"/>
    <mergeCell ref="B372:G372"/>
    <mergeCell ref="H372:I372"/>
    <mergeCell ref="J372:K372"/>
    <mergeCell ref="L372:M372"/>
    <mergeCell ref="N372:O372"/>
    <mergeCell ref="P372:S372"/>
    <mergeCell ref="B373:G373"/>
    <mergeCell ref="H373:I373"/>
    <mergeCell ref="J373:K373"/>
    <mergeCell ref="L373:M373"/>
    <mergeCell ref="N373:O373"/>
    <mergeCell ref="P373:S373"/>
    <mergeCell ref="L374:M374"/>
    <mergeCell ref="N374:O374"/>
    <mergeCell ref="P374:S374"/>
    <mergeCell ref="T372:W372"/>
    <mergeCell ref="T373:W373"/>
    <mergeCell ref="T374:W374"/>
    <mergeCell ref="P375:S375"/>
    <mergeCell ref="T375:W375"/>
    <mergeCell ref="X375:AA376"/>
    <mergeCell ref="L376:O376"/>
    <mergeCell ref="P376:S376"/>
    <mergeCell ref="T376:W376"/>
    <mergeCell ref="B374:G374"/>
    <mergeCell ref="B377:G377"/>
    <mergeCell ref="H377:I377"/>
    <mergeCell ref="J377:K377"/>
    <mergeCell ref="L377:M377"/>
    <mergeCell ref="N377:O377"/>
    <mergeCell ref="B375:G376"/>
    <mergeCell ref="H375:K376"/>
    <mergeCell ref="H374:I374"/>
    <mergeCell ref="J374:K374"/>
    <mergeCell ref="X377:AA386"/>
    <mergeCell ref="B378:G378"/>
    <mergeCell ref="H378:I378"/>
    <mergeCell ref="J378:K378"/>
    <mergeCell ref="L378:M378"/>
    <mergeCell ref="N378:O378"/>
    <mergeCell ref="P378:S378"/>
    <mergeCell ref="T378:W378"/>
    <mergeCell ref="H379:I379"/>
    <mergeCell ref="J379:K379"/>
    <mergeCell ref="L379:M379"/>
    <mergeCell ref="N379:O379"/>
    <mergeCell ref="P379:S379"/>
    <mergeCell ref="P377:S377"/>
    <mergeCell ref="T379:W379"/>
    <mergeCell ref="T377:W377"/>
    <mergeCell ref="P381:S381"/>
    <mergeCell ref="T381:W381"/>
    <mergeCell ref="B380:G380"/>
    <mergeCell ref="H380:I380"/>
    <mergeCell ref="J380:K380"/>
    <mergeCell ref="L380:M380"/>
    <mergeCell ref="N380:O380"/>
    <mergeCell ref="P380:S380"/>
    <mergeCell ref="N381:O381"/>
    <mergeCell ref="B379:G379"/>
    <mergeCell ref="J382:K382"/>
    <mergeCell ref="L382:M382"/>
    <mergeCell ref="N382:O382"/>
    <mergeCell ref="P382:S382"/>
    <mergeCell ref="T380:W380"/>
    <mergeCell ref="B381:G381"/>
    <mergeCell ref="H381:I381"/>
    <mergeCell ref="J381:K381"/>
    <mergeCell ref="L381:M381"/>
    <mergeCell ref="T382:W382"/>
    <mergeCell ref="B383:G383"/>
    <mergeCell ref="H383:I383"/>
    <mergeCell ref="J383:K383"/>
    <mergeCell ref="L383:M383"/>
    <mergeCell ref="N383:O383"/>
    <mergeCell ref="P383:S383"/>
    <mergeCell ref="T383:W383"/>
    <mergeCell ref="B382:G382"/>
    <mergeCell ref="H382:I382"/>
    <mergeCell ref="T385:W385"/>
    <mergeCell ref="B384:G384"/>
    <mergeCell ref="H384:I384"/>
    <mergeCell ref="J384:K384"/>
    <mergeCell ref="L384:M384"/>
    <mergeCell ref="N384:O384"/>
    <mergeCell ref="P384:S384"/>
    <mergeCell ref="L386:M386"/>
    <mergeCell ref="N386:O386"/>
    <mergeCell ref="P386:S386"/>
    <mergeCell ref="T384:W384"/>
    <mergeCell ref="B385:G385"/>
    <mergeCell ref="H385:I385"/>
    <mergeCell ref="J385:K385"/>
    <mergeCell ref="L385:M385"/>
    <mergeCell ref="N385:O385"/>
    <mergeCell ref="P385:S385"/>
    <mergeCell ref="T386:W386"/>
    <mergeCell ref="B397:G398"/>
    <mergeCell ref="H397:K398"/>
    <mergeCell ref="X397:AA398"/>
    <mergeCell ref="L398:O398"/>
    <mergeCell ref="P398:S398"/>
    <mergeCell ref="T398:W398"/>
    <mergeCell ref="B386:G386"/>
    <mergeCell ref="H386:I386"/>
    <mergeCell ref="J386:K386"/>
    <mergeCell ref="B399:G399"/>
    <mergeCell ref="H399:K399"/>
    <mergeCell ref="L399:O399"/>
    <mergeCell ref="P399:S399"/>
    <mergeCell ref="T399:W399"/>
    <mergeCell ref="X399:AA408"/>
    <mergeCell ref="B400:G400"/>
    <mergeCell ref="H400:K400"/>
    <mergeCell ref="P400:S400"/>
    <mergeCell ref="H401:K401"/>
    <mergeCell ref="T402:W402"/>
    <mergeCell ref="H403:K403"/>
    <mergeCell ref="L403:O403"/>
    <mergeCell ref="P403:S403"/>
    <mergeCell ref="T403:W403"/>
    <mergeCell ref="H404:K404"/>
    <mergeCell ref="L404:O404"/>
    <mergeCell ref="P404:S404"/>
    <mergeCell ref="T404:W404"/>
    <mergeCell ref="P405:S405"/>
    <mergeCell ref="T405:W405"/>
    <mergeCell ref="P406:S406"/>
    <mergeCell ref="T406:W406"/>
    <mergeCell ref="H407:K407"/>
    <mergeCell ref="L407:O407"/>
    <mergeCell ref="P407:S407"/>
    <mergeCell ref="T407:W407"/>
    <mergeCell ref="H408:K408"/>
    <mergeCell ref="L408:O408"/>
    <mergeCell ref="P408:S408"/>
    <mergeCell ref="T408:W408"/>
    <mergeCell ref="B409:G410"/>
    <mergeCell ref="H409:K410"/>
    <mergeCell ref="X409:AA410"/>
    <mergeCell ref="L410:O410"/>
    <mergeCell ref="P410:S410"/>
    <mergeCell ref="T410:W410"/>
    <mergeCell ref="B411:G411"/>
    <mergeCell ref="H411:K411"/>
    <mergeCell ref="L411:O411"/>
    <mergeCell ref="P411:S411"/>
    <mergeCell ref="T411:W411"/>
    <mergeCell ref="X411:AA420"/>
    <mergeCell ref="B412:G412"/>
    <mergeCell ref="H412:K412"/>
    <mergeCell ref="L412:O412"/>
    <mergeCell ref="P412:S412"/>
    <mergeCell ref="T412:W412"/>
    <mergeCell ref="B413:G413"/>
    <mergeCell ref="H413:K413"/>
    <mergeCell ref="L413:O413"/>
    <mergeCell ref="P413:S413"/>
    <mergeCell ref="T413:W413"/>
    <mergeCell ref="B414:G414"/>
    <mergeCell ref="H414:K414"/>
    <mergeCell ref="L414:O414"/>
    <mergeCell ref="P414:S414"/>
    <mergeCell ref="T414:W414"/>
    <mergeCell ref="B415:G415"/>
    <mergeCell ref="H415:K415"/>
    <mergeCell ref="L415:O415"/>
    <mergeCell ref="P415:S415"/>
    <mergeCell ref="T415:W415"/>
    <mergeCell ref="B416:G416"/>
    <mergeCell ref="H416:K416"/>
    <mergeCell ref="L416:O416"/>
    <mergeCell ref="P416:S416"/>
    <mergeCell ref="T416:W416"/>
    <mergeCell ref="B417:G417"/>
    <mergeCell ref="H417:K417"/>
    <mergeCell ref="L417:O417"/>
    <mergeCell ref="P417:S417"/>
    <mergeCell ref="T417:W417"/>
    <mergeCell ref="B418:G418"/>
    <mergeCell ref="H418:K418"/>
    <mergeCell ref="L418:O418"/>
    <mergeCell ref="P418:S418"/>
    <mergeCell ref="T418:W418"/>
    <mergeCell ref="B419:G419"/>
    <mergeCell ref="H419:K419"/>
    <mergeCell ref="L419:O419"/>
    <mergeCell ref="P419:S419"/>
    <mergeCell ref="T419:W419"/>
    <mergeCell ref="B420:G420"/>
    <mergeCell ref="H420:K420"/>
    <mergeCell ref="L420:O420"/>
    <mergeCell ref="P420:S420"/>
    <mergeCell ref="T420:W420"/>
    <mergeCell ref="B421:G422"/>
    <mergeCell ref="H421:K422"/>
    <mergeCell ref="X421:AA422"/>
    <mergeCell ref="L422:O422"/>
    <mergeCell ref="P422:S422"/>
    <mergeCell ref="T422:W422"/>
    <mergeCell ref="B423:G423"/>
    <mergeCell ref="H423:K423"/>
    <mergeCell ref="L423:O423"/>
    <mergeCell ref="P423:S423"/>
    <mergeCell ref="T423:W423"/>
    <mergeCell ref="X423:AA432"/>
    <mergeCell ref="B424:G424"/>
    <mergeCell ref="H424:K424"/>
    <mergeCell ref="L424:O424"/>
    <mergeCell ref="P424:S424"/>
    <mergeCell ref="T424:W424"/>
    <mergeCell ref="B425:G425"/>
    <mergeCell ref="H425:K425"/>
    <mergeCell ref="L425:O425"/>
    <mergeCell ref="P425:S425"/>
    <mergeCell ref="T425:W425"/>
    <mergeCell ref="B426:G426"/>
    <mergeCell ref="H426:K426"/>
    <mergeCell ref="L426:O426"/>
    <mergeCell ref="P426:S426"/>
    <mergeCell ref="T426:W426"/>
    <mergeCell ref="B427:G427"/>
    <mergeCell ref="H427:K427"/>
    <mergeCell ref="L427:O427"/>
    <mergeCell ref="P427:S427"/>
    <mergeCell ref="T427:W427"/>
    <mergeCell ref="B428:G428"/>
    <mergeCell ref="H428:K428"/>
    <mergeCell ref="L428:O428"/>
    <mergeCell ref="P428:S428"/>
    <mergeCell ref="T428:W428"/>
    <mergeCell ref="B429:G429"/>
    <mergeCell ref="H429:K429"/>
    <mergeCell ref="L429:O429"/>
    <mergeCell ref="P429:S429"/>
    <mergeCell ref="T429:W429"/>
    <mergeCell ref="B430:G430"/>
    <mergeCell ref="H430:K430"/>
    <mergeCell ref="L430:O430"/>
    <mergeCell ref="P430:S430"/>
    <mergeCell ref="T430:W430"/>
    <mergeCell ref="B431:G431"/>
    <mergeCell ref="H431:K431"/>
    <mergeCell ref="L431:O431"/>
    <mergeCell ref="P431:S431"/>
    <mergeCell ref="T431:W431"/>
    <mergeCell ref="B432:G432"/>
    <mergeCell ref="H432:K432"/>
    <mergeCell ref="L432:O432"/>
    <mergeCell ref="P432:S432"/>
    <mergeCell ref="T432:W432"/>
    <mergeCell ref="B433:G434"/>
    <mergeCell ref="H433:K434"/>
    <mergeCell ref="P433:S433"/>
    <mergeCell ref="T433:W433"/>
    <mergeCell ref="X433:AA434"/>
    <mergeCell ref="L434:O434"/>
    <mergeCell ref="P434:S434"/>
    <mergeCell ref="T434:W434"/>
    <mergeCell ref="B435:G435"/>
    <mergeCell ref="H435:K435"/>
    <mergeCell ref="L435:O435"/>
    <mergeCell ref="P435:S435"/>
    <mergeCell ref="T435:W435"/>
    <mergeCell ref="X435:AA444"/>
    <mergeCell ref="B436:G436"/>
    <mergeCell ref="H436:K436"/>
    <mergeCell ref="L436:O436"/>
    <mergeCell ref="P436:S436"/>
    <mergeCell ref="T436:W436"/>
    <mergeCell ref="B437:G437"/>
    <mergeCell ref="H437:K437"/>
    <mergeCell ref="L437:O437"/>
    <mergeCell ref="P437:S437"/>
    <mergeCell ref="T437:W437"/>
    <mergeCell ref="B438:G438"/>
    <mergeCell ref="H438:K438"/>
    <mergeCell ref="L438:O438"/>
    <mergeCell ref="P438:S438"/>
    <mergeCell ref="T438:W438"/>
    <mergeCell ref="B439:G439"/>
    <mergeCell ref="H439:K439"/>
    <mergeCell ref="L439:O439"/>
    <mergeCell ref="P439:S439"/>
    <mergeCell ref="T439:W439"/>
    <mergeCell ref="B440:G440"/>
    <mergeCell ref="H440:K440"/>
    <mergeCell ref="L440:O440"/>
    <mergeCell ref="P440:S440"/>
    <mergeCell ref="T440:W440"/>
    <mergeCell ref="B441:G441"/>
    <mergeCell ref="H441:K441"/>
    <mergeCell ref="L441:O441"/>
    <mergeCell ref="P441:S441"/>
    <mergeCell ref="T441:W441"/>
    <mergeCell ref="B442:G442"/>
    <mergeCell ref="H442:K442"/>
    <mergeCell ref="L442:O442"/>
    <mergeCell ref="P442:S442"/>
    <mergeCell ref="T442:W442"/>
    <mergeCell ref="B443:G443"/>
    <mergeCell ref="H443:K443"/>
    <mergeCell ref="L443:O443"/>
    <mergeCell ref="P443:S443"/>
    <mergeCell ref="T443:W443"/>
    <mergeCell ref="B488:G488"/>
    <mergeCell ref="P488:S488"/>
    <mergeCell ref="T488:W488"/>
    <mergeCell ref="H487:K487"/>
    <mergeCell ref="B444:G444"/>
    <mergeCell ref="H444:K444"/>
    <mergeCell ref="L444:O444"/>
    <mergeCell ref="P444:S444"/>
    <mergeCell ref="T444:W444"/>
    <mergeCell ref="P462:S462"/>
    <mergeCell ref="B485:G486"/>
    <mergeCell ref="H485:K486"/>
    <mergeCell ref="L486:O486"/>
    <mergeCell ref="T486:W486"/>
    <mergeCell ref="B487:G487"/>
    <mergeCell ref="P487:S487"/>
    <mergeCell ref="T487:W487"/>
    <mergeCell ref="P486:S486"/>
    <mergeCell ref="H469:K469"/>
    <mergeCell ref="H470:K470"/>
    <mergeCell ref="H471:K471"/>
    <mergeCell ref="H472:K472"/>
  </mergeCells>
  <phoneticPr fontId="2"/>
  <dataValidations count="2">
    <dataValidation imeMode="off" allowBlank="1" showInputMessage="1" showErrorMessage="1" sqref="G543:L543 Z763:AB768 K527:L529 H527:H529 G548:L548 G538:L538 B798:E807 Z798:AB807 C750:R757 C788:R795" xr:uid="{00000000-0002-0000-0400-000000000000}"/>
    <dataValidation imeMode="on" allowBlank="1" showInputMessage="1" showErrorMessage="1" sqref="S763:Y768 F763:M768 B758:AB760 B550:B552 B558:B564 M534:AB535 M539:AB540 Z564:AB564 V558 F798:M807 C564:X564 S798:Y807 R558 Y558:Y564 O551 I551 O553:O554 I556 B554:B555 O556 M544:AB545 I553:I554 C550:AB550 U551:V556 B565:AB565 L551:L556 R551:R556" xr:uid="{00000000-0002-0000-0400-000001000000}"/>
  </dataValidations>
  <printOptions horizontalCentered="1"/>
  <pageMargins left="0.59055118110236227" right="0.59055118110236227" top="0.86614173228346458" bottom="0.78740157480314965" header="0.51181102362204722" footer="0.39370078740157483"/>
  <pageSetup paperSize="9" scale="92" firstPageNumber="15" fitToHeight="0" orientation="portrait" cellComments="asDisplayed" r:id="rId2"/>
  <headerFooter alignWithMargins="0">
    <oddHeader>&amp;R&amp;10
&amp;A</oddHeader>
  </headerFooter>
  <rowBreaks count="21" manualBreakCount="21">
    <brk id="56" max="27" man="1"/>
    <brk id="65" max="27" man="1"/>
    <brk id="117" max="27" man="1"/>
    <brk id="127" max="27" man="1"/>
    <brk id="178" max="16383" man="1"/>
    <brk id="228" max="16383" man="1"/>
    <brk id="278" max="27" man="1"/>
    <brk id="284" max="27" man="1"/>
    <brk id="337" max="16383" man="1"/>
    <brk id="386" max="27" man="1"/>
    <brk id="395" max="16383" man="1"/>
    <brk id="447" max="16383" man="1"/>
    <brk id="521" max="27" man="1"/>
    <brk id="565" max="27" man="1"/>
    <brk id="580" max="16383" man="1"/>
    <brk id="603" max="27" man="1"/>
    <brk id="640" max="16383" man="1"/>
    <brk id="676" max="27" man="1"/>
    <brk id="711" max="27" man="1"/>
    <brk id="745" max="16383" man="1"/>
    <brk id="784" max="16383" man="1"/>
  </rowBreaks>
  <colBreaks count="1" manualBreakCount="1">
    <brk id="1" max="1048575" man="1"/>
  </colBreaks>
  <drawing r:id="rId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11">
    <tabColor rgb="FF92D050"/>
    <pageSetUpPr fitToPage="1"/>
  </sheetPr>
  <dimension ref="A1:AJ89"/>
  <sheetViews>
    <sheetView view="pageBreakPreview" topLeftCell="A65" zoomScaleNormal="100" zoomScaleSheetLayoutView="100" workbookViewId="0">
      <selection activeCell="B85" sqref="B85:AH86"/>
    </sheetView>
  </sheetViews>
  <sheetFormatPr defaultColWidth="3" defaultRowHeight="13.2" x14ac:dyDescent="0.2"/>
  <cols>
    <col min="1" max="1" width="4.88671875" customWidth="1"/>
    <col min="2" max="6" width="3.77734375" customWidth="1"/>
    <col min="8" max="8" width="3" customWidth="1"/>
    <col min="33" max="33" width="3" customWidth="1"/>
  </cols>
  <sheetData>
    <row r="1" spans="1:36" s="72" customFormat="1" ht="22.5" customHeight="1" x14ac:dyDescent="0.2">
      <c r="A1" s="189">
        <f>+W27</f>
        <v>0</v>
      </c>
      <c r="B1" s="189">
        <f>+Y27</f>
        <v>0</v>
      </c>
      <c r="C1" s="189" t="str">
        <f>+W29</f>
        <v/>
      </c>
      <c r="D1" s="189">
        <f>+R68</f>
        <v>0</v>
      </c>
      <c r="E1" s="189">
        <f>+R69</f>
        <v>0</v>
      </c>
      <c r="F1" s="154">
        <f>+R83</f>
        <v>0</v>
      </c>
      <c r="G1" s="154">
        <f>+R84</f>
        <v>0</v>
      </c>
      <c r="H1" s="154"/>
      <c r="I1" s="89"/>
      <c r="J1" s="89"/>
      <c r="L1" s="89"/>
      <c r="M1" s="89"/>
      <c r="N1" s="89"/>
      <c r="O1" s="89"/>
      <c r="P1" s="89"/>
      <c r="Q1" s="89"/>
      <c r="R1" s="89"/>
      <c r="S1" s="90"/>
      <c r="T1" s="76"/>
      <c r="U1" s="76"/>
      <c r="V1" s="76"/>
      <c r="W1" s="79"/>
      <c r="X1" s="76"/>
      <c r="Y1" s="77"/>
      <c r="Z1" s="77"/>
      <c r="AA1" s="77"/>
      <c r="AB1" s="77"/>
      <c r="AC1" s="77"/>
      <c r="AD1" s="77"/>
      <c r="AE1" s="79"/>
      <c r="AF1" s="79"/>
      <c r="AG1" s="79"/>
      <c r="AH1" s="79"/>
      <c r="AI1" s="79"/>
      <c r="AJ1" s="79"/>
    </row>
    <row r="2" spans="1:36" s="78" customFormat="1" ht="23.25" customHeight="1" x14ac:dyDescent="0.2">
      <c r="A2" s="78" t="s">
        <v>705</v>
      </c>
      <c r="B2" s="78" t="s">
        <v>706</v>
      </c>
      <c r="C2" s="78" t="s">
        <v>707</v>
      </c>
      <c r="D2" s="78" t="s">
        <v>708</v>
      </c>
      <c r="E2" s="78" t="s">
        <v>710</v>
      </c>
      <c r="F2" s="78" t="s">
        <v>711</v>
      </c>
      <c r="G2" s="78" t="s">
        <v>710</v>
      </c>
    </row>
    <row r="3" spans="1:36" s="78" customFormat="1" ht="23.25" customHeight="1" x14ac:dyDescent="0.2">
      <c r="A3" s="94" t="s">
        <v>170</v>
      </c>
    </row>
    <row r="5" spans="1:36" s="1" customFormat="1" ht="21" customHeight="1" x14ac:dyDescent="0.2">
      <c r="A5" s="156" t="s">
        <v>511</v>
      </c>
      <c r="B5" s="156"/>
      <c r="C5" s="156"/>
      <c r="D5" s="156"/>
      <c r="E5" s="156"/>
      <c r="F5" s="156"/>
      <c r="G5" s="156"/>
      <c r="H5" s="156"/>
      <c r="I5" s="156"/>
      <c r="J5" s="156"/>
      <c r="K5" s="156"/>
      <c r="L5" s="156"/>
      <c r="M5" s="156"/>
      <c r="N5" s="156"/>
      <c r="O5" s="156"/>
      <c r="P5" s="156"/>
      <c r="Q5" s="156"/>
      <c r="R5" s="156"/>
      <c r="S5" s="156"/>
      <c r="T5" s="156"/>
      <c r="U5" s="156"/>
      <c r="V5" s="156"/>
      <c r="W5" s="156"/>
      <c r="X5" s="156"/>
      <c r="Y5" s="156"/>
      <c r="Z5" s="156"/>
      <c r="AA5" s="159"/>
    </row>
    <row r="6" spans="1:36" s="32" customFormat="1" ht="15" customHeight="1" x14ac:dyDescent="0.2">
      <c r="A6" s="33"/>
      <c r="B6" t="s">
        <v>512</v>
      </c>
    </row>
    <row r="7" spans="1:36" s="110" customFormat="1" ht="15" customHeight="1" x14ac:dyDescent="0.2">
      <c r="B7" s="794"/>
      <c r="C7" s="300" t="s">
        <v>84</v>
      </c>
      <c r="D7" s="794"/>
      <c r="E7" s="794"/>
      <c r="F7" s="794"/>
      <c r="G7" s="794"/>
      <c r="H7" s="1408" t="s">
        <v>85</v>
      </c>
      <c r="I7" s="794" t="s">
        <v>86</v>
      </c>
      <c r="J7" s="794"/>
      <c r="K7" s="794"/>
      <c r="L7" s="794"/>
      <c r="M7" s="794"/>
      <c r="N7" s="794"/>
      <c r="O7" s="794"/>
      <c r="P7" s="794"/>
      <c r="Q7" s="794"/>
      <c r="R7" s="794"/>
      <c r="S7" s="794"/>
      <c r="T7" s="794"/>
      <c r="U7" s="794"/>
      <c r="V7" s="794"/>
      <c r="W7" s="794"/>
      <c r="X7" s="794"/>
      <c r="Y7" s="794"/>
      <c r="Z7" s="794"/>
      <c r="AA7" s="794"/>
      <c r="AB7" s="794"/>
      <c r="AC7" s="794"/>
      <c r="AD7" s="794"/>
      <c r="AE7" s="794"/>
      <c r="AF7" s="794"/>
      <c r="AG7" s="794"/>
      <c r="AH7" s="794"/>
    </row>
    <row r="8" spans="1:36" s="110" customFormat="1" ht="15" customHeight="1" x14ac:dyDescent="0.2">
      <c r="B8" s="794"/>
      <c r="C8" s="300"/>
      <c r="D8" s="794"/>
      <c r="E8" s="794"/>
      <c r="F8" s="794"/>
      <c r="G8" s="794"/>
      <c r="H8" s="1408"/>
      <c r="I8" s="794"/>
      <c r="J8" s="794"/>
      <c r="K8" s="794"/>
      <c r="L8" s="794"/>
      <c r="M8" s="794"/>
      <c r="N8" s="794"/>
      <c r="O8" s="794"/>
      <c r="P8" s="794"/>
      <c r="Q8" s="794"/>
      <c r="R8" s="794"/>
      <c r="S8" s="794"/>
      <c r="T8" s="794"/>
      <c r="U8" s="794"/>
      <c r="V8" s="794"/>
      <c r="W8" s="794"/>
      <c r="X8" s="794"/>
      <c r="Y8" s="794"/>
      <c r="Z8" s="794"/>
      <c r="AA8" s="794"/>
      <c r="AB8" s="794"/>
      <c r="AC8" s="794"/>
      <c r="AD8" s="794"/>
      <c r="AE8" s="794"/>
      <c r="AF8" s="794"/>
      <c r="AG8" s="794"/>
      <c r="AH8" s="794"/>
    </row>
    <row r="9" spans="1:36" s="110" customFormat="1" ht="15" customHeight="1" x14ac:dyDescent="0.2">
      <c r="B9" s="1338">
        <v>1</v>
      </c>
      <c r="C9" s="1243"/>
      <c r="D9" s="754"/>
      <c r="E9" s="754"/>
      <c r="F9" s="754"/>
      <c r="G9" s="754"/>
      <c r="H9" s="1409"/>
      <c r="I9" s="754"/>
      <c r="J9" s="754"/>
      <c r="K9" s="754"/>
      <c r="L9" s="754"/>
      <c r="M9" s="754"/>
      <c r="N9" s="754"/>
      <c r="O9" s="754"/>
      <c r="P9" s="754"/>
      <c r="Q9" s="754"/>
      <c r="R9" s="754"/>
      <c r="S9" s="754"/>
      <c r="T9" s="754"/>
      <c r="U9" s="754"/>
      <c r="V9" s="754"/>
      <c r="W9" s="754"/>
      <c r="X9" s="754"/>
      <c r="Y9" s="754"/>
      <c r="Z9" s="754"/>
      <c r="AA9" s="754"/>
      <c r="AB9" s="754"/>
      <c r="AC9" s="754"/>
      <c r="AD9" s="754"/>
      <c r="AE9" s="754"/>
      <c r="AF9" s="754"/>
      <c r="AG9" s="754"/>
      <c r="AH9" s="754"/>
    </row>
    <row r="10" spans="1:36" s="110" customFormat="1" ht="15" customHeight="1" x14ac:dyDescent="0.2">
      <c r="B10" s="1338"/>
      <c r="C10" s="1243"/>
      <c r="D10" s="754"/>
      <c r="E10" s="754"/>
      <c r="F10" s="754"/>
      <c r="G10" s="754"/>
      <c r="H10" s="1409"/>
      <c r="I10" s="754"/>
      <c r="J10" s="754"/>
      <c r="K10" s="754"/>
      <c r="L10" s="754"/>
      <c r="M10" s="754"/>
      <c r="N10" s="754"/>
      <c r="O10" s="754"/>
      <c r="P10" s="754"/>
      <c r="Q10" s="754"/>
      <c r="R10" s="754"/>
      <c r="S10" s="754"/>
      <c r="T10" s="754"/>
      <c r="U10" s="754"/>
      <c r="V10" s="754"/>
      <c r="W10" s="754"/>
      <c r="X10" s="754"/>
      <c r="Y10" s="754"/>
      <c r="Z10" s="754"/>
      <c r="AA10" s="754"/>
      <c r="AB10" s="754"/>
      <c r="AC10" s="754"/>
      <c r="AD10" s="754"/>
      <c r="AE10" s="754"/>
      <c r="AF10" s="754"/>
      <c r="AG10" s="754"/>
      <c r="AH10" s="754"/>
    </row>
    <row r="11" spans="1:36" s="110" customFormat="1" ht="15" customHeight="1" x14ac:dyDescent="0.2">
      <c r="B11" s="1338"/>
      <c r="C11" s="1243"/>
      <c r="D11" s="754"/>
      <c r="E11" s="754"/>
      <c r="F11" s="754"/>
      <c r="G11" s="754"/>
      <c r="H11" s="1409"/>
      <c r="I11" s="754"/>
      <c r="J11" s="754"/>
      <c r="K11" s="754"/>
      <c r="L11" s="754"/>
      <c r="M11" s="754"/>
      <c r="N11" s="754"/>
      <c r="O11" s="754"/>
      <c r="P11" s="754"/>
      <c r="Q11" s="754"/>
      <c r="R11" s="754"/>
      <c r="S11" s="754"/>
      <c r="T11" s="754"/>
      <c r="U11" s="754"/>
      <c r="V11" s="754"/>
      <c r="W11" s="754"/>
      <c r="X11" s="754"/>
      <c r="Y11" s="754"/>
      <c r="Z11" s="754"/>
      <c r="AA11" s="754"/>
      <c r="AB11" s="754"/>
      <c r="AC11" s="754"/>
      <c r="AD11" s="754"/>
      <c r="AE11" s="754"/>
      <c r="AF11" s="754"/>
      <c r="AG11" s="754"/>
      <c r="AH11" s="754"/>
    </row>
    <row r="12" spans="1:36" s="110" customFormat="1" ht="15" customHeight="1" x14ac:dyDescent="0.2">
      <c r="B12" s="1338"/>
      <c r="C12" s="1243"/>
      <c r="D12" s="754"/>
      <c r="E12" s="754"/>
      <c r="F12" s="754"/>
      <c r="G12" s="754"/>
      <c r="H12" s="1409"/>
      <c r="I12" s="754"/>
      <c r="J12" s="754"/>
      <c r="K12" s="754"/>
      <c r="L12" s="754"/>
      <c r="M12" s="754"/>
      <c r="N12" s="754"/>
      <c r="O12" s="754"/>
      <c r="P12" s="754"/>
      <c r="Q12" s="754"/>
      <c r="R12" s="754"/>
      <c r="S12" s="754"/>
      <c r="T12" s="754"/>
      <c r="U12" s="754"/>
      <c r="V12" s="754"/>
      <c r="W12" s="754"/>
      <c r="X12" s="754"/>
      <c r="Y12" s="754"/>
      <c r="Z12" s="754"/>
      <c r="AA12" s="754"/>
      <c r="AB12" s="754"/>
      <c r="AC12" s="754"/>
      <c r="AD12" s="754"/>
      <c r="AE12" s="754"/>
      <c r="AF12" s="754"/>
      <c r="AG12" s="754"/>
      <c r="AH12" s="754"/>
    </row>
    <row r="13" spans="1:36" s="110" customFormat="1" ht="15" customHeight="1" x14ac:dyDescent="0.2">
      <c r="B13" s="1338"/>
      <c r="C13" s="1243"/>
      <c r="D13" s="754"/>
      <c r="E13" s="754"/>
      <c r="F13" s="754"/>
      <c r="G13" s="754"/>
      <c r="H13" s="1409"/>
      <c r="I13" s="754"/>
      <c r="J13" s="754"/>
      <c r="K13" s="754"/>
      <c r="L13" s="754"/>
      <c r="M13" s="754"/>
      <c r="N13" s="754"/>
      <c r="O13" s="754"/>
      <c r="P13" s="754"/>
      <c r="Q13" s="754"/>
      <c r="R13" s="754"/>
      <c r="S13" s="754"/>
      <c r="T13" s="754"/>
      <c r="U13" s="754"/>
      <c r="V13" s="754"/>
      <c r="W13" s="754"/>
      <c r="X13" s="754"/>
      <c r="Y13" s="754"/>
      <c r="Z13" s="754"/>
      <c r="AA13" s="754"/>
      <c r="AB13" s="754"/>
      <c r="AC13" s="754"/>
      <c r="AD13" s="754"/>
      <c r="AE13" s="754"/>
      <c r="AF13" s="754"/>
      <c r="AG13" s="754"/>
      <c r="AH13" s="754"/>
    </row>
    <row r="14" spans="1:36" s="110" customFormat="1" ht="15" customHeight="1" x14ac:dyDescent="0.2">
      <c r="B14" s="1339"/>
      <c r="C14" s="794" t="s">
        <v>87</v>
      </c>
      <c r="D14" s="1411"/>
      <c r="E14" s="1411"/>
      <c r="F14" s="1411"/>
      <c r="G14" s="1411"/>
      <c r="H14" s="1411"/>
      <c r="I14" s="1412"/>
      <c r="J14" s="1412"/>
      <c r="K14" s="1248" t="s">
        <v>557</v>
      </c>
      <c r="L14" s="1393"/>
      <c r="M14" s="1393"/>
      <c r="N14" s="1393"/>
      <c r="O14" s="1248" t="s">
        <v>571</v>
      </c>
      <c r="P14" s="1393"/>
      <c r="Q14" s="1393"/>
      <c r="R14" s="1393"/>
      <c r="S14" s="1248" t="s">
        <v>667</v>
      </c>
      <c r="T14" s="1393"/>
      <c r="U14" s="1393"/>
      <c r="V14" s="1393"/>
      <c r="W14" s="1392" t="s">
        <v>405</v>
      </c>
      <c r="X14" s="1393"/>
      <c r="Y14" s="1393"/>
      <c r="Z14" s="1393"/>
    </row>
    <row r="15" spans="1:36" s="110" customFormat="1" ht="15" customHeight="1" x14ac:dyDescent="0.2">
      <c r="B15" s="1339"/>
      <c r="C15" s="794" t="s">
        <v>88</v>
      </c>
      <c r="D15" s="794"/>
      <c r="E15" s="794"/>
      <c r="F15" s="794"/>
      <c r="G15" s="794"/>
      <c r="H15" s="1416"/>
      <c r="I15" s="1416"/>
      <c r="J15" s="1416"/>
      <c r="K15" s="1394" t="s">
        <v>89</v>
      </c>
      <c r="L15" s="1395"/>
      <c r="M15" s="1395"/>
      <c r="N15" s="1395"/>
      <c r="O15" s="1394" t="s">
        <v>89</v>
      </c>
      <c r="P15" s="1395"/>
      <c r="Q15" s="1395"/>
      <c r="R15" s="1395"/>
      <c r="S15" s="1394" t="s">
        <v>89</v>
      </c>
      <c r="T15" s="1395"/>
      <c r="U15" s="1395"/>
      <c r="V15" s="1395"/>
      <c r="W15" s="1394" t="s">
        <v>89</v>
      </c>
      <c r="X15" s="1395"/>
      <c r="Y15" s="1395"/>
      <c r="Z15" s="1395"/>
    </row>
    <row r="16" spans="1:36" s="110" customFormat="1" ht="15" customHeight="1" x14ac:dyDescent="0.2">
      <c r="B16" s="1339"/>
      <c r="C16" s="794"/>
      <c r="D16" s="794"/>
      <c r="E16" s="794"/>
      <c r="F16" s="794"/>
      <c r="G16" s="794"/>
      <c r="H16" s="1416"/>
      <c r="I16" s="1416"/>
      <c r="J16" s="1416"/>
      <c r="K16" s="1248"/>
      <c r="L16" s="1248"/>
      <c r="M16" s="847" t="s">
        <v>90</v>
      </c>
      <c r="N16" s="847"/>
      <c r="O16" s="1248"/>
      <c r="P16" s="1248"/>
      <c r="Q16" s="847" t="s">
        <v>90</v>
      </c>
      <c r="R16" s="847"/>
      <c r="S16" s="1248"/>
      <c r="T16" s="1248"/>
      <c r="U16" s="847" t="s">
        <v>90</v>
      </c>
      <c r="V16" s="847"/>
      <c r="W16" s="1248"/>
      <c r="X16" s="1248"/>
      <c r="Y16" s="847" t="s">
        <v>90</v>
      </c>
      <c r="Z16" s="847"/>
    </row>
    <row r="17" spans="2:26" s="110" customFormat="1" ht="15" customHeight="1" thickBot="1" x14ac:dyDescent="0.25">
      <c r="B17" s="1339"/>
      <c r="C17" s="1405" t="s">
        <v>91</v>
      </c>
      <c r="D17" s="1405"/>
      <c r="E17" s="1405"/>
      <c r="F17" s="1405"/>
      <c r="G17" s="1405"/>
      <c r="H17" s="1410"/>
      <c r="I17" s="1410"/>
      <c r="J17" s="1410"/>
      <c r="K17" s="1402"/>
      <c r="L17" s="1403"/>
      <c r="M17" s="1402"/>
      <c r="N17" s="1403"/>
      <c r="O17" s="1402"/>
      <c r="P17" s="1403"/>
      <c r="Q17" s="1402"/>
      <c r="R17" s="1403"/>
      <c r="S17" s="1402"/>
      <c r="T17" s="1403"/>
      <c r="U17" s="1402"/>
      <c r="V17" s="1403"/>
      <c r="W17" s="1396">
        <f t="shared" ref="W17:W27" si="0">+IFERROR(AVERAGE(K17,O17,S17*12/9),"")</f>
        <v>0</v>
      </c>
      <c r="X17" s="1397"/>
      <c r="Y17" s="1396">
        <f t="shared" ref="Y17:Y27" si="1">+IFERROR(AVERAGE(M17,Q17,U17*12/9),"")</f>
        <v>0</v>
      </c>
      <c r="Z17" s="1396"/>
    </row>
    <row r="18" spans="2:26" s="110" customFormat="1" ht="15" customHeight="1" thickTop="1" x14ac:dyDescent="0.2">
      <c r="B18" s="1339"/>
      <c r="C18" s="708" t="s">
        <v>92</v>
      </c>
      <c r="D18" s="708"/>
      <c r="E18" s="708"/>
      <c r="F18" s="708"/>
      <c r="G18" s="708"/>
      <c r="H18" s="1407"/>
      <c r="I18" s="1407"/>
      <c r="J18" s="1407"/>
      <c r="K18" s="1401"/>
      <c r="L18" s="1398"/>
      <c r="M18" s="1401"/>
      <c r="N18" s="1398"/>
      <c r="O18" s="1401"/>
      <c r="P18" s="1398"/>
      <c r="Q18" s="1401"/>
      <c r="R18" s="1398"/>
      <c r="S18" s="1401"/>
      <c r="T18" s="1398"/>
      <c r="U18" s="1401"/>
      <c r="V18" s="1398"/>
      <c r="W18" s="1387">
        <f t="shared" si="0"/>
        <v>0</v>
      </c>
      <c r="X18" s="1388"/>
      <c r="Y18" s="1387">
        <f t="shared" si="1"/>
        <v>0</v>
      </c>
      <c r="Z18" s="1388"/>
    </row>
    <row r="19" spans="2:26" s="110" customFormat="1" ht="15" customHeight="1" x14ac:dyDescent="0.2">
      <c r="B19" s="1339"/>
      <c r="C19" s="454" t="s">
        <v>93</v>
      </c>
      <c r="D19" s="454"/>
      <c r="E19" s="454"/>
      <c r="F19" s="454"/>
      <c r="G19" s="454"/>
      <c r="H19" s="1404"/>
      <c r="I19" s="1404"/>
      <c r="J19" s="1404"/>
      <c r="K19" s="1327"/>
      <c r="L19" s="1327"/>
      <c r="M19" s="1327"/>
      <c r="N19" s="1327"/>
      <c r="O19" s="1327"/>
      <c r="P19" s="1327"/>
      <c r="Q19" s="1327"/>
      <c r="R19" s="1327"/>
      <c r="S19" s="1327"/>
      <c r="T19" s="1327"/>
      <c r="U19" s="1327"/>
      <c r="V19" s="1327"/>
      <c r="W19" s="1389">
        <f t="shared" si="0"/>
        <v>0</v>
      </c>
      <c r="X19" s="1390"/>
      <c r="Y19" s="1389">
        <f t="shared" si="1"/>
        <v>0</v>
      </c>
      <c r="Z19" s="1390"/>
    </row>
    <row r="20" spans="2:26" s="110" customFormat="1" ht="15" customHeight="1" x14ac:dyDescent="0.2">
      <c r="B20" s="1339"/>
      <c r="C20" s="454" t="s">
        <v>94</v>
      </c>
      <c r="D20" s="454"/>
      <c r="E20" s="454"/>
      <c r="F20" s="454"/>
      <c r="G20" s="454"/>
      <c r="H20" s="1404"/>
      <c r="I20" s="1404"/>
      <c r="J20" s="1404"/>
      <c r="K20" s="1327"/>
      <c r="L20" s="1327"/>
      <c r="M20" s="1327"/>
      <c r="N20" s="1327"/>
      <c r="O20" s="1327"/>
      <c r="P20" s="1327"/>
      <c r="Q20" s="1327"/>
      <c r="R20" s="1327"/>
      <c r="S20" s="1327"/>
      <c r="T20" s="1327"/>
      <c r="U20" s="1327"/>
      <c r="V20" s="1327"/>
      <c r="W20" s="1389">
        <f t="shared" si="0"/>
        <v>0</v>
      </c>
      <c r="X20" s="1390"/>
      <c r="Y20" s="1389">
        <f t="shared" si="1"/>
        <v>0</v>
      </c>
      <c r="Z20" s="1390"/>
    </row>
    <row r="21" spans="2:26" s="110" customFormat="1" ht="15" customHeight="1" x14ac:dyDescent="0.2">
      <c r="B21" s="1339"/>
      <c r="C21" s="346" t="s">
        <v>95</v>
      </c>
      <c r="D21" s="346"/>
      <c r="E21" s="346"/>
      <c r="F21" s="346"/>
      <c r="G21" s="346"/>
      <c r="H21" s="1404"/>
      <c r="I21" s="1404"/>
      <c r="J21" s="1404"/>
      <c r="K21" s="1327"/>
      <c r="L21" s="1327"/>
      <c r="M21" s="1327"/>
      <c r="N21" s="1327"/>
      <c r="O21" s="1327"/>
      <c r="P21" s="1327"/>
      <c r="Q21" s="1327"/>
      <c r="R21" s="1327"/>
      <c r="S21" s="1327"/>
      <c r="T21" s="1327"/>
      <c r="U21" s="1327"/>
      <c r="V21" s="1327"/>
      <c r="W21" s="1389">
        <f t="shared" si="0"/>
        <v>0</v>
      </c>
      <c r="X21" s="1390"/>
      <c r="Y21" s="1389">
        <f t="shared" si="1"/>
        <v>0</v>
      </c>
      <c r="Z21" s="1390"/>
    </row>
    <row r="22" spans="2:26" s="110" customFormat="1" ht="15" customHeight="1" x14ac:dyDescent="0.2">
      <c r="B22" s="1339"/>
      <c r="C22" s="346" t="s">
        <v>96</v>
      </c>
      <c r="D22" s="346"/>
      <c r="E22" s="346"/>
      <c r="F22" s="346"/>
      <c r="G22" s="346"/>
      <c r="H22" s="1404"/>
      <c r="I22" s="1404"/>
      <c r="J22" s="1404"/>
      <c r="K22" s="1327"/>
      <c r="L22" s="1327"/>
      <c r="M22" s="1327"/>
      <c r="N22" s="1327"/>
      <c r="O22" s="1327"/>
      <c r="P22" s="1327"/>
      <c r="Q22" s="1327"/>
      <c r="R22" s="1327"/>
      <c r="S22" s="1327"/>
      <c r="T22" s="1327"/>
      <c r="U22" s="1327"/>
      <c r="V22" s="1327"/>
      <c r="W22" s="1389">
        <f t="shared" si="0"/>
        <v>0</v>
      </c>
      <c r="X22" s="1390"/>
      <c r="Y22" s="1389">
        <f t="shared" si="1"/>
        <v>0</v>
      </c>
      <c r="Z22" s="1390"/>
    </row>
    <row r="23" spans="2:26" s="110" customFormat="1" ht="15" customHeight="1" x14ac:dyDescent="0.2">
      <c r="B23" s="1339"/>
      <c r="C23" s="454" t="s">
        <v>97</v>
      </c>
      <c r="D23" s="454"/>
      <c r="E23" s="454"/>
      <c r="F23" s="454"/>
      <c r="G23" s="454"/>
      <c r="H23" s="1404"/>
      <c r="I23" s="1404"/>
      <c r="J23" s="1404"/>
      <c r="K23" s="1327"/>
      <c r="L23" s="1327"/>
      <c r="M23" s="1327"/>
      <c r="N23" s="1327"/>
      <c r="O23" s="1327"/>
      <c r="P23" s="1327"/>
      <c r="Q23" s="1327"/>
      <c r="R23" s="1327"/>
      <c r="S23" s="1327"/>
      <c r="T23" s="1327"/>
      <c r="U23" s="1327"/>
      <c r="V23" s="1327"/>
      <c r="W23" s="1389">
        <f t="shared" si="0"/>
        <v>0</v>
      </c>
      <c r="X23" s="1390"/>
      <c r="Y23" s="1389">
        <f t="shared" si="1"/>
        <v>0</v>
      </c>
      <c r="Z23" s="1390"/>
    </row>
    <row r="24" spans="2:26" s="110" customFormat="1" ht="15" customHeight="1" x14ac:dyDescent="0.2">
      <c r="B24" s="1339"/>
      <c r="C24" s="454" t="s">
        <v>98</v>
      </c>
      <c r="D24" s="454"/>
      <c r="E24" s="454"/>
      <c r="F24" s="454"/>
      <c r="G24" s="454"/>
      <c r="H24" s="1404"/>
      <c r="I24" s="1404"/>
      <c r="J24" s="1404"/>
      <c r="K24" s="1327"/>
      <c r="L24" s="1327"/>
      <c r="M24" s="1327"/>
      <c r="N24" s="1327"/>
      <c r="O24" s="1327"/>
      <c r="P24" s="1327"/>
      <c r="Q24" s="1327"/>
      <c r="R24" s="1327"/>
      <c r="S24" s="1327"/>
      <c r="T24" s="1327"/>
      <c r="U24" s="1327"/>
      <c r="V24" s="1327"/>
      <c r="W24" s="1389">
        <f t="shared" si="0"/>
        <v>0</v>
      </c>
      <c r="X24" s="1390"/>
      <c r="Y24" s="1389">
        <f t="shared" si="1"/>
        <v>0</v>
      </c>
      <c r="Z24" s="1390"/>
    </row>
    <row r="25" spans="2:26" s="110" customFormat="1" ht="15" customHeight="1" x14ac:dyDescent="0.2">
      <c r="B25" s="1339"/>
      <c r="C25" s="454" t="s">
        <v>496</v>
      </c>
      <c r="D25" s="454"/>
      <c r="E25" s="454"/>
      <c r="F25" s="454"/>
      <c r="G25" s="454"/>
      <c r="H25" s="1404"/>
      <c r="I25" s="1404"/>
      <c r="J25" s="1404"/>
      <c r="K25" s="1327"/>
      <c r="L25" s="1327"/>
      <c r="M25" s="1327"/>
      <c r="N25" s="1327"/>
      <c r="O25" s="1327"/>
      <c r="P25" s="1327"/>
      <c r="Q25" s="1327"/>
      <c r="R25" s="1327"/>
      <c r="S25" s="1327"/>
      <c r="T25" s="1327"/>
      <c r="U25" s="1327"/>
      <c r="V25" s="1327"/>
      <c r="W25" s="1389">
        <f t="shared" si="0"/>
        <v>0</v>
      </c>
      <c r="X25" s="1390"/>
      <c r="Y25" s="1389">
        <f t="shared" si="1"/>
        <v>0</v>
      </c>
      <c r="Z25" s="1390"/>
    </row>
    <row r="26" spans="2:26" s="110" customFormat="1" ht="15" customHeight="1" thickBot="1" x14ac:dyDescent="0.25">
      <c r="B26" s="1339"/>
      <c r="C26" s="1405" t="s">
        <v>485</v>
      </c>
      <c r="D26" s="1405"/>
      <c r="E26" s="1405"/>
      <c r="F26" s="1405"/>
      <c r="G26" s="1405"/>
      <c r="H26" s="1410"/>
      <c r="I26" s="1410"/>
      <c r="J26" s="1410"/>
      <c r="K26" s="1399">
        <f>SUM(K18:L25)</f>
        <v>0</v>
      </c>
      <c r="L26" s="1399"/>
      <c r="M26" s="1399">
        <f>SUM(M18:N25)</f>
        <v>0</v>
      </c>
      <c r="N26" s="1399"/>
      <c r="O26" s="1399">
        <f>SUM(O18:P25)</f>
        <v>0</v>
      </c>
      <c r="P26" s="1399"/>
      <c r="Q26" s="1399">
        <f>SUM(Q18:R25)</f>
        <v>0</v>
      </c>
      <c r="R26" s="1399"/>
      <c r="S26" s="1399">
        <f>SUM(S18:T25)</f>
        <v>0</v>
      </c>
      <c r="T26" s="1399"/>
      <c r="U26" s="1399">
        <f>SUM(U18:V25)</f>
        <v>0</v>
      </c>
      <c r="V26" s="1399"/>
      <c r="W26" s="1385">
        <f t="shared" si="0"/>
        <v>0</v>
      </c>
      <c r="X26" s="1386"/>
      <c r="Y26" s="1385">
        <f t="shared" si="1"/>
        <v>0</v>
      </c>
      <c r="Z26" s="1386"/>
    </row>
    <row r="27" spans="2:26" s="110" customFormat="1" ht="15" customHeight="1" thickTop="1" x14ac:dyDescent="0.2">
      <c r="B27" s="1339"/>
      <c r="C27" s="708" t="s">
        <v>55</v>
      </c>
      <c r="D27" s="708"/>
      <c r="E27" s="708"/>
      <c r="F27" s="708"/>
      <c r="G27" s="708"/>
      <c r="H27" s="1407"/>
      <c r="I27" s="1407"/>
      <c r="J27" s="1407"/>
      <c r="K27" s="1400">
        <f>SUM(K17:L25)</f>
        <v>0</v>
      </c>
      <c r="L27" s="1400"/>
      <c r="M27" s="1400">
        <f>SUM(M17:N25)</f>
        <v>0</v>
      </c>
      <c r="N27" s="1400"/>
      <c r="O27" s="1400">
        <f>SUM(O17:P25)</f>
        <v>0</v>
      </c>
      <c r="P27" s="1400"/>
      <c r="Q27" s="1400">
        <f>SUM(Q17:R25)</f>
        <v>0</v>
      </c>
      <c r="R27" s="1400"/>
      <c r="S27" s="1400">
        <f>SUM(S17:T25)</f>
        <v>0</v>
      </c>
      <c r="T27" s="1400"/>
      <c r="U27" s="1400">
        <f>SUM(U17:V25)</f>
        <v>0</v>
      </c>
      <c r="V27" s="1400"/>
      <c r="W27" s="1387">
        <f t="shared" si="0"/>
        <v>0</v>
      </c>
      <c r="X27" s="1388"/>
      <c r="Y27" s="1387">
        <f t="shared" si="1"/>
        <v>0</v>
      </c>
      <c r="Z27" s="1388"/>
    </row>
    <row r="28" spans="2:26" s="110" customFormat="1" ht="15" customHeight="1" x14ac:dyDescent="0.2">
      <c r="B28" s="1339"/>
      <c r="C28" s="454"/>
      <c r="D28" s="454"/>
      <c r="E28" s="454"/>
      <c r="F28" s="454"/>
      <c r="G28" s="454"/>
      <c r="H28" s="454"/>
      <c r="I28" s="454"/>
      <c r="J28" s="454"/>
      <c r="K28" s="1248" t="s">
        <v>557</v>
      </c>
      <c r="L28" s="1393"/>
      <c r="M28" s="1393"/>
      <c r="N28" s="1393"/>
      <c r="O28" s="1248" t="s">
        <v>571</v>
      </c>
      <c r="P28" s="1393"/>
      <c r="Q28" s="1393"/>
      <c r="R28" s="1393"/>
      <c r="S28" s="1248" t="s">
        <v>667</v>
      </c>
      <c r="T28" s="1393"/>
      <c r="U28" s="1393"/>
      <c r="V28" s="1393"/>
      <c r="W28" s="1392" t="s">
        <v>405</v>
      </c>
      <c r="X28" s="1393"/>
      <c r="Y28" s="1393"/>
      <c r="Z28" s="1393"/>
    </row>
    <row r="29" spans="2:26" s="110" customFormat="1" ht="15" customHeight="1" thickBot="1" x14ac:dyDescent="0.25">
      <c r="B29" s="1339"/>
      <c r="C29" s="1405" t="s">
        <v>417</v>
      </c>
      <c r="D29" s="1405"/>
      <c r="E29" s="1405"/>
      <c r="F29" s="1405"/>
      <c r="G29" s="1405"/>
      <c r="H29" s="1405"/>
      <c r="I29" s="1405"/>
      <c r="J29" s="1405"/>
      <c r="K29" s="1391" t="str">
        <f>+IFERROR(K31/K30,"")</f>
        <v/>
      </c>
      <c r="L29" s="1391"/>
      <c r="M29" s="1391"/>
      <c r="N29" s="1391"/>
      <c r="O29" s="1391" t="str">
        <f>+IFERROR(O31/O30,"")</f>
        <v/>
      </c>
      <c r="P29" s="1391"/>
      <c r="Q29" s="1391"/>
      <c r="R29" s="1391"/>
      <c r="S29" s="1391" t="str">
        <f>+IFERROR(S31/S30,"")</f>
        <v/>
      </c>
      <c r="T29" s="1391"/>
      <c r="U29" s="1391"/>
      <c r="V29" s="1391"/>
      <c r="W29" s="1391" t="str">
        <f>+IFERROR(W31/W30,"")</f>
        <v/>
      </c>
      <c r="X29" s="1391"/>
      <c r="Y29" s="1391"/>
      <c r="Z29" s="1391"/>
    </row>
    <row r="30" spans="2:26" s="110" customFormat="1" ht="15" customHeight="1" thickTop="1" x14ac:dyDescent="0.2">
      <c r="B30" s="1339"/>
      <c r="C30" s="1406" t="s">
        <v>418</v>
      </c>
      <c r="D30" s="1406"/>
      <c r="E30" s="1406"/>
      <c r="F30" s="1406"/>
      <c r="G30" s="1406"/>
      <c r="H30" s="1406"/>
      <c r="I30" s="1406"/>
      <c r="J30" s="1406"/>
      <c r="K30" s="1398"/>
      <c r="L30" s="1398"/>
      <c r="M30" s="1398"/>
      <c r="N30" s="1398"/>
      <c r="O30" s="1398"/>
      <c r="P30" s="1398"/>
      <c r="Q30" s="1398"/>
      <c r="R30" s="1398"/>
      <c r="S30" s="1398"/>
      <c r="T30" s="1398"/>
      <c r="U30" s="1398"/>
      <c r="V30" s="1398"/>
      <c r="W30" s="1368">
        <f>+IFERROR(AVERAGE(K30,O30,S30*12/9),"")</f>
        <v>0</v>
      </c>
      <c r="X30" s="1368"/>
      <c r="Y30" s="1368"/>
      <c r="Z30" s="1368"/>
    </row>
    <row r="31" spans="2:26" s="110" customFormat="1" ht="15" customHeight="1" x14ac:dyDescent="0.2">
      <c r="B31" s="1339"/>
      <c r="C31" s="1375" t="s">
        <v>415</v>
      </c>
      <c r="D31" s="1374"/>
      <c r="E31" s="1374"/>
      <c r="F31" s="1374"/>
      <c r="G31" s="1374"/>
      <c r="H31" s="1374"/>
      <c r="I31" s="1374"/>
      <c r="J31" s="1374"/>
      <c r="K31" s="1373">
        <f>SUM(K32:N34)</f>
        <v>0</v>
      </c>
      <c r="L31" s="1373"/>
      <c r="M31" s="1373"/>
      <c r="N31" s="1373"/>
      <c r="O31" s="1373">
        <f>SUM(O32:R34)</f>
        <v>0</v>
      </c>
      <c r="P31" s="1373"/>
      <c r="Q31" s="1373"/>
      <c r="R31" s="1373"/>
      <c r="S31" s="1373">
        <f>SUM(S32:V34)</f>
        <v>0</v>
      </c>
      <c r="T31" s="1373"/>
      <c r="U31" s="1373"/>
      <c r="V31" s="1373"/>
      <c r="W31" s="1369">
        <f>+IFERROR(AVERAGE(K31,O31,S31*12/9),"")</f>
        <v>0</v>
      </c>
      <c r="X31" s="1370"/>
      <c r="Y31" s="1370"/>
      <c r="Z31" s="1371"/>
    </row>
    <row r="32" spans="2:26" s="110" customFormat="1" ht="14.25" customHeight="1" x14ac:dyDescent="0.2">
      <c r="B32" s="1339"/>
      <c r="C32" s="1375" t="s">
        <v>419</v>
      </c>
      <c r="D32" s="1374"/>
      <c r="E32" s="1374"/>
      <c r="F32" s="1374"/>
      <c r="G32" s="1374"/>
      <c r="H32" s="1374"/>
      <c r="I32" s="1374"/>
      <c r="J32" s="1374"/>
      <c r="K32" s="1372"/>
      <c r="L32" s="1372"/>
      <c r="M32" s="1372"/>
      <c r="N32" s="1372"/>
      <c r="O32" s="1372"/>
      <c r="P32" s="1372"/>
      <c r="Q32" s="1372"/>
      <c r="R32" s="1372"/>
      <c r="S32" s="1372"/>
      <c r="T32" s="1372"/>
      <c r="U32" s="1372"/>
      <c r="V32" s="1372"/>
      <c r="W32" s="1369">
        <f>+IFERROR(AVERAGE(K32,O32,S32*12/9),"")</f>
        <v>0</v>
      </c>
      <c r="X32" s="1370"/>
      <c r="Y32" s="1370"/>
      <c r="Z32" s="1371"/>
    </row>
    <row r="33" spans="2:34" s="110" customFormat="1" ht="15" customHeight="1" x14ac:dyDescent="0.2">
      <c r="B33" s="1339"/>
      <c r="C33" s="1374" t="s">
        <v>420</v>
      </c>
      <c r="D33" s="1374"/>
      <c r="E33" s="1374"/>
      <c r="F33" s="1374"/>
      <c r="G33" s="1374"/>
      <c r="H33" s="1374"/>
      <c r="I33" s="1374"/>
      <c r="J33" s="1374"/>
      <c r="K33" s="1372"/>
      <c r="L33" s="1372"/>
      <c r="M33" s="1372"/>
      <c r="N33" s="1372"/>
      <c r="O33" s="1372"/>
      <c r="P33" s="1372"/>
      <c r="Q33" s="1372"/>
      <c r="R33" s="1372"/>
      <c r="S33" s="1372"/>
      <c r="T33" s="1372"/>
      <c r="U33" s="1372"/>
      <c r="V33" s="1372"/>
      <c r="W33" s="1369">
        <f>+IFERROR(AVERAGE(K33,O33,S33*12/9),"")</f>
        <v>0</v>
      </c>
      <c r="X33" s="1370"/>
      <c r="Y33" s="1370"/>
      <c r="Z33" s="1371"/>
    </row>
    <row r="34" spans="2:34" s="110" customFormat="1" ht="15" customHeight="1" x14ac:dyDescent="0.2">
      <c r="B34" s="1339"/>
      <c r="C34" s="1375" t="s">
        <v>421</v>
      </c>
      <c r="D34" s="1374"/>
      <c r="E34" s="1374"/>
      <c r="F34" s="1374"/>
      <c r="G34" s="1374"/>
      <c r="H34" s="1374"/>
      <c r="I34" s="1374"/>
      <c r="J34" s="1374"/>
      <c r="K34" s="1372"/>
      <c r="L34" s="1372"/>
      <c r="M34" s="1372"/>
      <c r="N34" s="1372"/>
      <c r="O34" s="1372"/>
      <c r="P34" s="1372"/>
      <c r="Q34" s="1372"/>
      <c r="R34" s="1372"/>
      <c r="S34" s="1372"/>
      <c r="T34" s="1372"/>
      <c r="U34" s="1372"/>
      <c r="V34" s="1372"/>
      <c r="W34" s="1369">
        <f>+IFERROR(AVERAGE(K34,O34,S34*12/9),"")</f>
        <v>0</v>
      </c>
      <c r="X34" s="1370"/>
      <c r="Y34" s="1370"/>
      <c r="Z34" s="1371"/>
    </row>
    <row r="35" spans="2:34" s="96" customFormat="1" ht="13.5" customHeight="1" x14ac:dyDescent="0.2">
      <c r="B35" s="97" t="s">
        <v>440</v>
      </c>
      <c r="C35" s="97"/>
      <c r="Q35" s="98"/>
    </row>
    <row r="36" spans="2:34" s="96" customFormat="1" ht="13.5" customHeight="1" x14ac:dyDescent="0.2">
      <c r="B36" s="1316" t="s">
        <v>490</v>
      </c>
      <c r="C36" s="1316"/>
      <c r="D36" s="1316"/>
      <c r="E36" s="1316"/>
      <c r="F36" s="1316"/>
      <c r="G36" s="1316"/>
      <c r="H36" s="1316"/>
      <c r="I36" s="1316"/>
      <c r="J36" s="1316"/>
      <c r="K36" s="1316"/>
      <c r="L36" s="1316"/>
      <c r="M36" s="1316"/>
      <c r="N36" s="1316"/>
      <c r="O36" s="1316"/>
      <c r="P36" s="1316"/>
      <c r="Q36" s="1316"/>
      <c r="R36" s="1316"/>
      <c r="S36" s="1316"/>
      <c r="T36" s="1316"/>
      <c r="U36" s="1316"/>
      <c r="V36" s="1316"/>
      <c r="W36" s="1316"/>
      <c r="X36" s="1316"/>
      <c r="Y36" s="1316"/>
      <c r="Z36" s="1316"/>
      <c r="AA36" s="1316"/>
      <c r="AB36" s="1316"/>
      <c r="AC36" s="1316"/>
      <c r="AD36" s="1316"/>
      <c r="AE36" s="1316"/>
      <c r="AF36" s="1316"/>
      <c r="AG36" s="1316"/>
      <c r="AH36" s="1316"/>
    </row>
    <row r="37" spans="2:34" s="96" customFormat="1" ht="13.5" customHeight="1" x14ac:dyDescent="0.2">
      <c r="B37" s="1316"/>
      <c r="C37" s="1316"/>
      <c r="D37" s="1316"/>
      <c r="E37" s="1316"/>
      <c r="F37" s="1316"/>
      <c r="G37" s="1316"/>
      <c r="H37" s="1316"/>
      <c r="I37" s="1316"/>
      <c r="J37" s="1316"/>
      <c r="K37" s="1316"/>
      <c r="L37" s="1316"/>
      <c r="M37" s="1316"/>
      <c r="N37" s="1316"/>
      <c r="O37" s="1316"/>
      <c r="P37" s="1316"/>
      <c r="Q37" s="1316"/>
      <c r="R37" s="1316"/>
      <c r="S37" s="1316"/>
      <c r="T37" s="1316"/>
      <c r="U37" s="1316"/>
      <c r="V37" s="1316"/>
      <c r="W37" s="1316"/>
      <c r="X37" s="1316"/>
      <c r="Y37" s="1316"/>
      <c r="Z37" s="1316"/>
      <c r="AA37" s="1316"/>
      <c r="AB37" s="1316"/>
      <c r="AC37" s="1316"/>
      <c r="AD37" s="1316"/>
      <c r="AE37" s="1316"/>
      <c r="AF37" s="1316"/>
      <c r="AG37" s="1316"/>
      <c r="AH37" s="1316"/>
    </row>
    <row r="38" spans="2:34" s="96" customFormat="1" ht="13.5" customHeight="1" x14ac:dyDescent="0.2">
      <c r="B38" s="97" t="s">
        <v>441</v>
      </c>
      <c r="C38" s="97"/>
      <c r="Q38" s="98"/>
    </row>
    <row r="39" spans="2:34" s="96" customFormat="1" ht="13.5" customHeight="1" x14ac:dyDescent="0.2">
      <c r="B39" s="1316" t="s">
        <v>491</v>
      </c>
      <c r="C39" s="1316"/>
      <c r="D39" s="1316"/>
      <c r="E39" s="1316"/>
      <c r="F39" s="1316"/>
      <c r="G39" s="1316"/>
      <c r="H39" s="1316"/>
      <c r="I39" s="1316"/>
      <c r="J39" s="1316"/>
      <c r="K39" s="1316"/>
      <c r="L39" s="1316"/>
      <c r="M39" s="1316"/>
      <c r="N39" s="1316"/>
      <c r="O39" s="1316"/>
      <c r="P39" s="1316"/>
      <c r="Q39" s="1316"/>
      <c r="R39" s="1316"/>
      <c r="S39" s="1316"/>
      <c r="T39" s="1316"/>
      <c r="U39" s="1316"/>
      <c r="V39" s="1316"/>
      <c r="W39" s="1316"/>
      <c r="X39" s="1316"/>
      <c r="Y39" s="1316"/>
      <c r="Z39" s="1316"/>
      <c r="AA39" s="1316"/>
      <c r="AB39" s="1316"/>
      <c r="AC39" s="1316"/>
      <c r="AD39" s="1316"/>
      <c r="AE39" s="1316"/>
      <c r="AF39" s="1316"/>
      <c r="AG39" s="1316"/>
      <c r="AH39" s="1316"/>
    </row>
    <row r="40" spans="2:34" s="96" customFormat="1" ht="13.5" customHeight="1" x14ac:dyDescent="0.2">
      <c r="B40" s="1316"/>
      <c r="C40" s="1316"/>
      <c r="D40" s="1316"/>
      <c r="E40" s="1316"/>
      <c r="F40" s="1316"/>
      <c r="G40" s="1316"/>
      <c r="H40" s="1316"/>
      <c r="I40" s="1316"/>
      <c r="J40" s="1316"/>
      <c r="K40" s="1316"/>
      <c r="L40" s="1316"/>
      <c r="M40" s="1316"/>
      <c r="N40" s="1316"/>
      <c r="O40" s="1316"/>
      <c r="P40" s="1316"/>
      <c r="Q40" s="1316"/>
      <c r="R40" s="1316"/>
      <c r="S40" s="1316"/>
      <c r="T40" s="1316"/>
      <c r="U40" s="1316"/>
      <c r="V40" s="1316"/>
      <c r="W40" s="1316"/>
      <c r="X40" s="1316"/>
      <c r="Y40" s="1316"/>
      <c r="Z40" s="1316"/>
      <c r="AA40" s="1316"/>
      <c r="AB40" s="1316"/>
      <c r="AC40" s="1316"/>
      <c r="AD40" s="1316"/>
      <c r="AE40" s="1316"/>
      <c r="AF40" s="1316"/>
      <c r="AG40" s="1316"/>
      <c r="AH40" s="1316"/>
    </row>
    <row r="41" spans="2:34" s="96" customFormat="1" ht="13.5" customHeight="1" x14ac:dyDescent="0.2">
      <c r="B41" s="97" t="s">
        <v>190</v>
      </c>
      <c r="C41" s="97"/>
      <c r="Q41" s="98"/>
    </row>
    <row r="42" spans="2:34" s="96" customFormat="1" ht="13.5" customHeight="1" x14ac:dyDescent="0.2">
      <c r="B42" s="97" t="s">
        <v>191</v>
      </c>
      <c r="C42" s="97"/>
      <c r="Q42" s="98"/>
    </row>
    <row r="43" spans="2:34" s="96" customFormat="1" ht="12.75" customHeight="1" x14ac:dyDescent="0.2">
      <c r="B43" s="97"/>
      <c r="C43" s="97"/>
      <c r="Q43" s="98"/>
    </row>
    <row r="44" spans="2:34" ht="32.25" customHeight="1" x14ac:dyDescent="0.2">
      <c r="B44" s="1417" t="s">
        <v>422</v>
      </c>
      <c r="C44" s="1417"/>
      <c r="D44" s="1417"/>
      <c r="E44" s="1417"/>
      <c r="F44" s="1417"/>
      <c r="G44" s="1417"/>
      <c r="H44" s="1417"/>
      <c r="I44" s="1417"/>
      <c r="J44" s="1417"/>
      <c r="K44" s="1417"/>
      <c r="L44" s="1417"/>
      <c r="M44" s="1417"/>
      <c r="N44" s="1417"/>
      <c r="O44" s="1417"/>
      <c r="P44" s="1417"/>
      <c r="Q44" s="1417"/>
      <c r="R44" s="1417"/>
      <c r="S44" s="1417"/>
      <c r="T44" s="1417"/>
      <c r="U44" s="1417"/>
      <c r="V44" s="1417"/>
      <c r="W44" s="1417"/>
      <c r="X44" s="1417"/>
      <c r="Y44" s="1417"/>
      <c r="Z44" s="1417"/>
      <c r="AA44" s="1417"/>
      <c r="AB44" s="1417"/>
      <c r="AC44" s="1417"/>
    </row>
    <row r="45" spans="2:34" ht="14.25" customHeight="1" x14ac:dyDescent="0.2">
      <c r="B45" s="794"/>
      <c r="C45" s="445" t="s">
        <v>84</v>
      </c>
      <c r="D45" s="446"/>
      <c r="E45" s="446"/>
      <c r="F45" s="447"/>
      <c r="G45" s="207" t="s">
        <v>458</v>
      </c>
      <c r="H45" s="299" t="s">
        <v>107</v>
      </c>
      <c r="I45" s="299"/>
      <c r="J45" s="299"/>
      <c r="K45" s="299"/>
      <c r="L45" s="299"/>
      <c r="M45" s="299"/>
      <c r="N45" s="299"/>
      <c r="O45" s="300"/>
      <c r="P45" s="301" t="s">
        <v>102</v>
      </c>
      <c r="Q45" s="302"/>
      <c r="R45" s="302"/>
      <c r="S45" s="302"/>
      <c r="T45" s="302"/>
      <c r="U45" s="302"/>
      <c r="V45" s="302"/>
      <c r="W45" s="302"/>
      <c r="X45" s="302"/>
      <c r="Y45" s="302"/>
      <c r="Z45" s="302"/>
      <c r="AA45" s="302"/>
      <c r="AB45" s="303"/>
    </row>
    <row r="46" spans="2:34" ht="14.25" customHeight="1" x14ac:dyDescent="0.2">
      <c r="B46" s="794"/>
      <c r="C46" s="448"/>
      <c r="D46" s="449"/>
      <c r="E46" s="449"/>
      <c r="F46" s="450"/>
      <c r="G46" s="207" t="s">
        <v>459</v>
      </c>
      <c r="H46" s="299" t="s">
        <v>104</v>
      </c>
      <c r="I46" s="299"/>
      <c r="J46" s="299"/>
      <c r="K46" s="299"/>
      <c r="L46" s="299"/>
      <c r="M46" s="299"/>
      <c r="N46" s="299"/>
      <c r="O46" s="300"/>
      <c r="P46" s="718"/>
      <c r="Q46" s="1430"/>
      <c r="R46" s="1430"/>
      <c r="S46" s="1430"/>
      <c r="T46" s="1430"/>
      <c r="U46" s="1430"/>
      <c r="V46" s="1430"/>
      <c r="W46" s="1430"/>
      <c r="X46" s="1430"/>
      <c r="Y46" s="1430"/>
      <c r="Z46" s="1430"/>
      <c r="AA46" s="1430"/>
      <c r="AB46" s="720"/>
    </row>
    <row r="47" spans="2:34" ht="14.25" customHeight="1" x14ac:dyDescent="0.2">
      <c r="B47" s="794"/>
      <c r="C47" s="451"/>
      <c r="D47" s="452"/>
      <c r="E47" s="452"/>
      <c r="F47" s="453"/>
      <c r="G47" s="207" t="s">
        <v>460</v>
      </c>
      <c r="H47" s="299" t="s">
        <v>103</v>
      </c>
      <c r="I47" s="299"/>
      <c r="J47" s="299"/>
      <c r="K47" s="299"/>
      <c r="L47" s="299"/>
      <c r="M47" s="299"/>
      <c r="N47" s="299"/>
      <c r="O47" s="300"/>
      <c r="P47" s="721"/>
      <c r="Q47" s="1431"/>
      <c r="R47" s="1431"/>
      <c r="S47" s="1431"/>
      <c r="T47" s="1431"/>
      <c r="U47" s="1431"/>
      <c r="V47" s="1431"/>
      <c r="W47" s="1431"/>
      <c r="X47" s="1431"/>
      <c r="Y47" s="1431"/>
      <c r="Z47" s="1431"/>
      <c r="AA47" s="1431"/>
      <c r="AB47" s="1432"/>
    </row>
    <row r="48" spans="2:34" ht="14.25" customHeight="1" x14ac:dyDescent="0.2">
      <c r="B48" s="1433">
        <v>1</v>
      </c>
      <c r="C48" s="1317"/>
      <c r="D48" s="1318"/>
      <c r="E48" s="1318"/>
      <c r="F48" s="1319"/>
      <c r="G48" s="208" t="s">
        <v>461</v>
      </c>
      <c r="H48" s="1437"/>
      <c r="I48" s="1437"/>
      <c r="J48" s="1437"/>
      <c r="K48" s="1437"/>
      <c r="L48" s="1437"/>
      <c r="M48" s="1437"/>
      <c r="N48" s="1437"/>
      <c r="O48" s="1438"/>
      <c r="P48" s="1427"/>
      <c r="Q48" s="1428"/>
      <c r="R48" s="1428"/>
      <c r="S48" s="1428"/>
      <c r="T48" s="1428"/>
      <c r="U48" s="1428"/>
      <c r="V48" s="1428"/>
      <c r="W48" s="1428"/>
      <c r="X48" s="1428"/>
      <c r="Y48" s="1428"/>
      <c r="Z48" s="1428"/>
      <c r="AA48" s="1428"/>
      <c r="AB48" s="1429"/>
    </row>
    <row r="49" spans="2:34" ht="14.25" customHeight="1" x14ac:dyDescent="0.2">
      <c r="B49" s="1434"/>
      <c r="C49" s="1320"/>
      <c r="D49" s="1321"/>
      <c r="E49" s="1321"/>
      <c r="F49" s="1322"/>
      <c r="G49" s="1376" t="s">
        <v>462</v>
      </c>
      <c r="H49" s="1442">
        <v>0</v>
      </c>
      <c r="I49" s="1442"/>
      <c r="J49" s="1442"/>
      <c r="K49" s="1442"/>
      <c r="L49" s="1442"/>
      <c r="M49" s="1442"/>
      <c r="N49" s="1442"/>
      <c r="O49" s="1443"/>
      <c r="P49" s="1418" t="s">
        <v>109</v>
      </c>
      <c r="Q49" s="1419"/>
      <c r="R49" s="1419"/>
      <c r="S49" s="1419"/>
      <c r="T49" s="1419"/>
      <c r="U49" s="1419"/>
      <c r="V49" s="1419"/>
      <c r="W49" s="1419"/>
      <c r="X49" s="1419"/>
      <c r="Y49" s="1419"/>
      <c r="Z49" s="1419"/>
      <c r="AA49" s="1419"/>
      <c r="AB49" s="1420"/>
    </row>
    <row r="50" spans="2:34" ht="14.25" customHeight="1" x14ac:dyDescent="0.2">
      <c r="B50" s="1434"/>
      <c r="C50" s="1320"/>
      <c r="D50" s="1321"/>
      <c r="E50" s="1321"/>
      <c r="F50" s="1322"/>
      <c r="G50" s="1377"/>
      <c r="H50" s="1363"/>
      <c r="I50" s="1436" t="s">
        <v>108</v>
      </c>
      <c r="J50" s="1437"/>
      <c r="K50" s="1438"/>
      <c r="L50" s="1413">
        <v>0</v>
      </c>
      <c r="M50" s="1414"/>
      <c r="N50" s="1414"/>
      <c r="O50" s="1415"/>
      <c r="P50" s="1421"/>
      <c r="Q50" s="1422"/>
      <c r="R50" s="1422"/>
      <c r="S50" s="1422"/>
      <c r="T50" s="1422"/>
      <c r="U50" s="1422"/>
      <c r="V50" s="1422"/>
      <c r="W50" s="1422"/>
      <c r="X50" s="1422"/>
      <c r="Y50" s="1422"/>
      <c r="Z50" s="1422"/>
      <c r="AA50" s="1422"/>
      <c r="AB50" s="1423"/>
    </row>
    <row r="51" spans="2:34" ht="14.25" customHeight="1" x14ac:dyDescent="0.2">
      <c r="B51" s="1434"/>
      <c r="C51" s="1320"/>
      <c r="D51" s="1321"/>
      <c r="E51" s="1321"/>
      <c r="F51" s="1322"/>
      <c r="G51" s="1378"/>
      <c r="H51" s="1364"/>
      <c r="I51" s="1436" t="s">
        <v>29</v>
      </c>
      <c r="J51" s="1437"/>
      <c r="K51" s="1438"/>
      <c r="L51" s="1413">
        <v>0</v>
      </c>
      <c r="M51" s="1414"/>
      <c r="N51" s="1414"/>
      <c r="O51" s="1415"/>
      <c r="P51" s="1424"/>
      <c r="Q51" s="1425"/>
      <c r="R51" s="1425"/>
      <c r="S51" s="1425"/>
      <c r="T51" s="1425"/>
      <c r="U51" s="1425"/>
      <c r="V51" s="1425"/>
      <c r="W51" s="1425"/>
      <c r="X51" s="1425"/>
      <c r="Y51" s="1425"/>
      <c r="Z51" s="1425"/>
      <c r="AA51" s="1425"/>
      <c r="AB51" s="1426"/>
    </row>
    <row r="52" spans="2:34" ht="14.25" customHeight="1" x14ac:dyDescent="0.2">
      <c r="B52" s="1434"/>
      <c r="C52" s="1320"/>
      <c r="D52" s="1321"/>
      <c r="E52" s="1321"/>
      <c r="F52" s="1322"/>
      <c r="G52" s="1365" t="s">
        <v>463</v>
      </c>
      <c r="H52" s="1379" t="s">
        <v>557</v>
      </c>
      <c r="I52" s="1380"/>
      <c r="J52" s="1381"/>
      <c r="K52" s="1441">
        <v>0</v>
      </c>
      <c r="L52" s="1442"/>
      <c r="M52" s="1442"/>
      <c r="N52" s="1442"/>
      <c r="O52" s="1443"/>
      <c r="P52" s="1418" t="s">
        <v>433</v>
      </c>
      <c r="Q52" s="1419"/>
      <c r="R52" s="1419"/>
      <c r="S52" s="1419"/>
      <c r="T52" s="1419"/>
      <c r="U52" s="1419"/>
      <c r="V52" s="1419"/>
      <c r="W52" s="1419"/>
      <c r="X52" s="1419"/>
      <c r="Y52" s="1419"/>
      <c r="Z52" s="1419"/>
      <c r="AA52" s="1419"/>
      <c r="AB52" s="1420"/>
    </row>
    <row r="53" spans="2:34" ht="14.25" customHeight="1" x14ac:dyDescent="0.2">
      <c r="B53" s="1434"/>
      <c r="C53" s="1320"/>
      <c r="D53" s="1321"/>
      <c r="E53" s="1321"/>
      <c r="F53" s="1322"/>
      <c r="G53" s="1366"/>
      <c r="H53" s="1382"/>
      <c r="I53" s="1383"/>
      <c r="J53" s="1384"/>
      <c r="K53" s="1444"/>
      <c r="L53" s="1445"/>
      <c r="M53" s="1445"/>
      <c r="N53" s="1445"/>
      <c r="O53" s="1446"/>
      <c r="P53" s="1421"/>
      <c r="Q53" s="1422"/>
      <c r="R53" s="1422"/>
      <c r="S53" s="1422"/>
      <c r="T53" s="1422"/>
      <c r="U53" s="1422"/>
      <c r="V53" s="1422"/>
      <c r="W53" s="1422"/>
      <c r="X53" s="1422"/>
      <c r="Y53" s="1422"/>
      <c r="Z53" s="1422"/>
      <c r="AA53" s="1422"/>
      <c r="AB53" s="1423"/>
    </row>
    <row r="54" spans="2:34" ht="14.25" customHeight="1" x14ac:dyDescent="0.2">
      <c r="B54" s="1434"/>
      <c r="C54" s="1320"/>
      <c r="D54" s="1321"/>
      <c r="E54" s="1321"/>
      <c r="F54" s="1322"/>
      <c r="G54" s="1366"/>
      <c r="H54" s="1379" t="s">
        <v>562</v>
      </c>
      <c r="I54" s="1380"/>
      <c r="J54" s="1381"/>
      <c r="K54" s="1441">
        <v>0</v>
      </c>
      <c r="L54" s="1442"/>
      <c r="M54" s="1442"/>
      <c r="N54" s="1442"/>
      <c r="O54" s="1443"/>
      <c r="P54" s="1421"/>
      <c r="Q54" s="1422"/>
      <c r="R54" s="1422"/>
      <c r="S54" s="1422"/>
      <c r="T54" s="1422"/>
      <c r="U54" s="1422"/>
      <c r="V54" s="1422"/>
      <c r="W54" s="1422"/>
      <c r="X54" s="1422"/>
      <c r="Y54" s="1422"/>
      <c r="Z54" s="1422"/>
      <c r="AA54" s="1422"/>
      <c r="AB54" s="1423"/>
    </row>
    <row r="55" spans="2:34" ht="14.25" customHeight="1" x14ac:dyDescent="0.2">
      <c r="B55" s="1434"/>
      <c r="C55" s="1320"/>
      <c r="D55" s="1321"/>
      <c r="E55" s="1321"/>
      <c r="F55" s="1322"/>
      <c r="G55" s="1366"/>
      <c r="H55" s="1382"/>
      <c r="I55" s="1383"/>
      <c r="J55" s="1384"/>
      <c r="K55" s="1444"/>
      <c r="L55" s="1445"/>
      <c r="M55" s="1445"/>
      <c r="N55" s="1445"/>
      <c r="O55" s="1446"/>
      <c r="P55" s="1421"/>
      <c r="Q55" s="1422"/>
      <c r="R55" s="1422"/>
      <c r="S55" s="1422"/>
      <c r="T55" s="1422"/>
      <c r="U55" s="1422"/>
      <c r="V55" s="1422"/>
      <c r="W55" s="1422"/>
      <c r="X55" s="1422"/>
      <c r="Y55" s="1422"/>
      <c r="Z55" s="1422"/>
      <c r="AA55" s="1422"/>
      <c r="AB55" s="1423"/>
    </row>
    <row r="56" spans="2:34" ht="14.25" customHeight="1" x14ac:dyDescent="0.2">
      <c r="B56" s="1435"/>
      <c r="C56" s="1323"/>
      <c r="D56" s="1324"/>
      <c r="E56" s="1324"/>
      <c r="F56" s="1325"/>
      <c r="G56" s="1367"/>
      <c r="H56" s="1439" t="s">
        <v>658</v>
      </c>
      <c r="I56" s="1439"/>
      <c r="J56" s="1440"/>
      <c r="K56" s="1413">
        <v>0</v>
      </c>
      <c r="L56" s="1414"/>
      <c r="M56" s="1414"/>
      <c r="N56" s="1414"/>
      <c r="O56" s="1415"/>
      <c r="P56" s="1424"/>
      <c r="Q56" s="1425"/>
      <c r="R56" s="1425"/>
      <c r="S56" s="1425"/>
      <c r="T56" s="1425"/>
      <c r="U56" s="1425"/>
      <c r="V56" s="1425"/>
      <c r="W56" s="1425"/>
      <c r="X56" s="1425"/>
      <c r="Y56" s="1425"/>
      <c r="Z56" s="1425"/>
      <c r="AA56" s="1425"/>
      <c r="AB56" s="1426"/>
    </row>
    <row r="57" spans="2:34" ht="14.25" customHeight="1" x14ac:dyDescent="0.2">
      <c r="B57" s="2" t="s">
        <v>497</v>
      </c>
    </row>
    <row r="58" spans="2:34" ht="14.25" customHeight="1" x14ac:dyDescent="0.2">
      <c r="B58" s="2"/>
    </row>
    <row r="59" spans="2:34" s="96" customFormat="1" ht="15" customHeight="1" x14ac:dyDescent="0.2">
      <c r="B59" s="96" t="s">
        <v>640</v>
      </c>
    </row>
    <row r="60" spans="2:34" s="110" customFormat="1" ht="20.399999999999999" x14ac:dyDescent="0.2">
      <c r="B60" s="186"/>
      <c r="C60" s="298" t="s">
        <v>199</v>
      </c>
      <c r="D60" s="299"/>
      <c r="E60" s="299"/>
      <c r="F60" s="299"/>
      <c r="G60" s="299"/>
      <c r="H60" s="299"/>
      <c r="I60" s="299"/>
      <c r="J60" s="300"/>
      <c r="K60" s="185" t="s">
        <v>401</v>
      </c>
      <c r="L60" s="298" t="s">
        <v>198</v>
      </c>
      <c r="M60" s="299"/>
      <c r="N60" s="299"/>
      <c r="O60" s="299"/>
      <c r="P60" s="299"/>
      <c r="Q60" s="299"/>
      <c r="R60" s="299"/>
      <c r="S60" s="299"/>
      <c r="T60" s="299"/>
      <c r="U60" s="299"/>
      <c r="V60" s="299"/>
      <c r="W60" s="299"/>
      <c r="X60" s="299"/>
      <c r="Y60" s="299"/>
      <c r="Z60" s="299"/>
      <c r="AA60" s="299"/>
      <c r="AB60" s="299"/>
      <c r="AC60" s="299"/>
      <c r="AD60" s="299"/>
      <c r="AE60" s="299"/>
      <c r="AF60" s="299"/>
      <c r="AG60" s="299"/>
      <c r="AH60" s="300"/>
    </row>
    <row r="61" spans="2:34" s="110" customFormat="1" ht="14.25" customHeight="1" x14ac:dyDescent="0.2">
      <c r="B61" s="1338">
        <v>1</v>
      </c>
      <c r="C61" s="1042"/>
      <c r="D61" s="1043"/>
      <c r="E61" s="1043"/>
      <c r="F61" s="1043"/>
      <c r="G61" s="1043"/>
      <c r="H61" s="1043"/>
      <c r="I61" s="1043"/>
      <c r="J61" s="1044"/>
      <c r="K61" s="1351"/>
      <c r="L61" s="1042"/>
      <c r="M61" s="1043"/>
      <c r="N61" s="1043"/>
      <c r="O61" s="1043"/>
      <c r="P61" s="1043"/>
      <c r="Q61" s="1043"/>
      <c r="R61" s="1043"/>
      <c r="S61" s="1043"/>
      <c r="T61" s="1043"/>
      <c r="U61" s="1043"/>
      <c r="V61" s="1043"/>
      <c r="W61" s="1043"/>
      <c r="X61" s="1043"/>
      <c r="Y61" s="1043"/>
      <c r="Z61" s="1043"/>
      <c r="AA61" s="1043"/>
      <c r="AB61" s="1043"/>
      <c r="AC61" s="1043"/>
      <c r="AD61" s="1043"/>
      <c r="AE61" s="1043"/>
      <c r="AF61" s="1043"/>
      <c r="AG61" s="1043"/>
      <c r="AH61" s="1044"/>
    </row>
    <row r="62" spans="2:34" s="110" customFormat="1" ht="15" customHeight="1" x14ac:dyDescent="0.2">
      <c r="B62" s="1338"/>
      <c r="C62" s="1354"/>
      <c r="D62" s="1355"/>
      <c r="E62" s="1355"/>
      <c r="F62" s="1355"/>
      <c r="G62" s="1355"/>
      <c r="H62" s="1355"/>
      <c r="I62" s="1355"/>
      <c r="J62" s="1356"/>
      <c r="K62" s="1352"/>
      <c r="L62" s="1354"/>
      <c r="M62" s="1355"/>
      <c r="N62" s="1355"/>
      <c r="O62" s="1355"/>
      <c r="P62" s="1355"/>
      <c r="Q62" s="1355"/>
      <c r="R62" s="1355"/>
      <c r="S62" s="1355"/>
      <c r="T62" s="1355"/>
      <c r="U62" s="1355"/>
      <c r="V62" s="1355"/>
      <c r="W62" s="1355"/>
      <c r="X62" s="1355"/>
      <c r="Y62" s="1355"/>
      <c r="Z62" s="1355"/>
      <c r="AA62" s="1355"/>
      <c r="AB62" s="1355"/>
      <c r="AC62" s="1355"/>
      <c r="AD62" s="1355"/>
      <c r="AE62" s="1355"/>
      <c r="AF62" s="1355"/>
      <c r="AG62" s="1355"/>
      <c r="AH62" s="1356"/>
    </row>
    <row r="63" spans="2:34" s="110" customFormat="1" ht="15" customHeight="1" x14ac:dyDescent="0.2">
      <c r="B63" s="1338"/>
      <c r="C63" s="1354"/>
      <c r="D63" s="1355"/>
      <c r="E63" s="1355"/>
      <c r="F63" s="1355"/>
      <c r="G63" s="1355"/>
      <c r="H63" s="1355"/>
      <c r="I63" s="1355"/>
      <c r="J63" s="1356"/>
      <c r="K63" s="1352"/>
      <c r="L63" s="1354"/>
      <c r="M63" s="1355"/>
      <c r="N63" s="1355"/>
      <c r="O63" s="1355"/>
      <c r="P63" s="1355"/>
      <c r="Q63" s="1355"/>
      <c r="R63" s="1355"/>
      <c r="S63" s="1355"/>
      <c r="T63" s="1355"/>
      <c r="U63" s="1355"/>
      <c r="V63" s="1355"/>
      <c r="W63" s="1355"/>
      <c r="X63" s="1355"/>
      <c r="Y63" s="1355"/>
      <c r="Z63" s="1355"/>
      <c r="AA63" s="1355"/>
      <c r="AB63" s="1355"/>
      <c r="AC63" s="1355"/>
      <c r="AD63" s="1355"/>
      <c r="AE63" s="1355"/>
      <c r="AF63" s="1355"/>
      <c r="AG63" s="1355"/>
      <c r="AH63" s="1356"/>
    </row>
    <row r="64" spans="2:34" s="110" customFormat="1" ht="15" customHeight="1" x14ac:dyDescent="0.2">
      <c r="B64" s="1338"/>
      <c r="C64" s="1045"/>
      <c r="D64" s="1046"/>
      <c r="E64" s="1046"/>
      <c r="F64" s="1046"/>
      <c r="G64" s="1046"/>
      <c r="H64" s="1046"/>
      <c r="I64" s="1046"/>
      <c r="J64" s="1047"/>
      <c r="K64" s="1353"/>
      <c r="L64" s="1045"/>
      <c r="M64" s="1046"/>
      <c r="N64" s="1046"/>
      <c r="O64" s="1046"/>
      <c r="P64" s="1046"/>
      <c r="Q64" s="1046"/>
      <c r="R64" s="1046"/>
      <c r="S64" s="1046"/>
      <c r="T64" s="1046"/>
      <c r="U64" s="1046"/>
      <c r="V64" s="1046"/>
      <c r="W64" s="1046"/>
      <c r="X64" s="1046"/>
      <c r="Y64" s="1046"/>
      <c r="Z64" s="1046"/>
      <c r="AA64" s="1046"/>
      <c r="AB64" s="1046"/>
      <c r="AC64" s="1046"/>
      <c r="AD64" s="1046"/>
      <c r="AE64" s="1046"/>
      <c r="AF64" s="1046"/>
      <c r="AG64" s="1046"/>
      <c r="AH64" s="1047"/>
    </row>
    <row r="65" spans="2:34" s="110" customFormat="1" ht="15" customHeight="1" x14ac:dyDescent="0.2">
      <c r="B65" s="1339"/>
      <c r="C65" s="1340" t="s">
        <v>201</v>
      </c>
      <c r="D65" s="1341"/>
      <c r="E65" s="1341"/>
      <c r="F65" s="1341"/>
      <c r="G65" s="1341"/>
      <c r="H65" s="1342"/>
      <c r="I65" s="1335" t="s">
        <v>557</v>
      </c>
      <c r="J65" s="1336"/>
      <c r="K65" s="1337"/>
      <c r="L65" s="1315" t="s">
        <v>562</v>
      </c>
      <c r="M65" s="1315"/>
      <c r="N65" s="1315"/>
      <c r="O65" s="1315" t="s">
        <v>658</v>
      </c>
      <c r="P65" s="1315"/>
      <c r="Q65" s="1315"/>
      <c r="R65" s="1343" t="s">
        <v>405</v>
      </c>
      <c r="S65" s="1343"/>
      <c r="T65" s="1343"/>
    </row>
    <row r="66" spans="2:34" s="110" customFormat="1" ht="15" customHeight="1" x14ac:dyDescent="0.2">
      <c r="B66" s="1339"/>
      <c r="C66" s="1332" t="s">
        <v>197</v>
      </c>
      <c r="D66" s="1333"/>
      <c r="E66" s="1333"/>
      <c r="F66" s="1333"/>
      <c r="G66" s="1333"/>
      <c r="H66" s="1334"/>
      <c r="I66" s="1329"/>
      <c r="J66" s="1330"/>
      <c r="K66" s="1331"/>
      <c r="L66" s="1327"/>
      <c r="M66" s="1327"/>
      <c r="N66" s="1327"/>
      <c r="O66" s="1327"/>
      <c r="P66" s="1327"/>
      <c r="Q66" s="1327"/>
      <c r="R66" s="1344" t="str">
        <f>+IFERROR(AVERAGE(I66,L66,O66),"")</f>
        <v/>
      </c>
      <c r="S66" s="1344"/>
      <c r="T66" s="1344"/>
    </row>
    <row r="67" spans="2:34" s="110" customFormat="1" ht="15" customHeight="1" x14ac:dyDescent="0.2">
      <c r="B67" s="1339"/>
      <c r="C67" s="1332" t="s">
        <v>200</v>
      </c>
      <c r="D67" s="1333"/>
      <c r="E67" s="1333"/>
      <c r="F67" s="1333"/>
      <c r="G67" s="1333"/>
      <c r="H67" s="1334"/>
      <c r="I67" s="1348"/>
      <c r="J67" s="1349"/>
      <c r="K67" s="1350"/>
      <c r="L67" s="1346"/>
      <c r="M67" s="1346"/>
      <c r="N67" s="1346"/>
      <c r="O67" s="1346"/>
      <c r="P67" s="1346"/>
      <c r="Q67" s="1346"/>
      <c r="R67" s="1345" t="s">
        <v>416</v>
      </c>
      <c r="S67" s="1345"/>
      <c r="T67" s="1345"/>
    </row>
    <row r="68" spans="2:34" s="110" customFormat="1" ht="15" customHeight="1" x14ac:dyDescent="0.2">
      <c r="B68" s="1339"/>
      <c r="C68" s="1361" t="s">
        <v>423</v>
      </c>
      <c r="D68" s="1362"/>
      <c r="E68" s="1332" t="s">
        <v>424</v>
      </c>
      <c r="F68" s="1333"/>
      <c r="G68" s="1333"/>
      <c r="H68" s="1334"/>
      <c r="I68" s="1329"/>
      <c r="J68" s="1330"/>
      <c r="K68" s="1331"/>
      <c r="L68" s="1327"/>
      <c r="M68" s="1327"/>
      <c r="N68" s="1327"/>
      <c r="O68" s="1327"/>
      <c r="P68" s="1327"/>
      <c r="Q68" s="1327"/>
      <c r="R68" s="1344">
        <f>+IFERROR(AVERAGE(I68,L68,O68*12/9),"")</f>
        <v>0</v>
      </c>
      <c r="S68" s="1344"/>
      <c r="T68" s="1344"/>
    </row>
    <row r="69" spans="2:34" s="110" customFormat="1" ht="15" customHeight="1" x14ac:dyDescent="0.2">
      <c r="B69" s="1339"/>
      <c r="C69" s="1362"/>
      <c r="D69" s="1362"/>
      <c r="E69" s="1332" t="s">
        <v>425</v>
      </c>
      <c r="F69" s="1333"/>
      <c r="G69" s="1333"/>
      <c r="H69" s="1334"/>
      <c r="I69" s="1329"/>
      <c r="J69" s="1330"/>
      <c r="K69" s="1331"/>
      <c r="L69" s="1327"/>
      <c r="M69" s="1327"/>
      <c r="N69" s="1327"/>
      <c r="O69" s="1327"/>
      <c r="P69" s="1327"/>
      <c r="Q69" s="1327"/>
      <c r="R69" s="1344">
        <f>+IFERROR(AVERAGE(I69,L69,O69*12/9),"")</f>
        <v>0</v>
      </c>
      <c r="S69" s="1344"/>
      <c r="T69" s="1344"/>
    </row>
    <row r="70" spans="2:34" s="96" customFormat="1" ht="15" customHeight="1" x14ac:dyDescent="0.2">
      <c r="B70" s="1316" t="s">
        <v>498</v>
      </c>
      <c r="C70" s="1316"/>
      <c r="D70" s="1316"/>
      <c r="E70" s="1316"/>
      <c r="F70" s="1316"/>
      <c r="G70" s="1316"/>
      <c r="H70" s="1316"/>
      <c r="I70" s="1316"/>
      <c r="J70" s="1316"/>
      <c r="K70" s="1316"/>
      <c r="L70" s="1316"/>
      <c r="M70" s="1316"/>
      <c r="N70" s="1316"/>
      <c r="O70" s="1316"/>
      <c r="P70" s="1316"/>
      <c r="Q70" s="1316"/>
      <c r="R70" s="1316"/>
      <c r="S70" s="1316"/>
      <c r="T70" s="1316"/>
      <c r="U70" s="1316"/>
      <c r="V70" s="1316"/>
      <c r="W70" s="1316"/>
      <c r="X70" s="1316"/>
      <c r="Y70" s="1316"/>
      <c r="Z70" s="1316"/>
      <c r="AA70" s="1316"/>
      <c r="AB70" s="1316"/>
      <c r="AC70" s="1316"/>
      <c r="AD70" s="1316"/>
      <c r="AE70" s="1316"/>
      <c r="AF70" s="1316"/>
      <c r="AG70" s="1316"/>
      <c r="AH70" s="1316"/>
    </row>
    <row r="71" spans="2:34" s="96" customFormat="1" ht="15" customHeight="1" x14ac:dyDescent="0.2">
      <c r="B71" s="1316"/>
      <c r="C71" s="1316"/>
      <c r="D71" s="1316"/>
      <c r="E71" s="1316"/>
      <c r="F71" s="1316"/>
      <c r="G71" s="1316"/>
      <c r="H71" s="1316"/>
      <c r="I71" s="1316"/>
      <c r="J71" s="1316"/>
      <c r="K71" s="1316"/>
      <c r="L71" s="1316"/>
      <c r="M71" s="1316"/>
      <c r="N71" s="1316"/>
      <c r="O71" s="1316"/>
      <c r="P71" s="1316"/>
      <c r="Q71" s="1316"/>
      <c r="R71" s="1316"/>
      <c r="S71" s="1316"/>
      <c r="T71" s="1316"/>
      <c r="U71" s="1316"/>
      <c r="V71" s="1316"/>
      <c r="W71" s="1316"/>
      <c r="X71" s="1316"/>
      <c r="Y71" s="1316"/>
      <c r="Z71" s="1316"/>
      <c r="AA71" s="1316"/>
      <c r="AB71" s="1316"/>
      <c r="AC71" s="1316"/>
      <c r="AD71" s="1316"/>
      <c r="AE71" s="1316"/>
      <c r="AF71" s="1316"/>
      <c r="AG71" s="1316"/>
      <c r="AH71" s="1316"/>
    </row>
    <row r="72" spans="2:34" s="96" customFormat="1" ht="15" customHeight="1" x14ac:dyDescent="0.2">
      <c r="B72" s="97" t="s">
        <v>450</v>
      </c>
    </row>
    <row r="73" spans="2:34" s="96" customFormat="1" ht="15" customHeight="1" x14ac:dyDescent="0.2">
      <c r="B73" s="97" t="s">
        <v>500</v>
      </c>
    </row>
    <row r="74" spans="2:34" s="96" customFormat="1" ht="15" customHeight="1" x14ac:dyDescent="0.2">
      <c r="AE74" s="97"/>
    </row>
    <row r="75" spans="2:34" s="96" customFormat="1" ht="15" customHeight="1" x14ac:dyDescent="0.2">
      <c r="B75" s="96" t="s">
        <v>641</v>
      </c>
    </row>
    <row r="76" spans="2:34" s="110" customFormat="1" ht="20.399999999999999" x14ac:dyDescent="0.2">
      <c r="B76" s="186"/>
      <c r="C76" s="298" t="s">
        <v>402</v>
      </c>
      <c r="D76" s="299"/>
      <c r="E76" s="299"/>
      <c r="F76" s="299"/>
      <c r="G76" s="299"/>
      <c r="H76" s="299"/>
      <c r="I76" s="299"/>
      <c r="J76" s="300"/>
      <c r="K76" s="185" t="s">
        <v>401</v>
      </c>
      <c r="L76" s="482" t="s">
        <v>196</v>
      </c>
      <c r="M76" s="483"/>
      <c r="N76" s="483"/>
      <c r="O76" s="483"/>
      <c r="P76" s="483"/>
      <c r="Q76" s="483"/>
      <c r="R76" s="483"/>
      <c r="S76" s="483"/>
      <c r="T76" s="483"/>
      <c r="U76" s="483"/>
      <c r="V76" s="483"/>
      <c r="W76" s="484"/>
      <c r="X76" s="454" t="s">
        <v>195</v>
      </c>
      <c r="Y76" s="454"/>
      <c r="Z76" s="454"/>
      <c r="AA76" s="454"/>
      <c r="AB76" s="454"/>
      <c r="AC76" s="454"/>
      <c r="AD76" s="454"/>
      <c r="AE76" s="454"/>
      <c r="AF76" s="454"/>
      <c r="AG76" s="454"/>
      <c r="AH76" s="454"/>
    </row>
    <row r="77" spans="2:34" s="110" customFormat="1" ht="15" customHeight="1" x14ac:dyDescent="0.2">
      <c r="B77" s="1338">
        <v>1</v>
      </c>
      <c r="C77" s="1042"/>
      <c r="D77" s="1043"/>
      <c r="E77" s="1043"/>
      <c r="F77" s="1043"/>
      <c r="G77" s="1043"/>
      <c r="H77" s="1043"/>
      <c r="I77" s="1043"/>
      <c r="J77" s="1044"/>
      <c r="K77" s="1351"/>
      <c r="L77" s="1317"/>
      <c r="M77" s="1318"/>
      <c r="N77" s="1318"/>
      <c r="O77" s="1318"/>
      <c r="P77" s="1318"/>
      <c r="Q77" s="1318"/>
      <c r="R77" s="1318"/>
      <c r="S77" s="1318"/>
      <c r="T77" s="1318"/>
      <c r="U77" s="1318"/>
      <c r="V77" s="1318"/>
      <c r="W77" s="1319"/>
      <c r="X77" s="1326"/>
      <c r="Y77" s="1326"/>
      <c r="Z77" s="1326"/>
      <c r="AA77" s="1326"/>
      <c r="AB77" s="1326"/>
      <c r="AC77" s="1326"/>
      <c r="AD77" s="1326"/>
      <c r="AE77" s="1326"/>
      <c r="AF77" s="1326"/>
      <c r="AG77" s="1326"/>
      <c r="AH77" s="1326"/>
    </row>
    <row r="78" spans="2:34" s="110" customFormat="1" ht="15" customHeight="1" x14ac:dyDescent="0.2">
      <c r="B78" s="1338"/>
      <c r="C78" s="1354"/>
      <c r="D78" s="1355"/>
      <c r="E78" s="1355"/>
      <c r="F78" s="1355"/>
      <c r="G78" s="1355"/>
      <c r="H78" s="1355"/>
      <c r="I78" s="1355"/>
      <c r="J78" s="1356"/>
      <c r="K78" s="1352"/>
      <c r="L78" s="1320"/>
      <c r="M78" s="1321"/>
      <c r="N78" s="1321"/>
      <c r="O78" s="1321"/>
      <c r="P78" s="1321"/>
      <c r="Q78" s="1321"/>
      <c r="R78" s="1321"/>
      <c r="S78" s="1321"/>
      <c r="T78" s="1321"/>
      <c r="U78" s="1321"/>
      <c r="V78" s="1321"/>
      <c r="W78" s="1322"/>
      <c r="X78" s="1326"/>
      <c r="Y78" s="1326"/>
      <c r="Z78" s="1326"/>
      <c r="AA78" s="1326"/>
      <c r="AB78" s="1326"/>
      <c r="AC78" s="1326"/>
      <c r="AD78" s="1326"/>
      <c r="AE78" s="1326"/>
      <c r="AF78" s="1326"/>
      <c r="AG78" s="1326"/>
      <c r="AH78" s="1326"/>
    </row>
    <row r="79" spans="2:34" s="110" customFormat="1" ht="15" customHeight="1" x14ac:dyDescent="0.2">
      <c r="B79" s="1338"/>
      <c r="C79" s="1354"/>
      <c r="D79" s="1355"/>
      <c r="E79" s="1355"/>
      <c r="F79" s="1355"/>
      <c r="G79" s="1355"/>
      <c r="H79" s="1355"/>
      <c r="I79" s="1355"/>
      <c r="J79" s="1356"/>
      <c r="K79" s="1352"/>
      <c r="L79" s="1320"/>
      <c r="M79" s="1321"/>
      <c r="N79" s="1321"/>
      <c r="O79" s="1321"/>
      <c r="P79" s="1321"/>
      <c r="Q79" s="1321"/>
      <c r="R79" s="1321"/>
      <c r="S79" s="1321"/>
      <c r="T79" s="1321"/>
      <c r="U79" s="1321"/>
      <c r="V79" s="1321"/>
      <c r="W79" s="1322"/>
      <c r="X79" s="1326"/>
      <c r="Y79" s="1326"/>
      <c r="Z79" s="1326"/>
      <c r="AA79" s="1326"/>
      <c r="AB79" s="1326"/>
      <c r="AC79" s="1326"/>
      <c r="AD79" s="1326"/>
      <c r="AE79" s="1326"/>
      <c r="AF79" s="1326"/>
      <c r="AG79" s="1326"/>
      <c r="AH79" s="1326"/>
    </row>
    <row r="80" spans="2:34" s="110" customFormat="1" ht="15" customHeight="1" x14ac:dyDescent="0.2">
      <c r="B80" s="1338"/>
      <c r="C80" s="1045"/>
      <c r="D80" s="1046"/>
      <c r="E80" s="1046"/>
      <c r="F80" s="1046"/>
      <c r="G80" s="1046"/>
      <c r="H80" s="1046"/>
      <c r="I80" s="1046"/>
      <c r="J80" s="1047"/>
      <c r="K80" s="1353"/>
      <c r="L80" s="1323"/>
      <c r="M80" s="1324"/>
      <c r="N80" s="1324"/>
      <c r="O80" s="1324"/>
      <c r="P80" s="1324"/>
      <c r="Q80" s="1324"/>
      <c r="R80" s="1324"/>
      <c r="S80" s="1324"/>
      <c r="T80" s="1324"/>
      <c r="U80" s="1324"/>
      <c r="V80" s="1324"/>
      <c r="W80" s="1325"/>
      <c r="X80" s="1326"/>
      <c r="Y80" s="1326"/>
      <c r="Z80" s="1326"/>
      <c r="AA80" s="1326"/>
      <c r="AB80" s="1326"/>
      <c r="AC80" s="1326"/>
      <c r="AD80" s="1326"/>
      <c r="AE80" s="1326"/>
      <c r="AF80" s="1326"/>
      <c r="AG80" s="1326"/>
      <c r="AH80" s="1326"/>
    </row>
    <row r="81" spans="2:34" s="110" customFormat="1" ht="15" customHeight="1" x14ac:dyDescent="0.2">
      <c r="B81" s="1339"/>
      <c r="C81" s="1340" t="s">
        <v>426</v>
      </c>
      <c r="D81" s="1341"/>
      <c r="E81" s="1341"/>
      <c r="F81" s="1341"/>
      <c r="G81" s="1341"/>
      <c r="H81" s="1342"/>
      <c r="I81" s="1335" t="s">
        <v>557</v>
      </c>
      <c r="J81" s="1336"/>
      <c r="K81" s="1337"/>
      <c r="L81" s="1347" t="s">
        <v>562</v>
      </c>
      <c r="M81" s="1347"/>
      <c r="N81" s="1347"/>
      <c r="O81" s="1347" t="s">
        <v>649</v>
      </c>
      <c r="P81" s="1347"/>
      <c r="Q81" s="1347"/>
      <c r="R81" s="1328" t="s">
        <v>405</v>
      </c>
      <c r="S81" s="1328"/>
      <c r="T81" s="1328"/>
    </row>
    <row r="82" spans="2:34" s="110" customFormat="1" ht="15" customHeight="1" x14ac:dyDescent="0.2">
      <c r="B82" s="1339"/>
      <c r="C82" s="1358" t="s">
        <v>427</v>
      </c>
      <c r="D82" s="1359"/>
      <c r="E82" s="1359"/>
      <c r="F82" s="1359"/>
      <c r="G82" s="1359"/>
      <c r="H82" s="1360"/>
      <c r="I82" s="1329"/>
      <c r="J82" s="1330"/>
      <c r="K82" s="1331"/>
      <c r="L82" s="1327"/>
      <c r="M82" s="1327"/>
      <c r="N82" s="1327"/>
      <c r="O82" s="1327"/>
      <c r="P82" s="1327"/>
      <c r="Q82" s="1327"/>
      <c r="R82" s="1344" t="str">
        <f>+IFERROR(AVERAGE(I82,L82,O82),"")</f>
        <v/>
      </c>
      <c r="S82" s="1344"/>
      <c r="T82" s="1344"/>
    </row>
    <row r="83" spans="2:34" s="110" customFormat="1" ht="15" customHeight="1" x14ac:dyDescent="0.2">
      <c r="B83" s="1339"/>
      <c r="C83" s="1357" t="s">
        <v>423</v>
      </c>
      <c r="D83" s="1357"/>
      <c r="E83" s="1358" t="s">
        <v>424</v>
      </c>
      <c r="F83" s="1359"/>
      <c r="G83" s="1359"/>
      <c r="H83" s="1360"/>
      <c r="I83" s="1329"/>
      <c r="J83" s="1330"/>
      <c r="K83" s="1331"/>
      <c r="L83" s="1327"/>
      <c r="M83" s="1327"/>
      <c r="N83" s="1327"/>
      <c r="O83" s="1327"/>
      <c r="P83" s="1327"/>
      <c r="Q83" s="1327"/>
      <c r="R83" s="1344">
        <f>+IFERROR(AVERAGE(I83,L83,O83*12/9),"")</f>
        <v>0</v>
      </c>
      <c r="S83" s="1344"/>
      <c r="T83" s="1344"/>
    </row>
    <row r="84" spans="2:34" s="110" customFormat="1" ht="15" customHeight="1" x14ac:dyDescent="0.2">
      <c r="B84" s="1339"/>
      <c r="C84" s="1357"/>
      <c r="D84" s="1357"/>
      <c r="E84" s="1332" t="s">
        <v>425</v>
      </c>
      <c r="F84" s="1333"/>
      <c r="G84" s="1333"/>
      <c r="H84" s="1334"/>
      <c r="I84" s="1329"/>
      <c r="J84" s="1330"/>
      <c r="K84" s="1331"/>
      <c r="L84" s="1327"/>
      <c r="M84" s="1327"/>
      <c r="N84" s="1327"/>
      <c r="O84" s="1327"/>
      <c r="P84" s="1327"/>
      <c r="Q84" s="1327"/>
      <c r="R84" s="1344">
        <f>+IFERROR(AVERAGE(I84,L84,O84*12/9),"")</f>
        <v>0</v>
      </c>
      <c r="S84" s="1344"/>
      <c r="T84" s="1344"/>
    </row>
    <row r="85" spans="2:34" s="96" customFormat="1" ht="15" customHeight="1" x14ac:dyDescent="0.2">
      <c r="B85" s="1316" t="s">
        <v>499</v>
      </c>
      <c r="C85" s="1316"/>
      <c r="D85" s="1316"/>
      <c r="E85" s="1316"/>
      <c r="F85" s="1316"/>
      <c r="G85" s="1316"/>
      <c r="H85" s="1316"/>
      <c r="I85" s="1316"/>
      <c r="J85" s="1316"/>
      <c r="K85" s="1316"/>
      <c r="L85" s="1316"/>
      <c r="M85" s="1316"/>
      <c r="N85" s="1316"/>
      <c r="O85" s="1316"/>
      <c r="P85" s="1316"/>
      <c r="Q85" s="1316"/>
      <c r="R85" s="1316"/>
      <c r="S85" s="1316"/>
      <c r="T85" s="1316"/>
      <c r="U85" s="1316"/>
      <c r="V85" s="1316"/>
      <c r="W85" s="1316"/>
      <c r="X85" s="1316"/>
      <c r="Y85" s="1316"/>
      <c r="Z85" s="1316"/>
      <c r="AA85" s="1316"/>
      <c r="AB85" s="1316"/>
      <c r="AC85" s="1316"/>
      <c r="AD85" s="1316"/>
      <c r="AE85" s="1316"/>
      <c r="AF85" s="1316"/>
      <c r="AG85" s="1316"/>
      <c r="AH85" s="1316"/>
    </row>
    <row r="86" spans="2:34" s="96" customFormat="1" ht="15" customHeight="1" x14ac:dyDescent="0.2">
      <c r="B86" s="1316"/>
      <c r="C86" s="1316"/>
      <c r="D86" s="1316"/>
      <c r="E86" s="1316"/>
      <c r="F86" s="1316"/>
      <c r="G86" s="1316"/>
      <c r="H86" s="1316"/>
      <c r="I86" s="1316"/>
      <c r="J86" s="1316"/>
      <c r="K86" s="1316"/>
      <c r="L86" s="1316"/>
      <c r="M86" s="1316"/>
      <c r="N86" s="1316"/>
      <c r="O86" s="1316"/>
      <c r="P86" s="1316"/>
      <c r="Q86" s="1316"/>
      <c r="R86" s="1316"/>
      <c r="S86" s="1316"/>
      <c r="T86" s="1316"/>
      <c r="U86" s="1316"/>
      <c r="V86" s="1316"/>
      <c r="W86" s="1316"/>
      <c r="X86" s="1316"/>
      <c r="Y86" s="1316"/>
      <c r="Z86" s="1316"/>
      <c r="AA86" s="1316"/>
      <c r="AB86" s="1316"/>
      <c r="AC86" s="1316"/>
      <c r="AD86" s="1316"/>
      <c r="AE86" s="1316"/>
      <c r="AF86" s="1316"/>
      <c r="AG86" s="1316"/>
      <c r="AH86" s="1316"/>
    </row>
    <row r="87" spans="2:34" s="96" customFormat="1" ht="15" customHeight="1" x14ac:dyDescent="0.2">
      <c r="B87" s="97" t="s">
        <v>492</v>
      </c>
      <c r="C87" s="103"/>
      <c r="D87" s="103"/>
      <c r="E87" s="103"/>
      <c r="F87" s="103"/>
      <c r="G87" s="103"/>
      <c r="H87" s="103"/>
      <c r="I87" s="103"/>
      <c r="J87" s="103"/>
      <c r="K87" s="103"/>
      <c r="L87" s="103"/>
      <c r="M87" s="103"/>
      <c r="N87" s="103"/>
      <c r="O87" s="103"/>
      <c r="P87" s="102"/>
      <c r="Q87" s="102"/>
      <c r="R87" s="102"/>
      <c r="S87" s="102"/>
      <c r="T87" s="102"/>
      <c r="U87" s="99"/>
      <c r="V87" s="99"/>
      <c r="W87" s="99"/>
      <c r="X87" s="100"/>
      <c r="Y87" s="100"/>
      <c r="Z87" s="100"/>
      <c r="AA87" s="100"/>
      <c r="AB87" s="100"/>
      <c r="AF87" s="97"/>
      <c r="AG87" s="103"/>
      <c r="AH87" s="103"/>
    </row>
    <row r="88" spans="2:34" s="96" customFormat="1" ht="15" customHeight="1" x14ac:dyDescent="0.2">
      <c r="B88" s="97" t="s">
        <v>451</v>
      </c>
      <c r="C88" s="103"/>
      <c r="D88" s="103"/>
      <c r="E88" s="103"/>
      <c r="F88" s="103"/>
      <c r="G88" s="103"/>
      <c r="H88" s="103"/>
      <c r="I88" s="103"/>
      <c r="J88" s="103"/>
      <c r="K88" s="103"/>
      <c r="L88" s="103"/>
      <c r="M88" s="103"/>
      <c r="N88" s="103"/>
      <c r="O88" s="103"/>
      <c r="P88" s="102"/>
      <c r="Q88" s="102"/>
      <c r="R88" s="102"/>
      <c r="S88" s="102"/>
      <c r="T88" s="102"/>
      <c r="U88" s="99"/>
      <c r="V88" s="99"/>
      <c r="W88" s="99"/>
      <c r="X88" s="100"/>
      <c r="Y88" s="100"/>
      <c r="Z88" s="100"/>
      <c r="AA88" s="100"/>
      <c r="AB88" s="100"/>
      <c r="AF88" s="97"/>
      <c r="AG88" s="103"/>
      <c r="AH88" s="103"/>
    </row>
    <row r="89" spans="2:34" x14ac:dyDescent="0.2">
      <c r="B89" s="97" t="s">
        <v>501</v>
      </c>
      <c r="AF89" s="97"/>
      <c r="AG89" s="103"/>
      <c r="AH89" s="103"/>
    </row>
  </sheetData>
  <customSheetViews>
    <customSheetView guid="{6C6F9770-00A4-469A-B65C-1B89AB972F41}" showPageBreaks="1" fitToPage="1" printArea="1" view="pageBreakPreview" topLeftCell="A70">
      <selection activeCell="C6" sqref="C6:G10"/>
      <rowBreaks count="1" manualBreakCount="1">
        <brk id="55" max="16383" man="1"/>
      </rowBreaks>
      <pageMargins left="0.78740157480314965" right="0.78740157480314965" top="0.85" bottom="0.98425196850393704" header="0.51181102362204722" footer="0.51181102362204722"/>
      <pageSetup paperSize="9" scale="81" firstPageNumber="16" fitToHeight="0" orientation="portrait" r:id="rId1"/>
      <headerFooter alignWithMargins="0">
        <oddHeader>&amp;R&amp;10&amp;A</oddHeader>
        <oddFooter>&amp;C&amp;P</oddFooter>
      </headerFooter>
    </customSheetView>
  </customSheetViews>
  <mergeCells count="252">
    <mergeCell ref="E68:H68"/>
    <mergeCell ref="I83:K83"/>
    <mergeCell ref="I82:K82"/>
    <mergeCell ref="C82:H82"/>
    <mergeCell ref="B45:B47"/>
    <mergeCell ref="P49:AB51"/>
    <mergeCell ref="P48:AB48"/>
    <mergeCell ref="P45:AB47"/>
    <mergeCell ref="L50:O50"/>
    <mergeCell ref="B48:B56"/>
    <mergeCell ref="I50:K50"/>
    <mergeCell ref="C48:F56"/>
    <mergeCell ref="I51:K51"/>
    <mergeCell ref="P52:AB56"/>
    <mergeCell ref="H56:J56"/>
    <mergeCell ref="K52:O53"/>
    <mergeCell ref="H54:J55"/>
    <mergeCell ref="K54:O55"/>
    <mergeCell ref="H46:O46"/>
    <mergeCell ref="H47:O47"/>
    <mergeCell ref="H48:O48"/>
    <mergeCell ref="H49:O49"/>
    <mergeCell ref="K61:K64"/>
    <mergeCell ref="O68:Q68"/>
    <mergeCell ref="C14:J14"/>
    <mergeCell ref="M17:N17"/>
    <mergeCell ref="C60:J60"/>
    <mergeCell ref="L51:O51"/>
    <mergeCell ref="B61:B69"/>
    <mergeCell ref="C65:H65"/>
    <mergeCell ref="I65:K65"/>
    <mergeCell ref="C61:J64"/>
    <mergeCell ref="K56:O56"/>
    <mergeCell ref="C66:H66"/>
    <mergeCell ref="K14:N14"/>
    <mergeCell ref="C15:J16"/>
    <mergeCell ref="K15:N15"/>
    <mergeCell ref="B44:AC44"/>
    <mergeCell ref="M16:N16"/>
    <mergeCell ref="M18:N18"/>
    <mergeCell ref="M20:N20"/>
    <mergeCell ref="M19:N19"/>
    <mergeCell ref="M21:N21"/>
    <mergeCell ref="M22:N22"/>
    <mergeCell ref="M23:N23"/>
    <mergeCell ref="M24:N24"/>
    <mergeCell ref="K26:L26"/>
    <mergeCell ref="M26:N26"/>
    <mergeCell ref="B7:B8"/>
    <mergeCell ref="C7:G8"/>
    <mergeCell ref="H7:H8"/>
    <mergeCell ref="B9:B34"/>
    <mergeCell ref="C9:G13"/>
    <mergeCell ref="H9:H13"/>
    <mergeCell ref="C17:J17"/>
    <mergeCell ref="K17:L17"/>
    <mergeCell ref="K16:L16"/>
    <mergeCell ref="K18:L18"/>
    <mergeCell ref="K22:L22"/>
    <mergeCell ref="C21:J21"/>
    <mergeCell ref="C18:J18"/>
    <mergeCell ref="C20:J20"/>
    <mergeCell ref="K20:L20"/>
    <mergeCell ref="C19:J19"/>
    <mergeCell ref="K19:L19"/>
    <mergeCell ref="C24:J24"/>
    <mergeCell ref="K21:L21"/>
    <mergeCell ref="C23:J23"/>
    <mergeCell ref="K23:L23"/>
    <mergeCell ref="C22:J22"/>
    <mergeCell ref="K24:L24"/>
    <mergeCell ref="C26:J26"/>
    <mergeCell ref="C25:J25"/>
    <mergeCell ref="K25:L25"/>
    <mergeCell ref="M25:N25"/>
    <mergeCell ref="C29:J29"/>
    <mergeCell ref="C30:J30"/>
    <mergeCell ref="K30:N30"/>
    <mergeCell ref="K29:N29"/>
    <mergeCell ref="M27:N27"/>
    <mergeCell ref="C28:J28"/>
    <mergeCell ref="K28:N28"/>
    <mergeCell ref="C27:J27"/>
    <mergeCell ref="K27:L27"/>
    <mergeCell ref="O19:P19"/>
    <mergeCell ref="Q19:R19"/>
    <mergeCell ref="O20:P20"/>
    <mergeCell ref="Q20:R20"/>
    <mergeCell ref="O21:P21"/>
    <mergeCell ref="Q21:R21"/>
    <mergeCell ref="O22:P22"/>
    <mergeCell ref="Q22:R22"/>
    <mergeCell ref="O33:R33"/>
    <mergeCell ref="S21:T21"/>
    <mergeCell ref="U21:V21"/>
    <mergeCell ref="S22:T22"/>
    <mergeCell ref="U22:V22"/>
    <mergeCell ref="S18:T18"/>
    <mergeCell ref="U18:V18"/>
    <mergeCell ref="S19:T19"/>
    <mergeCell ref="O14:R14"/>
    <mergeCell ref="O15:R15"/>
    <mergeCell ref="O16:P16"/>
    <mergeCell ref="Q16:R16"/>
    <mergeCell ref="S14:V14"/>
    <mergeCell ref="S15:V15"/>
    <mergeCell ref="S16:T16"/>
    <mergeCell ref="U16:V16"/>
    <mergeCell ref="S17:T17"/>
    <mergeCell ref="U17:V17"/>
    <mergeCell ref="U19:V19"/>
    <mergeCell ref="S20:T20"/>
    <mergeCell ref="U20:V20"/>
    <mergeCell ref="O17:P17"/>
    <mergeCell ref="Q17:R17"/>
    <mergeCell ref="O18:P18"/>
    <mergeCell ref="Q18:R18"/>
    <mergeCell ref="S29:V29"/>
    <mergeCell ref="S30:V30"/>
    <mergeCell ref="S23:T23"/>
    <mergeCell ref="U23:V23"/>
    <mergeCell ref="S25:T25"/>
    <mergeCell ref="U25:V25"/>
    <mergeCell ref="O28:R28"/>
    <mergeCell ref="O29:R29"/>
    <mergeCell ref="O30:R30"/>
    <mergeCell ref="O25:P25"/>
    <mergeCell ref="Q25:R25"/>
    <mergeCell ref="O26:P26"/>
    <mergeCell ref="Q26:R26"/>
    <mergeCell ref="O27:P27"/>
    <mergeCell ref="Q27:R27"/>
    <mergeCell ref="S26:T26"/>
    <mergeCell ref="U26:V26"/>
    <mergeCell ref="S27:T27"/>
    <mergeCell ref="U27:V27"/>
    <mergeCell ref="S28:V28"/>
    <mergeCell ref="O23:P23"/>
    <mergeCell ref="Q23:R23"/>
    <mergeCell ref="W29:Z29"/>
    <mergeCell ref="W14:Z14"/>
    <mergeCell ref="W15:Z15"/>
    <mergeCell ref="W16:X16"/>
    <mergeCell ref="Y16:Z16"/>
    <mergeCell ref="W17:X17"/>
    <mergeCell ref="Y17:Z17"/>
    <mergeCell ref="Y20:Z20"/>
    <mergeCell ref="W21:X21"/>
    <mergeCell ref="Y21:Z21"/>
    <mergeCell ref="W18:X18"/>
    <mergeCell ref="W28:Z28"/>
    <mergeCell ref="W22:X22"/>
    <mergeCell ref="Y22:Z22"/>
    <mergeCell ref="W23:X23"/>
    <mergeCell ref="Y23:Z23"/>
    <mergeCell ref="W25:X25"/>
    <mergeCell ref="Y25:Z25"/>
    <mergeCell ref="Y24:Z24"/>
    <mergeCell ref="I66:K66"/>
    <mergeCell ref="L61:AH64"/>
    <mergeCell ref="L60:AH60"/>
    <mergeCell ref="H52:J53"/>
    <mergeCell ref="I7:AH8"/>
    <mergeCell ref="I9:AH13"/>
    <mergeCell ref="W26:X26"/>
    <mergeCell ref="Y26:Z26"/>
    <mergeCell ref="W27:X27"/>
    <mergeCell ref="Y27:Z27"/>
    <mergeCell ref="Y18:Z18"/>
    <mergeCell ref="W19:X19"/>
    <mergeCell ref="Y19:Z19"/>
    <mergeCell ref="W20:X20"/>
    <mergeCell ref="O24:P24"/>
    <mergeCell ref="Q24:R24"/>
    <mergeCell ref="S24:T24"/>
    <mergeCell ref="U24:V24"/>
    <mergeCell ref="W24:X24"/>
    <mergeCell ref="S32:V32"/>
    <mergeCell ref="S33:V33"/>
    <mergeCell ref="S34:V34"/>
    <mergeCell ref="B36:AH37"/>
    <mergeCell ref="B39:AH40"/>
    <mergeCell ref="H50:H51"/>
    <mergeCell ref="G52:G56"/>
    <mergeCell ref="W30:Z30"/>
    <mergeCell ref="W31:Z31"/>
    <mergeCell ref="W32:Z32"/>
    <mergeCell ref="W33:Z33"/>
    <mergeCell ref="W34:Z34"/>
    <mergeCell ref="O34:R34"/>
    <mergeCell ref="O31:R31"/>
    <mergeCell ref="O32:R32"/>
    <mergeCell ref="S31:V31"/>
    <mergeCell ref="C33:J33"/>
    <mergeCell ref="K33:N33"/>
    <mergeCell ref="C34:J34"/>
    <mergeCell ref="K34:N34"/>
    <mergeCell ref="G49:G51"/>
    <mergeCell ref="C31:J31"/>
    <mergeCell ref="K31:N31"/>
    <mergeCell ref="C32:J32"/>
    <mergeCell ref="K32:N32"/>
    <mergeCell ref="C45:F47"/>
    <mergeCell ref="H45:O45"/>
    <mergeCell ref="R84:T84"/>
    <mergeCell ref="L81:N81"/>
    <mergeCell ref="O81:Q81"/>
    <mergeCell ref="L82:N82"/>
    <mergeCell ref="O82:Q82"/>
    <mergeCell ref="L83:N83"/>
    <mergeCell ref="O83:Q83"/>
    <mergeCell ref="O67:Q67"/>
    <mergeCell ref="O66:Q66"/>
    <mergeCell ref="B70:AH71"/>
    <mergeCell ref="I69:K69"/>
    <mergeCell ref="E69:H69"/>
    <mergeCell ref="O69:Q69"/>
    <mergeCell ref="I68:K68"/>
    <mergeCell ref="I67:K67"/>
    <mergeCell ref="C67:H67"/>
    <mergeCell ref="L68:N68"/>
    <mergeCell ref="L69:N69"/>
    <mergeCell ref="K77:K80"/>
    <mergeCell ref="C76:J76"/>
    <mergeCell ref="C77:J80"/>
    <mergeCell ref="C83:D84"/>
    <mergeCell ref="E83:H83"/>
    <mergeCell ref="C68:D69"/>
    <mergeCell ref="O65:Q65"/>
    <mergeCell ref="B85:AH86"/>
    <mergeCell ref="L76:W76"/>
    <mergeCell ref="L77:W80"/>
    <mergeCell ref="X76:AH76"/>
    <mergeCell ref="X77:AH80"/>
    <mergeCell ref="L84:N84"/>
    <mergeCell ref="O84:Q84"/>
    <mergeCell ref="R81:T81"/>
    <mergeCell ref="I84:K84"/>
    <mergeCell ref="E84:H84"/>
    <mergeCell ref="I81:K81"/>
    <mergeCell ref="B77:B84"/>
    <mergeCell ref="C81:H81"/>
    <mergeCell ref="R65:T65"/>
    <mergeCell ref="R66:T66"/>
    <mergeCell ref="R67:T67"/>
    <mergeCell ref="R68:T68"/>
    <mergeCell ref="R69:T69"/>
    <mergeCell ref="L65:N65"/>
    <mergeCell ref="L66:N66"/>
    <mergeCell ref="L67:N67"/>
    <mergeCell ref="R82:T82"/>
    <mergeCell ref="R83:T83"/>
  </mergeCells>
  <phoneticPr fontId="2"/>
  <dataValidations count="2">
    <dataValidation type="list" allowBlank="1" showInputMessage="1" showErrorMessage="1" sqref="H9 K61:K64 K77:K80" xr:uid="{00000000-0002-0000-0500-000000000000}">
      <formula1>"○,△"</formula1>
    </dataValidation>
    <dataValidation imeMode="off" allowBlank="1" showInputMessage="1" showErrorMessage="1" sqref="X30:Z34 I82:T84 P30:R34 K29:K34 L30:N34 T30:V34 S29:S34 O29:O34 I68:T69 W29:W34 I66:T66 K17:Z27" xr:uid="{00000000-0002-0000-0500-000001000000}"/>
  </dataValidations>
  <printOptions horizontalCentered="1"/>
  <pageMargins left="0.59055118110236227" right="0.59055118110236227" top="0.86614173228346458" bottom="0.78740157480314965" header="0.51181102362204722" footer="0.39370078740157483"/>
  <pageSetup paperSize="9" scale="85" firstPageNumber="16" fitToHeight="0" orientation="portrait" cellComments="asDisplayed" r:id="rId2"/>
  <headerFooter alignWithMargins="0">
    <oddHeader>&amp;R&amp;10
&amp;A</oddHeader>
  </headerFooter>
  <rowBreaks count="1" manualBreakCount="1">
    <brk id="58" max="16383" man="1"/>
  </rowBreaks>
  <drawing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codeName="Sheet14">
    <pageSetUpPr fitToPage="1"/>
  </sheetPr>
  <dimension ref="A3:DY8"/>
  <sheetViews>
    <sheetView view="pageBreakPreview" zoomScale="90" zoomScaleNormal="110" zoomScaleSheetLayoutView="90" workbookViewId="0">
      <selection activeCell="A10" sqref="A10"/>
    </sheetView>
  </sheetViews>
  <sheetFormatPr defaultRowHeight="13.2" x14ac:dyDescent="0.2"/>
  <cols>
    <col min="1" max="1" width="5.44140625" customWidth="1"/>
    <col min="2" max="6" width="4.6640625" customWidth="1"/>
    <col min="7" max="7" width="5.44140625" customWidth="1"/>
    <col min="8" max="18" width="4.6640625" customWidth="1"/>
    <col min="19" max="21" width="7.88671875" customWidth="1"/>
    <col min="22" max="23" width="8.21875" customWidth="1"/>
    <col min="24" max="25" width="7.88671875" customWidth="1"/>
    <col min="26" max="32" width="4.6640625" customWidth="1"/>
    <col min="33" max="33" width="8.21875" customWidth="1"/>
    <col min="35" max="37" width="8" customWidth="1"/>
    <col min="38" max="40" width="7.6640625" customWidth="1"/>
    <col min="120" max="120" width="12.6640625" customWidth="1"/>
  </cols>
  <sheetData>
    <row r="3" spans="1:129" x14ac:dyDescent="0.2">
      <c r="A3" s="177" t="s">
        <v>386</v>
      </c>
      <c r="S3" s="177" t="s">
        <v>387</v>
      </c>
      <c r="BB3" s="177" t="s">
        <v>388</v>
      </c>
      <c r="BI3" s="177" t="s">
        <v>389</v>
      </c>
      <c r="BN3" s="177" t="s">
        <v>396</v>
      </c>
      <c r="BO3" s="177"/>
      <c r="BP3" s="177"/>
      <c r="DS3" s="177" t="s">
        <v>723</v>
      </c>
    </row>
    <row r="4" spans="1:129" ht="13.5" customHeight="1" x14ac:dyDescent="0.2">
      <c r="A4" s="1454" t="s">
        <v>695</v>
      </c>
      <c r="B4" s="1454"/>
      <c r="C4" s="1454"/>
      <c r="D4" s="1454"/>
      <c r="E4" s="1454"/>
      <c r="F4" s="1454"/>
      <c r="G4" s="1454"/>
      <c r="H4" s="1454"/>
      <c r="I4" s="1454"/>
      <c r="J4" s="1454"/>
      <c r="K4" s="1454"/>
      <c r="L4" s="1454" t="s">
        <v>253</v>
      </c>
      <c r="M4" s="1454"/>
      <c r="N4" s="1454"/>
      <c r="O4" s="1454"/>
      <c r="P4" s="1454"/>
      <c r="Q4" s="1454"/>
      <c r="R4" s="1454"/>
      <c r="S4" s="1476" t="s">
        <v>261</v>
      </c>
      <c r="T4" s="1476"/>
      <c r="U4" s="1476"/>
      <c r="V4" s="1476"/>
      <c r="W4" s="1476"/>
      <c r="X4" s="1476"/>
      <c r="Y4" s="1476"/>
      <c r="Z4" s="1476" t="s">
        <v>366</v>
      </c>
      <c r="AA4" s="1476"/>
      <c r="AB4" s="1476"/>
      <c r="AC4" s="1476"/>
      <c r="AD4" s="1476"/>
      <c r="AE4" s="1476"/>
      <c r="AF4" s="1476"/>
      <c r="AG4" s="1447" t="s">
        <v>299</v>
      </c>
      <c r="AH4" s="1448"/>
      <c r="AI4" s="1448"/>
      <c r="AJ4" s="1448"/>
      <c r="AK4" s="1448"/>
      <c r="AL4" s="1448"/>
      <c r="AM4" s="1448"/>
      <c r="AN4" s="1448"/>
      <c r="AO4" s="1448"/>
      <c r="AP4" s="1448"/>
      <c r="AQ4" s="1448"/>
      <c r="AR4" s="1448"/>
      <c r="AS4" s="1448"/>
      <c r="AT4" s="1448"/>
      <c r="AU4" s="1449"/>
      <c r="AV4" s="1459" t="s">
        <v>275</v>
      </c>
      <c r="AW4" s="1459"/>
      <c r="AX4" s="1454" t="s">
        <v>278</v>
      </c>
      <c r="AY4" s="1454"/>
      <c r="AZ4" s="1454" t="s">
        <v>279</v>
      </c>
      <c r="BA4" s="1454"/>
      <c r="BB4" s="1454" t="s">
        <v>377</v>
      </c>
      <c r="BC4" s="1454"/>
      <c r="BD4" s="1454"/>
      <c r="BE4" s="1459" t="s">
        <v>378</v>
      </c>
      <c r="BF4" s="1460" t="s">
        <v>721</v>
      </c>
      <c r="BG4" s="1459" t="s">
        <v>379</v>
      </c>
      <c r="BH4" s="1459"/>
      <c r="BI4" s="1459" t="s">
        <v>382</v>
      </c>
      <c r="BJ4" s="1459"/>
      <c r="BK4" s="1459" t="s">
        <v>280</v>
      </c>
      <c r="BL4" s="1459"/>
      <c r="BM4" s="1459" t="s">
        <v>384</v>
      </c>
      <c r="BN4" s="1454" t="s">
        <v>376</v>
      </c>
      <c r="BO4" s="1459" t="s">
        <v>722</v>
      </c>
      <c r="BP4" s="1454" t="s">
        <v>289</v>
      </c>
      <c r="BQ4" s="1454"/>
      <c r="BR4" s="1454"/>
      <c r="BS4" s="1454"/>
      <c r="BT4" s="1454"/>
      <c r="BU4" s="1454"/>
      <c r="BV4" s="1454"/>
      <c r="BW4" s="1454"/>
      <c r="BX4" s="1454"/>
      <c r="BY4" s="1454"/>
      <c r="BZ4" s="1454"/>
      <c r="CA4" s="1454"/>
      <c r="CB4" s="1454"/>
      <c r="CC4" s="1454"/>
      <c r="CD4" s="1454"/>
      <c r="CE4" s="1454"/>
      <c r="CF4" s="1454"/>
      <c r="CG4" s="1454"/>
      <c r="CH4" s="1454"/>
      <c r="CI4" s="1454"/>
      <c r="CJ4" s="1454"/>
      <c r="CK4" s="1454"/>
      <c r="CL4" s="1454"/>
      <c r="CM4" s="1454"/>
      <c r="CN4" s="1491" t="s">
        <v>431</v>
      </c>
      <c r="CO4" s="1492"/>
      <c r="CP4" s="1459" t="s">
        <v>285</v>
      </c>
      <c r="CQ4" s="1459"/>
      <c r="CR4" s="1459"/>
      <c r="CS4" s="1459"/>
      <c r="CT4" s="1459"/>
      <c r="CU4" s="1459"/>
      <c r="CV4" s="1459"/>
      <c r="CW4" s="1459"/>
      <c r="CX4" s="1459"/>
      <c r="CY4" s="1459"/>
      <c r="CZ4" s="1459"/>
      <c r="DA4" s="1459"/>
      <c r="DB4" s="1459"/>
      <c r="DC4" s="1454" t="s">
        <v>286</v>
      </c>
      <c r="DD4" s="1454"/>
      <c r="DE4" s="1454"/>
      <c r="DF4" s="1454"/>
      <c r="DG4" s="1454"/>
      <c r="DH4" s="1454"/>
      <c r="DI4" s="1454"/>
      <c r="DJ4" s="1454"/>
      <c r="DK4" s="1454"/>
      <c r="DL4" s="1447" t="s">
        <v>385</v>
      </c>
      <c r="DM4" s="1448"/>
      <c r="DN4" s="1448"/>
      <c r="DO4" s="1448"/>
      <c r="DP4" s="1448"/>
      <c r="DQ4" s="1448"/>
      <c r="DR4" s="1449"/>
      <c r="DS4" s="1447" t="s">
        <v>712</v>
      </c>
      <c r="DT4" s="1448"/>
      <c r="DU4" s="1448"/>
      <c r="DV4" s="1448"/>
      <c r="DW4" s="1448"/>
      <c r="DX4" s="1448"/>
      <c r="DY4" s="1449"/>
    </row>
    <row r="5" spans="1:129" ht="13.2" customHeight="1" x14ac:dyDescent="0.2">
      <c r="A5" s="1454" t="s">
        <v>245</v>
      </c>
      <c r="B5" s="1454"/>
      <c r="C5" s="1454"/>
      <c r="D5" s="1454"/>
      <c r="E5" s="1454"/>
      <c r="F5" s="1454"/>
      <c r="G5" s="1454" t="s">
        <v>251</v>
      </c>
      <c r="H5" s="1454"/>
      <c r="I5" s="1454"/>
      <c r="J5" s="1454"/>
      <c r="K5" s="1454" t="s">
        <v>252</v>
      </c>
      <c r="L5" s="1454" t="s">
        <v>254</v>
      </c>
      <c r="M5" s="1454"/>
      <c r="N5" s="1454"/>
      <c r="O5" s="1454" t="s">
        <v>258</v>
      </c>
      <c r="P5" s="1454"/>
      <c r="Q5" s="1454"/>
      <c r="R5" s="1454"/>
      <c r="S5" s="1485" t="s">
        <v>193</v>
      </c>
      <c r="T5" s="169"/>
      <c r="U5" s="169"/>
      <c r="V5" s="169"/>
      <c r="W5" s="169"/>
      <c r="X5" s="169"/>
      <c r="Y5" s="170"/>
      <c r="Z5" s="1476"/>
      <c r="AA5" s="1476"/>
      <c r="AB5" s="1476"/>
      <c r="AC5" s="1476"/>
      <c r="AD5" s="1476"/>
      <c r="AE5" s="1476"/>
      <c r="AF5" s="1476"/>
      <c r="AG5" s="168" t="s">
        <v>264</v>
      </c>
      <c r="AH5" s="1454" t="s">
        <v>265</v>
      </c>
      <c r="AI5" s="1454"/>
      <c r="AJ5" s="1454"/>
      <c r="AK5" s="1454"/>
      <c r="AL5" s="1454"/>
      <c r="AM5" s="1454"/>
      <c r="AN5" s="1454"/>
      <c r="AO5" s="1454"/>
      <c r="AP5" s="1454"/>
      <c r="AQ5" s="1454"/>
      <c r="AR5" s="1454"/>
      <c r="AS5" s="1454"/>
      <c r="AT5" s="1476" t="s">
        <v>135</v>
      </c>
      <c r="AU5" s="1476"/>
      <c r="AV5" s="1459"/>
      <c r="AW5" s="1459"/>
      <c r="AX5" s="1454"/>
      <c r="AY5" s="1454"/>
      <c r="AZ5" s="1454"/>
      <c r="BA5" s="1454"/>
      <c r="BB5" s="1454"/>
      <c r="BC5" s="1454"/>
      <c r="BD5" s="1454"/>
      <c r="BE5" s="1459"/>
      <c r="BF5" s="1462"/>
      <c r="BG5" s="1459"/>
      <c r="BH5" s="1459"/>
      <c r="BI5" s="1459"/>
      <c r="BJ5" s="1459"/>
      <c r="BK5" s="1459"/>
      <c r="BL5" s="1459"/>
      <c r="BM5" s="1459"/>
      <c r="BN5" s="1454"/>
      <c r="BO5" s="1459"/>
      <c r="BP5" s="1464" t="s">
        <v>290</v>
      </c>
      <c r="BQ5" s="1465"/>
      <c r="BR5" s="1465"/>
      <c r="BS5" s="1466"/>
      <c r="BT5" s="1464" t="s">
        <v>292</v>
      </c>
      <c r="BU5" s="1465"/>
      <c r="BV5" s="1465"/>
      <c r="BW5" s="1466"/>
      <c r="BX5" s="1464" t="s">
        <v>293</v>
      </c>
      <c r="BY5" s="1465"/>
      <c r="BZ5" s="1465"/>
      <c r="CA5" s="1466"/>
      <c r="CB5" s="1470" t="s">
        <v>294</v>
      </c>
      <c r="CC5" s="1471"/>
      <c r="CD5" s="1471"/>
      <c r="CE5" s="1472"/>
      <c r="CF5" s="1470" t="s">
        <v>295</v>
      </c>
      <c r="CG5" s="1471"/>
      <c r="CH5" s="1471"/>
      <c r="CI5" s="1472"/>
      <c r="CJ5" s="1461" t="s">
        <v>296</v>
      </c>
      <c r="CK5" s="1461"/>
      <c r="CL5" s="1461"/>
      <c r="CM5" s="1461"/>
      <c r="CN5" s="1493"/>
      <c r="CO5" s="1494"/>
      <c r="CP5" s="1459" t="s">
        <v>244</v>
      </c>
      <c r="CQ5" s="1459"/>
      <c r="CR5" s="1459"/>
      <c r="CS5" s="1459"/>
      <c r="CT5" s="1447" t="s">
        <v>555</v>
      </c>
      <c r="CU5" s="1448"/>
      <c r="CV5" s="1448"/>
      <c r="CW5" s="1448"/>
      <c r="CX5" s="1448"/>
      <c r="CY5" s="1448"/>
      <c r="CZ5" s="1448"/>
      <c r="DA5" s="1448"/>
      <c r="DB5" s="1449"/>
      <c r="DC5" s="1459" t="s">
        <v>206</v>
      </c>
      <c r="DD5" s="1455" t="s">
        <v>287</v>
      </c>
      <c r="DE5" s="1454"/>
      <c r="DF5" s="1454"/>
      <c r="DG5" s="1454"/>
      <c r="DH5" s="1455" t="s">
        <v>288</v>
      </c>
      <c r="DI5" s="1454"/>
      <c r="DJ5" s="1454"/>
      <c r="DK5" s="1454"/>
      <c r="DL5" s="1456" t="s">
        <v>283</v>
      </c>
      <c r="DM5" s="1456"/>
      <c r="DN5" s="1456"/>
      <c r="DO5" s="1456"/>
      <c r="DP5" s="272" t="s">
        <v>702</v>
      </c>
      <c r="DQ5" s="1447" t="s">
        <v>704</v>
      </c>
      <c r="DR5" s="1449"/>
      <c r="DS5" s="1456" t="s">
        <v>713</v>
      </c>
      <c r="DT5" s="1456"/>
      <c r="DU5" s="1456"/>
      <c r="DV5" s="1447" t="s">
        <v>714</v>
      </c>
      <c r="DW5" s="1449"/>
      <c r="DX5" s="1447" t="s">
        <v>715</v>
      </c>
      <c r="DY5" s="1449"/>
    </row>
    <row r="6" spans="1:129" ht="18" customHeight="1" x14ac:dyDescent="0.2">
      <c r="A6" s="1481" t="s">
        <v>246</v>
      </c>
      <c r="B6" s="1482"/>
      <c r="C6" s="1482"/>
      <c r="D6" s="1482"/>
      <c r="E6" s="1482"/>
      <c r="F6" s="1483" t="s">
        <v>361</v>
      </c>
      <c r="G6" s="1481" t="s">
        <v>246</v>
      </c>
      <c r="H6" s="1482"/>
      <c r="I6" s="1482"/>
      <c r="J6" s="1482"/>
      <c r="K6" s="1454"/>
      <c r="L6" s="164" t="s">
        <v>255</v>
      </c>
      <c r="M6" s="165"/>
      <c r="N6" s="166"/>
      <c r="O6" s="164" t="s">
        <v>255</v>
      </c>
      <c r="P6" s="165"/>
      <c r="Q6" s="165"/>
      <c r="R6" s="166"/>
      <c r="S6" s="1476"/>
      <c r="T6" s="1479" t="s">
        <v>262</v>
      </c>
      <c r="U6" s="1479" t="s">
        <v>362</v>
      </c>
      <c r="V6" s="1479" t="s">
        <v>363</v>
      </c>
      <c r="W6" s="1479" t="s">
        <v>364</v>
      </c>
      <c r="X6" s="1479" t="s">
        <v>263</v>
      </c>
      <c r="Y6" s="1479" t="s">
        <v>365</v>
      </c>
      <c r="Z6" s="1459" t="s">
        <v>367</v>
      </c>
      <c r="AA6" s="1477" t="s">
        <v>368</v>
      </c>
      <c r="AB6" s="1477" t="s">
        <v>369</v>
      </c>
      <c r="AC6" s="1477" t="s">
        <v>370</v>
      </c>
      <c r="AD6" s="1487" t="s">
        <v>366</v>
      </c>
      <c r="AE6" s="1487"/>
      <c r="AF6" s="1487"/>
      <c r="AG6" s="1486" t="s">
        <v>300</v>
      </c>
      <c r="AH6" s="1479" t="s">
        <v>266</v>
      </c>
      <c r="AI6" s="1454" t="s">
        <v>131</v>
      </c>
      <c r="AJ6" s="1454"/>
      <c r="AK6" s="1454"/>
      <c r="AL6" s="167" t="s">
        <v>132</v>
      </c>
      <c r="AM6" s="1454" t="s">
        <v>301</v>
      </c>
      <c r="AN6" s="1454"/>
      <c r="AO6" s="1454" t="s">
        <v>374</v>
      </c>
      <c r="AP6" s="1454"/>
      <c r="AQ6" s="1454"/>
      <c r="AR6" s="1454"/>
      <c r="AS6" s="1454"/>
      <c r="AT6" s="1479" t="s">
        <v>274</v>
      </c>
      <c r="AU6" s="1459" t="s">
        <v>394</v>
      </c>
      <c r="AV6" s="1454" t="s">
        <v>375</v>
      </c>
      <c r="AW6" s="1454"/>
      <c r="AX6" s="1454" t="s">
        <v>375</v>
      </c>
      <c r="AY6" s="1454"/>
      <c r="AZ6" s="1454" t="s">
        <v>375</v>
      </c>
      <c r="BA6" s="1454"/>
      <c r="BB6" s="1454" t="s">
        <v>187</v>
      </c>
      <c r="BC6" s="1454" t="s">
        <v>1</v>
      </c>
      <c r="BD6" s="1454" t="s">
        <v>2</v>
      </c>
      <c r="BE6" s="1459"/>
      <c r="BF6" s="1462"/>
      <c r="BG6" s="1459"/>
      <c r="BH6" s="1459"/>
      <c r="BI6" s="1460"/>
      <c r="BJ6" s="1459"/>
      <c r="BK6" s="1459"/>
      <c r="BL6" s="1459"/>
      <c r="BM6" s="1459"/>
      <c r="BN6" s="1454"/>
      <c r="BO6" s="1459"/>
      <c r="BP6" s="1467"/>
      <c r="BQ6" s="1468"/>
      <c r="BR6" s="1468"/>
      <c r="BS6" s="1469"/>
      <c r="BT6" s="1467"/>
      <c r="BU6" s="1468"/>
      <c r="BV6" s="1468"/>
      <c r="BW6" s="1469"/>
      <c r="BX6" s="1467"/>
      <c r="BY6" s="1468"/>
      <c r="BZ6" s="1468"/>
      <c r="CA6" s="1469"/>
      <c r="CB6" s="1473"/>
      <c r="CC6" s="1474"/>
      <c r="CD6" s="1474"/>
      <c r="CE6" s="1475"/>
      <c r="CF6" s="1473"/>
      <c r="CG6" s="1474"/>
      <c r="CH6" s="1474"/>
      <c r="CI6" s="1475"/>
      <c r="CJ6" s="1461"/>
      <c r="CK6" s="1461"/>
      <c r="CL6" s="1461"/>
      <c r="CM6" s="1461"/>
      <c r="CN6" s="270"/>
      <c r="CO6" s="1460" t="s">
        <v>690</v>
      </c>
      <c r="CP6" s="1455" t="s">
        <v>211</v>
      </c>
      <c r="CQ6" s="1455" t="s">
        <v>267</v>
      </c>
      <c r="CR6" s="1455" t="s">
        <v>123</v>
      </c>
      <c r="CS6" s="1455" t="s">
        <v>397</v>
      </c>
      <c r="CT6" s="1488" t="s">
        <v>552</v>
      </c>
      <c r="CU6" s="1448"/>
      <c r="CV6" s="1449"/>
      <c r="CW6" s="1488" t="s">
        <v>553</v>
      </c>
      <c r="CX6" s="1448"/>
      <c r="CY6" s="1449"/>
      <c r="CZ6" s="1488" t="s">
        <v>554</v>
      </c>
      <c r="DA6" s="1448"/>
      <c r="DB6" s="1449"/>
      <c r="DC6" s="1459"/>
      <c r="DD6" s="162"/>
      <c r="DE6" s="1454" t="s">
        <v>302</v>
      </c>
      <c r="DF6" s="1459" t="s">
        <v>298</v>
      </c>
      <c r="DG6" s="1454" t="s">
        <v>303</v>
      </c>
      <c r="DH6" s="162"/>
      <c r="DI6" s="1454" t="s">
        <v>302</v>
      </c>
      <c r="DJ6" s="1454" t="s">
        <v>297</v>
      </c>
      <c r="DK6" s="1454" t="s">
        <v>304</v>
      </c>
      <c r="DL6" s="1450" t="s">
        <v>37</v>
      </c>
      <c r="DM6" s="1457"/>
      <c r="DN6" s="1450" t="s">
        <v>69</v>
      </c>
      <c r="DO6" s="1457"/>
      <c r="DP6" s="1450" t="s">
        <v>37</v>
      </c>
      <c r="DQ6" s="1450" t="s">
        <v>37</v>
      </c>
      <c r="DR6" s="1450" t="s">
        <v>703</v>
      </c>
      <c r="DS6" s="1450" t="s">
        <v>705</v>
      </c>
      <c r="DT6" s="1457"/>
      <c r="DU6" s="1452" t="s">
        <v>707</v>
      </c>
      <c r="DV6" s="1452" t="s">
        <v>716</v>
      </c>
      <c r="DW6" s="1458"/>
      <c r="DX6" s="1450" t="s">
        <v>716</v>
      </c>
      <c r="DY6" s="175" t="s">
        <v>709</v>
      </c>
    </row>
    <row r="7" spans="1:129" ht="24" customHeight="1" thickBot="1" x14ac:dyDescent="0.25">
      <c r="A7" s="163"/>
      <c r="B7" s="171" t="s">
        <v>247</v>
      </c>
      <c r="C7" s="171" t="s">
        <v>248</v>
      </c>
      <c r="D7" s="171" t="s">
        <v>249</v>
      </c>
      <c r="E7" s="171" t="s">
        <v>250</v>
      </c>
      <c r="F7" s="1484"/>
      <c r="G7" s="153"/>
      <c r="H7" s="171" t="s">
        <v>247</v>
      </c>
      <c r="I7" s="171" t="s">
        <v>248</v>
      </c>
      <c r="J7" s="171" t="s">
        <v>249</v>
      </c>
      <c r="K7" s="1455"/>
      <c r="L7" s="163"/>
      <c r="M7" s="172" t="s">
        <v>256</v>
      </c>
      <c r="N7" s="171" t="s">
        <v>257</v>
      </c>
      <c r="O7" s="163"/>
      <c r="P7" s="171" t="s">
        <v>259</v>
      </c>
      <c r="Q7" s="275" t="s">
        <v>260</v>
      </c>
      <c r="R7" s="171" t="s">
        <v>257</v>
      </c>
      <c r="S7" s="1486"/>
      <c r="T7" s="1480"/>
      <c r="U7" s="1480"/>
      <c r="V7" s="1480"/>
      <c r="W7" s="1480"/>
      <c r="X7" s="1480"/>
      <c r="Y7" s="1480"/>
      <c r="Z7" s="1460"/>
      <c r="AA7" s="1478"/>
      <c r="AB7" s="1478"/>
      <c r="AC7" s="1478"/>
      <c r="AD7" s="173" t="s">
        <v>371</v>
      </c>
      <c r="AE7" s="173" t="s">
        <v>372</v>
      </c>
      <c r="AF7" s="173" t="s">
        <v>373</v>
      </c>
      <c r="AG7" s="1489"/>
      <c r="AH7" s="1480"/>
      <c r="AI7" s="171" t="s">
        <v>211</v>
      </c>
      <c r="AJ7" s="171" t="s">
        <v>267</v>
      </c>
      <c r="AK7" s="171" t="s">
        <v>268</v>
      </c>
      <c r="AL7" s="171" t="s">
        <v>267</v>
      </c>
      <c r="AM7" s="171" t="s">
        <v>269</v>
      </c>
      <c r="AN7" s="171" t="s">
        <v>270</v>
      </c>
      <c r="AO7" s="161" t="s">
        <v>271</v>
      </c>
      <c r="AP7" s="161" t="s">
        <v>272</v>
      </c>
      <c r="AQ7" s="161" t="s">
        <v>719</v>
      </c>
      <c r="AR7" s="161" t="s">
        <v>720</v>
      </c>
      <c r="AS7" s="161" t="s">
        <v>273</v>
      </c>
      <c r="AT7" s="1486"/>
      <c r="AU7" s="1460"/>
      <c r="AV7" s="161" t="s">
        <v>276</v>
      </c>
      <c r="AW7" s="161" t="s">
        <v>277</v>
      </c>
      <c r="AX7" s="161" t="s">
        <v>276</v>
      </c>
      <c r="AY7" s="161" t="s">
        <v>277</v>
      </c>
      <c r="AZ7" s="161" t="s">
        <v>276</v>
      </c>
      <c r="BA7" s="161" t="s">
        <v>277</v>
      </c>
      <c r="BB7" s="1455"/>
      <c r="BC7" s="1455"/>
      <c r="BD7" s="1455"/>
      <c r="BE7" s="1460"/>
      <c r="BF7" s="1463"/>
      <c r="BG7" s="161" t="s">
        <v>380</v>
      </c>
      <c r="BH7" s="161" t="s">
        <v>381</v>
      </c>
      <c r="BI7" s="163"/>
      <c r="BJ7" s="161" t="s">
        <v>383</v>
      </c>
      <c r="BK7" s="161" t="s">
        <v>281</v>
      </c>
      <c r="BL7" s="161" t="s">
        <v>282</v>
      </c>
      <c r="BM7" s="1460"/>
      <c r="BN7" s="1455"/>
      <c r="BO7" s="1460"/>
      <c r="BP7" s="161"/>
      <c r="BQ7" s="174" t="s">
        <v>291</v>
      </c>
      <c r="BR7" s="174" t="s">
        <v>696</v>
      </c>
      <c r="BS7" s="174" t="s">
        <v>698</v>
      </c>
      <c r="BT7" s="161"/>
      <c r="BU7" s="174" t="s">
        <v>291</v>
      </c>
      <c r="BV7" s="174" t="s">
        <v>696</v>
      </c>
      <c r="BW7" s="174" t="s">
        <v>697</v>
      </c>
      <c r="BX7" s="161"/>
      <c r="BY7" s="174" t="s">
        <v>291</v>
      </c>
      <c r="BZ7" s="174" t="s">
        <v>696</v>
      </c>
      <c r="CA7" s="174" t="s">
        <v>697</v>
      </c>
      <c r="CB7" s="161"/>
      <c r="CC7" s="174" t="s">
        <v>291</v>
      </c>
      <c r="CD7" s="174" t="s">
        <v>696</v>
      </c>
      <c r="CE7" s="174" t="s">
        <v>697</v>
      </c>
      <c r="CF7" s="161"/>
      <c r="CG7" s="174" t="s">
        <v>291</v>
      </c>
      <c r="CH7" s="174" t="s">
        <v>696</v>
      </c>
      <c r="CI7" s="174" t="s">
        <v>697</v>
      </c>
      <c r="CJ7" s="161"/>
      <c r="CK7" s="161" t="s">
        <v>291</v>
      </c>
      <c r="CL7" s="161" t="s">
        <v>696</v>
      </c>
      <c r="CM7" s="174" t="s">
        <v>697</v>
      </c>
      <c r="CN7" s="271"/>
      <c r="CO7" s="1463"/>
      <c r="CP7" s="1490"/>
      <c r="CQ7" s="1490"/>
      <c r="CR7" s="1490"/>
      <c r="CS7" s="1490"/>
      <c r="CT7" s="153"/>
      <c r="CU7" s="266" t="s">
        <v>699</v>
      </c>
      <c r="CV7" s="267" t="s">
        <v>700</v>
      </c>
      <c r="CW7" s="153"/>
      <c r="CX7" s="266" t="s">
        <v>699</v>
      </c>
      <c r="CY7" s="267" t="s">
        <v>701</v>
      </c>
      <c r="CZ7" s="153"/>
      <c r="DA7" s="266" t="s">
        <v>699</v>
      </c>
      <c r="DB7" s="267" t="s">
        <v>700</v>
      </c>
      <c r="DC7" s="1460"/>
      <c r="DD7" s="162"/>
      <c r="DE7" s="1455"/>
      <c r="DF7" s="1460"/>
      <c r="DG7" s="1455"/>
      <c r="DH7" s="162"/>
      <c r="DI7" s="1455"/>
      <c r="DJ7" s="1455"/>
      <c r="DK7" s="1455"/>
      <c r="DL7" s="178"/>
      <c r="DM7" s="175" t="s">
        <v>284</v>
      </c>
      <c r="DN7" s="178"/>
      <c r="DO7" s="175" t="s">
        <v>204</v>
      </c>
      <c r="DP7" s="1451"/>
      <c r="DQ7" s="1451"/>
      <c r="DR7" s="1451"/>
      <c r="DS7" s="178"/>
      <c r="DT7" s="175" t="s">
        <v>706</v>
      </c>
      <c r="DU7" s="1453"/>
      <c r="DV7" s="273"/>
      <c r="DW7" s="178" t="s">
        <v>709</v>
      </c>
      <c r="DX7" s="1451"/>
      <c r="DY7" s="178" t="s">
        <v>709</v>
      </c>
    </row>
    <row r="8" spans="1:129" ht="13.8" thickTop="1" x14ac:dyDescent="0.2">
      <c r="A8" s="191">
        <f>+'１－１．組織等'!A1</f>
        <v>0</v>
      </c>
      <c r="B8" s="191">
        <f>+'１－１．組織等'!B1</f>
        <v>0</v>
      </c>
      <c r="C8" s="191">
        <f>+'１－１．組織等'!C1</f>
        <v>0</v>
      </c>
      <c r="D8" s="191">
        <f>+'１－１．組織等'!D1</f>
        <v>0</v>
      </c>
      <c r="E8" s="191">
        <f>+'１－１．組織等'!E1</f>
        <v>0</v>
      </c>
      <c r="F8" s="191">
        <f>+'１－１．組織等'!F1</f>
        <v>0</v>
      </c>
      <c r="G8" s="191">
        <f>+'１－１．組織等'!G1</f>
        <v>0</v>
      </c>
      <c r="H8" s="191">
        <f>+'１－１．組織等'!H1</f>
        <v>0</v>
      </c>
      <c r="I8" s="191">
        <f>+'１－１．組織等'!I1</f>
        <v>0</v>
      </c>
      <c r="J8" s="191">
        <f>+'１－１．組織等'!J1</f>
        <v>0</v>
      </c>
      <c r="K8" s="191">
        <f>+'１－１．組織等'!K1</f>
        <v>0</v>
      </c>
      <c r="L8" s="191">
        <f>+'１－１．組織等'!L1</f>
        <v>0</v>
      </c>
      <c r="M8" s="191">
        <f>+'１－１．組織等'!M1</f>
        <v>0</v>
      </c>
      <c r="N8" s="191">
        <f>+'１－１．組織等'!N1</f>
        <v>0</v>
      </c>
      <c r="O8" s="191">
        <f>+'１－１．組織等'!O1</f>
        <v>0</v>
      </c>
      <c r="P8" s="191">
        <f>+'１－１．組織等'!P1</f>
        <v>0</v>
      </c>
      <c r="Q8" s="191">
        <f>+'１－１．組織等'!Q1</f>
        <v>0</v>
      </c>
      <c r="R8" s="191">
        <f>+'１－１．組織等'!R1</f>
        <v>0</v>
      </c>
      <c r="S8" s="195">
        <f>+'１－２．予算・決算・外部資金等'!A1</f>
        <v>0</v>
      </c>
      <c r="T8" s="195" t="str">
        <f>+'１－２．予算・決算・外部資金等'!B1</f>
        <v/>
      </c>
      <c r="U8" s="195" t="str">
        <f>+'１－２．予算・決算・外部資金等'!C1</f>
        <v/>
      </c>
      <c r="V8" s="195" t="str">
        <f>+'１－２．予算・決算・外部資金等'!D1</f>
        <v/>
      </c>
      <c r="W8" s="195" t="str">
        <f>+'１－２．予算・決算・外部資金等'!E1</f>
        <v/>
      </c>
      <c r="X8" s="195" t="str">
        <f>+'１－２．予算・決算・外部資金等'!F1</f>
        <v/>
      </c>
      <c r="Y8" s="195">
        <f>+'１－２．予算・決算・外部資金等'!G1</f>
        <v>0</v>
      </c>
      <c r="Z8" s="195">
        <f>+'１－２．予算・決算・外部資金等'!H1</f>
        <v>0</v>
      </c>
      <c r="AA8" s="195" t="str">
        <f>+'１－２．予算・決算・外部資金等'!I1</f>
        <v/>
      </c>
      <c r="AB8" s="195" t="str">
        <f>+'１－２．予算・決算・外部資金等'!J1</f>
        <v/>
      </c>
      <c r="AC8" s="195" t="str">
        <f>+'１－２．予算・決算・外部資金等'!N1</f>
        <v/>
      </c>
      <c r="AD8" s="195">
        <f>+'１－２．予算・決算・外部資金等'!O1</f>
        <v>0</v>
      </c>
      <c r="AE8" s="195">
        <f>+'１－２．予算・決算・外部資金等'!P1</f>
        <v>0</v>
      </c>
      <c r="AF8" s="195">
        <f>+'１－２．予算・決算・外部資金等'!T1</f>
        <v>0</v>
      </c>
      <c r="AG8" s="195" t="str">
        <f>+'１－２．予算・決算・外部資金等'!U1</f>
        <v/>
      </c>
      <c r="AH8" s="195" t="str">
        <f>+'１－２．予算・決算・外部資金等'!V1</f>
        <v/>
      </c>
      <c r="AI8" s="191">
        <f>+'１－２．予算・決算・外部資金等'!Z1</f>
        <v>0</v>
      </c>
      <c r="AJ8" s="191">
        <f>+'１－２．予算・決算・外部資金等'!AA1</f>
        <v>0</v>
      </c>
      <c r="AK8" s="195">
        <f>+'１－２．予算・決算・外部資金等'!AB1</f>
        <v>0</v>
      </c>
      <c r="AL8" s="191">
        <f>+'１－２．予算・決算・外部資金等'!AC1</f>
        <v>0</v>
      </c>
      <c r="AM8" s="191" t="str">
        <f>+'１－２．予算・決算・外部資金等'!AD1</f>
        <v/>
      </c>
      <c r="AN8" s="195" t="str">
        <f>+'１－２．予算・決算・外部資金等'!AE1</f>
        <v/>
      </c>
      <c r="AO8" s="191" t="str">
        <f>+'１－２．予算・決算・外部資金等'!AF1</f>
        <v/>
      </c>
      <c r="AP8" s="191" t="str">
        <f>+'１－２．予算・決算・外部資金等'!AG1</f>
        <v/>
      </c>
      <c r="AQ8" s="191" t="str">
        <f>+'１－２．予算・決算・外部資金等'!AH1</f>
        <v/>
      </c>
      <c r="AR8" s="191" t="str">
        <f>+'１－２．予算・決算・外部資金等'!AI1</f>
        <v/>
      </c>
      <c r="AS8" s="191">
        <f>+'１－２．予算・決算・外部資金等'!AJ1</f>
        <v>0</v>
      </c>
      <c r="AT8" s="195">
        <f>+'１－２．予算・決算・外部資金等'!AK1</f>
        <v>0</v>
      </c>
      <c r="AU8" s="191">
        <f>+'１－２．予算・決算・外部資金等'!AL1</f>
        <v>0</v>
      </c>
      <c r="AV8" s="191">
        <f>+'１－２．予算・決算・外部資金等'!AM1</f>
        <v>0</v>
      </c>
      <c r="AW8" s="195">
        <f>+'１－２．予算・決算・外部資金等'!AN1</f>
        <v>0</v>
      </c>
      <c r="AX8" s="191">
        <f>+'１－２．予算・決算・外部資金等'!AO1</f>
        <v>0</v>
      </c>
      <c r="AY8" s="195">
        <f>+'１－２．予算・決算・外部資金等'!AP1</f>
        <v>0</v>
      </c>
      <c r="AZ8" s="191">
        <f>+'１－２．予算・決算・外部資金等'!AQ1</f>
        <v>0</v>
      </c>
      <c r="BA8" s="195">
        <f>+'１－２．予算・決算・外部資金等'!AR1</f>
        <v>0</v>
      </c>
      <c r="BB8" s="274">
        <f>+'１－３．国際交流状況'!A1</f>
        <v>0</v>
      </c>
      <c r="BC8" s="274">
        <f>+'１－３．国際交流状況'!B1</f>
        <v>0</v>
      </c>
      <c r="BD8" s="176">
        <f>+'１－３．国際交流状況'!C1</f>
        <v>0</v>
      </c>
      <c r="BE8" s="274">
        <f>+'１－３．国際交流状況'!D1</f>
        <v>0</v>
      </c>
      <c r="BF8" s="274">
        <f>+'１－３．国際交流状況'!E1</f>
        <v>0</v>
      </c>
      <c r="BG8" s="192">
        <f>+'１－３．国際交流状況'!F1</f>
        <v>0</v>
      </c>
      <c r="BH8" s="192">
        <f>+'１－３．国際交流状況'!G1</f>
        <v>0</v>
      </c>
      <c r="BI8" s="191">
        <f>+'１－４．教育活動・人材育成'!A1</f>
        <v>0</v>
      </c>
      <c r="BJ8" s="191">
        <f>+'１－４．教育活動・人材育成'!B1</f>
        <v>0</v>
      </c>
      <c r="BK8" s="191" t="str">
        <f>+'１－４．教育活動・人材育成'!C1</f>
        <v/>
      </c>
      <c r="BL8" s="191" t="str">
        <f>+'１－４．教育活動・人材育成'!D1</f>
        <v/>
      </c>
      <c r="BM8" s="191">
        <f>+'１－４．教育活動・人材育成'!E1</f>
        <v>0</v>
      </c>
      <c r="BN8" s="191">
        <f>+'２－１．共同利用・共同研究の実施状況'!A1</f>
        <v>0</v>
      </c>
      <c r="BO8" s="191">
        <f>+'２－１．共同利用・共同研究の実施状況'!B1</f>
        <v>0</v>
      </c>
      <c r="BP8" s="191">
        <f>+'２－１．共同利用・共同研究の実施状況'!C1</f>
        <v>0</v>
      </c>
      <c r="BQ8" s="191">
        <f>+'２－１．共同利用・共同研究の実施状況'!D1</f>
        <v>0</v>
      </c>
      <c r="BR8" s="191">
        <f>+'２－１．共同利用・共同研究の実施状況'!E1</f>
        <v>0</v>
      </c>
      <c r="BS8" s="191">
        <f>+'２－１．共同利用・共同研究の実施状況'!F1</f>
        <v>0</v>
      </c>
      <c r="BT8" s="191">
        <f>+'２－１．共同利用・共同研究の実施状況'!G1</f>
        <v>0</v>
      </c>
      <c r="BU8" s="191">
        <f>+'２－１．共同利用・共同研究の実施状況'!H1</f>
        <v>0</v>
      </c>
      <c r="BV8" s="191">
        <f>+'２－１．共同利用・共同研究の実施状況'!I1</f>
        <v>0</v>
      </c>
      <c r="BW8" s="191" t="str">
        <f>+'２－１．共同利用・共同研究の実施状況'!J1</f>
        <v/>
      </c>
      <c r="BX8" s="191">
        <f>+'２－１．共同利用・共同研究の実施状況'!K1</f>
        <v>0</v>
      </c>
      <c r="BY8" s="191">
        <f>+'２－１．共同利用・共同研究の実施状況'!L1</f>
        <v>0</v>
      </c>
      <c r="BZ8" s="191">
        <f>+'２－１．共同利用・共同研究の実施状況'!M1</f>
        <v>0</v>
      </c>
      <c r="CA8" s="191" t="str">
        <f>+'２－１．共同利用・共同研究の実施状況'!N1</f>
        <v/>
      </c>
      <c r="CB8" s="191">
        <f>+'２－１．共同利用・共同研究の実施状況'!O1</f>
        <v>0</v>
      </c>
      <c r="CC8" s="191" t="str">
        <f>+'２－１．共同利用・共同研究の実施状況'!P1</f>
        <v/>
      </c>
      <c r="CD8" s="191">
        <f>+'２－１．共同利用・共同研究の実施状況'!Q1</f>
        <v>0</v>
      </c>
      <c r="CE8" s="191" t="str">
        <f>+'２－１．共同利用・共同研究の実施状況'!R1</f>
        <v/>
      </c>
      <c r="CF8" s="191">
        <f>+'２－１．共同利用・共同研究の実施状況'!S1</f>
        <v>0</v>
      </c>
      <c r="CG8" s="191">
        <f>+'２－１．共同利用・共同研究の実施状況'!T1</f>
        <v>0</v>
      </c>
      <c r="CH8" s="191">
        <f>+'２－１．共同利用・共同研究の実施状況'!U1</f>
        <v>0</v>
      </c>
      <c r="CI8" s="191" t="str">
        <f>+'２－１．共同利用・共同研究の実施状況'!V1</f>
        <v/>
      </c>
      <c r="CJ8" s="191">
        <f>+'２－１．共同利用・共同研究の実施状況'!W1</f>
        <v>0</v>
      </c>
      <c r="CK8" s="191">
        <f>+'２－１．共同利用・共同研究の実施状況'!X1</f>
        <v>0</v>
      </c>
      <c r="CL8" s="191">
        <f>+'２－１．共同利用・共同研究の実施状況'!Y1</f>
        <v>0</v>
      </c>
      <c r="CM8" s="191" t="str">
        <f>+'２－１．共同利用・共同研究の実施状況'!Z1</f>
        <v/>
      </c>
      <c r="CN8" s="191">
        <f>+'２－１．共同利用・共同研究の実施状況'!AA1</f>
        <v>0</v>
      </c>
      <c r="CO8" s="191">
        <f>+'２－１．共同利用・共同研究の実施状況'!AB1</f>
        <v>0</v>
      </c>
      <c r="CP8" s="191">
        <f>+'２－１．共同利用・共同研究の実施状況'!AC1</f>
        <v>0</v>
      </c>
      <c r="CQ8" s="191">
        <f>+'２－１．共同利用・共同研究の実施状況'!AD1</f>
        <v>0</v>
      </c>
      <c r="CR8" s="191" t="str">
        <f>+'２－１．共同利用・共同研究の実施状況'!AE1</f>
        <v/>
      </c>
      <c r="CS8" s="191">
        <f>+'２－１．共同利用・共同研究の実施状況'!AF1</f>
        <v>0</v>
      </c>
      <c r="CT8" s="191">
        <f>+'２－１．共同利用・共同研究の実施状況'!AG1</f>
        <v>0</v>
      </c>
      <c r="CU8" s="191">
        <f>+'２－１．共同利用・共同研究の実施状況'!AH1</f>
        <v>0</v>
      </c>
      <c r="CV8" s="191">
        <f>+'２－１．共同利用・共同研究の実施状況'!AI1</f>
        <v>0</v>
      </c>
      <c r="CW8" s="191">
        <f>+'２－１．共同利用・共同研究の実施状況'!AJ1</f>
        <v>0</v>
      </c>
      <c r="CX8" s="191">
        <f>+'２－１．共同利用・共同研究の実施状況'!AK1</f>
        <v>0</v>
      </c>
      <c r="CY8" s="191">
        <f>+'２－１．共同利用・共同研究の実施状況'!AL1</f>
        <v>0</v>
      </c>
      <c r="CZ8" s="191">
        <f>+'２－１．共同利用・共同研究の実施状況'!AM1</f>
        <v>0</v>
      </c>
      <c r="DA8" s="191">
        <f>+'２－１．共同利用・共同研究の実施状況'!AN1</f>
        <v>0</v>
      </c>
      <c r="DB8" s="191">
        <f>+'２－１．共同利用・共同研究の実施状況'!AO1</f>
        <v>0</v>
      </c>
      <c r="DC8" s="191">
        <f>+'２－１．共同利用・共同研究の実施状況'!AP1</f>
        <v>0</v>
      </c>
      <c r="DD8" s="191">
        <f>+'２－１．共同利用・共同研究の実施状況'!AQ1</f>
        <v>0</v>
      </c>
      <c r="DE8" s="191">
        <f>+'２－１．共同利用・共同研究の実施状況'!AR1</f>
        <v>0</v>
      </c>
      <c r="DF8" s="191">
        <f>+'２－１．共同利用・共同研究の実施状況'!AS1</f>
        <v>0</v>
      </c>
      <c r="DG8" s="191">
        <f>+'２－１．共同利用・共同研究の実施状況'!AT1</f>
        <v>0</v>
      </c>
      <c r="DH8" s="191">
        <f>+'２－１．共同利用・共同研究の実施状況'!AU1</f>
        <v>0</v>
      </c>
      <c r="DI8" s="191">
        <f>+'２－１．共同利用・共同研究の実施状況'!AV1</f>
        <v>0</v>
      </c>
      <c r="DJ8" s="191">
        <f>+'２－１．共同利用・共同研究の実施状況'!AW1</f>
        <v>0</v>
      </c>
      <c r="DK8" s="191">
        <f>+'２－１．共同利用・共同研究の実施状況'!AX1</f>
        <v>0</v>
      </c>
      <c r="DL8" s="191">
        <f>'２－１．共同利用・共同研究の実施状況'!AY1</f>
        <v>0</v>
      </c>
      <c r="DM8" s="191">
        <f>+'２－１．共同利用・共同研究の実施状況'!AZ1</f>
        <v>0</v>
      </c>
      <c r="DN8" s="191">
        <f>+'２－１．共同利用・共同研究の実施状況'!BA1</f>
        <v>0</v>
      </c>
      <c r="DO8" s="191">
        <f>+'２－１．共同利用・共同研究の実施状況'!BB1</f>
        <v>0</v>
      </c>
      <c r="DP8" s="191">
        <f>'２－１．共同利用・共同研究の実施状況'!BC1</f>
        <v>0</v>
      </c>
      <c r="DQ8" s="191">
        <f>'２－１．共同利用・共同研究の実施状況'!BD1</f>
        <v>0</v>
      </c>
      <c r="DR8" s="191">
        <f>'２－１．共同利用・共同研究の実施状況'!BE1</f>
        <v>0</v>
      </c>
      <c r="DS8" s="191">
        <f>'２－２．施設、設備、資料及びデータ等の利用状況等'!A1</f>
        <v>0</v>
      </c>
      <c r="DT8" s="191">
        <f>'２－２．施設、設備、資料及びデータ等の利用状況等'!B1</f>
        <v>0</v>
      </c>
      <c r="DU8" s="191" t="str">
        <f>'２－２．施設、設備、資料及びデータ等の利用状況等'!C1</f>
        <v/>
      </c>
      <c r="DV8" s="191">
        <f>'２－２．施設、設備、資料及びデータ等の利用状況等'!D1</f>
        <v>0</v>
      </c>
      <c r="DW8" s="191">
        <f>'２－２．施設、設備、資料及びデータ等の利用状況等'!E1</f>
        <v>0</v>
      </c>
      <c r="DX8" s="191">
        <f>'２－２．施設、設備、資料及びデータ等の利用状況等'!F1</f>
        <v>0</v>
      </c>
      <c r="DY8" s="191">
        <f>'２－２．施設、設備、資料及びデータ等の利用状況等'!G1</f>
        <v>0</v>
      </c>
    </row>
  </sheetData>
  <customSheetViews>
    <customSheetView guid="{6C6F9770-00A4-469A-B65C-1B89AB972F41}" scale="90" showPageBreaks="1" printArea="1" view="pageBreakPreview" topLeftCell="AU1">
      <selection activeCell="H11" sqref="H11"/>
      <pageMargins left="0.7" right="0.7" top="0.75" bottom="0.75" header="0.3" footer="0.3"/>
      <pageSetup paperSize="9" orientation="portrait" r:id="rId1"/>
    </customSheetView>
  </customSheetViews>
  <mergeCells count="97">
    <mergeCell ref="CT6:CV6"/>
    <mergeCell ref="CW6:CY6"/>
    <mergeCell ref="CZ6:DB6"/>
    <mergeCell ref="BO4:BO7"/>
    <mergeCell ref="AG4:AU4"/>
    <mergeCell ref="AG6:AG7"/>
    <mergeCell ref="CP6:CP7"/>
    <mergeCell ref="CQ6:CQ7"/>
    <mergeCell ref="CR6:CR7"/>
    <mergeCell ref="BM4:BM7"/>
    <mergeCell ref="CS6:CS7"/>
    <mergeCell ref="CF5:CI6"/>
    <mergeCell ref="CN4:CO5"/>
    <mergeCell ref="CO6:CO7"/>
    <mergeCell ref="CT5:DB5"/>
    <mergeCell ref="AH5:AS5"/>
    <mergeCell ref="DE6:DE7"/>
    <mergeCell ref="V6:V7"/>
    <mergeCell ref="W6:W7"/>
    <mergeCell ref="AD6:AF6"/>
    <mergeCell ref="BB4:BD5"/>
    <mergeCell ref="DC4:DK4"/>
    <mergeCell ref="DC5:DC7"/>
    <mergeCell ref="DD5:DG5"/>
    <mergeCell ref="CP4:DB4"/>
    <mergeCell ref="AX6:AY6"/>
    <mergeCell ref="BP4:CM4"/>
    <mergeCell ref="AZ6:BA6"/>
    <mergeCell ref="BN4:BN7"/>
    <mergeCell ref="BB6:BB7"/>
    <mergeCell ref="BG4:BH6"/>
    <mergeCell ref="AX4:AY5"/>
    <mergeCell ref="AT5:AU5"/>
    <mergeCell ref="Y6:Y7"/>
    <mergeCell ref="AH6:AH7"/>
    <mergeCell ref="AV4:AW5"/>
    <mergeCell ref="AU6:AU7"/>
    <mergeCell ref="AV6:AW6"/>
    <mergeCell ref="AI6:AK6"/>
    <mergeCell ref="AM6:AN6"/>
    <mergeCell ref="AO6:AS6"/>
    <mergeCell ref="AT6:AT7"/>
    <mergeCell ref="L4:R4"/>
    <mergeCell ref="U6:U7"/>
    <mergeCell ref="A4:K4"/>
    <mergeCell ref="G5:J5"/>
    <mergeCell ref="K5:K7"/>
    <mergeCell ref="T6:T7"/>
    <mergeCell ref="S5:S7"/>
    <mergeCell ref="BT5:BW6"/>
    <mergeCell ref="BX5:CA6"/>
    <mergeCell ref="CB5:CE6"/>
    <mergeCell ref="A5:F5"/>
    <mergeCell ref="Z4:AF5"/>
    <mergeCell ref="Z6:Z7"/>
    <mergeCell ref="AA6:AA7"/>
    <mergeCell ref="AB6:AB7"/>
    <mergeCell ref="AC6:AC7"/>
    <mergeCell ref="X6:X7"/>
    <mergeCell ref="S4:Y4"/>
    <mergeCell ref="A6:E6"/>
    <mergeCell ref="F6:F7"/>
    <mergeCell ref="G6:J6"/>
    <mergeCell ref="L5:N5"/>
    <mergeCell ref="O5:R5"/>
    <mergeCell ref="DN6:DO6"/>
    <mergeCell ref="DJ6:DJ7"/>
    <mergeCell ref="DP6:DP7"/>
    <mergeCell ref="DH5:DK5"/>
    <mergeCell ref="AZ4:BA5"/>
    <mergeCell ref="BE4:BE7"/>
    <mergeCell ref="DF6:DF7"/>
    <mergeCell ref="DL5:DO5"/>
    <mergeCell ref="CP5:CS5"/>
    <mergeCell ref="BK4:BL6"/>
    <mergeCell ref="BD6:BD7"/>
    <mergeCell ref="BC6:BC7"/>
    <mergeCell ref="CJ5:CM6"/>
    <mergeCell ref="BI4:BJ6"/>
    <mergeCell ref="BF4:BF7"/>
    <mergeCell ref="BP5:BS6"/>
    <mergeCell ref="DL4:DR4"/>
    <mergeCell ref="DQ6:DQ7"/>
    <mergeCell ref="DU6:DU7"/>
    <mergeCell ref="DK6:DK7"/>
    <mergeCell ref="DG6:DG7"/>
    <mergeCell ref="DI6:DI7"/>
    <mergeCell ref="DR6:DR7"/>
    <mergeCell ref="DQ5:DR5"/>
    <mergeCell ref="DS4:DY4"/>
    <mergeCell ref="DS5:DU5"/>
    <mergeCell ref="DX5:DY5"/>
    <mergeCell ref="DS6:DT6"/>
    <mergeCell ref="DX6:DX7"/>
    <mergeCell ref="DV5:DW5"/>
    <mergeCell ref="DV6:DW6"/>
    <mergeCell ref="DL6:DM6"/>
  </mergeCells>
  <phoneticPr fontId="2"/>
  <printOptions horizontalCentered="1"/>
  <pageMargins left="0.59055118110236227" right="0.59055118110236227" top="0.86614173228346458" bottom="0.78740157480314965" header="0.51181102362204722" footer="0.39370078740157483"/>
  <pageSetup paperSize="9" fitToHeight="0" orientation="portrait" cellComments="asDisplayed" r:id="rId2"/>
  <headerFooter alignWithMargins="0">
    <oddHeader>&amp;R&amp;10
&amp;A</oddHeader>
  </headerFooter>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7</vt:i4>
      </vt:variant>
    </vt:vector>
  </HeadingPairs>
  <TitlesOfParts>
    <vt:vector size="14" baseType="lpstr">
      <vt:lpstr>１－１．組織等</vt:lpstr>
      <vt:lpstr>１－２．予算・決算・外部資金等</vt:lpstr>
      <vt:lpstr>１－３．国際交流状況</vt:lpstr>
      <vt:lpstr>１－４．教育活動・人材育成</vt:lpstr>
      <vt:lpstr>２－１．共同利用・共同研究の実施状況</vt:lpstr>
      <vt:lpstr>２－２．施設、設備、資料及びデータ等の利用状況等</vt:lpstr>
      <vt:lpstr>集計用</vt:lpstr>
      <vt:lpstr>'１－１．組織等'!Print_Area</vt:lpstr>
      <vt:lpstr>'１－２．予算・決算・外部資金等'!Print_Area</vt:lpstr>
      <vt:lpstr>'１－３．国際交流状況'!Print_Area</vt:lpstr>
      <vt:lpstr>'１－４．教育活動・人材育成'!Print_Area</vt:lpstr>
      <vt:lpstr>'２－１．共同利用・共同研究の実施状況'!Print_Area</vt:lpstr>
      <vt:lpstr>'２－２．施設、設備、資料及びデータ等の利用状況等'!Print_Area</vt:lpstr>
      <vt:lpstr>集計用!Print_Area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盛川敦志</dc:creator>
  <cp:lastModifiedBy>松田梨奈</cp:lastModifiedBy>
  <cp:lastPrinted>2023-12-26T02:44:07Z</cp:lastPrinted>
  <dcterms:created xsi:type="dcterms:W3CDTF">2006-02-01T11:35:33Z</dcterms:created>
  <dcterms:modified xsi:type="dcterms:W3CDTF">2023-12-27T04:44:20Z</dcterms:modified>
</cp:coreProperties>
</file>