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suke-sasaki\AppData\Local\Box\Box Edit\Documents\oADsEs+k7U+sftoktlpsZQ==\"/>
    </mc:Choice>
  </mc:AlternateContent>
  <xr:revisionPtr revIDLastSave="0" documentId="13_ncr:1_{DF6E3B9F-5822-435E-8099-7460359B7A23}" xr6:coauthVersionLast="47" xr6:coauthVersionMax="47" xr10:uidLastSave="{00000000-0000-0000-0000-000000000000}"/>
  <bookViews>
    <workbookView xWindow="-108" yWindow="-108" windowWidth="23256" windowHeight="12576" tabRatio="903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消費税相当額】領収書一覧 " sheetId="16" r:id="rId12"/>
    <sheet name="【再委託費】領収書一覧" sheetId="14" r:id="rId13"/>
  </sheets>
  <definedNames>
    <definedName name="_xlnm._FilterDatabase" localSheetId="7" hidden="1">【会議費】領収書一覧!$A$7:$J$57</definedName>
    <definedName name="_xlnm._FilterDatabase" localSheetId="12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11" hidden="1">'【消費税相当額】領収書一覧 '!$A$7:$J$17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2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11">'【消費税相当額】領収書一覧 '!$A$1:$J$34</definedName>
    <definedName name="_xlnm.Print_Area" localSheetId="6">【消耗品費】領収書一覧!$A$1:$J$43</definedName>
    <definedName name="_xlnm.Print_Area" localSheetId="2">【人件費】領収書一覧!$A$1:$J$73</definedName>
    <definedName name="_xlnm.Print_Area" localSheetId="0">【総括表】!$A$1:$S$29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3" l="1"/>
  <c r="Q27" i="3" s="1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D14" i="3"/>
  <c r="G19" i="16" l="1"/>
  <c r="K18" i="16"/>
  <c r="K17" i="16"/>
  <c r="K16" i="16"/>
  <c r="K15" i="16"/>
  <c r="K14" i="16"/>
  <c r="K13" i="16"/>
  <c r="K12" i="16"/>
  <c r="K11" i="16"/>
  <c r="K10" i="16"/>
  <c r="K9" i="16"/>
  <c r="K8" i="16"/>
  <c r="G33" i="16" s="1"/>
  <c r="P23" i="3" s="1"/>
  <c r="C4" i="16"/>
  <c r="C3" i="16"/>
  <c r="G30" i="16" l="1"/>
  <c r="M23" i="3" s="1"/>
  <c r="G23" i="16"/>
  <c r="F23" i="3" s="1"/>
  <c r="G27" i="16"/>
  <c r="J23" i="3" s="1"/>
  <c r="G31" i="16"/>
  <c r="N23" i="3" s="1"/>
  <c r="Q23" i="3" s="1"/>
  <c r="R23" i="3" s="1"/>
  <c r="G26" i="16"/>
  <c r="I23" i="3" s="1"/>
  <c r="G24" i="16"/>
  <c r="G23" i="3" s="1"/>
  <c r="G28" i="16"/>
  <c r="K23" i="3" s="1"/>
  <c r="G32" i="16"/>
  <c r="O23" i="3" s="1"/>
  <c r="G22" i="16"/>
  <c r="E23" i="3" s="1"/>
  <c r="G25" i="16"/>
  <c r="H23" i="3" s="1"/>
  <c r="G29" i="16"/>
  <c r="L23" i="3" s="1"/>
  <c r="G23" i="13" l="1"/>
  <c r="K9" i="14"/>
  <c r="K10" i="14"/>
  <c r="K11" i="14"/>
  <c r="K12" i="14"/>
  <c r="K13" i="14"/>
  <c r="K14" i="14"/>
  <c r="K15" i="14"/>
  <c r="K16" i="14"/>
  <c r="K17" i="14"/>
  <c r="K18" i="14"/>
  <c r="K8" i="13"/>
  <c r="G30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G41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G67" i="10" s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G37" i="9" s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G72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71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0" i="8" s="1"/>
  <c r="K8" i="9"/>
  <c r="G40" i="9" s="1"/>
  <c r="K8" i="10"/>
  <c r="G70" i="10" s="1"/>
  <c r="K8" i="11"/>
  <c r="G40" i="11" s="1"/>
  <c r="K8" i="12"/>
  <c r="G70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27" i="13" l="1"/>
  <c r="G67" i="12"/>
  <c r="G33" i="11"/>
  <c r="G63" i="10"/>
  <c r="G33" i="9"/>
  <c r="G41" i="9"/>
  <c r="G41" i="8"/>
  <c r="G64" i="5"/>
  <c r="G68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63" i="12"/>
  <c r="G37" i="11"/>
  <c r="G71" i="10"/>
  <c r="G37" i="8"/>
  <c r="G25" i="13"/>
  <c r="G29" i="13"/>
  <c r="G33" i="13"/>
  <c r="G65" i="12"/>
  <c r="G69" i="12"/>
  <c r="G73" i="12"/>
  <c r="G35" i="11"/>
  <c r="G39" i="11"/>
  <c r="G43" i="11"/>
  <c r="G65" i="10"/>
  <c r="G69" i="10"/>
  <c r="G73" i="10"/>
  <c r="G35" i="9"/>
  <c r="G39" i="9"/>
  <c r="G43" i="9"/>
  <c r="G35" i="8"/>
  <c r="G39" i="8"/>
  <c r="G43" i="8"/>
  <c r="G66" i="5"/>
  <c r="G70" i="5"/>
  <c r="G62" i="5"/>
  <c r="G31" i="13"/>
  <c r="G71" i="12"/>
  <c r="G33" i="8"/>
  <c r="G123" i="6"/>
  <c r="G123" i="7"/>
  <c r="G22" i="13"/>
  <c r="G26" i="13"/>
  <c r="G62" i="12"/>
  <c r="G66" i="12"/>
  <c r="G32" i="11"/>
  <c r="G36" i="11"/>
  <c r="G62" i="10"/>
  <c r="G66" i="10"/>
  <c r="G32" i="9"/>
  <c r="G36" i="9"/>
  <c r="G32" i="8"/>
  <c r="G36" i="8"/>
  <c r="G63" i="5"/>
  <c r="G67" i="5"/>
  <c r="G33" i="14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6" i="3"/>
  <c r="P22" i="3"/>
  <c r="P21" i="3"/>
  <c r="P20" i="3"/>
  <c r="P19" i="3"/>
  <c r="P18" i="3"/>
  <c r="P17" i="3"/>
  <c r="P13" i="3"/>
  <c r="P14" i="3" l="1"/>
  <c r="O26" i="3"/>
  <c r="N26" i="3"/>
  <c r="M26" i="3"/>
  <c r="L26" i="3"/>
  <c r="K26" i="3"/>
  <c r="J26" i="3"/>
  <c r="I26" i="3"/>
  <c r="H26" i="3"/>
  <c r="G26" i="3"/>
  <c r="F26" i="3"/>
  <c r="E26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L14" i="3" s="1"/>
  <c r="K15" i="3"/>
  <c r="J15" i="3"/>
  <c r="I15" i="3"/>
  <c r="I14" i="3" s="1"/>
  <c r="H15" i="3"/>
  <c r="H14" i="3" s="1"/>
  <c r="G15" i="3"/>
  <c r="F15" i="3"/>
  <c r="E15" i="3"/>
  <c r="E14" i="3" s="1"/>
  <c r="G13" i="3"/>
  <c r="F13" i="3"/>
  <c r="E13" i="3"/>
  <c r="F14" i="3" l="1"/>
  <c r="J14" i="3"/>
  <c r="Q14" i="3" s="1"/>
  <c r="R14" i="3" s="1"/>
  <c r="N14" i="3"/>
  <c r="K14" i="3"/>
  <c r="G14" i="3"/>
  <c r="O14" i="3"/>
  <c r="M14" i="3"/>
  <c r="Q26" i="3"/>
  <c r="Q22" i="3"/>
  <c r="Q21" i="3"/>
  <c r="Q20" i="3"/>
  <c r="Q19" i="3"/>
  <c r="Q18" i="3"/>
  <c r="Q16" i="3"/>
  <c r="Q17" i="3"/>
  <c r="Q15" i="3"/>
  <c r="C4" i="14"/>
  <c r="C3" i="14"/>
  <c r="C4" i="13"/>
  <c r="C3" i="13"/>
  <c r="C4" i="12"/>
  <c r="C3" i="12"/>
  <c r="C4" i="11"/>
  <c r="C3" i="11"/>
  <c r="C4" i="10"/>
  <c r="C3" i="10"/>
  <c r="C4" i="9"/>
  <c r="C3" i="9"/>
  <c r="C4" i="8"/>
  <c r="C3" i="8"/>
  <c r="C4" i="7"/>
  <c r="C3" i="7"/>
  <c r="C4" i="6"/>
  <c r="C3" i="6"/>
  <c r="C4" i="5" l="1"/>
  <c r="C3" i="5"/>
  <c r="O13" i="3" l="1"/>
  <c r="N13" i="3"/>
  <c r="M13" i="3"/>
  <c r="L13" i="3"/>
  <c r="K13" i="3"/>
  <c r="J13" i="3"/>
  <c r="I13" i="3"/>
  <c r="H13" i="3"/>
  <c r="G19" i="14"/>
  <c r="G19" i="13"/>
  <c r="G59" i="12"/>
  <c r="G29" i="11"/>
  <c r="G59" i="10"/>
  <c r="G29" i="9"/>
  <c r="G29" i="8"/>
  <c r="G109" i="7"/>
  <c r="G109" i="6"/>
  <c r="G59" i="5"/>
  <c r="Q13" i="3" l="1"/>
  <c r="R26" i="3"/>
  <c r="R22" i="3"/>
  <c r="R21" i="3"/>
  <c r="R20" i="3"/>
  <c r="R19" i="3"/>
  <c r="R18" i="3"/>
  <c r="R17" i="3"/>
  <c r="R16" i="3"/>
  <c r="R15" i="3"/>
  <c r="R24" i="3" l="1"/>
  <c r="R13" i="3"/>
  <c r="R27" i="3" l="1"/>
  <c r="G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C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D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<sst xmlns="http://schemas.openxmlformats.org/spreadsheetml/2006/main" count="1012" uniqueCount="126">
  <si>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</si>
  <si>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</si>
  <si>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</si>
  <si>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</si>
  <si>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</si>
  <si>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</si>
  <si>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</si>
  <si>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</si>
  <si>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</si>
  <si>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</si>
  <si>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</si>
  <si>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</si>
  <si>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</si>
  <si>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</si>
  <si>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</si>
  <si>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</si>
  <si>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</si>
  <si>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</si>
  <si>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教育プログラム開発等一式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</si>
  <si>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</si>
  <si>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</si>
  <si>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</si>
  <si>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</si>
  <si>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</si>
  <si>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</si>
  <si>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</si>
  <si>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</si>
  <si>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</si>
  <si>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</si>
  <si>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</si>
  <si>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</si>
  <si>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</si>
  <si>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</si>
  <si>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文具（バインダー）</t>
    <rPh sb="0" eb="2">
      <t>ブング</t>
    </rPh>
    <phoneticPr fontId="1"/>
  </si>
  <si>
    <t>通信運搬費</t>
    <rPh sb="0" eb="2">
      <t>ツウシン</t>
    </rPh>
    <rPh sb="2" eb="5">
      <t>ウンパンヒ</t>
    </rPh>
    <phoneticPr fontId="1"/>
  </si>
  <si>
    <t>送料</t>
    <rPh sb="0" eb="2">
      <t>ソウリョウ</t>
    </rPh>
    <phoneticPr fontId="1"/>
  </si>
  <si>
    <t>109-1</t>
    <phoneticPr fontId="1"/>
  </si>
  <si>
    <t>109-2</t>
    <phoneticPr fontId="1"/>
  </si>
  <si>
    <t>送料（切手購入費）</t>
    <rPh sb="0" eb="2">
      <t>ソウリョウ</t>
    </rPh>
    <rPh sb="3" eb="5">
      <t>キッテ</t>
    </rPh>
    <rPh sb="5" eb="8">
      <t>コウニュウヒ</t>
    </rPh>
    <phoneticPr fontId="1"/>
  </si>
  <si>
    <t>インターネット回線利用料</t>
    <rPh sb="7" eb="9">
      <t>カイセン</t>
    </rPh>
    <rPh sb="9" eb="12">
      <t>リヨウリョウ</t>
    </rPh>
    <phoneticPr fontId="1"/>
  </si>
  <si>
    <t>報告書印刷</t>
    <rPh sb="0" eb="3">
      <t>ホウコクショ</t>
    </rPh>
    <rPh sb="3" eb="5">
      <t>インサツ</t>
    </rPh>
    <phoneticPr fontId="1"/>
  </si>
  <si>
    <t>成果報告書印刷（７５０部）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</si>
  <si>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</si>
  <si>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</si>
  <si>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</si>
  <si>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ニーズ調査</t>
    <rPh sb="3" eb="5">
      <t>チョウサ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</si>
  <si>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</si>
  <si>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</si>
  <si>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</si>
  <si>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</si>
  <si>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</si>
  <si>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成果報告書発送先一覧</t>
    <rPh sb="0" eb="2">
      <t>セイカ</t>
    </rPh>
    <rPh sb="2" eb="5">
      <t>ホウコクショ</t>
    </rPh>
    <rPh sb="5" eb="7">
      <t>ハッソウ</t>
    </rPh>
    <rPh sb="7" eb="8">
      <t>サキ</t>
    </rPh>
    <rPh sb="8" eb="10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</si>
  <si>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</si>
  <si>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成果報告書発送（700箇所）</t>
    <rPh sb="0" eb="2">
      <t>セイカ</t>
    </rPh>
    <rPh sb="2" eb="5">
      <t>ホウコクショ</t>
    </rPh>
    <rPh sb="5" eb="7">
      <t>ハッソウ</t>
    </rPh>
    <rPh sb="11" eb="13">
      <t>カショ</t>
    </rPh>
    <phoneticPr fontId="1"/>
  </si>
  <si>
    <t>調査票発送（484箇所）</t>
    <rPh sb="0" eb="3">
      <t>チョウサヒョウ</t>
    </rPh>
    <rPh sb="3" eb="5">
      <t>ハッソウ</t>
    </rPh>
    <rPh sb="9" eb="11">
      <t>カショ</t>
    </rPh>
    <phoneticPr fontId="1"/>
  </si>
  <si>
    <t>e-ラーニングシステム開発・実証講座用機材等借用一式</t>
    <rPh sb="11" eb="13">
      <t>カイハツ</t>
    </rPh>
    <rPh sb="14" eb="16">
      <t>ジッショウ</t>
    </rPh>
    <rPh sb="16" eb="18">
      <t>コウザ</t>
    </rPh>
    <rPh sb="18" eb="19">
      <t>ヨウ</t>
    </rPh>
    <rPh sb="19" eb="21">
      <t>キザイ</t>
    </rPh>
    <rPh sb="21" eb="22">
      <t>トウ</t>
    </rPh>
    <rPh sb="22" eb="24">
      <t>シャクヨウ</t>
    </rPh>
    <rPh sb="24" eb="26">
      <t>イッシキ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</si>
  <si>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</si>
  <si>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</si>
  <si>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</si>
  <si>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</si>
  <si>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</si>
  <si>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</si>
  <si>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</si>
  <si>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</si>
  <si>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</si>
  <si>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</si>
  <si>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</si>
  <si>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</si>
  <si>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</si>
  <si>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</si>
  <si>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</si>
  <si>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</si>
  <si>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</si>
  <si>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</si>
  <si>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</si>
  <si>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</si>
  <si>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</si>
  <si>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</si>
  <si>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</si>
  <si>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</si>
  <si>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</si>
  <si>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</si>
  <si>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</si>
  <si>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</si>
  <si>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</si>
  <si>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</si>
  <si>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</si>
  <si>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</si>
  <si>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</si>
  <si>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</si>
  <si>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</si>
  <si>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</si>
  <si>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</si>
  <si>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</si>
  <si>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</si>
  <si>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</si>
  <si>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</si>
  <si>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</si>
  <si>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</si>
  <si>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</si>
  <si>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</si>
  <si>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</si>
  <si>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</si>
  <si>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</si>
  <si>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</si>
  <si>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</si>
  <si>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</si>
  <si>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</si>
  <si>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</si>
  <si>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</si>
  <si>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</si>
  <si>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</si>
  <si>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</si>
  <si>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</si>
  <si>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</si>
  <si>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３月</t>
  </si>
  <si>
    <t>様式第３（領収書一覧）</t>
    <rPh sb="0" eb="2">
      <t>ヨウシキ</t>
    </rPh>
    <rPh sb="2" eb="3">
      <t>ダイ</t>
    </rPh>
    <rPh sb="5" eb="8">
      <t>リョウシュウショ</t>
    </rPh>
    <rPh sb="8" eb="10">
      <t>イチラン</t>
    </rPh>
    <phoneticPr fontId="1"/>
  </si>
  <si>
    <t>支出月</t>
    <rPh sb="0" eb="2">
      <t>シシュツ</t>
    </rPh>
    <rPh sb="2" eb="3">
      <t>ツキ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</si>
  <si>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</si>
  <si>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消費税相当額</t>
    <rPh sb="0" eb="6">
      <t>ショウヒゼイソウトウガク</t>
    </rPh>
    <phoneticPr fontId="1"/>
  </si>
  <si>
    <t>領収書の各月の執行額</t>
    <rPh sb="0" eb="3">
      <t>リョウシュウショ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</si>
  <si>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r>
      <t xml:space="preserve">消耗品費
</t>
    </r>
    <r>
      <rPr>
        <sz val="8"/>
        <color theme="1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</si>
  <si>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color theme="1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</si>
  <si>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人件費</t>
    <rPh sb="0" eb="3">
      <t>ジンケンヒ</t>
    </rPh>
    <phoneticPr fontId="11"/>
  </si>
  <si>
    <t>○○○○</t>
    <phoneticPr fontId="1"/>
  </si>
  <si>
    <t>令和４年度「地域ニーズに応える産学官連携を通じたリカレント教育プラットフォーム構築支援事業」領収書一覧</t>
    <rPh sb="0" eb="2">
      <t>レイワ</t>
    </rPh>
    <rPh sb="3" eb="5">
      <t>ネンド</t>
    </rPh>
    <rPh sb="6" eb="8">
      <t>チイキ</t>
    </rPh>
    <rPh sb="12" eb="13">
      <t>コタ</t>
    </rPh>
    <rPh sb="15" eb="18">
      <t>サンガクカン</t>
    </rPh>
    <rPh sb="18" eb="20">
      <t>レンケイ</t>
    </rPh>
    <rPh sb="21" eb="22">
      <t>ツウ</t>
    </rPh>
    <rPh sb="29" eb="31">
      <t>キョウイク</t>
    </rPh>
    <rPh sb="39" eb="41">
      <t>コウチク</t>
    </rPh>
    <rPh sb="41" eb="43">
      <t>シエン</t>
    </rPh>
    <rPh sb="43" eb="45">
      <t>ジギョウ</t>
    </rPh>
    <rPh sb="46" eb="49">
      <t>リョウシュウショ</t>
    </rPh>
    <rPh sb="49" eb="5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</si>
</sst>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6" fillId="3" borderId="39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6" fillId="0" borderId="21" xfId="0" applyNumberFormat="1" applyFont="1" applyBorder="1" applyAlignment="1">
      <alignment vertical="center" shrinkToFit="1"/>
    </xf>
    <xf numFmtId="56" fontId="6" fillId="0" borderId="21" xfId="0" applyNumberFormat="1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176" fontId="6" fillId="0" borderId="55" xfId="0" applyNumberFormat="1" applyFont="1" applyBorder="1" applyAlignment="1">
      <alignment vertical="center" shrinkToFit="1"/>
    </xf>
    <xf numFmtId="56" fontId="6" fillId="0" borderId="55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35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2" fillId="0" borderId="24" xfId="3" applyFont="1" applyBorder="1">
      <alignment vertical="center"/>
    </xf>
    <xf numFmtId="0" fontId="12" fillId="0" borderId="25" xfId="3" applyFont="1" applyBorder="1" applyAlignment="1">
      <alignment horizontal="distributed" vertical="center" wrapText="1"/>
    </xf>
    <xf numFmtId="177" fontId="8" fillId="0" borderId="26" xfId="4" applyNumberFormat="1" applyFont="1" applyFill="1" applyBorder="1" applyAlignment="1">
      <alignment horizontal="right" vertical="center" wrapText="1"/>
    </xf>
    <xf numFmtId="177" fontId="8" fillId="0" borderId="46" xfId="4" applyNumberFormat="1" applyFont="1" applyFill="1" applyBorder="1" applyAlignment="1">
      <alignment horizontal="right" vertical="center" wrapText="1"/>
    </xf>
    <xf numFmtId="177" fontId="8" fillId="0" borderId="25" xfId="4" applyNumberFormat="1" applyFont="1" applyFill="1" applyBorder="1" applyAlignment="1">
      <alignment horizontal="right" vertical="center" wrapText="1"/>
    </xf>
    <xf numFmtId="177" fontId="8" fillId="0" borderId="32" xfId="4" applyNumberFormat="1" applyFont="1" applyFill="1" applyBorder="1" applyAlignment="1">
      <alignment horizontal="right" vertical="center" wrapText="1"/>
    </xf>
    <xf numFmtId="177" fontId="8" fillId="0" borderId="53" xfId="4" applyNumberFormat="1" applyFont="1" applyFill="1" applyBorder="1" applyAlignment="1">
      <alignment horizontal="right" vertical="center" wrapText="1"/>
    </xf>
    <xf numFmtId="177" fontId="8" fillId="0" borderId="32" xfId="4" applyNumberFormat="1" applyFont="1" applyFill="1" applyBorder="1">
      <alignment vertical="center"/>
    </xf>
    <xf numFmtId="177" fontId="8" fillId="0" borderId="26" xfId="4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2" fillId="0" borderId="16" xfId="3" applyFont="1" applyBorder="1" applyAlignment="1">
      <alignment horizontal="distributed" vertical="center" shrinkToFit="1"/>
    </xf>
    <xf numFmtId="177" fontId="8" fillId="0" borderId="19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horizontal="right" vertical="center"/>
    </xf>
    <xf numFmtId="177" fontId="8" fillId="0" borderId="29" xfId="4" applyNumberFormat="1" applyFont="1" applyFill="1" applyBorder="1" applyAlignment="1">
      <alignment horizontal="right" vertical="center"/>
    </xf>
    <xf numFmtId="177" fontId="8" fillId="0" borderId="28" xfId="4" applyNumberFormat="1" applyFont="1" applyFill="1" applyBorder="1" applyAlignment="1">
      <alignment horizontal="right" vertical="center"/>
    </xf>
    <xf numFmtId="177" fontId="8" fillId="0" borderId="50" xfId="4" applyNumberFormat="1" applyFont="1" applyFill="1" applyBorder="1" applyAlignment="1">
      <alignment horizontal="right" vertical="center"/>
    </xf>
    <xf numFmtId="177" fontId="8" fillId="0" borderId="5" xfId="4" applyNumberFormat="1" applyFont="1" applyFill="1" applyBorder="1" applyAlignment="1">
      <alignment vertical="center" wrapText="1"/>
    </xf>
    <xf numFmtId="177" fontId="8" fillId="0" borderId="8" xfId="4" applyNumberFormat="1" applyFont="1" applyFill="1" applyBorder="1" applyAlignment="1">
      <alignment horizontal="right" vertical="center"/>
    </xf>
    <xf numFmtId="177" fontId="8" fillId="0" borderId="20" xfId="4" applyNumberFormat="1" applyFont="1" applyFill="1" applyBorder="1" applyAlignment="1">
      <alignment horizontal="right" vertical="center" wrapTex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177" fontId="8" fillId="0" borderId="22" xfId="4" applyNumberFormat="1" applyFont="1" applyFill="1" applyBorder="1" applyAlignment="1">
      <alignment horizontal="right" vertical="center"/>
    </xf>
    <xf numFmtId="177" fontId="8" fillId="0" borderId="44" xfId="4" applyNumberFormat="1" applyFont="1" applyFill="1" applyBorder="1" applyAlignment="1">
      <alignment horizontal="right" vertical="center"/>
    </xf>
    <xf numFmtId="177" fontId="8" fillId="0" borderId="21" xfId="4" applyNumberFormat="1" applyFont="1" applyFill="1" applyBorder="1" applyAlignment="1">
      <alignment horizontal="right" vertical="center"/>
    </xf>
    <xf numFmtId="177" fontId="8" fillId="0" borderId="30" xfId="4" applyNumberFormat="1" applyFont="1" applyFill="1" applyBorder="1" applyAlignment="1">
      <alignment horizontal="right" vertical="center"/>
    </xf>
    <xf numFmtId="177" fontId="8" fillId="0" borderId="51" xfId="4" applyNumberFormat="1" applyFont="1" applyFill="1" applyBorder="1" applyAlignment="1">
      <alignment horizontal="right" vertical="center"/>
    </xf>
    <xf numFmtId="177" fontId="8" fillId="0" borderId="30" xfId="4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7" fontId="8" fillId="0" borderId="23" xfId="4" applyNumberFormat="1" applyFont="1" applyFill="1" applyBorder="1" applyAlignment="1">
      <alignment horizontal="right" vertical="center"/>
    </xf>
    <xf numFmtId="177" fontId="8" fillId="0" borderId="45" xfId="4" applyNumberFormat="1" applyFont="1" applyFill="1" applyBorder="1" applyAlignment="1">
      <alignment horizontal="right" vertical="center"/>
    </xf>
    <xf numFmtId="177" fontId="8" fillId="0" borderId="1" xfId="4" applyNumberFormat="1" applyFont="1" applyFill="1" applyBorder="1" applyAlignment="1">
      <alignment horizontal="right" vertical="center"/>
    </xf>
    <xf numFmtId="177" fontId="8" fillId="0" borderId="31" xfId="4" applyNumberFormat="1" applyFont="1" applyFill="1" applyBorder="1" applyAlignment="1">
      <alignment horizontal="right" vertical="center"/>
    </xf>
    <xf numFmtId="177" fontId="8" fillId="0" borderId="52" xfId="4" applyNumberFormat="1" applyFont="1" applyFill="1" applyBorder="1" applyAlignment="1">
      <alignment horizontal="right" vertical="center"/>
    </xf>
    <xf numFmtId="177" fontId="8" fillId="0" borderId="31" xfId="4" applyNumberFormat="1" applyFont="1" applyFill="1" applyBorder="1">
      <alignment vertical="center"/>
    </xf>
    <xf numFmtId="0" fontId="12" fillId="0" borderId="1" xfId="3" applyFont="1" applyBorder="1" applyAlignment="1">
      <alignment horizontal="distributed" vertical="center" wrapText="1"/>
    </xf>
    <xf numFmtId="177" fontId="8" fillId="0" borderId="23" xfId="4" applyNumberFormat="1" applyFont="1" applyFill="1" applyBorder="1" applyAlignment="1">
      <alignment horizontal="right" vertical="center" wrapText="1"/>
    </xf>
    <xf numFmtId="177" fontId="8" fillId="0" borderId="45" xfId="4" applyNumberFormat="1" applyFont="1" applyFill="1" applyBorder="1" applyAlignment="1">
      <alignment horizontal="right" vertical="center" wrapText="1"/>
    </xf>
    <xf numFmtId="177" fontId="8" fillId="0" borderId="1" xfId="4" applyNumberFormat="1" applyFont="1" applyFill="1" applyBorder="1" applyAlignment="1">
      <alignment horizontal="right" vertical="center" wrapText="1"/>
    </xf>
    <xf numFmtId="177" fontId="8" fillId="0" borderId="31" xfId="4" applyNumberFormat="1" applyFont="1" applyFill="1" applyBorder="1" applyAlignment="1">
      <alignment horizontal="right" vertical="center" wrapText="1"/>
    </xf>
    <xf numFmtId="177" fontId="8" fillId="0" borderId="52" xfId="4" applyNumberFormat="1" applyFont="1" applyFill="1" applyBorder="1" applyAlignment="1">
      <alignment horizontal="right" vertical="center" wrapText="1"/>
    </xf>
    <xf numFmtId="0" fontId="12" fillId="0" borderId="15" xfId="3" applyFont="1" applyBorder="1" applyAlignment="1">
      <alignment vertical="center" wrapText="1"/>
    </xf>
    <xf numFmtId="178" fontId="21" fillId="0" borderId="58" xfId="3" applyNumberFormat="1" applyFont="1" applyBorder="1">
      <alignment vertical="center"/>
    </xf>
    <xf numFmtId="38" fontId="8" fillId="0" borderId="66" xfId="4" applyFont="1" applyFill="1" applyBorder="1" applyAlignment="1">
      <alignment horizontal="right" vertical="center"/>
    </xf>
    <xf numFmtId="38" fontId="8" fillId="0" borderId="67" xfId="4" applyFont="1" applyFill="1" applyBorder="1" applyAlignment="1">
      <alignment horizontal="right" vertical="center"/>
    </xf>
    <xf numFmtId="38" fontId="8" fillId="0" borderId="68" xfId="4" applyFont="1" applyFill="1" applyBorder="1" applyAlignment="1">
      <alignment horizontal="right" vertical="center"/>
    </xf>
    <xf numFmtId="38" fontId="8" fillId="0" borderId="65" xfId="4" applyFont="1" applyFill="1" applyBorder="1" applyAlignment="1">
      <alignment horizontal="right" vertical="center"/>
    </xf>
    <xf numFmtId="38" fontId="8" fillId="0" borderId="69" xfId="4" applyFont="1" applyFill="1" applyBorder="1" applyAlignment="1">
      <alignment horizontal="right" vertical="center"/>
    </xf>
    <xf numFmtId="38" fontId="8" fillId="0" borderId="65" xfId="4" applyFont="1" applyFill="1" applyBorder="1">
      <alignment vertical="center"/>
    </xf>
    <xf numFmtId="177" fontId="8" fillId="0" borderId="66" xfId="4" applyNumberFormat="1" applyFont="1" applyFill="1" applyBorder="1" applyAlignment="1">
      <alignment horizontal="right" vertical="center"/>
    </xf>
    <xf numFmtId="38" fontId="8" fillId="4" borderId="19" xfId="2" applyFont="1" applyFill="1" applyBorder="1" applyAlignment="1">
      <alignment horizontal="right" vertical="center"/>
    </xf>
    <xf numFmtId="38" fontId="8" fillId="4" borderId="5" xfId="2" applyFont="1" applyFill="1" applyBorder="1" applyAlignment="1">
      <alignment horizontal="right" vertical="center"/>
    </xf>
    <xf numFmtId="38" fontId="8" fillId="4" borderId="29" xfId="2" applyFont="1" applyFill="1" applyBorder="1" applyAlignment="1">
      <alignment horizontal="right" vertical="center"/>
    </xf>
    <xf numFmtId="38" fontId="8" fillId="4" borderId="28" xfId="2" applyFont="1" applyFill="1" applyBorder="1" applyAlignment="1">
      <alignment horizontal="right" vertical="center"/>
    </xf>
    <xf numFmtId="38" fontId="8" fillId="4" borderId="50" xfId="2" applyFont="1" applyFill="1" applyBorder="1" applyAlignment="1">
      <alignment horizontal="right" vertical="center"/>
    </xf>
    <xf numFmtId="177" fontId="8" fillId="4" borderId="28" xfId="2" applyNumberFormat="1" applyFont="1" applyFill="1" applyBorder="1">
      <alignment vertical="center"/>
    </xf>
    <xf numFmtId="177" fontId="8" fillId="0" borderId="7" xfId="0" applyNumberFormat="1" applyFont="1" applyBorder="1">
      <alignment vertical="center"/>
    </xf>
    <xf numFmtId="177" fontId="8" fillId="0" borderId="70" xfId="0" applyNumberFormat="1" applyFont="1" applyBorder="1">
      <alignment vertical="center"/>
    </xf>
    <xf numFmtId="0" fontId="12" fillId="0" borderId="13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64" xfId="3" applyFont="1" applyBorder="1" applyAlignment="1">
      <alignment horizontal="distributed" vertical="center" wrapText="1"/>
    </xf>
    <xf numFmtId="0" fontId="12" fillId="0" borderId="65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38" fontId="8" fillId="0" borderId="57" xfId="4" applyFont="1" applyFill="1" applyBorder="1" applyAlignment="1">
      <alignment horizontal="right" vertical="center"/>
    </xf>
    <xf numFmtId="0" fontId="12" fillId="0" borderId="33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4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distributed" vertical="center" wrapText="1"/>
    </xf>
    <xf numFmtId="0" fontId="12" fillId="0" borderId="28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38" fontId="8" fillId="0" borderId="37" xfId="4" applyFont="1" applyFill="1" applyBorder="1" applyAlignment="1">
      <alignment horizontal="center" vertical="center"/>
    </xf>
    <xf numFmtId="38" fontId="8" fillId="0" borderId="60" xfId="4" applyFont="1" applyFill="1" applyBorder="1" applyAlignment="1">
      <alignment horizontal="center" vertical="center"/>
    </xf>
    <xf numFmtId="0" fontId="12" fillId="0" borderId="4" xfId="3" applyFont="1" applyBorder="1" applyAlignment="1">
      <alignment horizontal="distributed" vertical="center"/>
    </xf>
    <xf numFmtId="38" fontId="8" fillId="0" borderId="14" xfId="3" applyNumberFormat="1" applyFont="1" applyBorder="1" applyAlignment="1">
      <alignment vertical="center" wrapText="1"/>
    </xf>
    <xf numFmtId="0" fontId="8" fillId="0" borderId="57" xfId="3" applyFont="1" applyBorder="1" applyAlignment="1">
      <alignment vertical="center" wrapText="1"/>
    </xf>
    <xf numFmtId="38" fontId="8" fillId="0" borderId="38" xfId="4" applyFont="1" applyFill="1" applyBorder="1" applyAlignment="1">
      <alignment horizontal="center" vertical="center"/>
    </xf>
    <xf numFmtId="38" fontId="8" fillId="0" borderId="63" xfId="4" applyFont="1" applyFill="1" applyBorder="1" applyAlignment="1">
      <alignment horizontal="center" vertical="center"/>
    </xf>
    <xf numFmtId="38" fontId="8" fillId="0" borderId="54" xfId="4" applyFont="1" applyFill="1" applyBorder="1" applyAlignment="1">
      <alignment horizontal="center" vertical="center"/>
    </xf>
    <xf numFmtId="38" fontId="8" fillId="0" borderId="62" xfId="4" applyFont="1" applyFill="1" applyBorder="1" applyAlignment="1">
      <alignment horizontal="center" vertical="center"/>
    </xf>
    <xf numFmtId="38" fontId="8" fillId="0" borderId="36" xfId="4" applyFont="1" applyFill="1" applyBorder="1" applyAlignment="1">
      <alignment horizontal="center" vertical="center"/>
    </xf>
    <xf numFmtId="38" fontId="8" fillId="0" borderId="59" xfId="4" applyFont="1" applyFill="1" applyBorder="1" applyAlignment="1">
      <alignment horizontal="center" vertical="center"/>
    </xf>
    <xf numFmtId="38" fontId="8" fillId="0" borderId="12" xfId="4" applyFont="1" applyFill="1" applyBorder="1" applyAlignment="1">
      <alignment horizontal="right" vertical="center"/>
    </xf>
    <xf numFmtId="38" fontId="8" fillId="0" borderId="56" xfId="4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0" borderId="48" xfId="3" applyFont="1" applyBorder="1" applyAlignment="1">
      <alignment horizontal="center" vertical="center" wrapText="1"/>
    </xf>
    <xf numFmtId="0" fontId="12" fillId="0" borderId="49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38" fontId="8" fillId="0" borderId="47" xfId="4" applyFont="1" applyFill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12" fillId="0" borderId="34" xfId="3" applyFont="1" applyBorder="1" applyAlignment="1">
      <alignment horizontal="center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580304</xdr:colOff>
      <xdr:row>11</xdr:row>
      <xdr:rowOff>134470</xdr:rowOff>
    </xdr:from>
    <xdr:to>
      <xdr:col>16</xdr:col>
      <xdr:colOff>539484</xdr:colOff>
      <xdr:row>20</xdr:row>
      <xdr:rowOff>136872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9480" y="1983441"/>
          <a:ext cx="3376975" cy="1582431"/>
        </a:xfrm>
        <a:prstGeom prst="wedgeRectCallout">
          <a:avLst>
            <a:gd name="adj1" fmla="val -85909"/>
            <a:gd name="adj2" fmla="val -1637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7"/>
  <sheetViews>
    <sheetView tabSelected="1" view="pageBreakPreview" zoomScale="70" zoomScaleNormal="70" zoomScaleSheetLayoutView="70" workbookViewId="0">
      <selection activeCell="F20" sqref="F20"/>
    </sheetView>
  </sheetViews>
  <sheetFormatPr defaultColWidth="9" defaultRowHeight="13.2"/>
  <cols>
    <col min="1" max="1" width="2" customWidth="1"/>
    <col min="2" max="2" width="4.44140625" customWidth="1"/>
    <col min="3" max="3" width="22.6640625" customWidth="1"/>
    <col min="4" max="16" width="12.77734375" customWidth="1"/>
    <col min="17" max="18" width="12.6640625" customWidth="1"/>
    <col min="19" max="19" width="3.44140625" customWidth="1"/>
    <col min="20" max="20" width="9" customWidth="1"/>
  </cols>
  <sheetData>
    <row r="1" spans="1:19" ht="21.75" customHeight="1">
      <c r="A1" s="52" t="s">
        <v>116</v>
      </c>
    </row>
    <row r="2" spans="1:19" ht="28.8">
      <c r="A2" s="131" t="s">
        <v>125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4" spans="1:19" ht="32.25" customHeight="1" thickBot="1"/>
    <row r="5" spans="1:19" ht="32.25" customHeight="1">
      <c r="C5" s="13" t="s">
        <v>67</v>
      </c>
      <c r="D5" s="134" t="s">
        <v>124</v>
      </c>
      <c r="E5" s="135"/>
      <c r="F5" s="135"/>
      <c r="G5" s="135"/>
      <c r="H5" s="135"/>
      <c r="I5" s="135"/>
      <c r="J5" s="135"/>
      <c r="K5" s="135"/>
      <c r="L5" s="136"/>
    </row>
    <row r="6" spans="1:19" ht="32.25" customHeight="1" thickBot="1">
      <c r="C6" s="14" t="s">
        <v>66</v>
      </c>
      <c r="D6" s="132" t="s">
        <v>124</v>
      </c>
      <c r="E6" s="132"/>
      <c r="F6" s="132"/>
      <c r="G6" s="132"/>
      <c r="H6" s="132"/>
      <c r="I6" s="132"/>
      <c r="J6" s="132"/>
      <c r="K6" s="132"/>
      <c r="L6" s="133"/>
    </row>
    <row r="10" spans="1:19" ht="13.8" thickBot="1"/>
    <row r="11" spans="1:19" ht="13.5" customHeight="1">
      <c r="B11" s="110" t="s">
        <v>69</v>
      </c>
      <c r="C11" s="111"/>
      <c r="D11" s="112" t="s">
        <v>70</v>
      </c>
      <c r="E11" s="108" t="s">
        <v>114</v>
      </c>
      <c r="F11" s="100" t="s">
        <v>113</v>
      </c>
      <c r="G11" s="139" t="s">
        <v>82</v>
      </c>
      <c r="H11" s="100" t="s">
        <v>83</v>
      </c>
      <c r="I11" s="100" t="s">
        <v>84</v>
      </c>
      <c r="J11" s="100" t="s">
        <v>85</v>
      </c>
      <c r="K11" s="100" t="s">
        <v>86</v>
      </c>
      <c r="L11" s="100" t="s">
        <v>87</v>
      </c>
      <c r="M11" s="100" t="s">
        <v>88</v>
      </c>
      <c r="N11" s="100" t="s">
        <v>89</v>
      </c>
      <c r="O11" s="137" t="s">
        <v>90</v>
      </c>
      <c r="P11" s="112" t="s">
        <v>115</v>
      </c>
      <c r="Q11" s="139" t="s">
        <v>91</v>
      </c>
      <c r="R11" s="141" t="s">
        <v>92</v>
      </c>
    </row>
    <row r="12" spans="1:19" ht="13.8" thickBot="1">
      <c r="B12" s="149"/>
      <c r="C12" s="53" t="s">
        <v>71</v>
      </c>
      <c r="D12" s="113"/>
      <c r="E12" s="109"/>
      <c r="F12" s="101"/>
      <c r="G12" s="140"/>
      <c r="H12" s="101"/>
      <c r="I12" s="101"/>
      <c r="J12" s="101"/>
      <c r="K12" s="101"/>
      <c r="L12" s="101"/>
      <c r="M12" s="101"/>
      <c r="N12" s="101"/>
      <c r="O12" s="138"/>
      <c r="P12" s="113"/>
      <c r="Q12" s="140"/>
      <c r="R12" s="142"/>
    </row>
    <row r="13" spans="1:19" ht="35.25" customHeight="1" thickTop="1" thickBot="1">
      <c r="B13" s="114" t="s">
        <v>123</v>
      </c>
      <c r="C13" s="115"/>
      <c r="D13" s="54"/>
      <c r="E13" s="55">
        <f>【人件費】領収書一覧!$G$62</f>
        <v>0</v>
      </c>
      <c r="F13" s="56">
        <f>【人件費】領収書一覧!$G$63</f>
        <v>0</v>
      </c>
      <c r="G13" s="57">
        <f>【人件費】領収書一覧!$G$64</f>
        <v>0</v>
      </c>
      <c r="H13" s="56">
        <f>【人件費】領収書一覧!$G$65</f>
        <v>0</v>
      </c>
      <c r="I13" s="56">
        <f>【人件費】領収書一覧!$G$66</f>
        <v>0</v>
      </c>
      <c r="J13" s="56">
        <f>【人件費】領収書一覧!$G$67</f>
        <v>0</v>
      </c>
      <c r="K13" s="56">
        <f>【人件費】領収書一覧!$G$68</f>
        <v>0</v>
      </c>
      <c r="L13" s="56">
        <f>【人件費】領収書一覧!$G$69</f>
        <v>0</v>
      </c>
      <c r="M13" s="56">
        <f>【人件費】領収書一覧!$G$70</f>
        <v>0</v>
      </c>
      <c r="N13" s="56">
        <f>【人件費】領収書一覧!$G$71</f>
        <v>0</v>
      </c>
      <c r="O13" s="58">
        <f>【人件費】領収書一覧!$G$72</f>
        <v>0</v>
      </c>
      <c r="P13" s="54">
        <f>【人件費】領収書一覧!$G$73</f>
        <v>0</v>
      </c>
      <c r="Q13" s="59">
        <f>SUM(E13:P13)</f>
        <v>0</v>
      </c>
      <c r="R13" s="54">
        <f>D13-Q13</f>
        <v>0</v>
      </c>
    </row>
    <row r="14" spans="1:19" ht="35.25" customHeight="1">
      <c r="B14" s="116" t="s">
        <v>72</v>
      </c>
      <c r="C14" s="117"/>
      <c r="D14" s="60">
        <f>SUM(D15:D23)</f>
        <v>0</v>
      </c>
      <c r="E14" s="99">
        <f t="shared" ref="E14:P14" si="0">SUM(E15:E23)</f>
        <v>0</v>
      </c>
      <c r="F14" s="98">
        <f t="shared" si="0"/>
        <v>0</v>
      </c>
      <c r="G14" s="98">
        <f t="shared" si="0"/>
        <v>0</v>
      </c>
      <c r="H14" s="98">
        <f t="shared" si="0"/>
        <v>0</v>
      </c>
      <c r="I14" s="98">
        <f t="shared" si="0"/>
        <v>0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0</v>
      </c>
      <c r="N14" s="98">
        <f t="shared" si="0"/>
        <v>0</v>
      </c>
      <c r="O14" s="98">
        <f t="shared" si="0"/>
        <v>0</v>
      </c>
      <c r="P14" s="28">
        <f t="shared" si="0"/>
        <v>0</v>
      </c>
      <c r="Q14" s="61">
        <f>SUM(E14:P14)</f>
        <v>0</v>
      </c>
      <c r="R14" s="60">
        <f>D14-Q14</f>
        <v>0</v>
      </c>
    </row>
    <row r="15" spans="1:19" ht="35.25" customHeight="1">
      <c r="B15" s="62"/>
      <c r="C15" s="63" t="s">
        <v>73</v>
      </c>
      <c r="D15" s="64"/>
      <c r="E15" s="65">
        <f>【諸謝金】領収書一覧!$G$112</f>
        <v>0</v>
      </c>
      <c r="F15" s="66">
        <f>【諸謝金】領収書一覧!$G$113</f>
        <v>0</v>
      </c>
      <c r="G15" s="67">
        <f>【諸謝金】領収書一覧!$G$114</f>
        <v>0</v>
      </c>
      <c r="H15" s="66">
        <f>【諸謝金】領収書一覧!$G$115</f>
        <v>0</v>
      </c>
      <c r="I15" s="66">
        <f>【諸謝金】領収書一覧!$G$116</f>
        <v>0</v>
      </c>
      <c r="J15" s="66">
        <f>【諸謝金】領収書一覧!$G$117</f>
        <v>0</v>
      </c>
      <c r="K15" s="66">
        <f>【諸謝金】領収書一覧!$G$118</f>
        <v>0</v>
      </c>
      <c r="L15" s="66">
        <f>【諸謝金】領収書一覧!$G$119</f>
        <v>0</v>
      </c>
      <c r="M15" s="66">
        <f>【諸謝金】領収書一覧!$G$120</f>
        <v>0</v>
      </c>
      <c r="N15" s="66">
        <f>【諸謝金】領収書一覧!$G$121</f>
        <v>0</v>
      </c>
      <c r="O15" s="68">
        <f>【諸謝金】領収書一覧!$G$122</f>
        <v>0</v>
      </c>
      <c r="P15" s="64">
        <f>【諸謝金】領収書一覧!$G$123</f>
        <v>0</v>
      </c>
      <c r="Q15" s="69">
        <f t="shared" ref="Q15:Q22" si="1">SUM(E15:P15)</f>
        <v>0</v>
      </c>
      <c r="R15" s="64">
        <f t="shared" ref="R15:R22" si="2">D15-Q15</f>
        <v>0</v>
      </c>
      <c r="S15" s="70"/>
    </row>
    <row r="16" spans="1:19" ht="35.25" customHeight="1">
      <c r="B16" s="62"/>
      <c r="C16" s="63" t="s">
        <v>74</v>
      </c>
      <c r="D16" s="71"/>
      <c r="E16" s="72">
        <f>【旅費】領収書一覧!$G$112</f>
        <v>0</v>
      </c>
      <c r="F16" s="73">
        <f>【旅費】領収書一覧!$G$113</f>
        <v>0</v>
      </c>
      <c r="G16" s="74">
        <f>【旅費】領収書一覧!$G$114</f>
        <v>0</v>
      </c>
      <c r="H16" s="73">
        <f>【旅費】領収書一覧!$G$115</f>
        <v>0</v>
      </c>
      <c r="I16" s="73">
        <f>【旅費】領収書一覧!$G$116</f>
        <v>0</v>
      </c>
      <c r="J16" s="73">
        <f>【旅費】領収書一覧!$G$117</f>
        <v>0</v>
      </c>
      <c r="K16" s="73">
        <f>【旅費】領収書一覧!$G$118</f>
        <v>0</v>
      </c>
      <c r="L16" s="73">
        <f>【旅費】領収書一覧!$G$119</f>
        <v>0</v>
      </c>
      <c r="M16" s="73">
        <f>【旅費】領収書一覧!$G$120</f>
        <v>0</v>
      </c>
      <c r="N16" s="73">
        <f>【旅費】領収書一覧!$G$121</f>
        <v>0</v>
      </c>
      <c r="O16" s="75">
        <f>【旅費】領収書一覧!$G$122</f>
        <v>0</v>
      </c>
      <c r="P16" s="71">
        <f>【旅費】領収書一覧!$G$123</f>
        <v>0</v>
      </c>
      <c r="Q16" s="76">
        <f t="shared" si="1"/>
        <v>0</v>
      </c>
      <c r="R16" s="71">
        <f t="shared" si="2"/>
        <v>0</v>
      </c>
    </row>
    <row r="17" spans="2:18" ht="35.25" customHeight="1">
      <c r="B17" s="62"/>
      <c r="C17" s="63" t="s">
        <v>75</v>
      </c>
      <c r="D17" s="71"/>
      <c r="E17" s="72">
        <f>【借損料】領収書一覧!$G$32</f>
        <v>0</v>
      </c>
      <c r="F17" s="73">
        <f>【借損料】領収書一覧!$G$33</f>
        <v>0</v>
      </c>
      <c r="G17" s="73">
        <f>【借損料】領収書一覧!$G$34</f>
        <v>0</v>
      </c>
      <c r="H17" s="73">
        <f>【借損料】領収書一覧!$G$35</f>
        <v>0</v>
      </c>
      <c r="I17" s="73">
        <f>【借損料】領収書一覧!$G$36</f>
        <v>0</v>
      </c>
      <c r="J17" s="73">
        <f>【借損料】領収書一覧!$G$37</f>
        <v>0</v>
      </c>
      <c r="K17" s="73">
        <f>【借損料】領収書一覧!$G$38</f>
        <v>0</v>
      </c>
      <c r="L17" s="73">
        <f>【借損料】領収書一覧!$G$39</f>
        <v>0</v>
      </c>
      <c r="M17" s="73">
        <f>【借損料】領収書一覧!$G$40</f>
        <v>0</v>
      </c>
      <c r="N17" s="73">
        <f>【借損料】領収書一覧!$G$41</f>
        <v>0</v>
      </c>
      <c r="O17" s="75">
        <f>【借損料】領収書一覧!$G$42</f>
        <v>0</v>
      </c>
      <c r="P17" s="71">
        <f>【借損料】領収書一覧!$G$43</f>
        <v>0</v>
      </c>
      <c r="Q17" s="76">
        <f t="shared" si="1"/>
        <v>0</v>
      </c>
      <c r="R17" s="71">
        <f t="shared" si="2"/>
        <v>0</v>
      </c>
    </row>
    <row r="18" spans="2:18" ht="35.25" customHeight="1">
      <c r="B18" s="62"/>
      <c r="C18" s="77" t="s">
        <v>121</v>
      </c>
      <c r="D18" s="78"/>
      <c r="E18" s="79">
        <f>【消耗品費】領収書一覧!$G$32</f>
        <v>0</v>
      </c>
      <c r="F18" s="80">
        <f>【消耗品費】領収書一覧!$G$33</f>
        <v>0</v>
      </c>
      <c r="G18" s="81">
        <f>【消耗品費】領収書一覧!$G$34</f>
        <v>0</v>
      </c>
      <c r="H18" s="80">
        <f>【消耗品費】領収書一覧!$G$35</f>
        <v>0</v>
      </c>
      <c r="I18" s="80">
        <f>【消耗品費】領収書一覧!$G$36</f>
        <v>0</v>
      </c>
      <c r="J18" s="80">
        <f>【消耗品費】領収書一覧!$G$37</f>
        <v>0</v>
      </c>
      <c r="K18" s="80">
        <f>【消耗品費】領収書一覧!$G$38</f>
        <v>0</v>
      </c>
      <c r="L18" s="80">
        <f>【消耗品費】領収書一覧!$G$39</f>
        <v>0</v>
      </c>
      <c r="M18" s="80">
        <f>【消耗品費】領収書一覧!$G$40</f>
        <v>0</v>
      </c>
      <c r="N18" s="80">
        <f>【消耗品費】領収書一覧!$G$41</f>
        <v>0</v>
      </c>
      <c r="O18" s="82">
        <f>【消耗品費】領収書一覧!$G$42</f>
        <v>0</v>
      </c>
      <c r="P18" s="78">
        <f>【消耗品費】領収書一覧!$G$43</f>
        <v>0</v>
      </c>
      <c r="Q18" s="76">
        <f t="shared" si="1"/>
        <v>0</v>
      </c>
      <c r="R18" s="71">
        <f t="shared" si="2"/>
        <v>0</v>
      </c>
    </row>
    <row r="19" spans="2:18" ht="35.25" customHeight="1">
      <c r="B19" s="62"/>
      <c r="C19" s="63" t="s">
        <v>76</v>
      </c>
      <c r="D19" s="71"/>
      <c r="E19" s="72">
        <f>【会議費】領収書一覧!$G$62</f>
        <v>0</v>
      </c>
      <c r="F19" s="73">
        <f>【会議費】領収書一覧!$G$63</f>
        <v>0</v>
      </c>
      <c r="G19" s="74">
        <f>【会議費】領収書一覧!$G$64</f>
        <v>0</v>
      </c>
      <c r="H19" s="73">
        <f>【会議費】領収書一覧!$G$65</f>
        <v>0</v>
      </c>
      <c r="I19" s="73">
        <f>【会議費】領収書一覧!$G$66</f>
        <v>0</v>
      </c>
      <c r="J19" s="73">
        <f>【会議費】領収書一覧!$G$67</f>
        <v>0</v>
      </c>
      <c r="K19" s="73">
        <f>【会議費】領収書一覧!$G$68</f>
        <v>0</v>
      </c>
      <c r="L19" s="73">
        <f>【会議費】領収書一覧!$G$69</f>
        <v>0</v>
      </c>
      <c r="M19" s="73">
        <f>【会議費】領収書一覧!$G$70</f>
        <v>0</v>
      </c>
      <c r="N19" s="73">
        <f>【会議費】領収書一覧!$G$71</f>
        <v>0</v>
      </c>
      <c r="O19" s="75">
        <f>【会議費】領収書一覧!$G$72</f>
        <v>0</v>
      </c>
      <c r="P19" s="71">
        <f>【会議費】領収書一覧!$G$73</f>
        <v>0</v>
      </c>
      <c r="Q19" s="76">
        <f t="shared" si="1"/>
        <v>0</v>
      </c>
      <c r="R19" s="71">
        <f t="shared" si="2"/>
        <v>0</v>
      </c>
    </row>
    <row r="20" spans="2:18" ht="35.25" customHeight="1">
      <c r="B20" s="62"/>
      <c r="C20" s="63" t="s">
        <v>77</v>
      </c>
      <c r="D20" s="71"/>
      <c r="E20" s="72">
        <f>【通信運搬費】領収書一覧!$G$32</f>
        <v>0</v>
      </c>
      <c r="F20" s="73">
        <f>【通信運搬費】領収書一覧!$G$33</f>
        <v>0</v>
      </c>
      <c r="G20" s="74">
        <f>【通信運搬費】領収書一覧!$G$34</f>
        <v>0</v>
      </c>
      <c r="H20" s="73">
        <f>【通信運搬費】領収書一覧!$G$35</f>
        <v>0</v>
      </c>
      <c r="I20" s="73">
        <f>【通信運搬費】領収書一覧!$G$36</f>
        <v>0</v>
      </c>
      <c r="J20" s="73">
        <f>【通信運搬費】領収書一覧!$G$37</f>
        <v>0</v>
      </c>
      <c r="K20" s="73">
        <f>【通信運搬費】領収書一覧!$G$38</f>
        <v>0</v>
      </c>
      <c r="L20" s="73">
        <f>【通信運搬費】領収書一覧!$G$39</f>
        <v>0</v>
      </c>
      <c r="M20" s="73">
        <f>【通信運搬費】領収書一覧!$G$40</f>
        <v>0</v>
      </c>
      <c r="N20" s="73">
        <f>【通信運搬費】領収書一覧!$G$41</f>
        <v>0</v>
      </c>
      <c r="O20" s="75">
        <f>【通信運搬費】領収書一覧!$G$42</f>
        <v>0</v>
      </c>
      <c r="P20" s="71">
        <f>【通信運搬費】領収書一覧!$G$43</f>
        <v>0</v>
      </c>
      <c r="Q20" s="76">
        <f t="shared" si="1"/>
        <v>0</v>
      </c>
      <c r="R20" s="71">
        <f t="shared" si="2"/>
        <v>0</v>
      </c>
    </row>
    <row r="21" spans="2:18" ht="35.25" customHeight="1">
      <c r="B21" s="62"/>
      <c r="C21" s="77" t="s">
        <v>122</v>
      </c>
      <c r="D21" s="78"/>
      <c r="E21" s="79">
        <f>【雑役務費】領収書一覧!$G$62</f>
        <v>0</v>
      </c>
      <c r="F21" s="80">
        <f>【雑役務費】領収書一覧!$G$63</f>
        <v>0</v>
      </c>
      <c r="G21" s="81">
        <f>【雑役務費】領収書一覧!$G$64</f>
        <v>0</v>
      </c>
      <c r="H21" s="80">
        <f>【雑役務費】領収書一覧!$G$65</f>
        <v>0</v>
      </c>
      <c r="I21" s="80">
        <f>【雑役務費】領収書一覧!$G$66</f>
        <v>0</v>
      </c>
      <c r="J21" s="80">
        <f>【雑役務費】領収書一覧!$G$67</f>
        <v>0</v>
      </c>
      <c r="K21" s="80">
        <f>【雑役務費】領収書一覧!$G$68</f>
        <v>0</v>
      </c>
      <c r="L21" s="80">
        <f>【雑役務費】領収書一覧!$G$69</f>
        <v>0</v>
      </c>
      <c r="M21" s="80">
        <f>【雑役務費】領収書一覧!$G$70</f>
        <v>0</v>
      </c>
      <c r="N21" s="80">
        <f>【雑役務費】領収書一覧!$G$71</f>
        <v>0</v>
      </c>
      <c r="O21" s="82">
        <f>【雑役務費】領収書一覧!$G$72</f>
        <v>0</v>
      </c>
      <c r="P21" s="78">
        <f>【雑役務費】領収書一覧!$G$73</f>
        <v>0</v>
      </c>
      <c r="Q21" s="76">
        <f t="shared" si="1"/>
        <v>0</v>
      </c>
      <c r="R21" s="71">
        <f t="shared" si="2"/>
        <v>0</v>
      </c>
    </row>
    <row r="22" spans="2:18" ht="35.25" customHeight="1">
      <c r="B22" s="43"/>
      <c r="C22" s="44" t="s">
        <v>78</v>
      </c>
      <c r="D22" s="45"/>
      <c r="E22" s="46">
        <f>【保険料】領収書一覧!$G$22</f>
        <v>0</v>
      </c>
      <c r="F22" s="47">
        <f>【保険料】領収書一覧!$G$23</f>
        <v>0</v>
      </c>
      <c r="G22" s="48">
        <f>【保険料】領収書一覧!$G$24</f>
        <v>0</v>
      </c>
      <c r="H22" s="47">
        <f>【保険料】領収書一覧!$G$25</f>
        <v>0</v>
      </c>
      <c r="I22" s="47">
        <f>【保険料】領収書一覧!$G$26</f>
        <v>0</v>
      </c>
      <c r="J22" s="47">
        <f>【保険料】領収書一覧!$G$27</f>
        <v>0</v>
      </c>
      <c r="K22" s="47">
        <f>【保険料】領収書一覧!$G$28</f>
        <v>0</v>
      </c>
      <c r="L22" s="47">
        <f>【保険料】領収書一覧!$G$29</f>
        <v>0</v>
      </c>
      <c r="M22" s="47">
        <f>【保険料】領収書一覧!$G$30</f>
        <v>0</v>
      </c>
      <c r="N22" s="47">
        <f>【保険料】領収書一覧!$G$31</f>
        <v>0</v>
      </c>
      <c r="O22" s="49">
        <f>【保険料】領収書一覧!$G$32</f>
        <v>0</v>
      </c>
      <c r="P22" s="45">
        <f>【保険料】領収書一覧!$G$33</f>
        <v>0</v>
      </c>
      <c r="Q22" s="50">
        <f t="shared" si="1"/>
        <v>0</v>
      </c>
      <c r="R22" s="51">
        <f t="shared" si="2"/>
        <v>0</v>
      </c>
    </row>
    <row r="23" spans="2:18" ht="35.25" customHeight="1" thickBot="1">
      <c r="B23" s="43"/>
      <c r="C23" s="44" t="s">
        <v>118</v>
      </c>
      <c r="D23" s="45"/>
      <c r="E23" s="46">
        <f>'【消費税相当額】領収書一覧 '!G22</f>
        <v>0</v>
      </c>
      <c r="F23" s="47">
        <f>'【消費税相当額】領収書一覧 '!$G$23</f>
        <v>0</v>
      </c>
      <c r="G23" s="48">
        <f>'【消費税相当額】領収書一覧 '!$G$24</f>
        <v>0</v>
      </c>
      <c r="H23" s="47">
        <f>'【消費税相当額】領収書一覧 '!$G$25</f>
        <v>0</v>
      </c>
      <c r="I23" s="47">
        <f>'【消費税相当額】領収書一覧 '!$G$26</f>
        <v>0</v>
      </c>
      <c r="J23" s="47">
        <f>'【消費税相当額】領収書一覧 '!$G$27</f>
        <v>0</v>
      </c>
      <c r="K23" s="47">
        <f>'【消費税相当額】領収書一覧 '!$G$28</f>
        <v>0</v>
      </c>
      <c r="L23" s="47">
        <f>'【消費税相当額】領収書一覧 '!$G$29</f>
        <v>0</v>
      </c>
      <c r="M23" s="47">
        <f>'【消費税相当額】領収書一覧 '!$G$30</f>
        <v>0</v>
      </c>
      <c r="N23" s="47">
        <f>'【消費税相当額】領収書一覧 '!$G$31</f>
        <v>0</v>
      </c>
      <c r="O23" s="49">
        <f>'【消費税相当額】領収書一覧 '!$G$32</f>
        <v>0</v>
      </c>
      <c r="P23" s="45">
        <f>'【消費税相当額】領収書一覧 '!$G$33</f>
        <v>0</v>
      </c>
      <c r="Q23" s="50">
        <f t="shared" ref="Q23" si="3">SUM(E23:P23)</f>
        <v>0</v>
      </c>
      <c r="R23" s="51">
        <f t="shared" ref="R23" si="4">D23-Q23</f>
        <v>0</v>
      </c>
    </row>
    <row r="24" spans="2:18" ht="35.25" customHeight="1">
      <c r="B24" s="104" t="s">
        <v>81</v>
      </c>
      <c r="C24" s="105"/>
      <c r="D24" s="106"/>
      <c r="E24" s="127"/>
      <c r="F24" s="118"/>
      <c r="G24" s="143"/>
      <c r="H24" s="118"/>
      <c r="I24" s="118"/>
      <c r="J24" s="118"/>
      <c r="K24" s="118"/>
      <c r="L24" s="118"/>
      <c r="M24" s="118"/>
      <c r="N24" s="118"/>
      <c r="O24" s="125"/>
      <c r="P24" s="123"/>
      <c r="Q24" s="129">
        <f>ROUNDDOWN((Q13+Q14)*C25,0)</f>
        <v>0</v>
      </c>
      <c r="R24" s="121">
        <f>D24-Q24</f>
        <v>0</v>
      </c>
    </row>
    <row r="25" spans="2:18" ht="19.5" customHeight="1" thickBot="1">
      <c r="B25" s="83"/>
      <c r="C25" s="84">
        <v>0</v>
      </c>
      <c r="D25" s="107"/>
      <c r="E25" s="128"/>
      <c r="F25" s="119"/>
      <c r="G25" s="144"/>
      <c r="H25" s="119"/>
      <c r="I25" s="119"/>
      <c r="J25" s="119"/>
      <c r="K25" s="119"/>
      <c r="L25" s="119"/>
      <c r="M25" s="119"/>
      <c r="N25" s="119"/>
      <c r="O25" s="126"/>
      <c r="P25" s="124"/>
      <c r="Q25" s="130"/>
      <c r="R25" s="122"/>
    </row>
    <row r="26" spans="2:18" ht="35.25" customHeight="1" thickBot="1">
      <c r="B26" s="102" t="s">
        <v>79</v>
      </c>
      <c r="C26" s="103"/>
      <c r="D26" s="85"/>
      <c r="E26" s="86">
        <f>【再委託費】領収書一覧!$G$22</f>
        <v>0</v>
      </c>
      <c r="F26" s="87">
        <f>【再委託費】領収書一覧!$G$23</f>
        <v>0</v>
      </c>
      <c r="G26" s="88">
        <f>【再委託費】領収書一覧!$G$24</f>
        <v>0</v>
      </c>
      <c r="H26" s="87">
        <f>【再委託費】領収書一覧!$G$25</f>
        <v>0</v>
      </c>
      <c r="I26" s="87">
        <f>【再委託費】領収書一覧!$G$26</f>
        <v>0</v>
      </c>
      <c r="J26" s="87">
        <f>【再委託費】領収書一覧!$G$27</f>
        <v>0</v>
      </c>
      <c r="K26" s="87">
        <f>【再委託費】領収書一覧!$G$28</f>
        <v>0</v>
      </c>
      <c r="L26" s="87">
        <f>【再委託費】領収書一覧!$G$29</f>
        <v>0</v>
      </c>
      <c r="M26" s="87">
        <f>【再委託費】領収書一覧!$G$30</f>
        <v>0</v>
      </c>
      <c r="N26" s="87">
        <f>【再委託費】領収書一覧!$G$31</f>
        <v>0</v>
      </c>
      <c r="O26" s="89">
        <f>【再委託費】領収書一覧!$G$32</f>
        <v>0</v>
      </c>
      <c r="P26" s="85">
        <f>【再委託費】領収書一覧!$G$33</f>
        <v>0</v>
      </c>
      <c r="Q26" s="90">
        <f>SUM(E26:P26)</f>
        <v>0</v>
      </c>
      <c r="R26" s="91">
        <f>D26-Q26</f>
        <v>0</v>
      </c>
    </row>
    <row r="27" spans="2:18" ht="52.5" customHeight="1" thickTop="1" thickBot="1">
      <c r="B27" s="120" t="s">
        <v>80</v>
      </c>
      <c r="C27" s="115"/>
      <c r="D27" s="92">
        <f>SUM(D13,D14,D26,D24)</f>
        <v>0</v>
      </c>
      <c r="E27" s="93">
        <f>SUM(E13,E14,E26)</f>
        <v>0</v>
      </c>
      <c r="F27" s="94">
        <f t="shared" ref="F27:P27" si="5">SUM(F13,F14,F26)</f>
        <v>0</v>
      </c>
      <c r="G27" s="95">
        <f t="shared" si="5"/>
        <v>0</v>
      </c>
      <c r="H27" s="94">
        <f t="shared" si="5"/>
        <v>0</v>
      </c>
      <c r="I27" s="94">
        <f t="shared" si="5"/>
        <v>0</v>
      </c>
      <c r="J27" s="94">
        <f t="shared" si="5"/>
        <v>0</v>
      </c>
      <c r="K27" s="94">
        <f t="shared" si="5"/>
        <v>0</v>
      </c>
      <c r="L27" s="94">
        <f t="shared" si="5"/>
        <v>0</v>
      </c>
      <c r="M27" s="94">
        <f t="shared" si="5"/>
        <v>0</v>
      </c>
      <c r="N27" s="94">
        <f t="shared" si="5"/>
        <v>0</v>
      </c>
      <c r="O27" s="96">
        <f t="shared" si="5"/>
        <v>0</v>
      </c>
      <c r="P27" s="92">
        <f t="shared" si="5"/>
        <v>0</v>
      </c>
      <c r="Q27" s="97">
        <f>Q13+Q14+Q24+Q26</f>
        <v>0</v>
      </c>
      <c r="R27" s="92">
        <f>D27-Q27</f>
        <v>0</v>
      </c>
    </row>
  </sheetData>
  <mergeCells count="39">
    <mergeCell ref="A2:S2"/>
    <mergeCell ref="D6:L6"/>
    <mergeCell ref="D5:L5"/>
    <mergeCell ref="M11:M12"/>
    <mergeCell ref="N11:N12"/>
    <mergeCell ref="O11:O12"/>
    <mergeCell ref="Q11:Q12"/>
    <mergeCell ref="R11:R12"/>
    <mergeCell ref="P11:P12"/>
    <mergeCell ref="G11:G12"/>
    <mergeCell ref="H11:H12"/>
    <mergeCell ref="I11:I12"/>
    <mergeCell ref="B27:C27"/>
    <mergeCell ref="N24:N25"/>
    <mergeCell ref="R24:R25"/>
    <mergeCell ref="L24:L25"/>
    <mergeCell ref="M24:M25"/>
    <mergeCell ref="J24:J25"/>
    <mergeCell ref="K24:K25"/>
    <mergeCell ref="P24:P25"/>
    <mergeCell ref="O24:O25"/>
    <mergeCell ref="E24:E25"/>
    <mergeCell ref="Q24:Q25"/>
    <mergeCell ref="F24:F25"/>
    <mergeCell ref="G24:G25"/>
    <mergeCell ref="K11:K12"/>
    <mergeCell ref="L11:L12"/>
    <mergeCell ref="B26:C26"/>
    <mergeCell ref="B24:C24"/>
    <mergeCell ref="D24:D25"/>
    <mergeCell ref="E11:E12"/>
    <mergeCell ref="F11:F12"/>
    <mergeCell ref="B11:C11"/>
    <mergeCell ref="D11:D12"/>
    <mergeCell ref="B13:C13"/>
    <mergeCell ref="B14:C14"/>
    <mergeCell ref="J11:J12"/>
    <mergeCell ref="H24:H25"/>
    <mergeCell ref="I24:I25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13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107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 ht="16.2">
      <c r="F67" s="40">
        <v>9</v>
      </c>
      <c r="G67" s="20">
        <f t="shared" si="1"/>
        <v>0</v>
      </c>
      <c r="I67" s="25"/>
    </row>
    <row r="68" spans="6:9">
      <c r="F68" s="40">
        <v>10</v>
      </c>
      <c r="G68" s="20">
        <f t="shared" si="1"/>
        <v>0</v>
      </c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103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106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B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119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119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119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119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119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119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119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119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119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119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119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120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C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C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104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3.8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18" t="s">
        <v>94</v>
      </c>
      <c r="G19" s="17">
        <f>SUBTOTAL(109,G8:G17)</f>
        <v>0</v>
      </c>
    </row>
    <row r="21" spans="1:12" ht="22.2" thickBot="1">
      <c r="F21" s="15" t="s">
        <v>105</v>
      </c>
    </row>
    <row r="22" spans="1:12">
      <c r="F22" s="39">
        <v>4</v>
      </c>
      <c r="G22" s="19">
        <f>SUMIF($K:$K,F22,$G:$G)</f>
        <v>0</v>
      </c>
    </row>
    <row r="23" spans="1:12">
      <c r="F23" s="40">
        <v>5</v>
      </c>
      <c r="G23" s="26">
        <f t="shared" ref="G23:G33" si="1">SUMIF($K:$K,F23,$G:$G)</f>
        <v>0</v>
      </c>
    </row>
    <row r="24" spans="1:12">
      <c r="F24" s="40">
        <v>6</v>
      </c>
      <c r="G24" s="26">
        <f t="shared" si="1"/>
        <v>0</v>
      </c>
    </row>
    <row r="25" spans="1:12">
      <c r="F25" s="40">
        <v>7</v>
      </c>
      <c r="G25" s="20">
        <f t="shared" si="1"/>
        <v>0</v>
      </c>
    </row>
    <row r="26" spans="1:12">
      <c r="F26" s="40">
        <v>8</v>
      </c>
      <c r="G26" s="20">
        <f t="shared" si="1"/>
        <v>0</v>
      </c>
    </row>
    <row r="27" spans="1:12" ht="16.2">
      <c r="F27" s="40">
        <v>9</v>
      </c>
      <c r="G27" s="20">
        <f t="shared" si="1"/>
        <v>0</v>
      </c>
      <c r="I27" s="25"/>
    </row>
    <row r="28" spans="1:12">
      <c r="F28" s="40">
        <v>10</v>
      </c>
      <c r="G28" s="20">
        <f t="shared" si="1"/>
        <v>0</v>
      </c>
    </row>
    <row r="29" spans="1:12">
      <c r="F29" s="40">
        <v>11</v>
      </c>
      <c r="G29" s="20">
        <f t="shared" si="1"/>
        <v>0</v>
      </c>
    </row>
    <row r="30" spans="1:12">
      <c r="F30" s="40">
        <v>12</v>
      </c>
      <c r="G30" s="20">
        <f t="shared" si="1"/>
        <v>0</v>
      </c>
    </row>
    <row r="31" spans="1:12">
      <c r="F31" s="40">
        <v>1</v>
      </c>
      <c r="G31" s="20">
        <f t="shared" si="1"/>
        <v>0</v>
      </c>
    </row>
    <row r="32" spans="1:12">
      <c r="F32" s="40">
        <v>2</v>
      </c>
      <c r="G32" s="27">
        <f t="shared" si="1"/>
        <v>0</v>
      </c>
    </row>
    <row r="33" spans="6:7" ht="13.8" thickBot="1">
      <c r="F33" s="41">
        <v>3</v>
      </c>
      <c r="G33" s="21">
        <f t="shared" si="1"/>
        <v>0</v>
      </c>
    </row>
  </sheetData>
  <autoFilter ref="A7:J17" xr:uid="{00000000-0009-0000-0000-00000D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D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71"/>
  <sheetViews>
    <sheetView view="pageBreakPreview" zoomScale="85" zoomScaleNormal="70" zoomScaleSheetLayoutView="85" workbookViewId="0">
      <pane ySplit="11" topLeftCell="A33" activePane="bottomLeft" state="frozen"/>
      <selection pane="bottomLeft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20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9" style="3" bestFit="1" customWidth="1"/>
    <col min="9" max="9" width="7.109375" style="3" bestFit="1" customWidth="1"/>
    <col min="10" max="10" width="62.2187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20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58</v>
      </c>
      <c r="F12" s="5" t="s">
        <v>64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58</v>
      </c>
      <c r="F13" s="5" t="s">
        <v>64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58</v>
      </c>
      <c r="F14" s="5" t="s">
        <v>64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3.8" thickBot="1">
      <c r="A15" s="33">
        <v>4</v>
      </c>
      <c r="B15" s="33" t="s">
        <v>5</v>
      </c>
      <c r="C15" s="34" t="s">
        <v>6</v>
      </c>
      <c r="D15" s="34" t="s">
        <v>16</v>
      </c>
      <c r="E15" s="34" t="s">
        <v>58</v>
      </c>
      <c r="F15" s="34" t="s">
        <v>64</v>
      </c>
      <c r="G15" s="35">
        <v>8100</v>
      </c>
      <c r="H15" s="36">
        <v>41308</v>
      </c>
      <c r="I15" s="34">
        <v>4</v>
      </c>
      <c r="J15" s="34" t="s">
        <v>9</v>
      </c>
    </row>
    <row r="16" spans="1:10" ht="14.25" customHeight="1" thickTop="1">
      <c r="A16" s="29">
        <v>5</v>
      </c>
      <c r="B16" s="29" t="s">
        <v>5</v>
      </c>
      <c r="C16" s="30" t="s">
        <v>6</v>
      </c>
      <c r="D16" s="30" t="s">
        <v>17</v>
      </c>
      <c r="E16" s="30" t="s">
        <v>58</v>
      </c>
      <c r="F16" s="30" t="s">
        <v>64</v>
      </c>
      <c r="G16" s="31">
        <v>8100</v>
      </c>
      <c r="H16" s="32">
        <v>41347</v>
      </c>
      <c r="I16" s="30">
        <v>5</v>
      </c>
      <c r="J16" s="30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58</v>
      </c>
      <c r="F17" s="5" t="s">
        <v>64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58</v>
      </c>
      <c r="F18" s="5" t="s">
        <v>64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33">
        <v>8</v>
      </c>
      <c r="B19" s="33" t="s">
        <v>5</v>
      </c>
      <c r="C19" s="34" t="s">
        <v>6</v>
      </c>
      <c r="D19" s="34" t="s">
        <v>17</v>
      </c>
      <c r="E19" s="34" t="s">
        <v>58</v>
      </c>
      <c r="F19" s="34" t="s">
        <v>64</v>
      </c>
      <c r="G19" s="35">
        <v>8100</v>
      </c>
      <c r="H19" s="36">
        <v>41347</v>
      </c>
      <c r="I19" s="34">
        <v>8</v>
      </c>
      <c r="J19" s="34" t="s">
        <v>9</v>
      </c>
    </row>
    <row r="20" spans="1:10" ht="14.25" customHeight="1" thickTop="1">
      <c r="A20" s="29">
        <v>9</v>
      </c>
      <c r="B20" s="29" t="s">
        <v>5</v>
      </c>
      <c r="C20" s="30" t="s">
        <v>6</v>
      </c>
      <c r="D20" s="30" t="s">
        <v>42</v>
      </c>
      <c r="E20" s="30" t="s">
        <v>58</v>
      </c>
      <c r="F20" s="30" t="s">
        <v>64</v>
      </c>
      <c r="G20" s="31">
        <v>8100</v>
      </c>
      <c r="H20" s="32">
        <v>41359</v>
      </c>
      <c r="I20" s="30">
        <v>9</v>
      </c>
      <c r="J20" s="30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42</v>
      </c>
      <c r="E21" s="5" t="s">
        <v>58</v>
      </c>
      <c r="F21" s="5" t="s">
        <v>64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33">
        <v>11</v>
      </c>
      <c r="B22" s="33" t="s">
        <v>5</v>
      </c>
      <c r="C22" s="34" t="s">
        <v>6</v>
      </c>
      <c r="D22" s="34" t="s">
        <v>42</v>
      </c>
      <c r="E22" s="34" t="s">
        <v>58</v>
      </c>
      <c r="F22" s="34" t="s">
        <v>64</v>
      </c>
      <c r="G22" s="35">
        <v>8100</v>
      </c>
      <c r="H22" s="36">
        <v>41359</v>
      </c>
      <c r="I22" s="34">
        <v>11</v>
      </c>
      <c r="J22" s="34" t="s">
        <v>9</v>
      </c>
    </row>
    <row r="23" spans="1:10" ht="13.8" thickTop="1">
      <c r="A23" s="29">
        <v>15</v>
      </c>
      <c r="B23" s="30" t="s">
        <v>10</v>
      </c>
      <c r="C23" s="30" t="s">
        <v>11</v>
      </c>
      <c r="D23" s="30" t="s">
        <v>16</v>
      </c>
      <c r="E23" s="30" t="s">
        <v>59</v>
      </c>
      <c r="F23" s="30" t="s">
        <v>64</v>
      </c>
      <c r="G23" s="31">
        <v>300</v>
      </c>
      <c r="H23" s="32">
        <v>41308</v>
      </c>
      <c r="I23" s="30">
        <v>18</v>
      </c>
      <c r="J23" s="30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60</v>
      </c>
      <c r="F24" s="5" t="s">
        <v>64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22</v>
      </c>
      <c r="F25" s="5" t="s">
        <v>64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58</v>
      </c>
      <c r="F26" s="5" t="s">
        <v>64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58</v>
      </c>
      <c r="F27" s="5" t="s">
        <v>64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58</v>
      </c>
      <c r="F28" s="5" t="s">
        <v>64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58</v>
      </c>
      <c r="F29" s="5" t="s">
        <v>64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58</v>
      </c>
      <c r="F30" s="5" t="s">
        <v>64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3.8" thickBot="1">
      <c r="A31" s="33">
        <v>23</v>
      </c>
      <c r="B31" s="34" t="s">
        <v>10</v>
      </c>
      <c r="C31" s="34" t="s">
        <v>11</v>
      </c>
      <c r="D31" s="34" t="s">
        <v>16</v>
      </c>
      <c r="E31" s="34" t="s">
        <v>58</v>
      </c>
      <c r="F31" s="34" t="s">
        <v>64</v>
      </c>
      <c r="G31" s="35">
        <v>700</v>
      </c>
      <c r="H31" s="36">
        <v>41308</v>
      </c>
      <c r="I31" s="34">
        <v>28</v>
      </c>
      <c r="J31" s="34" t="s">
        <v>12</v>
      </c>
    </row>
    <row r="32" spans="1:10" ht="13.8" thickTop="1">
      <c r="A32" s="29">
        <v>24</v>
      </c>
      <c r="B32" s="30" t="s">
        <v>10</v>
      </c>
      <c r="C32" s="30" t="s">
        <v>11</v>
      </c>
      <c r="D32" s="30" t="s">
        <v>17</v>
      </c>
      <c r="E32" s="30" t="s">
        <v>59</v>
      </c>
      <c r="F32" s="30" t="s">
        <v>64</v>
      </c>
      <c r="G32" s="31">
        <v>15940</v>
      </c>
      <c r="H32" s="32">
        <v>41347</v>
      </c>
      <c r="I32" s="30">
        <v>29</v>
      </c>
      <c r="J32" s="30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22</v>
      </c>
      <c r="F33" s="5" t="s">
        <v>64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58</v>
      </c>
      <c r="F34" s="5" t="s">
        <v>64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58</v>
      </c>
      <c r="F35" s="5" t="s">
        <v>64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58</v>
      </c>
      <c r="F36" s="5" t="s">
        <v>64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58</v>
      </c>
      <c r="F37" s="5" t="s">
        <v>64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58</v>
      </c>
      <c r="F38" s="5" t="s">
        <v>64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3.8" thickBot="1">
      <c r="A39" s="33">
        <v>31</v>
      </c>
      <c r="B39" s="34" t="s">
        <v>10</v>
      </c>
      <c r="C39" s="34" t="s">
        <v>11</v>
      </c>
      <c r="D39" s="34" t="s">
        <v>17</v>
      </c>
      <c r="E39" s="34" t="s">
        <v>58</v>
      </c>
      <c r="F39" s="34" t="s">
        <v>64</v>
      </c>
      <c r="G39" s="35">
        <v>16540</v>
      </c>
      <c r="H39" s="36">
        <v>41347</v>
      </c>
      <c r="I39" s="34">
        <v>40</v>
      </c>
      <c r="J39" s="34" t="s">
        <v>12</v>
      </c>
    </row>
    <row r="40" spans="1:10" ht="13.8" thickTop="1">
      <c r="A40" s="29">
        <v>32</v>
      </c>
      <c r="B40" s="30" t="s">
        <v>10</v>
      </c>
      <c r="C40" s="30" t="s">
        <v>11</v>
      </c>
      <c r="D40" s="30" t="s">
        <v>42</v>
      </c>
      <c r="E40" s="30" t="s">
        <v>61</v>
      </c>
      <c r="F40" s="30" t="s">
        <v>64</v>
      </c>
      <c r="G40" s="31">
        <v>16340</v>
      </c>
      <c r="H40" s="32">
        <v>41359</v>
      </c>
      <c r="I40" s="30">
        <v>41</v>
      </c>
      <c r="J40" s="30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42</v>
      </c>
      <c r="E41" s="5" t="s">
        <v>58</v>
      </c>
      <c r="F41" s="5" t="s">
        <v>64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42</v>
      </c>
      <c r="E42" s="5" t="s">
        <v>58</v>
      </c>
      <c r="F42" s="5" t="s">
        <v>64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42</v>
      </c>
      <c r="E43" s="5" t="s">
        <v>58</v>
      </c>
      <c r="F43" s="5" t="s">
        <v>64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42</v>
      </c>
      <c r="E44" s="5" t="s">
        <v>62</v>
      </c>
      <c r="F44" s="5" t="s">
        <v>64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42</v>
      </c>
      <c r="E45" s="5" t="s">
        <v>58</v>
      </c>
      <c r="F45" s="5" t="s">
        <v>64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42</v>
      </c>
      <c r="E46" s="5" t="s">
        <v>58</v>
      </c>
      <c r="F46" s="5" t="s">
        <v>64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3.8" thickBot="1">
      <c r="A47" s="33">
        <v>39</v>
      </c>
      <c r="B47" s="34" t="s">
        <v>10</v>
      </c>
      <c r="C47" s="34" t="s">
        <v>11</v>
      </c>
      <c r="D47" s="34" t="s">
        <v>42</v>
      </c>
      <c r="E47" s="34" t="s">
        <v>58</v>
      </c>
      <c r="F47" s="34" t="s">
        <v>64</v>
      </c>
      <c r="G47" s="35">
        <v>16940</v>
      </c>
      <c r="H47" s="36">
        <v>41359</v>
      </c>
      <c r="I47" s="34">
        <v>51</v>
      </c>
      <c r="J47" s="34" t="s">
        <v>12</v>
      </c>
    </row>
    <row r="48" spans="1:10" ht="13.8" thickTop="1">
      <c r="A48" s="29">
        <v>40</v>
      </c>
      <c r="B48" s="30" t="s">
        <v>10</v>
      </c>
      <c r="C48" s="30" t="s">
        <v>11</v>
      </c>
      <c r="D48" s="30" t="s">
        <v>23</v>
      </c>
      <c r="E48" s="30" t="s">
        <v>58</v>
      </c>
      <c r="F48" s="30" t="s">
        <v>64</v>
      </c>
      <c r="G48" s="31">
        <v>16280</v>
      </c>
      <c r="H48" s="32">
        <v>41333</v>
      </c>
      <c r="I48" s="30">
        <v>86</v>
      </c>
      <c r="J48" s="30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23</v>
      </c>
      <c r="E49" s="5" t="s">
        <v>63</v>
      </c>
      <c r="F49" s="5" t="s">
        <v>64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23</v>
      </c>
      <c r="E50" s="5" t="s">
        <v>58</v>
      </c>
      <c r="F50" s="5" t="s">
        <v>64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3.8" thickBot="1">
      <c r="A51" s="33">
        <v>43</v>
      </c>
      <c r="B51" s="34" t="s">
        <v>10</v>
      </c>
      <c r="C51" s="34" t="s">
        <v>11</v>
      </c>
      <c r="D51" s="34" t="s">
        <v>23</v>
      </c>
      <c r="E51" s="34" t="s">
        <v>58</v>
      </c>
      <c r="F51" s="34" t="s">
        <v>64</v>
      </c>
      <c r="G51" s="35">
        <v>16540</v>
      </c>
      <c r="H51" s="36">
        <v>41333</v>
      </c>
      <c r="I51" s="34">
        <v>93</v>
      </c>
      <c r="J51" s="34" t="s">
        <v>12</v>
      </c>
    </row>
    <row r="52" spans="1:12" ht="13.8" thickTop="1">
      <c r="A52" s="29">
        <v>44</v>
      </c>
      <c r="B52" s="30" t="s">
        <v>10</v>
      </c>
      <c r="C52" s="30" t="s">
        <v>11</v>
      </c>
      <c r="D52" s="30" t="s">
        <v>24</v>
      </c>
      <c r="E52" s="30" t="s">
        <v>58</v>
      </c>
      <c r="F52" s="30" t="s">
        <v>64</v>
      </c>
      <c r="G52" s="31">
        <v>16280</v>
      </c>
      <c r="H52" s="32">
        <v>40968</v>
      </c>
      <c r="I52" s="30">
        <v>95</v>
      </c>
      <c r="J52" s="30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24</v>
      </c>
      <c r="E53" s="5" t="s">
        <v>58</v>
      </c>
      <c r="F53" s="5" t="s">
        <v>64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3.8" thickBot="1">
      <c r="A54" s="33">
        <v>46</v>
      </c>
      <c r="B54" s="34" t="s">
        <v>10</v>
      </c>
      <c r="C54" s="34" t="s">
        <v>11</v>
      </c>
      <c r="D54" s="34" t="s">
        <v>24</v>
      </c>
      <c r="E54" s="34" t="s">
        <v>58</v>
      </c>
      <c r="F54" s="34" t="s">
        <v>64</v>
      </c>
      <c r="G54" s="35">
        <v>16540</v>
      </c>
      <c r="H54" s="36">
        <v>40968</v>
      </c>
      <c r="I54" s="34">
        <v>100</v>
      </c>
      <c r="J54" s="34" t="s">
        <v>12</v>
      </c>
    </row>
    <row r="55" spans="1:12" ht="14.4" thickTop="1" thickBot="1">
      <c r="A55" s="33">
        <v>47</v>
      </c>
      <c r="B55" s="34" t="s">
        <v>10</v>
      </c>
      <c r="C55" s="34" t="s">
        <v>11</v>
      </c>
      <c r="D55" s="34" t="s">
        <v>25</v>
      </c>
      <c r="E55" s="34" t="s">
        <v>58</v>
      </c>
      <c r="F55" s="34" t="s">
        <v>64</v>
      </c>
      <c r="G55" s="35">
        <v>16700</v>
      </c>
      <c r="H55" s="36">
        <v>41345</v>
      </c>
      <c r="I55" s="34">
        <v>105</v>
      </c>
      <c r="J55" s="34" t="s">
        <v>12</v>
      </c>
    </row>
    <row r="56" spans="1:12" ht="13.8" thickTop="1">
      <c r="A56" s="29">
        <v>48</v>
      </c>
      <c r="B56" s="30" t="s">
        <v>26</v>
      </c>
      <c r="C56" s="30" t="s">
        <v>27</v>
      </c>
      <c r="D56" s="30" t="s">
        <v>16</v>
      </c>
      <c r="E56" s="30"/>
      <c r="F56" s="30" t="s">
        <v>65</v>
      </c>
      <c r="G56" s="31">
        <v>17820</v>
      </c>
      <c r="H56" s="32">
        <v>41308</v>
      </c>
      <c r="I56" s="30" t="s">
        <v>28</v>
      </c>
      <c r="J56" s="30" t="s">
        <v>49</v>
      </c>
    </row>
    <row r="57" spans="1:12">
      <c r="A57" s="4">
        <v>49</v>
      </c>
      <c r="B57" s="5" t="s">
        <v>26</v>
      </c>
      <c r="C57" s="5" t="s">
        <v>27</v>
      </c>
      <c r="D57" s="5" t="s">
        <v>17</v>
      </c>
      <c r="E57" s="5"/>
      <c r="F57" s="5" t="s">
        <v>65</v>
      </c>
      <c r="G57" s="6">
        <v>60900</v>
      </c>
      <c r="H57" s="7">
        <v>41347</v>
      </c>
      <c r="I57" s="5" t="s">
        <v>30</v>
      </c>
      <c r="J57" s="5" t="s">
        <v>49</v>
      </c>
    </row>
    <row r="58" spans="1:12">
      <c r="A58" s="4">
        <v>50</v>
      </c>
      <c r="B58" s="5" t="s">
        <v>26</v>
      </c>
      <c r="C58" s="5" t="s">
        <v>29</v>
      </c>
      <c r="D58" s="5" t="s">
        <v>17</v>
      </c>
      <c r="E58" s="5"/>
      <c r="F58" s="5" t="s">
        <v>65</v>
      </c>
      <c r="G58" s="6">
        <v>26620</v>
      </c>
      <c r="H58" s="7">
        <v>41347</v>
      </c>
      <c r="I58" s="5" t="s">
        <v>31</v>
      </c>
      <c r="J58" s="5" t="s">
        <v>49</v>
      </c>
    </row>
    <row r="59" spans="1:12">
      <c r="A59" s="4">
        <v>51</v>
      </c>
      <c r="B59" s="5" t="s">
        <v>26</v>
      </c>
      <c r="C59" s="5" t="s">
        <v>27</v>
      </c>
      <c r="D59" s="5" t="s">
        <v>46</v>
      </c>
      <c r="E59" s="5"/>
      <c r="F59" s="5" t="s">
        <v>65</v>
      </c>
      <c r="G59" s="6">
        <v>127218</v>
      </c>
      <c r="H59" s="7">
        <v>41359</v>
      </c>
      <c r="I59" s="5">
        <v>107</v>
      </c>
      <c r="J59" s="5" t="s">
        <v>49</v>
      </c>
    </row>
    <row r="60" spans="1:12">
      <c r="A60" s="4">
        <v>52</v>
      </c>
      <c r="B60" s="5" t="s">
        <v>32</v>
      </c>
      <c r="C60" s="5" t="s">
        <v>32</v>
      </c>
      <c r="D60" s="5" t="s">
        <v>33</v>
      </c>
      <c r="E60" s="5"/>
      <c r="F60" s="5" t="s">
        <v>65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34</v>
      </c>
      <c r="C61" s="4" t="s">
        <v>35</v>
      </c>
      <c r="D61" s="4" t="s">
        <v>54</v>
      </c>
      <c r="E61" s="4"/>
      <c r="F61" s="5" t="s">
        <v>65</v>
      </c>
      <c r="G61" s="8">
        <v>38720</v>
      </c>
      <c r="H61" s="9">
        <v>41361</v>
      </c>
      <c r="I61" s="10" t="s">
        <v>36</v>
      </c>
      <c r="J61" s="10" t="s">
        <v>50</v>
      </c>
      <c r="K61" s="11"/>
      <c r="L61" s="11"/>
    </row>
    <row r="62" spans="1:12">
      <c r="A62" s="4">
        <v>54</v>
      </c>
      <c r="B62" s="4" t="s">
        <v>34</v>
      </c>
      <c r="C62" s="4" t="s">
        <v>38</v>
      </c>
      <c r="D62" s="4" t="s">
        <v>53</v>
      </c>
      <c r="E62" s="4"/>
      <c r="F62" s="5" t="s">
        <v>65</v>
      </c>
      <c r="G62" s="8">
        <v>273000</v>
      </c>
      <c r="H62" s="9">
        <v>41363</v>
      </c>
      <c r="I62" s="10" t="s">
        <v>37</v>
      </c>
      <c r="J62" s="10" t="s">
        <v>51</v>
      </c>
      <c r="K62" s="11"/>
      <c r="L62" s="11"/>
    </row>
    <row r="63" spans="1:12">
      <c r="A63" s="4">
        <v>55</v>
      </c>
      <c r="B63" s="4" t="s">
        <v>34</v>
      </c>
      <c r="C63" s="4" t="s">
        <v>39</v>
      </c>
      <c r="D63" s="5" t="s">
        <v>16</v>
      </c>
      <c r="E63" s="4"/>
      <c r="F63" s="5" t="s">
        <v>65</v>
      </c>
      <c r="G63" s="8">
        <v>5000</v>
      </c>
      <c r="H63" s="9">
        <v>41308</v>
      </c>
      <c r="I63" s="10">
        <v>110</v>
      </c>
      <c r="J63" s="10"/>
      <c r="K63" s="11"/>
      <c r="L63" s="11"/>
    </row>
    <row r="64" spans="1:12">
      <c r="A64" s="4">
        <v>12</v>
      </c>
      <c r="B64" s="5" t="s">
        <v>13</v>
      </c>
      <c r="C64" s="5" t="s">
        <v>56</v>
      </c>
      <c r="D64" s="5" t="s">
        <v>18</v>
      </c>
      <c r="E64" s="5" t="s">
        <v>21</v>
      </c>
      <c r="F64" s="5" t="s">
        <v>65</v>
      </c>
      <c r="G64" s="8">
        <v>1420000</v>
      </c>
      <c r="H64" s="9">
        <v>41362</v>
      </c>
      <c r="I64" s="10">
        <v>12</v>
      </c>
      <c r="J64" s="10" t="s">
        <v>14</v>
      </c>
      <c r="K64" s="11"/>
      <c r="L64" s="11"/>
    </row>
    <row r="65" spans="1:12">
      <c r="A65" s="4">
        <v>13</v>
      </c>
      <c r="B65" s="5" t="s">
        <v>13</v>
      </c>
      <c r="C65" s="5" t="s">
        <v>57</v>
      </c>
      <c r="D65" s="5" t="s">
        <v>19</v>
      </c>
      <c r="E65" s="5" t="s">
        <v>21</v>
      </c>
      <c r="F65" s="5" t="s">
        <v>65</v>
      </c>
      <c r="G65" s="8">
        <v>1620000</v>
      </c>
      <c r="H65" s="9">
        <v>41362</v>
      </c>
      <c r="I65" s="10">
        <v>14</v>
      </c>
      <c r="J65" s="10" t="s">
        <v>14</v>
      </c>
      <c r="K65" s="11"/>
      <c r="L65" s="11"/>
    </row>
    <row r="66" spans="1:12">
      <c r="A66" s="4">
        <v>14</v>
      </c>
      <c r="B66" s="5" t="s">
        <v>13</v>
      </c>
      <c r="C66" s="5" t="s">
        <v>56</v>
      </c>
      <c r="D66" s="5" t="s">
        <v>55</v>
      </c>
      <c r="E66" s="5" t="s">
        <v>21</v>
      </c>
      <c r="F66" s="5" t="s">
        <v>65</v>
      </c>
      <c r="G66" s="8">
        <v>2000000</v>
      </c>
      <c r="H66" s="9">
        <v>41352</v>
      </c>
      <c r="I66" s="10">
        <v>16</v>
      </c>
      <c r="J66" s="10" t="s">
        <v>14</v>
      </c>
      <c r="K66" s="11"/>
      <c r="L66" s="11"/>
    </row>
    <row r="67" spans="1:12">
      <c r="A67" s="4">
        <v>56</v>
      </c>
      <c r="B67" s="5" t="s">
        <v>13</v>
      </c>
      <c r="C67" s="4" t="s">
        <v>40</v>
      </c>
      <c r="D67" s="4" t="s">
        <v>41</v>
      </c>
      <c r="E67" s="5" t="s">
        <v>21</v>
      </c>
      <c r="F67" s="5" t="s">
        <v>65</v>
      </c>
      <c r="G67" s="8">
        <v>900000</v>
      </c>
      <c r="H67" s="9">
        <v>41362</v>
      </c>
      <c r="I67" s="10">
        <v>111</v>
      </c>
      <c r="J67" s="10" t="s">
        <v>52</v>
      </c>
      <c r="K67" s="11"/>
      <c r="L67" s="11"/>
    </row>
    <row r="68" spans="1:12">
      <c r="A68" s="4">
        <v>57</v>
      </c>
      <c r="B68" s="5" t="s">
        <v>13</v>
      </c>
      <c r="C68" s="4" t="s">
        <v>47</v>
      </c>
      <c r="D68" s="5" t="s">
        <v>42</v>
      </c>
      <c r="E68" s="4"/>
      <c r="F68" s="5" t="s">
        <v>65</v>
      </c>
      <c r="G68" s="8">
        <v>10330</v>
      </c>
      <c r="H68" s="9">
        <v>41358</v>
      </c>
      <c r="I68" s="10" t="s">
        <v>43</v>
      </c>
      <c r="J68" s="10" t="s">
        <v>49</v>
      </c>
      <c r="K68" s="11"/>
      <c r="L68" s="11"/>
    </row>
    <row r="69" spans="1:12">
      <c r="A69" s="4">
        <v>58</v>
      </c>
      <c r="B69" s="5" t="s">
        <v>13</v>
      </c>
      <c r="C69" s="4" t="s">
        <v>47</v>
      </c>
      <c r="D69" s="5" t="s">
        <v>17</v>
      </c>
      <c r="E69" s="4"/>
      <c r="F69" s="5" t="s">
        <v>65</v>
      </c>
      <c r="G69" s="8">
        <v>8353</v>
      </c>
      <c r="H69" s="9">
        <v>41347</v>
      </c>
      <c r="I69" s="10" t="s">
        <v>44</v>
      </c>
      <c r="J69" s="10" t="s">
        <v>49</v>
      </c>
      <c r="K69" s="11"/>
      <c r="L69" s="11"/>
    </row>
    <row r="70" spans="1:12">
      <c r="A70" s="4">
        <v>59</v>
      </c>
      <c r="B70" s="5" t="s">
        <v>13</v>
      </c>
      <c r="C70" s="4" t="s">
        <v>48</v>
      </c>
      <c r="D70" s="5" t="s">
        <v>45</v>
      </c>
      <c r="E70" s="5" t="s">
        <v>21</v>
      </c>
      <c r="F70" s="5" t="s">
        <v>65</v>
      </c>
      <c r="G70" s="8">
        <v>54600</v>
      </c>
      <c r="H70" s="9">
        <v>41359</v>
      </c>
      <c r="I70" s="10">
        <v>114</v>
      </c>
      <c r="J70" s="10" t="s">
        <v>14</v>
      </c>
      <c r="K70" s="11"/>
      <c r="L70" s="11"/>
    </row>
    <row r="71" spans="1:12">
      <c r="G71" s="12">
        <f>SUM(G12:G70)</f>
        <v>7031961</v>
      </c>
      <c r="H71" s="11"/>
      <c r="I71" s="11"/>
      <c r="J71" s="11"/>
      <c r="K71" s="11"/>
      <c r="L71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441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68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68</v>
      </c>
      <c r="C8" s="5"/>
      <c r="D8" s="5"/>
      <c r="E8" s="5"/>
      <c r="F8" s="5"/>
      <c r="G8" s="6"/>
      <c r="H8" s="37"/>
      <c r="I8" s="5"/>
      <c r="J8" s="5"/>
      <c r="K8" s="3" t="str">
        <f>IF(H8="","",MONTH(H8))</f>
        <v/>
      </c>
    </row>
    <row r="9" spans="1:11">
      <c r="A9" s="4">
        <v>2</v>
      </c>
      <c r="B9" s="5" t="s">
        <v>68</v>
      </c>
      <c r="C9" s="5"/>
      <c r="D9" s="5"/>
      <c r="E9" s="5"/>
      <c r="F9" s="5"/>
      <c r="G9" s="6"/>
      <c r="H9" s="3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68</v>
      </c>
      <c r="C10" s="5"/>
      <c r="D10" s="5"/>
      <c r="E10" s="5"/>
      <c r="F10" s="5"/>
      <c r="G10" s="6"/>
      <c r="H10" s="37"/>
      <c r="I10" s="5"/>
      <c r="J10" s="5"/>
      <c r="K10" s="3" t="str">
        <f t="shared" si="0"/>
        <v/>
      </c>
    </row>
    <row r="11" spans="1:11">
      <c r="A11" s="4">
        <v>4</v>
      </c>
      <c r="B11" s="5" t="s">
        <v>68</v>
      </c>
      <c r="C11" s="5"/>
      <c r="D11" s="5"/>
      <c r="E11" s="5"/>
      <c r="F11" s="5"/>
      <c r="G11" s="6"/>
      <c r="H11" s="3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68</v>
      </c>
      <c r="C12" s="5"/>
      <c r="D12" s="5"/>
      <c r="E12" s="5"/>
      <c r="F12" s="5"/>
      <c r="G12" s="6"/>
      <c r="H12" s="3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68</v>
      </c>
      <c r="C13" s="5"/>
      <c r="D13" s="5"/>
      <c r="E13" s="5"/>
      <c r="F13" s="5"/>
      <c r="G13" s="6"/>
      <c r="H13" s="3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68</v>
      </c>
      <c r="C14" s="5"/>
      <c r="D14" s="5"/>
      <c r="E14" s="5"/>
      <c r="F14" s="5"/>
      <c r="G14" s="6"/>
      <c r="H14" s="3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68</v>
      </c>
      <c r="C15" s="5"/>
      <c r="D15" s="5"/>
      <c r="E15" s="5"/>
      <c r="F15" s="5"/>
      <c r="G15" s="6"/>
      <c r="H15" s="3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68</v>
      </c>
      <c r="C16" s="5"/>
      <c r="D16" s="5"/>
      <c r="E16" s="5"/>
      <c r="F16" s="5"/>
      <c r="G16" s="6"/>
      <c r="H16" s="3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68</v>
      </c>
      <c r="C17" s="5"/>
      <c r="D17" s="5"/>
      <c r="E17" s="5"/>
      <c r="F17" s="5"/>
      <c r="G17" s="6"/>
      <c r="H17" s="3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68</v>
      </c>
      <c r="C18" s="5"/>
      <c r="D18" s="5"/>
      <c r="E18" s="5"/>
      <c r="F18" s="5"/>
      <c r="G18" s="6"/>
      <c r="H18" s="37"/>
      <c r="I18" s="5"/>
      <c r="J18" s="5"/>
      <c r="K18" s="3" t="str">
        <f t="shared" si="0"/>
        <v/>
      </c>
    </row>
    <row r="19" spans="1:11">
      <c r="A19" s="4">
        <v>12</v>
      </c>
      <c r="B19" s="5" t="s">
        <v>68</v>
      </c>
      <c r="C19" s="5"/>
      <c r="D19" s="5"/>
      <c r="E19" s="5"/>
      <c r="F19" s="5"/>
      <c r="G19" s="6"/>
      <c r="H19" s="37"/>
      <c r="I19" s="5"/>
      <c r="J19" s="5"/>
      <c r="K19" s="3" t="str">
        <f t="shared" si="0"/>
        <v/>
      </c>
    </row>
    <row r="20" spans="1:11">
      <c r="A20" s="4">
        <v>13</v>
      </c>
      <c r="B20" s="5" t="s">
        <v>68</v>
      </c>
      <c r="C20" s="5"/>
      <c r="D20" s="5"/>
      <c r="E20" s="5"/>
      <c r="F20" s="5"/>
      <c r="G20" s="6"/>
      <c r="H20" s="37"/>
      <c r="I20" s="5"/>
      <c r="J20" s="5"/>
      <c r="K20" s="3" t="str">
        <f t="shared" si="0"/>
        <v/>
      </c>
    </row>
    <row r="21" spans="1:11">
      <c r="A21" s="4">
        <v>14</v>
      </c>
      <c r="B21" s="5" t="s">
        <v>68</v>
      </c>
      <c r="C21" s="5"/>
      <c r="D21" s="5"/>
      <c r="E21" s="5"/>
      <c r="F21" s="5"/>
      <c r="G21" s="6"/>
      <c r="H21" s="37"/>
      <c r="I21" s="5"/>
      <c r="J21" s="5"/>
      <c r="K21" s="3" t="str">
        <f t="shared" si="0"/>
        <v/>
      </c>
    </row>
    <row r="22" spans="1:11">
      <c r="A22" s="4">
        <v>15</v>
      </c>
      <c r="B22" s="5" t="s">
        <v>68</v>
      </c>
      <c r="C22" s="5"/>
      <c r="D22" s="5"/>
      <c r="E22" s="5"/>
      <c r="F22" s="5"/>
      <c r="G22" s="6"/>
      <c r="H22" s="37"/>
      <c r="I22" s="5"/>
      <c r="J22" s="5"/>
      <c r="K22" s="3" t="str">
        <f t="shared" si="0"/>
        <v/>
      </c>
    </row>
    <row r="23" spans="1:11">
      <c r="A23" s="4">
        <v>16</v>
      </c>
      <c r="B23" s="5" t="s">
        <v>68</v>
      </c>
      <c r="C23" s="5"/>
      <c r="D23" s="5"/>
      <c r="E23" s="5"/>
      <c r="F23" s="5"/>
      <c r="G23" s="6"/>
      <c r="H23" s="37"/>
      <c r="I23" s="5"/>
      <c r="J23" s="5"/>
      <c r="K23" s="3" t="str">
        <f t="shared" si="0"/>
        <v/>
      </c>
    </row>
    <row r="24" spans="1:11">
      <c r="A24" s="4">
        <v>17</v>
      </c>
      <c r="B24" s="5" t="s">
        <v>68</v>
      </c>
      <c r="C24" s="5"/>
      <c r="D24" s="5"/>
      <c r="E24" s="5"/>
      <c r="F24" s="5"/>
      <c r="G24" s="6"/>
      <c r="H24" s="37"/>
      <c r="I24" s="5"/>
      <c r="J24" s="5"/>
      <c r="K24" s="3" t="str">
        <f t="shared" si="0"/>
        <v/>
      </c>
    </row>
    <row r="25" spans="1:11">
      <c r="A25" s="4">
        <v>18</v>
      </c>
      <c r="B25" s="5" t="s">
        <v>68</v>
      </c>
      <c r="C25" s="5"/>
      <c r="D25" s="5"/>
      <c r="E25" s="5"/>
      <c r="F25" s="5"/>
      <c r="G25" s="6"/>
      <c r="H25" s="37"/>
      <c r="I25" s="5"/>
      <c r="J25" s="5"/>
      <c r="K25" s="3" t="str">
        <f t="shared" si="0"/>
        <v/>
      </c>
    </row>
    <row r="26" spans="1:11">
      <c r="A26" s="4">
        <v>19</v>
      </c>
      <c r="B26" s="5" t="s">
        <v>68</v>
      </c>
      <c r="C26" s="5"/>
      <c r="D26" s="5"/>
      <c r="E26" s="5"/>
      <c r="F26" s="5"/>
      <c r="G26" s="6"/>
      <c r="H26" s="37"/>
      <c r="I26" s="5"/>
      <c r="J26" s="5"/>
      <c r="K26" s="3" t="str">
        <f t="shared" si="0"/>
        <v/>
      </c>
    </row>
    <row r="27" spans="1:11">
      <c r="A27" s="4">
        <v>20</v>
      </c>
      <c r="B27" s="5" t="s">
        <v>68</v>
      </c>
      <c r="C27" s="5"/>
      <c r="D27" s="5"/>
      <c r="E27" s="5"/>
      <c r="F27" s="5"/>
      <c r="G27" s="6"/>
      <c r="H27" s="37"/>
      <c r="I27" s="5"/>
      <c r="J27" s="5"/>
      <c r="K27" s="3" t="str">
        <f t="shared" si="0"/>
        <v/>
      </c>
    </row>
    <row r="28" spans="1:11">
      <c r="A28" s="4">
        <v>21</v>
      </c>
      <c r="B28" s="5" t="s">
        <v>68</v>
      </c>
      <c r="C28" s="5"/>
      <c r="D28" s="5"/>
      <c r="E28" s="5"/>
      <c r="F28" s="5"/>
      <c r="G28" s="6"/>
      <c r="H28" s="37"/>
      <c r="I28" s="5"/>
      <c r="J28" s="5"/>
      <c r="K28" s="3" t="str">
        <f t="shared" si="0"/>
        <v/>
      </c>
    </row>
    <row r="29" spans="1:11">
      <c r="A29" s="4">
        <v>22</v>
      </c>
      <c r="B29" s="5" t="s">
        <v>68</v>
      </c>
      <c r="C29" s="5"/>
      <c r="D29" s="5"/>
      <c r="E29" s="5"/>
      <c r="F29" s="5"/>
      <c r="G29" s="6"/>
      <c r="H29" s="37"/>
      <c r="I29" s="5"/>
      <c r="J29" s="5"/>
      <c r="K29" s="3" t="str">
        <f t="shared" si="0"/>
        <v/>
      </c>
    </row>
    <row r="30" spans="1:11">
      <c r="A30" s="4">
        <v>23</v>
      </c>
      <c r="B30" s="5" t="s">
        <v>68</v>
      </c>
      <c r="C30" s="5"/>
      <c r="D30" s="5"/>
      <c r="E30" s="5"/>
      <c r="F30" s="5"/>
      <c r="G30" s="6"/>
      <c r="H30" s="37"/>
      <c r="I30" s="5"/>
      <c r="J30" s="5"/>
      <c r="K30" s="3" t="str">
        <f t="shared" si="0"/>
        <v/>
      </c>
    </row>
    <row r="31" spans="1:11">
      <c r="A31" s="4">
        <v>24</v>
      </c>
      <c r="B31" s="5" t="s">
        <v>68</v>
      </c>
      <c r="C31" s="5"/>
      <c r="D31" s="5"/>
      <c r="E31" s="5"/>
      <c r="F31" s="5"/>
      <c r="G31" s="6"/>
      <c r="H31" s="37"/>
      <c r="I31" s="5"/>
      <c r="J31" s="5"/>
      <c r="K31" s="3" t="str">
        <f t="shared" si="0"/>
        <v/>
      </c>
    </row>
    <row r="32" spans="1:11">
      <c r="A32" s="4">
        <v>25</v>
      </c>
      <c r="B32" s="5" t="s">
        <v>68</v>
      </c>
      <c r="C32" s="5"/>
      <c r="D32" s="5"/>
      <c r="E32" s="5"/>
      <c r="F32" s="5"/>
      <c r="G32" s="6"/>
      <c r="H32" s="37"/>
      <c r="I32" s="5"/>
      <c r="J32" s="5"/>
      <c r="K32" s="3" t="str">
        <f t="shared" si="0"/>
        <v/>
      </c>
    </row>
    <row r="33" spans="1:11">
      <c r="A33" s="4">
        <v>26</v>
      </c>
      <c r="B33" s="5" t="s">
        <v>68</v>
      </c>
      <c r="C33" s="5"/>
      <c r="D33" s="5"/>
      <c r="E33" s="5"/>
      <c r="F33" s="5"/>
      <c r="G33" s="6"/>
      <c r="H33" s="37"/>
      <c r="I33" s="5"/>
      <c r="J33" s="5"/>
      <c r="K33" s="3" t="str">
        <f t="shared" si="0"/>
        <v/>
      </c>
    </row>
    <row r="34" spans="1:11">
      <c r="A34" s="4">
        <v>27</v>
      </c>
      <c r="B34" s="5" t="s">
        <v>68</v>
      </c>
      <c r="C34" s="5"/>
      <c r="D34" s="5"/>
      <c r="E34" s="5"/>
      <c r="F34" s="5"/>
      <c r="G34" s="6"/>
      <c r="H34" s="37"/>
      <c r="I34" s="5"/>
      <c r="J34" s="5"/>
      <c r="K34" s="3" t="str">
        <f t="shared" si="0"/>
        <v/>
      </c>
    </row>
    <row r="35" spans="1:11">
      <c r="A35" s="4">
        <v>28</v>
      </c>
      <c r="B35" s="5" t="s">
        <v>68</v>
      </c>
      <c r="C35" s="5"/>
      <c r="D35" s="5"/>
      <c r="E35" s="5"/>
      <c r="F35" s="5"/>
      <c r="G35" s="6"/>
      <c r="H35" s="37"/>
      <c r="I35" s="5"/>
      <c r="J35" s="5"/>
      <c r="K35" s="3" t="str">
        <f t="shared" si="0"/>
        <v/>
      </c>
    </row>
    <row r="36" spans="1:11">
      <c r="A36" s="4">
        <v>29</v>
      </c>
      <c r="B36" s="5" t="s">
        <v>68</v>
      </c>
      <c r="C36" s="5"/>
      <c r="D36" s="5"/>
      <c r="E36" s="5"/>
      <c r="F36" s="5"/>
      <c r="G36" s="6"/>
      <c r="H36" s="37"/>
      <c r="I36" s="5"/>
      <c r="J36" s="5"/>
      <c r="K36" s="3" t="str">
        <f t="shared" si="0"/>
        <v/>
      </c>
    </row>
    <row r="37" spans="1:11">
      <c r="A37" s="4">
        <v>30</v>
      </c>
      <c r="B37" s="5" t="s">
        <v>68</v>
      </c>
      <c r="C37" s="5"/>
      <c r="D37" s="5"/>
      <c r="E37" s="5"/>
      <c r="F37" s="5"/>
      <c r="G37" s="6"/>
      <c r="H37" s="37"/>
      <c r="I37" s="5"/>
      <c r="J37" s="5"/>
      <c r="K37" s="3" t="str">
        <f t="shared" si="0"/>
        <v/>
      </c>
    </row>
    <row r="38" spans="1:11">
      <c r="A38" s="4">
        <v>31</v>
      </c>
      <c r="B38" s="5" t="s">
        <v>68</v>
      </c>
      <c r="C38" s="5"/>
      <c r="D38" s="5"/>
      <c r="E38" s="5"/>
      <c r="F38" s="5"/>
      <c r="G38" s="6"/>
      <c r="H38" s="37"/>
      <c r="I38" s="5"/>
      <c r="J38" s="5"/>
      <c r="K38" s="3" t="str">
        <f t="shared" si="0"/>
        <v/>
      </c>
    </row>
    <row r="39" spans="1:11">
      <c r="A39" s="4">
        <v>32</v>
      </c>
      <c r="B39" s="5" t="s">
        <v>68</v>
      </c>
      <c r="C39" s="5"/>
      <c r="D39" s="5"/>
      <c r="E39" s="5"/>
      <c r="F39" s="5"/>
      <c r="G39" s="6"/>
      <c r="H39" s="37"/>
      <c r="I39" s="5"/>
      <c r="J39" s="5"/>
      <c r="K39" s="3" t="str">
        <f t="shared" si="0"/>
        <v/>
      </c>
    </row>
    <row r="40" spans="1:11">
      <c r="A40" s="4">
        <v>33</v>
      </c>
      <c r="B40" s="5" t="s">
        <v>68</v>
      </c>
      <c r="C40" s="5"/>
      <c r="D40" s="5"/>
      <c r="E40" s="5"/>
      <c r="F40" s="5"/>
      <c r="G40" s="6"/>
      <c r="H40" s="37"/>
      <c r="I40" s="5"/>
      <c r="J40" s="5"/>
      <c r="K40" s="3" t="str">
        <f t="shared" si="0"/>
        <v/>
      </c>
    </row>
    <row r="41" spans="1:11">
      <c r="A41" s="4">
        <v>34</v>
      </c>
      <c r="B41" s="5" t="s">
        <v>68</v>
      </c>
      <c r="C41" s="5"/>
      <c r="D41" s="5"/>
      <c r="E41" s="5"/>
      <c r="F41" s="5"/>
      <c r="G41" s="6"/>
      <c r="H41" s="37"/>
      <c r="I41" s="5"/>
      <c r="J41" s="5"/>
      <c r="K41" s="3" t="str">
        <f t="shared" si="0"/>
        <v/>
      </c>
    </row>
    <row r="42" spans="1:11">
      <c r="A42" s="4">
        <v>35</v>
      </c>
      <c r="B42" s="5" t="s">
        <v>68</v>
      </c>
      <c r="C42" s="5"/>
      <c r="D42" s="5"/>
      <c r="E42" s="5"/>
      <c r="F42" s="5"/>
      <c r="G42" s="6"/>
      <c r="H42" s="37"/>
      <c r="I42" s="5"/>
      <c r="J42" s="5"/>
      <c r="K42" s="3" t="str">
        <f t="shared" si="0"/>
        <v/>
      </c>
    </row>
    <row r="43" spans="1:11">
      <c r="A43" s="4">
        <v>36</v>
      </c>
      <c r="B43" s="5" t="s">
        <v>68</v>
      </c>
      <c r="C43" s="5"/>
      <c r="D43" s="5"/>
      <c r="E43" s="5"/>
      <c r="F43" s="5"/>
      <c r="G43" s="6"/>
      <c r="H43" s="37"/>
      <c r="I43" s="5"/>
      <c r="J43" s="5"/>
      <c r="K43" s="3" t="str">
        <f t="shared" si="0"/>
        <v/>
      </c>
    </row>
    <row r="44" spans="1:11">
      <c r="A44" s="4">
        <v>37</v>
      </c>
      <c r="B44" s="5" t="s">
        <v>68</v>
      </c>
      <c r="C44" s="5"/>
      <c r="D44" s="5"/>
      <c r="E44" s="5"/>
      <c r="F44" s="5"/>
      <c r="G44" s="6"/>
      <c r="H44" s="37"/>
      <c r="I44" s="5"/>
      <c r="J44" s="5"/>
      <c r="K44" s="3" t="str">
        <f t="shared" si="0"/>
        <v/>
      </c>
    </row>
    <row r="45" spans="1:11">
      <c r="A45" s="4">
        <v>38</v>
      </c>
      <c r="B45" s="5" t="s">
        <v>68</v>
      </c>
      <c r="C45" s="5"/>
      <c r="D45" s="5"/>
      <c r="E45" s="5"/>
      <c r="F45" s="5"/>
      <c r="G45" s="6"/>
      <c r="H45" s="37"/>
      <c r="I45" s="5"/>
      <c r="J45" s="5"/>
      <c r="K45" s="3" t="str">
        <f t="shared" si="0"/>
        <v/>
      </c>
    </row>
    <row r="46" spans="1:11">
      <c r="A46" s="4">
        <v>39</v>
      </c>
      <c r="B46" s="5" t="s">
        <v>68</v>
      </c>
      <c r="C46" s="5"/>
      <c r="D46" s="5"/>
      <c r="E46" s="5"/>
      <c r="F46" s="5"/>
      <c r="G46" s="6"/>
      <c r="H46" s="37"/>
      <c r="I46" s="5"/>
      <c r="J46" s="5"/>
      <c r="K46" s="3" t="str">
        <f t="shared" si="0"/>
        <v/>
      </c>
    </row>
    <row r="47" spans="1:11">
      <c r="A47" s="4">
        <v>40</v>
      </c>
      <c r="B47" s="5" t="s">
        <v>68</v>
      </c>
      <c r="C47" s="5"/>
      <c r="D47" s="5"/>
      <c r="E47" s="5"/>
      <c r="F47" s="5"/>
      <c r="G47" s="6"/>
      <c r="H47" s="37"/>
      <c r="I47" s="5"/>
      <c r="J47" s="5"/>
      <c r="K47" s="3" t="str">
        <f t="shared" si="0"/>
        <v/>
      </c>
    </row>
    <row r="48" spans="1:11">
      <c r="A48" s="4">
        <v>41</v>
      </c>
      <c r="B48" s="5" t="s">
        <v>68</v>
      </c>
      <c r="C48" s="5"/>
      <c r="D48" s="5"/>
      <c r="E48" s="5"/>
      <c r="F48" s="5"/>
      <c r="G48" s="6"/>
      <c r="H48" s="37"/>
      <c r="I48" s="5"/>
      <c r="J48" s="5"/>
      <c r="K48" s="3" t="str">
        <f t="shared" si="0"/>
        <v/>
      </c>
    </row>
    <row r="49" spans="1:12">
      <c r="A49" s="4">
        <v>42</v>
      </c>
      <c r="B49" s="5" t="s">
        <v>68</v>
      </c>
      <c r="C49" s="5"/>
      <c r="D49" s="5"/>
      <c r="E49" s="5"/>
      <c r="F49" s="5"/>
      <c r="G49" s="6"/>
      <c r="H49" s="37"/>
      <c r="I49" s="5"/>
      <c r="J49" s="5"/>
      <c r="K49" s="3" t="str">
        <f t="shared" si="0"/>
        <v/>
      </c>
    </row>
    <row r="50" spans="1:12">
      <c r="A50" s="4">
        <v>43</v>
      </c>
      <c r="B50" s="5" t="s">
        <v>68</v>
      </c>
      <c r="C50" s="5"/>
      <c r="D50" s="5"/>
      <c r="E50" s="5"/>
      <c r="F50" s="5"/>
      <c r="G50" s="6"/>
      <c r="H50" s="37"/>
      <c r="I50" s="5"/>
      <c r="J50" s="5"/>
      <c r="K50" s="3" t="str">
        <f t="shared" si="0"/>
        <v/>
      </c>
    </row>
    <row r="51" spans="1:12">
      <c r="A51" s="4">
        <v>44</v>
      </c>
      <c r="B51" s="5" t="s">
        <v>68</v>
      </c>
      <c r="C51" s="5"/>
      <c r="D51" s="5"/>
      <c r="E51" s="5"/>
      <c r="F51" s="5"/>
      <c r="G51" s="6"/>
      <c r="H51" s="37"/>
      <c r="I51" s="5"/>
      <c r="J51" s="5"/>
      <c r="K51" s="3" t="str">
        <f t="shared" si="0"/>
        <v/>
      </c>
    </row>
    <row r="52" spans="1:12">
      <c r="A52" s="4">
        <v>45</v>
      </c>
      <c r="B52" s="5" t="s">
        <v>68</v>
      </c>
      <c r="C52" s="5"/>
      <c r="D52" s="5"/>
      <c r="E52" s="5"/>
      <c r="F52" s="5"/>
      <c r="G52" s="6"/>
      <c r="H52" s="37"/>
      <c r="I52" s="5"/>
      <c r="J52" s="5"/>
      <c r="K52" s="3" t="str">
        <f t="shared" si="0"/>
        <v/>
      </c>
    </row>
    <row r="53" spans="1:12">
      <c r="A53" s="4">
        <v>46</v>
      </c>
      <c r="B53" s="5" t="s">
        <v>68</v>
      </c>
      <c r="C53" s="5"/>
      <c r="D53" s="5"/>
      <c r="E53" s="5"/>
      <c r="F53" s="5"/>
      <c r="G53" s="6"/>
      <c r="H53" s="37"/>
      <c r="I53" s="5"/>
      <c r="J53" s="5"/>
      <c r="K53" s="3" t="str">
        <f t="shared" si="0"/>
        <v/>
      </c>
    </row>
    <row r="54" spans="1:12">
      <c r="A54" s="4">
        <v>47</v>
      </c>
      <c r="B54" s="5" t="s">
        <v>68</v>
      </c>
      <c r="C54" s="5"/>
      <c r="D54" s="5"/>
      <c r="E54" s="5"/>
      <c r="F54" s="5"/>
      <c r="G54" s="6"/>
      <c r="H54" s="37"/>
      <c r="I54" s="5"/>
      <c r="J54" s="5"/>
      <c r="K54" s="3" t="str">
        <f t="shared" si="0"/>
        <v/>
      </c>
    </row>
    <row r="55" spans="1:12">
      <c r="A55" s="4">
        <v>48</v>
      </c>
      <c r="B55" s="5" t="s">
        <v>68</v>
      </c>
      <c r="C55" s="5"/>
      <c r="D55" s="5"/>
      <c r="E55" s="5"/>
      <c r="F55" s="5"/>
      <c r="G55" s="6"/>
      <c r="H55" s="37"/>
      <c r="I55" s="5"/>
      <c r="J55" s="5"/>
      <c r="K55" s="3" t="str">
        <f t="shared" si="0"/>
        <v/>
      </c>
    </row>
    <row r="56" spans="1:12">
      <c r="A56" s="4">
        <v>49</v>
      </c>
      <c r="B56" s="5" t="s">
        <v>68</v>
      </c>
      <c r="C56" s="5"/>
      <c r="D56" s="5"/>
      <c r="E56" s="5"/>
      <c r="F56" s="5"/>
      <c r="G56" s="8"/>
      <c r="H56" s="38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68</v>
      </c>
      <c r="C57" s="5"/>
      <c r="D57" s="4"/>
      <c r="E57" s="4"/>
      <c r="F57" s="5"/>
      <c r="G57" s="8"/>
      <c r="H57" s="38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95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>
      <c r="F67" s="40">
        <v>9</v>
      </c>
      <c r="G67" s="20">
        <f t="shared" si="1"/>
        <v>0</v>
      </c>
    </row>
    <row r="68" spans="6:9" ht="16.2">
      <c r="F68" s="40">
        <v>10</v>
      </c>
      <c r="G68" s="20">
        <f t="shared" si="1"/>
        <v>0</v>
      </c>
      <c r="I68" s="25"/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3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123"/>
  <sheetViews>
    <sheetView view="pageBreakPreview" zoomScale="85" zoomScaleNormal="100" zoomScaleSheetLayoutView="85" workbookViewId="0">
      <pane ySplit="7" topLeftCell="A23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5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3.8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18" t="s">
        <v>94</v>
      </c>
      <c r="G109" s="17">
        <f>SUBTOTAL(109,G8:G107)</f>
        <v>0</v>
      </c>
    </row>
    <row r="111" spans="1:12" ht="22.2" thickBot="1">
      <c r="F111" s="15" t="s">
        <v>96</v>
      </c>
    </row>
    <row r="112" spans="1:12">
      <c r="F112" s="39">
        <v>4</v>
      </c>
      <c r="G112" s="19">
        <f>SUMIF($K:$K,F112,$G:$G)</f>
        <v>0</v>
      </c>
    </row>
    <row r="113" spans="6:9">
      <c r="F113" s="40">
        <v>5</v>
      </c>
      <c r="G113" s="26">
        <f t="shared" ref="G113:G123" si="2">SUMIF($K:$K,F113,$G:$G)</f>
        <v>0</v>
      </c>
    </row>
    <row r="114" spans="6:9">
      <c r="F114" s="40">
        <v>6</v>
      </c>
      <c r="G114" s="26">
        <f t="shared" si="2"/>
        <v>0</v>
      </c>
    </row>
    <row r="115" spans="6:9">
      <c r="F115" s="40">
        <v>7</v>
      </c>
      <c r="G115" s="20">
        <f t="shared" si="2"/>
        <v>0</v>
      </c>
    </row>
    <row r="116" spans="6:9">
      <c r="F116" s="40">
        <v>8</v>
      </c>
      <c r="G116" s="20">
        <f t="shared" si="2"/>
        <v>0</v>
      </c>
    </row>
    <row r="117" spans="6:9">
      <c r="F117" s="40">
        <v>9</v>
      </c>
      <c r="G117" s="20">
        <f t="shared" si="2"/>
        <v>0</v>
      </c>
    </row>
    <row r="118" spans="6:9" ht="16.2">
      <c r="F118" s="40">
        <v>10</v>
      </c>
      <c r="G118" s="20">
        <f t="shared" si="2"/>
        <v>0</v>
      </c>
      <c r="I118" s="25"/>
    </row>
    <row r="119" spans="6:9">
      <c r="F119" s="40">
        <v>11</v>
      </c>
      <c r="G119" s="20">
        <f t="shared" si="2"/>
        <v>0</v>
      </c>
    </row>
    <row r="120" spans="6:9">
      <c r="F120" s="40">
        <v>12</v>
      </c>
      <c r="G120" s="20">
        <f t="shared" si="2"/>
        <v>0</v>
      </c>
    </row>
    <row r="121" spans="6:9">
      <c r="F121" s="40">
        <v>1</v>
      </c>
      <c r="G121" s="20">
        <f t="shared" si="2"/>
        <v>0</v>
      </c>
    </row>
    <row r="122" spans="6:9">
      <c r="F122" s="40">
        <v>2</v>
      </c>
      <c r="G122" s="27">
        <f t="shared" si="2"/>
        <v>0</v>
      </c>
    </row>
    <row r="123" spans="6:9" ht="13.8" thickBot="1">
      <c r="F123" s="41">
        <v>3</v>
      </c>
      <c r="G123" s="21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123"/>
  <sheetViews>
    <sheetView view="pageBreakPreview" zoomScale="85" zoomScaleNormal="100" zoomScaleSheetLayoutView="85" workbookViewId="0">
      <pane ySplit="7" topLeftCell="A35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7.10937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3.664062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3.8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18" t="s">
        <v>94</v>
      </c>
      <c r="G109" s="17">
        <f>SUBTOTAL(109,G8:G107)</f>
        <v>0</v>
      </c>
    </row>
    <row r="111" spans="1:12" ht="22.2" thickBot="1">
      <c r="F111" s="15" t="s">
        <v>97</v>
      </c>
    </row>
    <row r="112" spans="1:12">
      <c r="F112" s="39">
        <v>4</v>
      </c>
      <c r="G112" s="19">
        <f>SUMIF($K:$K,F112,$G:$G)</f>
        <v>0</v>
      </c>
    </row>
    <row r="113" spans="6:9">
      <c r="F113" s="40">
        <v>5</v>
      </c>
      <c r="G113" s="26">
        <f t="shared" ref="G113:G123" si="2">SUMIF($K:$K,F113,$G:$G)</f>
        <v>0</v>
      </c>
    </row>
    <row r="114" spans="6:9">
      <c r="F114" s="40">
        <v>6</v>
      </c>
      <c r="G114" s="26">
        <f t="shared" si="2"/>
        <v>0</v>
      </c>
    </row>
    <row r="115" spans="6:9">
      <c r="F115" s="40">
        <v>7</v>
      </c>
      <c r="G115" s="20">
        <f t="shared" si="2"/>
        <v>0</v>
      </c>
    </row>
    <row r="116" spans="6:9">
      <c r="F116" s="40">
        <v>8</v>
      </c>
      <c r="G116" s="20">
        <f t="shared" si="2"/>
        <v>0</v>
      </c>
    </row>
    <row r="117" spans="6:9" ht="16.2">
      <c r="F117" s="40">
        <v>9</v>
      </c>
      <c r="G117" s="20">
        <f t="shared" si="2"/>
        <v>0</v>
      </c>
      <c r="I117" s="25"/>
    </row>
    <row r="118" spans="6:9">
      <c r="F118" s="40">
        <v>10</v>
      </c>
      <c r="G118" s="20">
        <f t="shared" si="2"/>
        <v>0</v>
      </c>
    </row>
    <row r="119" spans="6:9">
      <c r="F119" s="40">
        <v>11</v>
      </c>
      <c r="G119" s="20">
        <f t="shared" si="2"/>
        <v>0</v>
      </c>
    </row>
    <row r="120" spans="6:9">
      <c r="F120" s="40">
        <v>12</v>
      </c>
      <c r="G120" s="20">
        <f t="shared" si="2"/>
        <v>0</v>
      </c>
    </row>
    <row r="121" spans="6:9">
      <c r="F121" s="40">
        <v>1</v>
      </c>
      <c r="G121" s="20">
        <f t="shared" si="2"/>
        <v>0</v>
      </c>
    </row>
    <row r="122" spans="6:9">
      <c r="F122" s="40">
        <v>2</v>
      </c>
      <c r="G122" s="27">
        <f t="shared" si="2"/>
        <v>0</v>
      </c>
    </row>
    <row r="123" spans="6:9" ht="13.8" thickBot="1">
      <c r="F123" s="41">
        <v>3</v>
      </c>
      <c r="G123" s="21">
        <f t="shared" si="2"/>
        <v>0</v>
      </c>
    </row>
  </sheetData>
  <autoFilter ref="A7:J10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26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98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111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112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99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110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L73"/>
  <sheetViews>
    <sheetView view="pageBreakPreview" zoomScale="85" zoomScaleNormal="100" zoomScaleSheetLayoutView="85" workbookViewId="0">
      <pane ySplit="7" topLeftCell="A21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100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3.8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18" t="s">
        <v>94</v>
      </c>
      <c r="G59" s="17">
        <f>SUBTOTAL(109,G8:G57)</f>
        <v>0</v>
      </c>
    </row>
    <row r="61" spans="1:12" ht="22.2" thickBot="1">
      <c r="F61" s="15" t="s">
        <v>109</v>
      </c>
    </row>
    <row r="62" spans="1:12">
      <c r="F62" s="39">
        <v>4</v>
      </c>
      <c r="G62" s="19">
        <f>SUMIF($K:$K,F62,$G:$G)</f>
        <v>0</v>
      </c>
    </row>
    <row r="63" spans="1:12">
      <c r="F63" s="40">
        <v>5</v>
      </c>
      <c r="G63" s="26">
        <f t="shared" ref="G63:G73" si="1">SUMIF($K:$K,F63,$G:$G)</f>
        <v>0</v>
      </c>
    </row>
    <row r="64" spans="1:12">
      <c r="F64" s="40">
        <v>6</v>
      </c>
      <c r="G64" s="26">
        <f t="shared" si="1"/>
        <v>0</v>
      </c>
    </row>
    <row r="65" spans="6:9">
      <c r="F65" s="40">
        <v>7</v>
      </c>
      <c r="G65" s="20">
        <f t="shared" si="1"/>
        <v>0</v>
      </c>
    </row>
    <row r="66" spans="6:9">
      <c r="F66" s="40">
        <v>8</v>
      </c>
      <c r="G66" s="20">
        <f t="shared" si="1"/>
        <v>0</v>
      </c>
    </row>
    <row r="67" spans="6:9" ht="16.2">
      <c r="F67" s="40">
        <v>9</v>
      </c>
      <c r="G67" s="20">
        <f t="shared" si="1"/>
        <v>0</v>
      </c>
      <c r="I67" s="25"/>
    </row>
    <row r="68" spans="6:9">
      <c r="F68" s="40">
        <v>10</v>
      </c>
      <c r="G68" s="20">
        <f t="shared" si="1"/>
        <v>0</v>
      </c>
    </row>
    <row r="69" spans="6:9">
      <c r="F69" s="40">
        <v>11</v>
      </c>
      <c r="G69" s="20">
        <f t="shared" si="1"/>
        <v>0</v>
      </c>
    </row>
    <row r="70" spans="6:9">
      <c r="F70" s="40">
        <v>12</v>
      </c>
      <c r="G70" s="20">
        <f t="shared" si="1"/>
        <v>0</v>
      </c>
    </row>
    <row r="71" spans="6:9">
      <c r="F71" s="40">
        <v>1</v>
      </c>
      <c r="G71" s="20">
        <f t="shared" si="1"/>
        <v>0</v>
      </c>
    </row>
    <row r="72" spans="6:9">
      <c r="F72" s="40">
        <v>2</v>
      </c>
      <c r="G72" s="27">
        <f t="shared" si="1"/>
        <v>0</v>
      </c>
    </row>
    <row r="73" spans="6:9" ht="13.8" thickBot="1">
      <c r="F73" s="41">
        <v>3</v>
      </c>
      <c r="G73" s="21">
        <f t="shared" si="1"/>
        <v>0</v>
      </c>
    </row>
  </sheetData>
  <autoFilter ref="A7:J5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activeCell="F2" sqref="F2"/>
      <selection pane="bottomLeft" activeCell="F2" sqref="F2"/>
    </sheetView>
  </sheetViews>
  <sheetFormatPr defaultColWidth="9" defaultRowHeight="13.2"/>
  <cols>
    <col min="1" max="1" width="4.44140625" style="3" bestFit="1" customWidth="1"/>
    <col min="2" max="2" width="12.77734375" style="3" bestFit="1" customWidth="1"/>
    <col min="3" max="3" width="14.6640625" style="3" customWidth="1"/>
    <col min="4" max="4" width="43.44140625" style="3" customWidth="1"/>
    <col min="5" max="5" width="9.77734375" style="3" customWidth="1"/>
    <col min="6" max="6" width="30.6640625" style="3" customWidth="1"/>
    <col min="7" max="7" width="11" style="3" bestFit="1" customWidth="1"/>
    <col min="8" max="8" width="12.6640625" style="3" customWidth="1"/>
    <col min="9" max="9" width="10.77734375" style="3" customWidth="1"/>
    <col min="10" max="10" width="22.88671875" style="3" customWidth="1"/>
    <col min="11" max="16384" width="9" style="3"/>
  </cols>
  <sheetData>
    <row r="1" spans="1:11" ht="13.8" thickBot="1"/>
    <row r="2" spans="1:11" ht="38.25" customHeight="1" thickBot="1">
      <c r="B2" s="24"/>
      <c r="C2" s="24"/>
      <c r="D2" s="24"/>
      <c r="E2" s="24"/>
      <c r="F2" s="24"/>
      <c r="G2" s="24"/>
      <c r="H2" s="24"/>
      <c r="J2" s="16" t="s">
        <v>34</v>
      </c>
    </row>
    <row r="3" spans="1:11" ht="30" customHeight="1">
      <c r="B3" s="13" t="s">
        <v>67</v>
      </c>
      <c r="C3" s="145" t="str">
        <f>【総括表】!$D$5</f>
        <v>○○○○</v>
      </c>
      <c r="D3" s="146"/>
      <c r="E3" s="146"/>
      <c r="F3" s="146"/>
      <c r="G3" s="146"/>
      <c r="H3" s="146"/>
      <c r="I3" s="22"/>
    </row>
    <row r="4" spans="1:11" ht="30" customHeight="1" thickBot="1">
      <c r="B4" s="14" t="s">
        <v>66</v>
      </c>
      <c r="C4" s="147" t="str">
        <f>【総括表】!$D$6</f>
        <v>○○○○</v>
      </c>
      <c r="D4" s="148"/>
      <c r="E4" s="148"/>
      <c r="F4" s="148"/>
      <c r="G4" s="148"/>
      <c r="H4" s="148"/>
      <c r="I4" s="2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93</v>
      </c>
      <c r="I7" s="2" t="s">
        <v>15</v>
      </c>
      <c r="J7" s="2" t="s">
        <v>3</v>
      </c>
      <c r="K7" s="42" t="s">
        <v>117</v>
      </c>
    </row>
    <row r="8" spans="1:11">
      <c r="A8" s="4">
        <v>1</v>
      </c>
      <c r="B8" s="5" t="s">
        <v>101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3.8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18" t="s">
        <v>94</v>
      </c>
      <c r="G29" s="17">
        <f>SUBTOTAL(109,G8:G27)</f>
        <v>0</v>
      </c>
    </row>
    <row r="31" spans="1:12" ht="22.2" thickBot="1">
      <c r="F31" s="15" t="s">
        <v>108</v>
      </c>
    </row>
    <row r="32" spans="1:12">
      <c r="F32" s="39">
        <v>4</v>
      </c>
      <c r="G32" s="19">
        <f>SUMIF($K:$K,F32,$G:$G)</f>
        <v>0</v>
      </c>
    </row>
    <row r="33" spans="6:9">
      <c r="F33" s="40">
        <v>5</v>
      </c>
      <c r="G33" s="26">
        <f t="shared" ref="G33:G43" si="1">SUMIF($K:$K,F33,$G:$G)</f>
        <v>0</v>
      </c>
    </row>
    <row r="34" spans="6:9">
      <c r="F34" s="40">
        <v>6</v>
      </c>
      <c r="G34" s="26">
        <f t="shared" si="1"/>
        <v>0</v>
      </c>
    </row>
    <row r="35" spans="6:9">
      <c r="F35" s="40">
        <v>7</v>
      </c>
      <c r="G35" s="20">
        <f t="shared" si="1"/>
        <v>0</v>
      </c>
    </row>
    <row r="36" spans="6:9">
      <c r="F36" s="40">
        <v>8</v>
      </c>
      <c r="G36" s="20">
        <f t="shared" si="1"/>
        <v>0</v>
      </c>
    </row>
    <row r="37" spans="6:9" ht="16.2">
      <c r="F37" s="40">
        <v>9</v>
      </c>
      <c r="G37" s="20">
        <f t="shared" si="1"/>
        <v>0</v>
      </c>
      <c r="I37" s="25"/>
    </row>
    <row r="38" spans="6:9">
      <c r="F38" s="40">
        <v>10</v>
      </c>
      <c r="G38" s="20">
        <f t="shared" si="1"/>
        <v>0</v>
      </c>
    </row>
    <row r="39" spans="6:9">
      <c r="F39" s="40">
        <v>11</v>
      </c>
      <c r="G39" s="20">
        <f t="shared" si="1"/>
        <v>0</v>
      </c>
    </row>
    <row r="40" spans="6:9">
      <c r="F40" s="40">
        <v>12</v>
      </c>
      <c r="G40" s="20">
        <f t="shared" si="1"/>
        <v>0</v>
      </c>
    </row>
    <row r="41" spans="6:9">
      <c r="F41" s="40">
        <v>1</v>
      </c>
      <c r="G41" s="20">
        <f t="shared" si="1"/>
        <v>0</v>
      </c>
    </row>
    <row r="42" spans="6:9">
      <c r="F42" s="40">
        <v>2</v>
      </c>
      <c r="G42" s="27">
        <f t="shared" si="1"/>
        <v>0</v>
      </c>
    </row>
    <row r="43" spans="6:9" ht="13.8" thickBot="1">
      <c r="F43" s="41">
        <v>3</v>
      </c>
      <c r="G43" s="21">
        <f t="shared" si="1"/>
        <v>0</v>
      </c>
    </row>
  </sheetData>
  <autoFilter ref="A7:J2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【消費税相当額】領収書一覧 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'【消費税相当額】領収書一覧 '!Print_Area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佐々木啓輔</cp:lastModifiedBy>
  <cp:lastPrinted>2020-03-12T08:48:29Z</cp:lastPrinted>
  <dcterms:created xsi:type="dcterms:W3CDTF">2011-06-14T05:32:50Z</dcterms:created>
  <dcterms:modified xsi:type="dcterms:W3CDTF">2023-01-20T05:40:16Z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2022-02-14T04:13:49Z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41e1fa82-1a48-4f0a-bcdb-62253747be85</vt:lpwstr>
  </property>
  <property fmtid="{D5CDD505-2E9C-101B-9397-08002B2CF9AE}" pid="8" name="MSIP_Label_d899a617-f30e-4fb8-b81c-fb6d0b94ac5b_ContentBits">
    <vt:lpwstr>0</vt:lpwstr>
  </property>
</Properties>
</file>