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atoko-k\AppData\Local\Box\Box Edit\Documents\CwdqdHetn0i0dG_FaLk83A==\"/>
    </mc:Choice>
  </mc:AlternateContent>
  <xr:revisionPtr revIDLastSave="0" documentId="13_ncr:1_{F035F508-9397-4A20-A130-73EEA522BC25}" xr6:coauthVersionLast="47" xr6:coauthVersionMax="47" xr10:uidLastSave="{00000000-0000-0000-0000-000000000000}"/>
  <workbookProtection workbookAlgorithmName="SHA-512" workbookHashValue="fPolLQJn8SWJ6hLfMwbzSUGLaLKa8UUObweFNZGB5Pq2AZ5NeHLBYguN20as5IKnNnsSw8hTwBB0pY4y4Azn0A==" workbookSaltValue="LRxhe6OXh5f+OzPU/u0mYQ==" workbookSpinCount="100000" lockStructure="1"/>
  <bookViews>
    <workbookView xWindow="-108" yWindow="-108" windowWidth="23256" windowHeight="12576" tabRatio="793" xr2:uid="{00000000-000D-0000-FFFF-FFFF00000000}"/>
  </bookViews>
  <sheets>
    <sheet name="【様式２】授業時数特例校指定変更申請書" sheetId="1" r:id="rId1"/>
    <sheet name="別紙１－１　小学校、義務教育学校前期課程" sheetId="11" r:id="rId2"/>
    <sheet name="別紙１－２　中学校、義務教育学校後期課程、中等教育学校前期課程" sheetId="6" r:id="rId3"/>
    <sheet name="別紙２　学校一覧（変更）" sheetId="12" r:id="rId4"/>
    <sheet name="都道府県・指定都市名" sheetId="8" state="hidden" r:id="rId5"/>
  </sheets>
  <externalReferences>
    <externalReference r:id="rId6"/>
  </externalReferences>
  <definedNames>
    <definedName name="_xlnm._FilterDatabase" localSheetId="3" hidden="1">'別紙２　学校一覧（変更）'!$B$12:$T$12</definedName>
    <definedName name="_xlnm.Print_Area" localSheetId="1">'別紙１－１　小学校、義務教育学校前期課程'!$A$1:$I$48</definedName>
    <definedName name="_xlnm.Print_Area" localSheetId="2">'別紙１－２　中学校、義務教育学校後期課程、中等教育学校前期課程'!$A$1:$F$43</definedName>
    <definedName name="_xlnm.Print_Area" localSheetId="3">'別紙２　学校一覧（変更）'!$A$1:$T$90</definedName>
    <definedName name="指定都市教育委員会名" localSheetId="3">[1]都道府県・指定都市名!#REF!</definedName>
    <definedName name="指定都市教育委員会名">都道府県・指定都市名!$D$2:$D$21</definedName>
    <definedName name="都道府県教育委員会名" localSheetId="3">[1]都道府県・指定都市名!#REF!</definedName>
    <definedName name="都道府県教育委員会名">都道府県・指定都市名!$C$2:$C$48</definedName>
    <definedName name="都道府県名">都道府県・指定都市名!$B$2:$B$48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F8" i="12"/>
  <c r="F7" i="12"/>
  <c r="A13" i="12"/>
  <c r="T15" i="12" l="1"/>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13" i="12"/>
  <c r="B13" i="12" l="1"/>
  <c r="S13" i="12" l="1"/>
  <c r="R13" i="12"/>
  <c r="Q13" i="12"/>
  <c r="P13" i="12"/>
  <c r="O13" i="12"/>
  <c r="N13" i="12"/>
  <c r="M13" i="12"/>
  <c r="L13" i="12"/>
  <c r="K13" i="12"/>
  <c r="J13" i="12"/>
  <c r="I13" i="12"/>
  <c r="H13" i="12"/>
  <c r="E13" i="12"/>
  <c r="D13" i="12"/>
  <c r="C13" i="12"/>
  <c r="T14" i="12"/>
  <c r="T13" i="12"/>
  <c r="C8" i="12"/>
  <c r="B63" i="1"/>
  <c r="B101" i="1"/>
  <c r="D75" i="1"/>
  <c r="D73" i="1"/>
  <c r="D72" i="1"/>
  <c r="D71" i="1"/>
  <c r="D70" i="1"/>
  <c r="D69" i="1"/>
  <c r="A45" i="1"/>
  <c r="B43" i="1"/>
  <c r="A2" i="11" l="1"/>
  <c r="B10" i="1" l="1"/>
  <c r="F44" i="6" l="1"/>
  <c r="I49" i="11"/>
  <c r="F46" i="6"/>
  <c r="F47" i="6"/>
  <c r="F48" i="6"/>
  <c r="F49" i="6"/>
  <c r="F50" i="6"/>
  <c r="F51" i="6"/>
  <c r="F52" i="6"/>
  <c r="F53" i="6"/>
  <c r="F54" i="6"/>
  <c r="F55" i="6"/>
  <c r="F56" i="6"/>
  <c r="F57" i="6"/>
  <c r="F58" i="6"/>
  <c r="F59" i="6"/>
  <c r="F60" i="6"/>
  <c r="F61" i="6"/>
  <c r="F62" i="6"/>
  <c r="F63" i="6"/>
  <c r="F45" i="6"/>
  <c r="I50" i="11"/>
  <c r="I51" i="11"/>
  <c r="I52" i="11"/>
  <c r="I53" i="11"/>
  <c r="I54" i="11"/>
  <c r="I55" i="11"/>
  <c r="I56" i="11"/>
  <c r="I57" i="11"/>
  <c r="I58" i="11"/>
  <c r="I59" i="11"/>
  <c r="I60" i="11"/>
  <c r="I61" i="11"/>
  <c r="I62" i="11"/>
  <c r="I63" i="11"/>
  <c r="I64" i="11"/>
  <c r="I65" i="11"/>
  <c r="I66" i="11"/>
  <c r="I67" i="11"/>
  <c r="I68" i="11"/>
  <c r="F18" i="6" l="1"/>
  <c r="I16" i="11"/>
  <c r="F100" i="1"/>
  <c r="F89" i="1"/>
  <c r="B77" i="1"/>
  <c r="D82" i="1" l="1"/>
  <c r="H57" i="1" l="1"/>
  <c r="B38" i="1" l="1"/>
  <c r="B32" i="1" l="1"/>
  <c r="C27" i="11" l="1"/>
  <c r="D31" i="1"/>
  <c r="E5" i="6"/>
  <c r="D5" i="6"/>
  <c r="C5" i="6"/>
  <c r="B84"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L31" i="11" s="1"/>
  <c r="D33" i="11"/>
  <c r="K31" i="11" s="1"/>
  <c r="C33" i="11"/>
  <c r="J31" i="11" s="1"/>
  <c r="H30" i="11"/>
  <c r="O28" i="11" s="1"/>
  <c r="G30" i="11"/>
  <c r="N28" i="11" s="1"/>
  <c r="M28" i="11"/>
  <c r="L28" i="11"/>
  <c r="K28" i="11"/>
  <c r="J28" i="11"/>
  <c r="H27" i="11"/>
  <c r="O25" i="11" s="1"/>
  <c r="G27" i="11"/>
  <c r="N25" i="11" s="1"/>
  <c r="F27" i="11"/>
  <c r="M25" i="11" s="1"/>
  <c r="E27" i="11"/>
  <c r="D27" i="11"/>
  <c r="K25" i="11" s="1"/>
  <c r="J25" i="11"/>
  <c r="L25" i="11"/>
  <c r="H24" i="11"/>
  <c r="G24" i="11"/>
  <c r="N22" i="11" s="1"/>
  <c r="F24" i="11"/>
  <c r="M22" i="11" s="1"/>
  <c r="E24" i="11"/>
  <c r="D24" i="11"/>
  <c r="C24" i="11"/>
  <c r="J22" i="11" s="1"/>
  <c r="O22" i="11"/>
  <c r="L22" i="11"/>
  <c r="K22" i="11"/>
  <c r="D21" i="11"/>
  <c r="K19" i="11" s="1"/>
  <c r="C21" i="11"/>
  <c r="J19" i="11" s="1"/>
  <c r="O19" i="11"/>
  <c r="N19" i="11"/>
  <c r="M19" i="11"/>
  <c r="L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I29" i="6"/>
  <c r="H29" i="6"/>
  <c r="G29" i="6"/>
  <c r="G38" i="6"/>
  <c r="B109" i="1" l="1"/>
  <c r="B107" i="1" l="1"/>
  <c r="B104" i="1"/>
  <c r="B106" i="1"/>
  <c r="B103" i="1"/>
  <c r="B60"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F15" i="6" l="1"/>
  <c r="F17" i="6"/>
  <c r="F14" i="6"/>
  <c r="F16" i="6"/>
  <c r="F10" i="6" l="1"/>
  <c r="B46" i="1" s="1"/>
  <c r="B11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52AAA419-BED1-4055-B839-3995C9D422A2}">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t>
        </r>
        <r>
          <rPr>
            <sz val="9"/>
            <color indexed="81"/>
            <rFont val="Meiryo UI"/>
            <family val="3"/>
            <charset val="128"/>
          </rPr>
          <t>正式名称で記載。（例．○○市教育委員会、○○町学校設置組合、学校法人○○学園、国立大学法人○○大学）</t>
        </r>
      </text>
    </comment>
    <comment ref="I29" authorId="0" shapeId="0" xr:uid="{95B86140-02D3-452E-8CEE-7BAB7BA54A6E}">
      <text>
        <r>
          <rPr>
            <sz val="9"/>
            <color indexed="81"/>
            <rFont val="Meiryo UI"/>
            <family val="3"/>
            <charset val="128"/>
          </rPr>
          <t>別紙２に記載する「学校の一覧」の学校数が転記されます。</t>
        </r>
      </text>
    </comment>
    <comment ref="D80" authorId="1" shapeId="0" xr:uid="{00000000-0006-0000-0000-000002000000}">
      <text>
        <r>
          <rPr>
            <sz val="9"/>
            <color indexed="81"/>
            <rFont val="Meiryo UI"/>
            <family val="3"/>
            <charset val="128"/>
          </rPr>
          <t>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CCC28704-D053-4310-8A70-13BEFDC5DBC6}">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1859F2FC-CB53-47F0-92D8-A3D963B4B32D}">
      <text>
        <r>
          <rPr>
            <sz val="9"/>
            <color indexed="81"/>
            <rFont val="Meiryo UI"/>
            <family val="3"/>
            <charset val="128"/>
          </rPr>
          <t>下の一覧表に学校名を入力すると自動で学校数が表示されます。</t>
        </r>
      </text>
    </comment>
    <comment ref="F10" authorId="0" shapeId="0" xr:uid="{27AEFE89-2855-4F2D-B360-F5F3DEEFC70D}">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List>
</comments>
</file>

<file path=xl/sharedStrings.xml><?xml version="1.0" encoding="utf-8"?>
<sst xmlns="http://schemas.openxmlformats.org/spreadsheetml/2006/main" count="355" uniqueCount="306">
  <si>
    <t>【様式２】</t>
    <rPh sb="1" eb="3">
      <t>ヨウシキ</t>
    </rPh>
    <phoneticPr fontId="1"/>
  </si>
  <si>
    <t>授業時数特例校指定変更申請書</t>
    <rPh sb="0" eb="2">
      <t>ジュギョウ</t>
    </rPh>
    <rPh sb="2" eb="4">
      <t>ジスウ</t>
    </rPh>
    <rPh sb="4" eb="7">
      <t>トクレイコウ</t>
    </rPh>
    <rPh sb="7" eb="9">
      <t>シテイ</t>
    </rPh>
    <rPh sb="9" eb="11">
      <t>ヘンコウ</t>
    </rPh>
    <rPh sb="11" eb="13">
      <t>シンセイ</t>
    </rPh>
    <rPh sb="13" eb="14">
      <t>ショ</t>
    </rPh>
    <phoneticPr fontId="2"/>
  </si>
  <si>
    <t>申請年月日を入力→
（例．令和○年○月○日）</t>
    <rPh sb="0" eb="2">
      <t>シンセイ</t>
    </rPh>
    <rPh sb="2" eb="5">
      <t>ネンガッピ</t>
    </rPh>
    <rPh sb="6" eb="8">
      <t>ニュウリョク</t>
    </rPh>
    <rPh sb="11" eb="12">
      <t>レイ</t>
    </rPh>
    <rPh sb="13" eb="15">
      <t>レイワ</t>
    </rPh>
    <rPh sb="16" eb="17">
      <t>ネン</t>
    </rPh>
    <rPh sb="18" eb="19">
      <t>ガツ</t>
    </rPh>
    <rPh sb="20" eb="21">
      <t>ニチ</t>
    </rPh>
    <phoneticPr fontId="1"/>
  </si>
  <si>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</si>
  <si>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</si>
  <si>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</si>
  <si>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下記のとおり、授業時数特例校の指定変更を希望するので、本申請書により申請します。</t>
    <rPh sb="7" eb="14">
      <t>ジュギョウジスウトクレイコウ</t>
    </rPh>
    <rPh sb="15" eb="17">
      <t>シテイ</t>
    </rPh>
    <rPh sb="17" eb="19">
      <t>ヘンコウ</t>
    </rPh>
    <rPh sb="20" eb="22">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</si>
  <si>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</si>
  <si>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</si>
  <si>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</si>
  <si>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</si>
  <si>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変更後の特別の教育課程を開始する年度を入力してください。</t>
    <rPh sb="2" eb="4">
      <t>ヘンコウ</t>
    </rPh>
    <rPh sb="4" eb="5">
      <t>ゴ</t>
    </rPh>
    <rPh sb="6" eb="8">
      <t>トクベツ</t>
    </rPh>
    <rPh sb="9" eb="11">
      <t>キョウイク</t>
    </rPh>
    <rPh sb="11" eb="13">
      <t>カテイ</t>
    </rPh>
    <rPh sb="14" eb="16">
      <t>カイシ</t>
    </rPh>
    <rPh sb="18" eb="20">
      <t>ネンド</t>
    </rPh>
    <rPh sb="21" eb="23">
      <t>ニュウリョク</t>
    </rPh>
    <phoneticPr fontId="1"/>
  </si>
  <si>
    <t>変更後の特別の教育課程の開始年度</t>
    <rPh sb="0" eb="2">
      <t>ヘンコウ</t>
    </rPh>
    <rPh sb="2" eb="3">
      <t>ゴ</t>
    </rPh>
    <phoneticPr fontId="1"/>
  </si>
  <si>
    <t>令和</t>
    <rPh sb="0" eb="2">
      <t>レイワ</t>
    </rPh>
    <phoneticPr fontId="1"/>
  </si>
  <si>
    <t>年度</t>
    <rPh sb="0" eb="2">
      <t>ネンド</t>
    </rPh>
    <phoneticPr fontId="1"/>
  </si>
  <si>
    <t>４　特別の教育課程の編成・実施計画の変更内容と、変更する理由を記載してください。</t>
    <rPh sb="2" eb="4">
      <t>トクベツ</t>
    </rPh>
    <rPh sb="5" eb="7">
      <t>キョウイク</t>
    </rPh>
    <rPh sb="7" eb="9">
      <t>カテイ</t>
    </rPh>
    <rPh sb="10" eb="12">
      <t>ヘンセイ</t>
    </rPh>
    <rPh sb="13" eb="15">
      <t>ジッシ</t>
    </rPh>
    <rPh sb="15" eb="17">
      <t>ケイカク</t>
    </rPh>
    <rPh sb="18" eb="20">
      <t>ヘンコウ</t>
    </rPh>
    <rPh sb="20" eb="22">
      <t>ナイヨウ</t>
    </rPh>
    <rPh sb="24" eb="26">
      <t>ヘンコウ</t>
    </rPh>
    <rPh sb="28" eb="30">
      <t>リユウ</t>
    </rPh>
    <rPh sb="31" eb="33">
      <t>キサイ</t>
    </rPh>
    <phoneticPr fontId="1"/>
  </si>
  <si>
    <t>６　５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</si>
  <si>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言語能力の育成</t>
    <rPh sb="0" eb="2">
      <t>ゲンゴ</t>
    </rPh>
    <rPh sb="2" eb="4">
      <t>ノウリョク</t>
    </rPh>
    <rPh sb="5" eb="7">
      <t>イクセイ</t>
    </rPh>
    <phoneticPr fontId="1"/>
  </si>
  <si>
    <t>海洋に関する教育の充実</t>
    <rPh sb="0" eb="2">
      <t>カイヨウ</t>
    </rPh>
    <rPh sb="3" eb="4">
      <t>カン</t>
    </rPh>
    <rPh sb="6" eb="8">
      <t>キョウイク</t>
    </rPh>
    <rPh sb="9" eb="11">
      <t>ジュウジツ</t>
    </rPh>
    <phoneticPr fontId="1"/>
  </si>
  <si>
    <t>情報活用能力の育成</t>
    <rPh sb="0" eb="2">
      <t>ジョウホウ</t>
    </rPh>
    <rPh sb="2" eb="4">
      <t>カツヨウ</t>
    </rPh>
    <rPh sb="4" eb="6">
      <t>ノウリョク</t>
    </rPh>
    <rPh sb="7" eb="9">
      <t>イクセイ</t>
    </rPh>
    <phoneticPr fontId="1"/>
  </si>
  <si>
    <t>環境に関する教育の充実</t>
    <rPh sb="0" eb="2">
      <t>カンキョウ</t>
    </rPh>
    <rPh sb="3" eb="4">
      <t>カン</t>
    </rPh>
    <rPh sb="6" eb="8">
      <t>キョウイク</t>
    </rPh>
    <rPh sb="9" eb="11">
      <t>ジュウジツ</t>
    </rPh>
    <phoneticPr fontId="1"/>
  </si>
  <si>
    <t>問題発見・解決能力の育成</t>
    <rPh sb="0" eb="2">
      <t>モンダイ</t>
    </rPh>
    <rPh sb="2" eb="4">
      <t>ハッケン</t>
    </rPh>
    <rPh sb="5" eb="7">
      <t>カイケツ</t>
    </rPh>
    <rPh sb="7" eb="9">
      <t>ノウリョク</t>
    </rPh>
    <rPh sb="10" eb="12">
      <t>イクセイ</t>
    </rPh>
    <phoneticPr fontId="1"/>
  </si>
  <si>
    <t>放射線に関する教育の充実</t>
    <rPh sb="0" eb="3">
      <t>ホウシャセン</t>
    </rPh>
    <rPh sb="4" eb="5">
      <t>カン</t>
    </rPh>
    <rPh sb="7" eb="9">
      <t>キョウイク</t>
    </rPh>
    <rPh sb="10" eb="12">
      <t>ジュウジツ</t>
    </rPh>
    <phoneticPr fontId="1"/>
  </si>
  <si>
    <t>伝統や文化に関する教育の充実</t>
    <rPh sb="0" eb="2">
      <t>デントウ</t>
    </rPh>
    <rPh sb="3" eb="5">
      <t>ブンカ</t>
    </rPh>
    <rPh sb="6" eb="7">
      <t>カン</t>
    </rPh>
    <rPh sb="9" eb="11">
      <t>キョウイク</t>
    </rPh>
    <rPh sb="12" eb="14">
      <t>ジュウジツ</t>
    </rPh>
    <phoneticPr fontId="1"/>
  </si>
  <si>
    <t>生命の尊重に関する教育の充実</t>
    <rPh sb="0" eb="2">
      <t>セイメイ</t>
    </rPh>
    <rPh sb="3" eb="5">
      <t>ソンチョウ</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</si>
  <si>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</si>
  <si>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</si>
  <si>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消費者に関する教育の充実</t>
    <rPh sb="0" eb="3">
      <t>ショウヒシャ</t>
    </rPh>
    <rPh sb="4" eb="5">
      <t>カン</t>
    </rPh>
    <rPh sb="7" eb="9">
      <t>キョウイク</t>
    </rPh>
    <rPh sb="10" eb="12">
      <t>ジュウジツ</t>
    </rPh>
    <phoneticPr fontId="1"/>
  </si>
  <si>
    <t>食に関する教育の充実</t>
    <rPh sb="0" eb="1">
      <t>ショク</t>
    </rPh>
    <rPh sb="2" eb="3">
      <t>カン</t>
    </rPh>
    <rPh sb="5" eb="7">
      <t>キョウイク</t>
    </rPh>
    <rPh sb="8" eb="10">
      <t>ジュウジツ</t>
    </rPh>
    <phoneticPr fontId="1"/>
  </si>
  <si>
    <t>法に関する教育の充実</t>
    <rPh sb="0" eb="1">
      <t>ホウ</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</si>
  <si>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</si>
  <si>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知的財産に関する教育の充実</t>
    <rPh sb="0" eb="2">
      <t>チテキ</t>
    </rPh>
    <rPh sb="2" eb="4">
      <t>ザイサン</t>
    </rPh>
    <rPh sb="5" eb="6">
      <t>カン</t>
    </rPh>
    <rPh sb="8" eb="10">
      <t>キョウイク</t>
    </rPh>
    <rPh sb="11" eb="13">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</si>
  <si>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</si>
  <si>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郷土や地域に関する教育の充実</t>
    <rPh sb="0" eb="2">
      <t>キョウド</t>
    </rPh>
    <rPh sb="3" eb="5">
      <t>チイキ</t>
    </rPh>
    <rPh sb="6" eb="7">
      <t>カン</t>
    </rPh>
    <rPh sb="9" eb="11">
      <t>キョウイク</t>
    </rPh>
    <rPh sb="12" eb="14">
      <t>ジュウジツ</t>
    </rPh>
    <phoneticPr fontId="1"/>
  </si>
  <si>
    <t>７　特別の教育課程の編成・実施計画を変更する学校名の一覧を別紙２に入力してください。</t>
    <rPh sb="10" eb="12">
      <t>ヘンセイ</t>
    </rPh>
    <rPh sb="13" eb="15">
      <t>ジッシ</t>
    </rPh>
    <rPh sb="15" eb="17">
      <t>ケイカク</t>
    </rPh>
    <rPh sb="18" eb="20">
      <t>ヘンコウ</t>
    </rPh>
    <rPh sb="24" eb="25">
      <t>メイ</t>
    </rPh>
    <phoneticPr fontId="1"/>
  </si>
  <si>
    <t>８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</si>
  <si>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</si>
  <si>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</si>
  <si>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５の授業時数により特別の教育課程の編成・実施計画を変更することについて、７の各学校の同意を得ている。</t>
    <rPh sb="2" eb="4">
      <t>ジュギョウ</t>
    </rPh>
    <rPh sb="4" eb="6">
      <t>ジスウ</t>
    </rPh>
    <rPh sb="9" eb="11">
      <t>トクベツ</t>
    </rPh>
    <rPh sb="12" eb="14">
      <t>キョウイク</t>
    </rPh>
    <rPh sb="14" eb="16">
      <t>カテイ</t>
    </rPh>
    <rPh sb="17" eb="19">
      <t>ヘンセイ</t>
    </rPh>
    <rPh sb="20" eb="22">
      <t>ジッシ</t>
    </rPh>
    <rPh sb="22" eb="24">
      <t>ケイカク</t>
    </rPh>
    <rPh sb="25" eb="27">
      <t>ヘンコウ</t>
    </rPh>
    <rPh sb="38" eb="39">
      <t>カク</t>
    </rPh>
    <rPh sb="39" eb="41">
      <t>ガッコウ</t>
    </rPh>
    <rPh sb="42" eb="44">
      <t>ドウイ</t>
    </rPh>
    <rPh sb="45" eb="46">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</si>
  <si>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</si>
  <si>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</si>
  <si>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</si>
  <si>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</si>
  <si>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</si>
  <si>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</si>
  <si>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</si>
  <si>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</si>
  <si>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９　５の授業時数による変更後の特別の教育課程の内容の情報提供の方法に関する以下①及び②について、それぞれ確認し、チェックを付してください。</t>
    <rPh sb="4" eb="6">
      <t>ジュギョウ</t>
    </rPh>
    <rPh sb="6" eb="8">
      <t>ジスウ</t>
    </rPh>
    <rPh sb="11" eb="13">
      <t>ヘンコウ</t>
    </rPh>
    <rPh sb="13" eb="14">
      <t>アト</t>
    </rPh>
    <rPh sb="15" eb="17">
      <t>トクベツ</t>
    </rPh>
    <rPh sb="18" eb="20">
      <t>キョウイク</t>
    </rPh>
    <rPh sb="20" eb="22">
      <t>カテイ</t>
    </rPh>
    <rPh sb="23" eb="25">
      <t>ナイヨウ</t>
    </rPh>
    <rPh sb="26" eb="28">
      <t>ジョウホウ</t>
    </rPh>
    <rPh sb="28" eb="30">
      <t>テイキョウ</t>
    </rPh>
    <rPh sb="31" eb="33">
      <t>ホウホウ</t>
    </rPh>
    <rPh sb="34" eb="35">
      <t>カン</t>
    </rPh>
    <rPh sb="37" eb="39">
      <t>イカ</t>
    </rPh>
    <rPh sb="40" eb="41">
      <t>オヨ</t>
    </rPh>
    <rPh sb="52" eb="54">
      <t>カクニン</t>
    </rPh>
    <rPh sb="61" eb="62">
      <t>フ</t>
    </rPh>
    <phoneticPr fontId="1"/>
  </si>
  <si>
    <t>変更後の特別の教育課程の内容（変更後の特別の教育課程の編成の方針及び５の授業時数を記載した表）について、７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0" eb="2">
      <t>ヘンコウ</t>
    </rPh>
    <rPh sb="2" eb="3">
      <t>ゴ</t>
    </rPh>
    <rPh sb="15" eb="17">
      <t>ヘンコウ</t>
    </rPh>
    <rPh sb="17" eb="18">
      <t>ゴ</t>
    </rPh>
    <rPh sb="54" eb="55">
      <t>カク</t>
    </rPh>
    <rPh sb="65" eb="67">
      <t>ガッコウ</t>
    </rPh>
    <rPh sb="110" eb="111">
      <t>ヒロ</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</si>
  <si>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</si>
  <si>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</si>
  <si>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</si>
  <si>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</si>
  <si>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</si>
  <si>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</si>
  <si>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</si>
  <si>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</si>
  <si>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【様式２】別紙１－１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</si>
  <si>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</si>
  <si>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</si>
  <si>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</si>
  <si>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</si>
  <si>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</si>
  <si>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</si>
  <si>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</si>
  <si>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</si>
  <si>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</si>
  <si>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</si>
  <si>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</si>
  <si>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</si>
  <si>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</si>
  <si>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</si>
  <si>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t>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</si>
  <si>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</si>
  <si>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</si>
  <si>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</si>
  <si>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</si>
  <si>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</si>
  <si>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</si>
  <si>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</si>
  <si>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</si>
  <si>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</si>
  <si>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</si>
  <si>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</si>
  <si>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</si>
  <si>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【様式２】別紙１－２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</si>
  <si>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</si>
  <si>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</si>
  <si>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</si>
  <si>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</si>
  <si>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</si>
  <si>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</si>
  <si>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</si>
  <si>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</si>
  <si>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</si>
  <si>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</si>
  <si>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</si>
  <si>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</si>
  <si>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【様式２】別紙２　特別の教育課程を編成する学校の一覧</t>
    <rPh sb="1" eb="3">
      <t>ヨウシキ</t>
    </rPh>
    <rPh sb="5" eb="7">
      <t>ベッシ</t>
    </rPh>
    <rPh sb="9" eb="11">
      <t>トクベツ</t>
    </rPh>
    <rPh sb="12" eb="14">
      <t>キョウイク</t>
    </rPh>
    <rPh sb="14" eb="16">
      <t>カテイ</t>
    </rPh>
    <rPh sb="17" eb="19">
      <t>ヘンセイ</t>
    </rPh>
    <phoneticPr fontId="1"/>
  </si>
  <si>
    <t>・１行あたり１校ずつ入力してください。</t>
    <rPh sb="2" eb="3">
      <t>ギョウ</t>
    </rPh>
    <rPh sb="7" eb="8">
      <t>コウ</t>
    </rPh>
    <rPh sb="10" eb="12">
      <t>ニュウリョク</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</si>
  <si>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</si>
  <si>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</si>
  <si>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</si>
  <si>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</si>
  <si>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</si>
  <si>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</si>
  <si>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</si>
  <si>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</si>
  <si>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</si>
  <si>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</si>
  <si>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</si>
  <si>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</si>
  <si>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</si>
  <si>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</si>
  <si>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</si>
  <si>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</si>
  <si>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</si>
  <si>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</si>
  <si>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</si>
  <si>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</si>
  <si>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</si>
  <si>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</si>
  <si>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</si>
  <si>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</si>
  <si>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</si>
  <si>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</si>
  <si>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</si>
  <si>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</si>
  <si>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</si>
  <si>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</si>
  <si>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</si>
  <si>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</si>
  <si>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</si>
  <si>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</si>
  <si>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</si>
  <si>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</si>
  <si>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</si>
  <si>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</si>
  <si>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</si>
  <si>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</si>
  <si>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</si>
  <si>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</si>
  <si>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</si>
  <si>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</si>
  <si>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</si>
  <si>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</si>
  <si>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</si>
  <si>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</si>
  <si>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</si>
  <si>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</si>
  <si>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</si>
  <si>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</si>
  <si>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</si>
  <si>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</si>
  <si>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</si>
  <si>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</si>
  <si>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</si>
  <si>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</si>
  <si>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</si>
  <si>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</si>
  <si>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</si>
  <si>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</si>
  <si>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</si>
  <si>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</si>
  <si>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</si>
  <si>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</si>
  <si>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</si>
  <si>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</si>
  <si>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</si>
  <si>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</si>
  <si>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</si>
  <si>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</si>
  <si>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</si>
  <si>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</si>
  <si>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</si>
  <si>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</si>
  <si>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</si>
  <si>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</si>
  <si>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</si>
  <si>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</si>
  <si>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</si>
  <si>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</si>
  <si>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</si>
  <si>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</si>
  <si>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</si>
  <si>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</si>
  <si>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</si>
  <si>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</si>
  <si>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</si>
  <si>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</si>
  <si>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</si>
  <si>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</si>
  <si>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</si>
  <si>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</si>
  <si>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</si>
  <si>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</si>
  <si>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</si>
  <si>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</si>
  <si>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</si>
  <si>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</si>
  <si>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</si>
  <si>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</si>
  <si>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</si>
  <si>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</si>
  <si>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</si>
  <si>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</si>
  <si>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</si>
  <si>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</si>
  <si>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</si>
  <si>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</si>
  <si>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</si>
  <si>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</si>
  <si>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</si>
  <si>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</si>
  <si>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</si>
  <si>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</si>
  <si>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</si>
  <si>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r>
      <t>７の各学校において、変更後の特別の教育課程の内容（変更後の特別の教育課程の編成の方針及び５の授業時数を記載した表）について、学校に関する保護者及び地域住民その他の関係者への説明を</t>
    </r>
    <r>
      <rPr>
        <b/>
        <u/>
        <sz val="11"/>
        <color theme="1"/>
        <rFont val="UD デジタル 教科書体 N-R"/>
        <family val="1"/>
        <charset val="128"/>
      </rPr>
      <t>既に</t>
    </r>
    <r>
      <rPr>
        <sz val="11"/>
        <color theme="1"/>
        <rFont val="UD デジタル 教科書体 N-R"/>
        <family val="1"/>
        <charset val="128"/>
      </rPr>
      <t>行っている。</t>
    </r>
    <rPh sb="2" eb="3">
      <t>カク</t>
    </rPh>
    <rPh sb="3" eb="5">
      <t>ガッコウ</t>
    </rPh>
    <rPh sb="10" eb="12">
      <t>ヘンコウ</t>
    </rPh>
    <rPh sb="12" eb="13">
      <t>ゴ</t>
    </rPh>
    <rPh sb="22" eb="24">
      <t>ナイヨウ</t>
    </rPh>
    <rPh sb="25" eb="27">
      <t>ヘンコウ</t>
    </rPh>
    <rPh sb="27" eb="28">
      <t>ゴ</t>
    </rPh>
    <rPh sb="62" eb="64">
      <t>ガッコウ</t>
    </rPh>
    <rPh sb="65" eb="66">
      <t>カン</t>
    </rPh>
    <rPh sb="68" eb="71">
      <t>ホゴシャ</t>
    </rPh>
    <rPh sb="71" eb="72">
      <t>オヨ</t>
    </rPh>
    <rPh sb="73" eb="75">
      <t>チイキ</t>
    </rPh>
    <rPh sb="75" eb="77">
      <t>ジュウミン</t>
    </rPh>
    <rPh sb="79" eb="80">
      <t>タ</t>
    </rPh>
    <rPh sb="81" eb="84">
      <t>カンケイシャ</t>
    </rPh>
    <rPh sb="86" eb="88">
      <t>セツメイ</t>
    </rPh>
    <rPh sb="89" eb="90">
      <t>スデ</t>
    </rPh>
    <rPh sb="91" eb="92">
      <t>オコナ</t>
    </rPh>
    <phoneticPr fontId="1"/>
  </si>
  <si>
    <t>都道府県・指定都市名</t>
    <rPh sb="0" eb="4">
      <t>トドウフケン</t>
    </rPh>
    <rPh sb="5" eb="9">
      <t>シテイトシ</t>
    </rPh>
    <rPh sb="9" eb="10">
      <t>メイ</t>
    </rPh>
    <phoneticPr fontId="1"/>
  </si>
  <si>
    <t>都道府県・指定都市</t>
    <rPh sb="0" eb="4">
      <t>トドウフケン</t>
    </rPh>
    <rPh sb="5" eb="9">
      <t>シテイトシ</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</si>
  <si>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</si>
  <si>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</si>
  <si>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</si>
  <si>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</si>
  <si>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</si>
  <si>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</si>
  <si>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</si>
  <si>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</si>
  <si>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</si>
  <si>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</si>
  <si>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</si>
  <si>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</si>
  <si>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</si>
  <si>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</si>
  <si>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</si>
  <si>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</si>
  <si>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</si>
  <si>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</si>
  <si>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</si>
  <si>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</si>
  <si>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</si>
  <si>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</si>
  <si>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</si>
  <si>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</si>
  <si>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</si>
  <si>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</si>
  <si>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</si>
  <si>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</si>
  <si>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</si>
  <si>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</si>
  <si>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</si>
  <si>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</si>
  <si>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</si>
  <si>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</si>
  <si>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</si>
  <si>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</si>
  <si>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</si>
  <si>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</si>
  <si>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</si>
  <si>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</si>
  <si>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</si>
  <si>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</si>
  <si>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</si>
  <si>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</si>
  <si>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</si>
  <si>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</si>
  <si>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</si>
  <si>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</si>
  <si>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</si>
  <si>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</si>
  <si>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</si>
  <si>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</si>
  <si>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</si>
  <si>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</si>
  <si>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</si>
  <si>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</si>
  <si>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</si>
  <si>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</si>
  <si>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</si>
  <si>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</si>
  <si>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</si>
  <si>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</si>
  <si>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</si>
  <si>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</si>
  <si>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</si>
  <si>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</si>
  <si>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</si>
  <si>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 xml:space="preserve">(ふりがな)
管理機関名
</t>
    <rPh sb="7" eb="9">
      <t>カンリ</t>
    </rPh>
    <rPh sb="9" eb="11">
      <t>キカン</t>
    </rPh>
    <rPh sb="11" eb="12">
      <t>メイ</t>
    </rPh>
    <phoneticPr fontId="1"/>
  </si>
  <si>
    <t>校</t>
    <rPh sb="0" eb="1">
      <t>コウ</t>
    </rPh>
    <phoneticPr fontId="1"/>
  </si>
  <si>
    <t>(ふりがな)
担当者氏名</t>
    <rPh sb="7" eb="10">
      <t>タントウシャ</t>
    </rPh>
    <rPh sb="10" eb="12">
      <t>シメイ</t>
    </rPh>
    <phoneticPr fontId="1"/>
  </si>
  <si>
    <t>・特別の教育課程を廃止する学校名の一覧を記載してください。</t>
    <rPh sb="9" eb="11">
      <t>ハイシ</t>
    </rPh>
    <rPh sb="15" eb="16">
      <t>メイ</t>
    </rPh>
    <phoneticPr fontId="1"/>
  </si>
  <si>
    <t>度目</t>
    <rPh sb="0" eb="1">
      <t>ド</t>
    </rPh>
    <rPh sb="1" eb="2">
      <t>メ</t>
    </rPh>
    <phoneticPr fontId="1"/>
  </si>
  <si>
    <t>申請年月日</t>
    <rPh sb="0" eb="2">
      <t>シンセイ</t>
    </rPh>
    <rPh sb="2" eb="5">
      <t>ネンガッピ</t>
    </rPh>
    <phoneticPr fontId="2"/>
  </si>
  <si>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</si>
  <si>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</si>
  <si>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</si>
  <si>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</si>
  <si>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</si>
  <si>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</si>
  <si>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担当者情報</t>
    <rPh sb="0" eb="3">
      <t>タントウシャ</t>
    </rPh>
    <rPh sb="3" eb="5">
      <t>ジョウホウ</t>
    </rPh>
    <phoneticPr fontId="1"/>
  </si>
  <si>
    <t>管理機関</t>
    <rPh sb="0" eb="4">
      <t>カンリキカン</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</si>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</sst>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
  </numFmts>
  <fonts count="30">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rgb="FFFF0000"/>
      <name val="ＭＳ ゴシック"/>
      <family val="3"/>
      <charset val="128"/>
    </font>
    <font>
      <b/>
      <sz val="16"/>
      <color theme="1"/>
      <name val="ＭＳ ゴシック"/>
      <family val="3"/>
      <charset val="128"/>
    </font>
    <font>
      <sz val="11"/>
      <color theme="0"/>
      <name val="游ゴシック"/>
      <family val="2"/>
      <charset val="128"/>
      <scheme val="minor"/>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u/>
      <sz val="11"/>
      <color theme="1"/>
      <name val="UD デジタル 教科書体 N-R"/>
      <family val="1"/>
      <charset val="128"/>
    </font>
    <font>
      <b/>
      <sz val="16"/>
      <color theme="1"/>
      <name val="UD デジタル 教科書体 N-R"/>
      <family val="1"/>
      <charset val="128"/>
    </font>
    <font>
      <sz val="11"/>
      <color theme="0"/>
      <name val="UD デジタル 教科書体 N-R"/>
      <family val="1"/>
      <charset val="128"/>
    </font>
    <font>
      <sz val="9"/>
      <color indexed="81"/>
      <name val="Meiryo UI"/>
      <family val="3"/>
      <charset val="128"/>
    </font>
    <font>
      <sz val="10"/>
      <color theme="1"/>
      <name val="UD デジタル 教科書体 N-R"/>
      <family val="1"/>
      <charset val="128"/>
    </font>
    <font>
      <b/>
      <sz val="10"/>
      <color rgb="FFFF0000"/>
      <name val="UD デジタル 教科書体 N-R"/>
      <family val="1"/>
      <charset val="128"/>
    </font>
    <font>
      <b/>
      <sz val="11"/>
      <color rgb="FFFF0000"/>
      <name val="UD デジタル 教科書体 N-R"/>
      <family val="1"/>
      <charset val="128"/>
    </font>
    <font>
      <b/>
      <sz val="10"/>
      <name val="UD デジタル 教科書体 N-R"/>
      <family val="1"/>
      <charset val="128"/>
    </font>
    <font>
      <b/>
      <sz val="11"/>
      <name val="ＭＳ Ｐゴシック"/>
      <family val="3"/>
      <charset val="128"/>
    </font>
    <font>
      <sz val="12"/>
      <color theme="1"/>
      <name val="UD デジタル 教科書体 N-R"/>
      <family val="1"/>
      <charset val="128"/>
    </font>
    <font>
      <sz val="11"/>
      <name val="ＭＳ Ｐゴシック"/>
      <family val="3"/>
      <charset val="128"/>
    </font>
    <font>
      <sz val="10"/>
      <name val="UD デジタル 教科書体 N-R"/>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3">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xf numFmtId="0" fontId="12" fillId="0" borderId="0" xfId="0" applyFont="1" applyAlignment="1">
      <alignment horizontal="right" vertical="center"/>
    </xf>
    <xf numFmtId="0" fontId="14" fillId="0" borderId="0" xfId="0" applyFont="1" applyAlignment="1">
      <alignment horizontal="center"/>
    </xf>
    <xf numFmtId="0" fontId="11" fillId="0" borderId="0" xfId="0" applyFont="1" applyAlignment="1">
      <alignment horizontal="right" vertical="center"/>
    </xf>
    <xf numFmtId="17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xf>
    <xf numFmtId="0" fontId="11" fillId="0" borderId="0" xfId="0" applyFont="1">
      <alignment vertical="center"/>
    </xf>
    <xf numFmtId="0" fontId="11" fillId="2" borderId="1" xfId="0" applyFont="1" applyFill="1" applyBorder="1">
      <alignment vertical="center"/>
    </xf>
    <xf numFmtId="0" fontId="11" fillId="0" borderId="0" xfId="0" applyFont="1" applyAlignment="1">
      <alignment horizontal="center" vertical="center"/>
    </xf>
    <xf numFmtId="0" fontId="17" fillId="0" borderId="0" xfId="0" applyFont="1">
      <alignment vertical="center"/>
    </xf>
    <xf numFmtId="0" fontId="14" fillId="0" borderId="0" xfId="0" applyFont="1">
      <alignment vertical="center"/>
    </xf>
    <xf numFmtId="0" fontId="11" fillId="0" borderId="0" xfId="0" applyFont="1" applyAlignment="1">
      <alignment horizontal="left"/>
    </xf>
    <xf numFmtId="181" fontId="0" fillId="0" borderId="0" xfId="0" applyNumberFormat="1">
      <alignment vertical="center"/>
    </xf>
    <xf numFmtId="0" fontId="15" fillId="0" borderId="0" xfId="0" applyFont="1">
      <alignment vertical="center"/>
    </xf>
    <xf numFmtId="0" fontId="11" fillId="0" borderId="7" xfId="0" applyFont="1" applyBorder="1">
      <alignmen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3" borderId="8" xfId="0" applyNumberFormat="1" applyFont="1" applyFill="1" applyBorder="1" applyAlignment="1">
      <alignment horizontal="center" vertical="center"/>
    </xf>
    <xf numFmtId="177" fontId="11" fillId="3" borderId="32" xfId="0" applyNumberFormat="1" applyFont="1" applyFill="1" applyBorder="1" applyAlignment="1">
      <alignment horizontal="center" vertical="center"/>
    </xf>
    <xf numFmtId="176" fontId="11" fillId="3" borderId="30"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0" fontId="11" fillId="2" borderId="8" xfId="0" applyFont="1" applyFill="1" applyBorder="1" applyAlignment="1">
      <alignment horizontal="center" vertical="center"/>
    </xf>
    <xf numFmtId="177"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2" borderId="7" xfId="0" applyFont="1" applyFill="1" applyBorder="1" applyAlignment="1">
      <alignment horizontal="center" vertical="center"/>
    </xf>
    <xf numFmtId="176" fontId="11" fillId="0" borderId="6" xfId="0" applyNumberFormat="1" applyFont="1" applyBorder="1" applyAlignment="1">
      <alignment horizontal="center" vertical="center"/>
    </xf>
    <xf numFmtId="0" fontId="17" fillId="0" borderId="0" xfId="0" applyFont="1" applyAlignment="1">
      <alignment horizontal="center" vertical="center"/>
    </xf>
    <xf numFmtId="0" fontId="11" fillId="0" borderId="1" xfId="0" applyFont="1" applyBorder="1">
      <alignment vertical="center"/>
    </xf>
    <xf numFmtId="0" fontId="11" fillId="0" borderId="20" xfId="0" applyFont="1" applyBorder="1" applyAlignment="1">
      <alignment vertical="center" wrapText="1"/>
    </xf>
    <xf numFmtId="0" fontId="20" fillId="0" borderId="0" xfId="0" applyFont="1">
      <alignment vertical="center"/>
    </xf>
    <xf numFmtId="0" fontId="6"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6" fillId="0" borderId="1"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17" fillId="2" borderId="1" xfId="0" applyFont="1" applyFill="1" applyBorder="1" applyAlignment="1">
      <alignment horizontal="left" vertical="center" shrinkToFit="1"/>
    </xf>
    <xf numFmtId="0" fontId="28" fillId="0" borderId="1" xfId="0" applyFont="1" applyBorder="1" applyAlignment="1">
      <alignment horizontal="left" vertical="center" shrinkToFit="1"/>
    </xf>
    <xf numFmtId="0" fontId="29" fillId="4" borderId="1" xfId="0" applyFont="1" applyFill="1" applyBorder="1" applyAlignment="1">
      <alignment horizontal="center" vertical="top" shrinkToFit="1"/>
    </xf>
    <xf numFmtId="0" fontId="17" fillId="4" borderId="1" xfId="0" applyFont="1" applyFill="1" applyBorder="1" applyAlignment="1">
      <alignment horizontal="center" vertical="top"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0" fontId="28" fillId="4" borderId="1" xfId="0" applyFont="1" applyFill="1" applyBorder="1" applyAlignment="1">
      <alignment horizontal="left" vertical="center" shrinkToFit="1"/>
    </xf>
    <xf numFmtId="179" fontId="27" fillId="0" borderId="1" xfId="0" applyNumberFormat="1" applyFont="1" applyBorder="1" applyAlignment="1">
      <alignment horizontal="right" vertical="center"/>
    </xf>
    <xf numFmtId="0" fontId="11" fillId="5" borderId="1" xfId="0" applyFont="1" applyFill="1" applyBorder="1">
      <alignment vertical="center"/>
    </xf>
    <xf numFmtId="0" fontId="11" fillId="0" borderId="1"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left" vertical="center"/>
    </xf>
    <xf numFmtId="0" fontId="11" fillId="2" borderId="17" xfId="0" applyFont="1" applyFill="1" applyBorder="1" applyAlignment="1" applyProtection="1">
      <alignment horizontal="left"/>
      <protection locked="0"/>
    </xf>
    <xf numFmtId="0" fontId="11" fillId="2" borderId="18"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2" borderId="21"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180" fontId="11" fillId="2" borderId="13" xfId="0" applyNumberFormat="1" applyFont="1" applyFill="1" applyBorder="1" applyAlignment="1" applyProtection="1">
      <alignment horizontal="left" vertical="center"/>
      <protection locked="0"/>
    </xf>
    <xf numFmtId="180" fontId="11" fillId="2" borderId="10" xfId="0" applyNumberFormat="1" applyFont="1" applyFill="1" applyBorder="1" applyAlignment="1" applyProtection="1">
      <alignment horizontal="left" vertical="center"/>
      <protection locked="0"/>
    </xf>
    <xf numFmtId="180" fontId="11" fillId="2" borderId="11" xfId="0"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left" vertical="top"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0" borderId="0" xfId="0" applyFont="1" applyAlignment="1">
      <alignment horizontal="center"/>
    </xf>
    <xf numFmtId="0" fontId="11" fillId="0" borderId="1" xfId="0" applyFont="1" applyBorder="1" applyAlignment="1">
      <alignment horizontal="left" vertical="center" wrapText="1"/>
    </xf>
    <xf numFmtId="0" fontId="14" fillId="0" borderId="0" xfId="0" applyFont="1" applyAlignment="1">
      <alignment horizontal="left" vertical="center" wrapText="1"/>
    </xf>
    <xf numFmtId="0" fontId="11" fillId="0" borderId="0" xfId="0" applyFont="1" applyAlignment="1">
      <alignment horizontal="left" vertical="top" wrapText="1"/>
    </xf>
    <xf numFmtId="178" fontId="11" fillId="0" borderId="0" xfId="0" applyNumberFormat="1" applyFont="1" applyAlignment="1">
      <alignment horizontal="center"/>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4" fillId="0" borderId="0" xfId="0" applyFont="1">
      <alignmen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wrapText="1"/>
    </xf>
    <xf numFmtId="0" fontId="11" fillId="2" borderId="1" xfId="0" applyFont="1" applyFill="1" applyBorder="1" applyAlignment="1">
      <alignment horizontal="left" vertical="center"/>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180" fontId="11" fillId="2" borderId="10" xfId="0" applyNumberFormat="1" applyFont="1" applyFill="1" applyBorder="1" applyAlignment="1" applyProtection="1">
      <alignment horizontal="left" vertical="center" wrapText="1"/>
      <protection locked="0"/>
    </xf>
    <xf numFmtId="180" fontId="11" fillId="2" borderId="11"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5" fillId="0" borderId="0" xfId="0" applyFont="1" applyAlignment="1">
      <alignment horizontal="center"/>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9" xfId="0" applyFont="1" applyBorder="1" applyAlignment="1">
      <alignment horizontal="right" vertical="center"/>
    </xf>
    <xf numFmtId="0" fontId="15" fillId="0" borderId="0" xfId="0" applyFont="1" applyAlignment="1">
      <alignment horizontal="left" vertical="center" wrapText="1"/>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6" fillId="0" borderId="0" xfId="0" applyFont="1" applyAlignment="1">
      <alignment horizontal="left" vertical="center" wrapText="1"/>
    </xf>
    <xf numFmtId="0" fontId="11" fillId="0" borderId="0" xfId="0" applyFont="1" applyAlignment="1">
      <alignment horizontal="center" vertical="center"/>
    </xf>
    <xf numFmtId="0" fontId="11" fillId="0" borderId="7"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0" borderId="0" xfId="0" applyFont="1" applyAlignment="1"/>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5" fillId="0" borderId="0" xfId="0" applyFont="1" applyAlignment="1">
      <alignment horizontal="left"/>
    </xf>
    <xf numFmtId="0" fontId="11" fillId="0" borderId="0" xfId="0" applyFont="1" applyAlignment="1" applyProtection="1">
      <alignment horizontal="center" vertical="center" wrapTex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4" fillId="0" borderId="20" xfId="0" applyFont="1" applyBorder="1" applyAlignment="1">
      <alignment horizontal="center" vertical="center" wrapText="1"/>
    </xf>
    <xf numFmtId="0" fontId="19" fillId="0" borderId="0" xfId="0" applyFont="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3" xfId="0" applyFont="1" applyBorder="1" applyAlignment="1">
      <alignment horizontal="right" vertical="center"/>
    </xf>
    <xf numFmtId="0" fontId="11" fillId="0" borderId="11" xfId="0" applyFont="1" applyBorder="1" applyAlignment="1">
      <alignment horizontal="right" vertical="center"/>
    </xf>
    <xf numFmtId="0" fontId="26" fillId="0" borderId="1" xfId="0" applyFont="1" applyBorder="1" applyAlignment="1">
      <alignment horizontal="center" vertical="center" shrinkToFit="1"/>
    </xf>
    <xf numFmtId="0" fontId="24" fillId="0" borderId="0" xfId="0" applyFont="1" applyAlignment="1">
      <alignment horizontal="left" vertical="center"/>
    </xf>
    <xf numFmtId="0" fontId="24" fillId="0" borderId="0" xfId="0" applyFont="1" applyAlignment="1">
      <alignment horizontal="center" vertical="center"/>
    </xf>
    <xf numFmtId="0" fontId="25"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cellXfs>
  <cellStyles count="1">
    <cellStyle name="標準" xfId="0" builtinId="0"/>
  </cellStyles>
  <dxfs count="26">
    <dxf>
      <font>
        <b/>
        <i val="0"/>
        <color rgb="FFC00000"/>
      </font>
      <fill>
        <patternFill>
          <bgColor rgb="FFFFCCFF"/>
        </patternFill>
      </fill>
      <border>
        <vertical/>
        <horizontal/>
      </border>
    </dxf>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toko-k\AppData\Local\Box\Box%20Edit\Documents\gFTa2uULu06qJ45djz74dQ==\&#65288;&#26356;&#26032;&#20013;&#65289;&#12304;&#27096;&#24335;&#65297;&#65288;&#26412;&#20307;&#12539;&#21029;&#32025;&#65289;&#12305;&#25945;&#32946;&#35506;&#31243;&#29305;&#20363;&#26657;&#25351;&#23450;&#30003;&#35531;&#26360;.xlsx" TargetMode="External"/><Relationship Id="rId1" Type="http://schemas.openxmlformats.org/officeDocument/2006/relationships/externalLinkPath" Target="/Users/satoko-k/AppData/Local/Box/Box%20Edit/Documents/gFTa2uULu06qJ45djz74dQ==/&#65288;&#26356;&#26032;&#20013;&#65289;&#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12"/>
  <sheetViews>
    <sheetView showGridLines="0" tabSelected="1" view="pageBreakPreview" zoomScale="60" zoomScaleNormal="85" workbookViewId="0">
      <selection activeCell="J5" sqref="J5"/>
    </sheetView>
  </sheetViews>
  <sheetFormatPr defaultColWidth="9" defaultRowHeight="14.4"/>
  <cols>
    <col min="1" max="1" width="9" style="25"/>
    <col min="2" max="2" width="3.8984375" style="25" customWidth="1"/>
    <col min="3" max="8" width="10.8984375" style="25" customWidth="1"/>
    <col min="9" max="9" width="10.8984375" style="28" customWidth="1"/>
    <col min="10" max="10" width="49.3984375" style="28" bestFit="1" customWidth="1"/>
    <col min="11" max="20" width="6.19921875" style="3" customWidth="1"/>
    <col min="21" max="28" width="9" style="3"/>
    <col min="29" max="16384" width="9" style="2"/>
  </cols>
  <sheetData>
    <row r="1" spans="1:10" s="1" customFormat="1">
      <c r="A1" s="15"/>
      <c r="B1" s="15"/>
      <c r="C1" s="15"/>
      <c r="D1" s="15"/>
      <c r="E1" s="15"/>
      <c r="F1" s="15"/>
      <c r="G1" s="15"/>
      <c r="H1" s="15"/>
      <c r="I1" s="15"/>
      <c r="J1" s="16" t="s">
        <v>0</v>
      </c>
    </row>
    <row r="2" spans="1:10" s="1" customFormat="1">
      <c r="A2" s="15"/>
      <c r="B2" s="15"/>
      <c r="C2" s="15"/>
      <c r="D2" s="15"/>
      <c r="E2" s="15"/>
      <c r="F2" s="15"/>
      <c r="G2" s="15"/>
      <c r="H2" s="15"/>
      <c r="I2" s="15"/>
      <c r="J2" s="15"/>
    </row>
    <row r="3" spans="1:10" s="1" customFormat="1" ht="23.4">
      <c r="A3" s="120" t="s">
        <v>1</v>
      </c>
      <c r="B3" s="120"/>
      <c r="C3" s="120"/>
      <c r="D3" s="120"/>
      <c r="E3" s="120"/>
      <c r="F3" s="120"/>
      <c r="G3" s="120"/>
      <c r="H3" s="120"/>
      <c r="I3" s="120"/>
      <c r="J3" s="120"/>
    </row>
    <row r="4" spans="1:10" s="1" customFormat="1">
      <c r="A4" s="17"/>
      <c r="B4" s="17"/>
      <c r="C4" s="17"/>
      <c r="D4" s="17"/>
      <c r="E4" s="17"/>
      <c r="F4" s="17"/>
      <c r="G4" s="17"/>
      <c r="H4" s="17"/>
      <c r="I4" s="17"/>
      <c r="J4" s="17"/>
    </row>
    <row r="5" spans="1:10" s="1" customFormat="1" ht="30" customHeight="1">
      <c r="A5" s="17"/>
      <c r="B5" s="17"/>
      <c r="C5" s="17"/>
      <c r="D5" s="17"/>
      <c r="E5" s="105" t="s">
        <v>2</v>
      </c>
      <c r="F5" s="106"/>
      <c r="G5" s="106"/>
      <c r="H5" s="106"/>
      <c r="I5" s="107"/>
      <c r="J5" s="19"/>
    </row>
    <row r="6" spans="1:10" s="1" customFormat="1" ht="18">
      <c r="A6" s="124" t="s">
        <v>3</v>
      </c>
      <c r="B6" s="124"/>
      <c r="C6" s="124"/>
      <c r="D6" s="124"/>
      <c r="E6" s="124"/>
      <c r="F6" s="124"/>
      <c r="G6" s="124"/>
      <c r="H6" s="124"/>
      <c r="I6" s="124"/>
      <c r="J6" s="124"/>
    </row>
    <row r="7" spans="1:10" s="1" customFormat="1" ht="30" customHeight="1">
      <c r="A7" s="17"/>
      <c r="B7" s="17"/>
      <c r="C7" s="17"/>
      <c r="D7" s="17"/>
      <c r="E7" s="105" t="s">
        <v>4</v>
      </c>
      <c r="F7" s="106"/>
      <c r="G7" s="106"/>
      <c r="H7" s="106"/>
      <c r="I7" s="107"/>
      <c r="J7" s="20"/>
    </row>
    <row r="8" spans="1:10" s="1" customFormat="1" ht="30" customHeight="1">
      <c r="A8" s="17"/>
      <c r="B8" s="17"/>
      <c r="C8" s="17"/>
      <c r="D8" s="17"/>
      <c r="E8" s="105" t="s">
        <v>5</v>
      </c>
      <c r="F8" s="106"/>
      <c r="G8" s="106"/>
      <c r="H8" s="106"/>
      <c r="I8" s="107"/>
      <c r="J8" s="21"/>
    </row>
    <row r="9" spans="1:10" s="1" customFormat="1">
      <c r="A9" s="17"/>
      <c r="B9" s="17"/>
      <c r="C9" s="17"/>
      <c r="D9" s="17"/>
      <c r="E9" s="17"/>
      <c r="F9" s="17"/>
      <c r="G9" s="17"/>
      <c r="H9" s="17"/>
      <c r="I9" s="17"/>
      <c r="J9" s="17"/>
    </row>
    <row r="10" spans="1:10" s="1" customFormat="1">
      <c r="A10" s="17"/>
      <c r="B10" s="88" t="str">
        <f>IF(OR(J5="",J7="",J8=""),"エラー！入力されていない箇所があります。",IF(ISERROR(FIND("　",J8)),"エラー！氏と名の間には全角スペースを空けてください。",""))</f>
        <v>エラー！入力されていない箇所があります。</v>
      </c>
      <c r="C10" s="88"/>
      <c r="D10" s="88"/>
      <c r="E10" s="88"/>
      <c r="F10" s="88"/>
      <c r="G10" s="88"/>
      <c r="H10" s="88"/>
      <c r="I10" s="88"/>
      <c r="J10" s="88"/>
    </row>
    <row r="11" spans="1:10" s="1" customFormat="1" ht="41.25" customHeight="1">
      <c r="A11" s="108" t="s">
        <v>6</v>
      </c>
      <c r="B11" s="108"/>
      <c r="C11" s="108"/>
      <c r="D11" s="108"/>
      <c r="E11" s="108"/>
      <c r="F11" s="108"/>
      <c r="G11" s="108"/>
      <c r="H11" s="108"/>
      <c r="I11" s="108"/>
      <c r="J11" s="108"/>
    </row>
    <row r="12" spans="1:10" s="1" customFormat="1">
      <c r="A12" s="15"/>
      <c r="B12" s="15"/>
      <c r="C12" s="15"/>
      <c r="D12" s="15"/>
      <c r="E12" s="15"/>
      <c r="F12" s="15"/>
      <c r="G12" s="15"/>
      <c r="H12" s="15"/>
      <c r="I12" s="15"/>
      <c r="J12" s="15"/>
    </row>
    <row r="13" spans="1:10" s="1" customFormat="1" ht="18">
      <c r="A13" s="104" t="s">
        <v>7</v>
      </c>
      <c r="B13" s="104"/>
      <c r="C13" s="104"/>
      <c r="D13" s="104"/>
      <c r="E13" s="104"/>
      <c r="F13" s="104"/>
      <c r="G13" s="104"/>
      <c r="H13" s="104"/>
      <c r="I13" s="104"/>
      <c r="J13" s="104"/>
    </row>
    <row r="14" spans="1:10" s="1" customFormat="1" ht="22.5" customHeight="1">
      <c r="A14" s="15"/>
      <c r="B14" s="15"/>
      <c r="C14" s="15"/>
      <c r="D14" s="15"/>
      <c r="E14" s="15"/>
      <c r="F14" s="15"/>
      <c r="G14" s="15"/>
      <c r="H14" s="15"/>
      <c r="I14" s="15"/>
      <c r="J14" s="15"/>
    </row>
    <row r="15" spans="1:10" s="1" customFormat="1">
      <c r="A15" s="67" t="s">
        <v>8</v>
      </c>
      <c r="B15" s="67"/>
      <c r="C15" s="67"/>
      <c r="D15" s="67"/>
      <c r="E15" s="67"/>
      <c r="F15" s="67"/>
      <c r="G15" s="67"/>
      <c r="H15" s="67"/>
      <c r="I15" s="67"/>
      <c r="J15" s="67"/>
    </row>
    <row r="16" spans="1:10" s="1" customFormat="1" ht="7.5" customHeight="1">
      <c r="A16" s="15"/>
      <c r="B16" s="15"/>
      <c r="C16" s="15"/>
      <c r="D16" s="15"/>
      <c r="E16" s="15"/>
      <c r="F16" s="15"/>
      <c r="G16" s="15"/>
      <c r="H16" s="15"/>
      <c r="I16" s="15"/>
      <c r="J16" s="15"/>
    </row>
    <row r="17" spans="1:10" s="1" customFormat="1" ht="30" customHeight="1">
      <c r="A17" s="15"/>
      <c r="B17" s="115" t="s">
        <v>9</v>
      </c>
      <c r="C17" s="115"/>
      <c r="D17" s="115"/>
      <c r="E17" s="129"/>
      <c r="F17" s="130"/>
      <c r="G17" s="130"/>
      <c r="H17" s="130"/>
      <c r="I17" s="131"/>
      <c r="J17" s="15"/>
    </row>
    <row r="18" spans="1:10" s="1" customFormat="1" ht="7.5" customHeight="1">
      <c r="A18" s="15"/>
      <c r="B18" s="15"/>
      <c r="C18" s="15"/>
      <c r="D18" s="15"/>
      <c r="E18" s="15"/>
      <c r="F18" s="15"/>
      <c r="G18" s="15"/>
      <c r="H18" s="15"/>
      <c r="I18" s="15"/>
      <c r="J18" s="15"/>
    </row>
    <row r="19" spans="1:10" s="1" customFormat="1" ht="12.75" customHeight="1">
      <c r="A19" s="15"/>
      <c r="B19" s="102" t="s">
        <v>287</v>
      </c>
      <c r="C19" s="102"/>
      <c r="D19" s="103"/>
      <c r="E19" s="109"/>
      <c r="F19" s="110"/>
      <c r="G19" s="110"/>
      <c r="H19" s="110"/>
      <c r="I19" s="111"/>
      <c r="J19" s="15"/>
    </row>
    <row r="20" spans="1:10" s="1" customFormat="1" ht="30" customHeight="1">
      <c r="A20" s="15"/>
      <c r="B20" s="102"/>
      <c r="C20" s="102"/>
      <c r="D20" s="103"/>
      <c r="E20" s="126"/>
      <c r="F20" s="127"/>
      <c r="G20" s="127"/>
      <c r="H20" s="127"/>
      <c r="I20" s="128"/>
      <c r="J20" s="15"/>
    </row>
    <row r="21" spans="1:10" s="1" customFormat="1" ht="7.5" customHeight="1">
      <c r="A21" s="15"/>
      <c r="B21" s="15"/>
      <c r="C21" s="15"/>
      <c r="D21" s="15"/>
      <c r="E21" s="15"/>
      <c r="F21" s="15"/>
      <c r="G21" s="15"/>
      <c r="H21" s="15"/>
      <c r="I21" s="15"/>
      <c r="J21" s="15"/>
    </row>
    <row r="22" spans="1:10" s="1" customFormat="1" ht="35.25" customHeight="1">
      <c r="A22" s="15"/>
      <c r="B22" s="102" t="s">
        <v>218</v>
      </c>
      <c r="C22" s="115"/>
      <c r="D22" s="115"/>
      <c r="E22" s="125"/>
      <c r="F22" s="125"/>
      <c r="G22" s="125"/>
      <c r="H22" s="125"/>
      <c r="I22" s="125"/>
      <c r="J22" s="15"/>
    </row>
    <row r="23" spans="1:10" s="1" customFormat="1" ht="35.25" customHeight="1">
      <c r="A23" s="15"/>
      <c r="B23" s="112" t="str">
        <f>IF(E17="私立（学校設置会社立）","構造改革特別区域法第12条第1項の認定を受けた地方公共団体名","")</f>
        <v/>
      </c>
      <c r="C23" s="112"/>
      <c r="D23" s="112"/>
      <c r="E23" s="132"/>
      <c r="F23" s="132"/>
      <c r="G23" s="132"/>
      <c r="H23" s="132"/>
      <c r="I23" s="132"/>
      <c r="J23" s="15"/>
    </row>
    <row r="24" spans="1:10" s="1" customFormat="1" ht="7.5" customHeight="1">
      <c r="A24" s="15"/>
      <c r="B24" s="15"/>
      <c r="C24" s="15"/>
      <c r="D24" s="15"/>
      <c r="E24" s="15"/>
      <c r="F24" s="15"/>
      <c r="G24" s="15"/>
      <c r="H24" s="15"/>
      <c r="I24" s="15"/>
      <c r="J24" s="15"/>
    </row>
    <row r="25" spans="1:10" s="1" customFormat="1">
      <c r="A25" s="15"/>
      <c r="B25" s="84"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84"/>
      <c r="D25" s="84"/>
      <c r="E25" s="84"/>
      <c r="F25" s="84"/>
      <c r="G25" s="84"/>
      <c r="H25" s="84"/>
      <c r="I25" s="84"/>
      <c r="J25" s="84"/>
    </row>
    <row r="26" spans="1:10" s="1" customFormat="1">
      <c r="A26" s="15"/>
      <c r="B26" s="15"/>
      <c r="C26" s="15"/>
      <c r="D26" s="15"/>
      <c r="E26" s="15"/>
      <c r="F26" s="15"/>
      <c r="G26" s="15"/>
      <c r="H26" s="15"/>
      <c r="I26" s="15"/>
      <c r="J26" s="15"/>
    </row>
    <row r="27" spans="1:10" s="1" customFormat="1">
      <c r="A27" s="67" t="s">
        <v>10</v>
      </c>
      <c r="B27" s="67"/>
      <c r="C27" s="67"/>
      <c r="D27" s="67"/>
      <c r="E27" s="67"/>
      <c r="F27" s="67"/>
      <c r="G27" s="67"/>
      <c r="H27" s="67"/>
      <c r="I27" s="67"/>
      <c r="J27" s="67"/>
    </row>
    <row r="28" spans="1:10" s="1" customFormat="1" ht="7.5" customHeight="1">
      <c r="A28" s="15"/>
      <c r="B28" s="15"/>
      <c r="C28" s="15"/>
      <c r="D28" s="15"/>
      <c r="E28" s="15"/>
      <c r="F28" s="15"/>
      <c r="G28" s="15"/>
      <c r="H28" s="15"/>
      <c r="I28" s="15"/>
      <c r="J28" s="15"/>
    </row>
    <row r="29" spans="1:10" s="1" customFormat="1" ht="30" customHeight="1">
      <c r="A29" s="15"/>
      <c r="B29" s="15"/>
      <c r="C29" s="121"/>
      <c r="D29" s="122"/>
      <c r="E29" s="122"/>
      <c r="F29" s="122"/>
      <c r="G29" s="123"/>
      <c r="H29" s="15"/>
      <c r="I29" s="65">
        <f>'別紙２　学校一覧（変更）'!F7</f>
        <v>0</v>
      </c>
      <c r="J29" s="32" t="s">
        <v>288</v>
      </c>
    </row>
    <row r="30" spans="1:10" s="1" customFormat="1" ht="7.5" customHeight="1">
      <c r="A30" s="15"/>
      <c r="B30" s="15"/>
      <c r="C30" s="15"/>
      <c r="D30" s="15"/>
      <c r="E30" s="15"/>
      <c r="F30" s="15"/>
      <c r="G30" s="15"/>
      <c r="H30" s="15"/>
      <c r="I30" s="15"/>
      <c r="J30" s="15"/>
    </row>
    <row r="31" spans="1:10" s="1" customFormat="1" ht="34.5" customHeight="1">
      <c r="A31" s="15"/>
      <c r="B31" s="15"/>
      <c r="C31" s="25"/>
      <c r="D31" s="102"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102"/>
      <c r="F31" s="102"/>
      <c r="G31" s="102"/>
      <c r="H31" s="102"/>
      <c r="I31" s="102"/>
      <c r="J31" s="102"/>
    </row>
    <row r="32" spans="1:10" s="1" customFormat="1">
      <c r="A32" s="15"/>
      <c r="B32" s="88" t="str">
        <f>IF(C29="","エラー！学校種を選択してください。","")</f>
        <v>エラー！学校種を選択してください。</v>
      </c>
      <c r="C32" s="88"/>
      <c r="D32" s="88"/>
      <c r="E32" s="88"/>
      <c r="F32" s="88"/>
      <c r="G32" s="88"/>
      <c r="H32" s="88"/>
      <c r="I32" s="88"/>
      <c r="J32" s="88"/>
    </row>
    <row r="33" spans="1:10" s="1" customFormat="1">
      <c r="A33" s="15"/>
      <c r="B33" s="15"/>
      <c r="C33" s="15"/>
      <c r="D33" s="15"/>
      <c r="E33" s="15"/>
      <c r="F33" s="15"/>
      <c r="G33" s="15"/>
      <c r="H33" s="15"/>
      <c r="I33" s="15"/>
      <c r="J33" s="15"/>
    </row>
    <row r="34" spans="1:10" s="1" customFormat="1">
      <c r="A34" s="67" t="s">
        <v>11</v>
      </c>
      <c r="B34" s="67"/>
      <c r="C34" s="67"/>
      <c r="D34" s="67"/>
      <c r="E34" s="67"/>
      <c r="F34" s="67"/>
      <c r="G34" s="67"/>
      <c r="H34" s="67"/>
      <c r="I34" s="67"/>
      <c r="J34" s="67"/>
    </row>
    <row r="35" spans="1:10" s="1" customFormat="1" ht="7.5" customHeight="1">
      <c r="A35" s="15"/>
      <c r="B35" s="15"/>
      <c r="C35" s="15"/>
      <c r="D35" s="15"/>
      <c r="E35" s="15"/>
      <c r="F35" s="15"/>
      <c r="G35" s="15"/>
      <c r="H35" s="15"/>
      <c r="I35" s="15"/>
      <c r="J35" s="15"/>
    </row>
    <row r="36" spans="1:10" s="1" customFormat="1" ht="30" customHeight="1">
      <c r="A36" s="15"/>
      <c r="B36" s="15"/>
      <c r="C36" s="115" t="s">
        <v>12</v>
      </c>
      <c r="D36" s="115"/>
      <c r="E36" s="115"/>
      <c r="F36" s="18" t="s">
        <v>13</v>
      </c>
      <c r="G36" s="26"/>
      <c r="H36" s="25" t="s">
        <v>14</v>
      </c>
      <c r="I36" s="15"/>
      <c r="J36" s="15"/>
    </row>
    <row r="37" spans="1:10" s="1" customFormat="1" ht="7.5" customHeight="1">
      <c r="A37" s="15"/>
      <c r="B37" s="15"/>
      <c r="C37" s="15"/>
      <c r="D37" s="15"/>
      <c r="E37" s="15"/>
      <c r="F37" s="15"/>
      <c r="G37" s="15"/>
      <c r="H37" s="15"/>
      <c r="I37" s="15"/>
      <c r="J37" s="15"/>
    </row>
    <row r="38" spans="1:10" s="1" customFormat="1">
      <c r="A38" s="15"/>
      <c r="B38" s="88" t="str">
        <f>IF(G36="","エラー！入力してください。",IF(DATEVALUE("令和"&amp;G36&amp;"年4月1日")&lt;J5,"エラー！開始年度が不正です。",""))</f>
        <v>エラー！入力してください。</v>
      </c>
      <c r="C38" s="88"/>
      <c r="D38" s="88"/>
      <c r="E38" s="88"/>
      <c r="F38" s="88"/>
      <c r="G38" s="88"/>
      <c r="H38" s="88"/>
      <c r="I38" s="88"/>
      <c r="J38" s="88"/>
    </row>
    <row r="39" spans="1:10" s="1" customFormat="1">
      <c r="A39" s="15"/>
      <c r="B39" s="24"/>
      <c r="C39" s="24"/>
      <c r="D39" s="24"/>
      <c r="E39" s="24"/>
      <c r="F39" s="24"/>
      <c r="G39" s="24"/>
      <c r="H39" s="24"/>
      <c r="I39" s="24"/>
      <c r="J39" s="24"/>
    </row>
    <row r="40" spans="1:10" s="1" customFormat="1">
      <c r="A40" s="67" t="s">
        <v>15</v>
      </c>
      <c r="B40" s="67"/>
      <c r="C40" s="67"/>
      <c r="D40" s="67"/>
      <c r="E40" s="67"/>
      <c r="F40" s="67"/>
      <c r="G40" s="67"/>
      <c r="H40" s="67"/>
      <c r="I40" s="67"/>
      <c r="J40" s="67"/>
    </row>
    <row r="41" spans="1:10" s="1" customFormat="1" ht="57" customHeight="1">
      <c r="A41" s="15"/>
      <c r="B41" s="89"/>
      <c r="C41" s="90"/>
      <c r="D41" s="90"/>
      <c r="E41" s="90"/>
      <c r="F41" s="90"/>
      <c r="G41" s="90"/>
      <c r="H41" s="90"/>
      <c r="I41" s="90"/>
      <c r="J41" s="91"/>
    </row>
    <row r="42" spans="1:10" s="1" customFormat="1" ht="7.5" customHeight="1">
      <c r="A42" s="15"/>
      <c r="B42" s="15"/>
      <c r="C42" s="15"/>
      <c r="D42" s="15"/>
      <c r="E42" s="15"/>
      <c r="F42" s="15"/>
      <c r="G42" s="15"/>
      <c r="H42" s="15"/>
      <c r="I42" s="15"/>
      <c r="J42" s="15"/>
    </row>
    <row r="43" spans="1:10" s="1" customFormat="1">
      <c r="A43" s="15"/>
      <c r="B43" s="88" t="str">
        <f>IF(B41="","エラー！変更内容と変更理由を記載してください。","")</f>
        <v>エラー！変更内容と変更理由を記載してください。</v>
      </c>
      <c r="C43" s="88"/>
      <c r="D43" s="88"/>
      <c r="E43" s="88"/>
      <c r="F43" s="88"/>
      <c r="G43" s="88"/>
      <c r="H43" s="88"/>
      <c r="I43" s="88"/>
      <c r="J43" s="88"/>
    </row>
    <row r="44" spans="1:10" s="1" customFormat="1">
      <c r="A44" s="15"/>
      <c r="B44" s="24"/>
      <c r="C44" s="24"/>
      <c r="D44" s="24"/>
      <c r="E44" s="24"/>
      <c r="F44" s="24"/>
      <c r="G44" s="24"/>
      <c r="H44" s="24"/>
      <c r="I44" s="24"/>
      <c r="J44" s="24"/>
    </row>
    <row r="45" spans="1:10">
      <c r="A45" s="68" t="str">
        <f>"５　変更後の特別の教育課程における各教科等の授業時数を別紙１"&amp;IF(C29="小学校","－１",IF(OR(C29="中学校",C29="中等教育学校前期課程"),"－２",IF(C29="義務教育学校","－１及び１－２","")))&amp;"の教育課程表に入力してください。"</f>
        <v>５　変更後の特別の教育課程における各教科等の授業時数を別紙１の教育課程表に入力してください。</v>
      </c>
      <c r="B45" s="68"/>
      <c r="C45" s="68"/>
      <c r="D45" s="68"/>
      <c r="E45" s="68"/>
      <c r="F45" s="68"/>
      <c r="G45" s="68"/>
      <c r="H45" s="68"/>
      <c r="I45" s="68"/>
      <c r="J45" s="68"/>
    </row>
    <row r="46" spans="1:10">
      <c r="B46" s="113"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6" s="113"/>
      <c r="D46" s="113"/>
      <c r="E46" s="113"/>
      <c r="F46" s="113"/>
      <c r="G46" s="113"/>
      <c r="H46" s="113"/>
      <c r="I46" s="113"/>
      <c r="J46" s="113"/>
    </row>
    <row r="48" spans="1:10" ht="28.5" customHeight="1">
      <c r="A48" s="86" t="s">
        <v>16</v>
      </c>
      <c r="B48" s="86"/>
      <c r="C48" s="86"/>
      <c r="D48" s="86"/>
      <c r="E48" s="86"/>
      <c r="F48" s="86"/>
      <c r="G48" s="86"/>
      <c r="H48" s="86"/>
      <c r="I48" s="86"/>
      <c r="J48" s="86"/>
    </row>
    <row r="49" spans="1:20">
      <c r="C49" s="26"/>
      <c r="D49" s="25" t="s">
        <v>17</v>
      </c>
      <c r="G49" s="26"/>
      <c r="H49" s="25" t="s">
        <v>18</v>
      </c>
    </row>
    <row r="50" spans="1:20">
      <c r="C50" s="26"/>
      <c r="D50" s="25" t="s">
        <v>19</v>
      </c>
      <c r="G50" s="26"/>
      <c r="H50" s="25" t="s">
        <v>20</v>
      </c>
    </row>
    <row r="51" spans="1:20">
      <c r="C51" s="26"/>
      <c r="D51" s="25" t="s">
        <v>21</v>
      </c>
      <c r="G51" s="26"/>
      <c r="H51" s="25" t="s">
        <v>22</v>
      </c>
    </row>
    <row r="52" spans="1:20">
      <c r="C52" s="26"/>
      <c r="D52" s="25" t="s">
        <v>23</v>
      </c>
      <c r="G52" s="26"/>
      <c r="H52" s="25" t="s">
        <v>24</v>
      </c>
    </row>
    <row r="53" spans="1:20">
      <c r="C53" s="26"/>
      <c r="D53" s="25" t="s">
        <v>25</v>
      </c>
      <c r="G53" s="26"/>
      <c r="H53" s="25" t="s">
        <v>26</v>
      </c>
    </row>
    <row r="54" spans="1:20">
      <c r="C54" s="26"/>
      <c r="D54" s="25" t="s">
        <v>27</v>
      </c>
      <c r="G54" s="26"/>
      <c r="H54" s="25" t="s">
        <v>28</v>
      </c>
    </row>
    <row r="55" spans="1:20">
      <c r="C55" s="26"/>
      <c r="D55" s="25" t="s">
        <v>29</v>
      </c>
      <c r="G55" s="26"/>
      <c r="H55" s="25" t="s">
        <v>30</v>
      </c>
    </row>
    <row r="56" spans="1:20">
      <c r="C56" s="26"/>
      <c r="D56" s="25" t="s">
        <v>31</v>
      </c>
      <c r="G56" s="26"/>
      <c r="H56" s="25" t="s">
        <v>32</v>
      </c>
    </row>
    <row r="57" spans="1:20">
      <c r="C57" s="26"/>
      <c r="D57" s="25" t="s">
        <v>33</v>
      </c>
      <c r="H57" s="25" t="str">
        <f>IF(G56="✔","→ 以下、具体的に記載してください。","")</f>
        <v/>
      </c>
    </row>
    <row r="58" spans="1:20" ht="27" customHeight="1">
      <c r="H58" s="87"/>
      <c r="I58" s="87"/>
      <c r="J58" s="87"/>
    </row>
    <row r="59" spans="1:20" s="1" customFormat="1" ht="7.5" customHeight="1">
      <c r="A59" s="15"/>
      <c r="B59" s="15"/>
      <c r="C59" s="15"/>
      <c r="D59" s="15"/>
      <c r="E59" s="15"/>
      <c r="F59" s="15"/>
      <c r="G59" s="15"/>
      <c r="H59" s="15"/>
      <c r="I59" s="15"/>
      <c r="J59" s="15"/>
    </row>
    <row r="60" spans="1:20" ht="14.25" customHeight="1">
      <c r="B60" s="88" t="str">
        <f>IF(COUNTIF(C49:C57,"✔")+COUNTIF(G49:G56,"✔")=0,"エラー！当てはまるものにチェックを付してください。",IF(AND(G56="✔",H58=""),"エラー！具体的に記載してください。",""))</f>
        <v>エラー！当てはまるものにチェックを付してください。</v>
      </c>
      <c r="C60" s="88"/>
      <c r="D60" s="88"/>
      <c r="E60" s="88"/>
      <c r="F60" s="88"/>
      <c r="G60" s="88"/>
      <c r="H60" s="88"/>
      <c r="I60" s="88"/>
      <c r="J60" s="88"/>
    </row>
    <row r="61" spans="1:20" ht="14.25" customHeight="1">
      <c r="H61" s="22"/>
      <c r="I61" s="22"/>
      <c r="J61" s="22"/>
    </row>
    <row r="62" spans="1:20" ht="13.5" customHeight="1">
      <c r="A62" s="86" t="s">
        <v>34</v>
      </c>
      <c r="B62" s="86"/>
      <c r="C62" s="86"/>
      <c r="D62" s="86"/>
      <c r="E62" s="86"/>
      <c r="F62" s="86"/>
      <c r="G62" s="86"/>
      <c r="H62" s="86"/>
      <c r="I62" s="86"/>
      <c r="J62" s="86"/>
      <c r="K62" s="4"/>
      <c r="L62" s="4"/>
      <c r="M62" s="4"/>
      <c r="N62" s="4"/>
    </row>
    <row r="63" spans="1:20">
      <c r="B63" s="113" t="str">
        <f>IF(COUNTBLANK('別紙２　学校一覧（変更）'!T13:T90)+COUNTBLANK('別紙２　学校一覧（変更）'!C8)+COUNTBLANK('別紙２　学校一覧（変更）'!F8)=80,"","エラー！別紙２にエラーがあります。")</f>
        <v>エラー！別紙２にエラーがあります。</v>
      </c>
      <c r="C63" s="113"/>
      <c r="D63" s="113"/>
      <c r="E63" s="113"/>
      <c r="F63" s="113"/>
      <c r="G63" s="113"/>
      <c r="H63" s="113"/>
      <c r="I63" s="113"/>
      <c r="J63" s="113"/>
      <c r="K63" s="13"/>
      <c r="L63" s="13"/>
      <c r="M63" s="13"/>
      <c r="N63" s="13"/>
      <c r="O63" s="13"/>
      <c r="P63" s="13"/>
      <c r="Q63" s="13"/>
      <c r="R63" s="13"/>
      <c r="S63" s="13"/>
      <c r="T63" s="13"/>
    </row>
    <row r="64" spans="1:20">
      <c r="B64" s="27"/>
      <c r="C64" s="27"/>
      <c r="D64" s="27"/>
      <c r="E64" s="27"/>
      <c r="F64" s="27"/>
      <c r="G64" s="27"/>
      <c r="H64" s="27"/>
      <c r="I64" s="27"/>
      <c r="J64" s="27"/>
      <c r="K64" s="13"/>
      <c r="L64" s="13"/>
      <c r="M64" s="13"/>
      <c r="N64" s="13"/>
      <c r="O64" s="13"/>
      <c r="P64" s="13"/>
      <c r="Q64" s="13"/>
      <c r="R64" s="13"/>
      <c r="S64" s="13"/>
      <c r="T64" s="13"/>
    </row>
    <row r="65" spans="1:28">
      <c r="A65" s="68" t="s">
        <v>35</v>
      </c>
      <c r="B65" s="68"/>
      <c r="C65" s="68"/>
      <c r="D65" s="68"/>
      <c r="E65" s="68"/>
      <c r="F65" s="68"/>
      <c r="G65" s="68"/>
      <c r="H65" s="68"/>
      <c r="I65" s="68"/>
      <c r="J65" s="68"/>
    </row>
    <row r="66" spans="1:28">
      <c r="A66" s="92" t="s">
        <v>36</v>
      </c>
      <c r="B66" s="92"/>
      <c r="C66" s="92"/>
      <c r="D66" s="92"/>
      <c r="E66" s="92"/>
      <c r="F66" s="92"/>
      <c r="G66" s="92"/>
      <c r="H66" s="92"/>
      <c r="I66" s="92"/>
      <c r="J66" s="92"/>
    </row>
    <row r="67" spans="1:28" ht="30" customHeight="1">
      <c r="B67" s="29" t="s">
        <v>37</v>
      </c>
      <c r="C67" s="26"/>
      <c r="D67" s="66" t="s">
        <v>38</v>
      </c>
      <c r="E67" s="66"/>
      <c r="F67" s="66"/>
      <c r="G67" s="66"/>
      <c r="H67" s="66"/>
      <c r="I67" s="66"/>
      <c r="J67" s="66"/>
    </row>
    <row r="68" spans="1:28">
      <c r="A68" s="92" t="s">
        <v>39</v>
      </c>
      <c r="B68" s="92"/>
      <c r="C68" s="92"/>
      <c r="D68" s="92"/>
      <c r="E68" s="92"/>
      <c r="F68" s="92"/>
      <c r="G68" s="92"/>
      <c r="H68" s="92"/>
      <c r="I68" s="92"/>
      <c r="J68" s="92"/>
    </row>
    <row r="69" spans="1:28" ht="52.5" customHeight="1">
      <c r="B69" s="29" t="s">
        <v>40</v>
      </c>
      <c r="C69" s="26"/>
      <c r="D69" s="85" t="str">
        <f>"５の授業時数により編成する変更後の特別の教育課程について、教育基本法（平成18年法律第120号）及び学校教育法（昭和22年法律第26号）に規定する各学校の教育の目標に関する規定等に照らして適切であることを、"&amp;E20&amp;"において確認済である。"</f>
        <v>５の授業時数により編成する変更後の特別の教育課程について、教育基本法（平成18年法律第120号）及び学校教育法（昭和22年法律第26号）に規定する各学校の教育の目標に関する規定等に照らして適切であることを、において確認済である。</v>
      </c>
      <c r="E69" s="85"/>
      <c r="F69" s="85"/>
      <c r="G69" s="85"/>
      <c r="H69" s="85"/>
      <c r="I69" s="85"/>
      <c r="J69" s="85"/>
    </row>
    <row r="70" spans="1:28" ht="30" customHeight="1">
      <c r="B70" s="29" t="s">
        <v>41</v>
      </c>
      <c r="C70" s="26"/>
      <c r="D70" s="85" t="str">
        <f>"５の授業時数により編成する変更後の特別の教育課程において、学習指導要領において全ての児童生徒に履修させる内容として定められている事項が適切に取り扱われていることを、"&amp;E20&amp;"において確認済である。"</f>
        <v>５の授業時数により編成する変更後の特別の教育課程において、学習指導要領において全ての児童生徒に履修させる内容として定められている事項が適切に取り扱われていることを、において確認済である。</v>
      </c>
      <c r="E70" s="85"/>
      <c r="F70" s="85"/>
      <c r="G70" s="85"/>
      <c r="H70" s="85"/>
      <c r="I70" s="85"/>
      <c r="J70" s="85"/>
    </row>
    <row r="71" spans="1:28" ht="30" customHeight="1">
      <c r="B71" s="29" t="s">
        <v>42</v>
      </c>
      <c r="C71" s="26"/>
      <c r="D71" s="85" t="str">
        <f>"５の授業時数により編成する変更後の特別の教育課程について、児童生徒の発達の段階並びに各教科等の特性に応じた内容の系統性及び体系性に配慮がなされていることを、"&amp;E20&amp;"において確認済である。"</f>
        <v>５の授業時数により編成する変更後の特別の教育課程について、児童生徒の発達の段階並びに各教科等の特性に応じた内容の系統性及び体系性に配慮がなされていることを、において確認済である。</v>
      </c>
      <c r="E71" s="85"/>
      <c r="F71" s="85"/>
      <c r="G71" s="85"/>
      <c r="H71" s="85"/>
      <c r="I71" s="85"/>
      <c r="J71" s="85"/>
    </row>
    <row r="72" spans="1:28" ht="30" customHeight="1">
      <c r="B72" s="29" t="s">
        <v>43</v>
      </c>
      <c r="C72" s="26"/>
      <c r="D72" s="85" t="str">
        <f>"５の授業時数により編成する変更後の特別の教育課程について、保護者の経済的負担への配慮その他の義務教育における機会均等の観点からの適切な配慮がなされていることを、"&amp;E20&amp;"において確認済である。"</f>
        <v>５の授業時数により編成する変更後の特別の教育課程について、保護者の経済的負担への配慮その他の義務教育における機会均等の観点からの適切な配慮がなされていることを、において確認済である。</v>
      </c>
      <c r="E72" s="85"/>
      <c r="F72" s="85"/>
      <c r="G72" s="85"/>
      <c r="H72" s="85"/>
      <c r="I72" s="85"/>
      <c r="J72" s="85"/>
    </row>
    <row r="73" spans="1:28" ht="30" customHeight="1">
      <c r="B73" s="29" t="s">
        <v>44</v>
      </c>
      <c r="C73" s="26"/>
      <c r="D73" s="116" t="str">
        <f>"５の授業時数により編成する変更後の特別の教育課程特別の教育課程において、②～⑤までに記載するものの他、児童生徒の転出入に対する配慮等の教育上必要な配慮がなされていることを、"&amp;E20&amp;"において確認済である。"</f>
        <v>５の授業時数により編成する変更後の特別の教育課程特別の教育課程において、②～⑤までに記載するものの他、児童生徒の転出入に対する配慮等の教育上必要な配慮がなされていることを、において確認済である。</v>
      </c>
      <c r="E73" s="117"/>
      <c r="F73" s="117"/>
      <c r="G73" s="117"/>
      <c r="H73" s="117"/>
      <c r="I73" s="117"/>
      <c r="J73" s="118"/>
      <c r="K73" s="2"/>
      <c r="L73" s="2"/>
      <c r="M73" s="2"/>
      <c r="N73" s="2"/>
      <c r="O73" s="2"/>
      <c r="P73" s="2"/>
      <c r="Q73" s="2"/>
      <c r="R73" s="2"/>
      <c r="S73" s="2"/>
      <c r="T73" s="2"/>
      <c r="U73" s="2"/>
      <c r="V73" s="2"/>
      <c r="W73" s="2"/>
      <c r="X73" s="2"/>
      <c r="Y73" s="2"/>
      <c r="Z73" s="2"/>
      <c r="AA73" s="2"/>
      <c r="AB73" s="2"/>
    </row>
    <row r="74" spans="1:28">
      <c r="A74" s="92" t="s">
        <v>45</v>
      </c>
      <c r="B74" s="92"/>
      <c r="C74" s="92"/>
      <c r="D74" s="92"/>
      <c r="E74" s="92"/>
      <c r="F74" s="92"/>
      <c r="G74" s="92"/>
      <c r="H74" s="92"/>
      <c r="I74" s="92"/>
      <c r="J74" s="92"/>
    </row>
    <row r="75" spans="1:28" ht="30" customHeight="1">
      <c r="B75" s="29" t="s">
        <v>46</v>
      </c>
      <c r="C75" s="26"/>
      <c r="D75" s="85" t="str">
        <f>"授業時数特例校制度実施要項に記載の事項について、７の各学校及び"&amp;E20&amp;"において確認済である。"</f>
        <v>授業時数特例校制度実施要項に記載の事項について、７の各学校及びにおいて確認済である。</v>
      </c>
      <c r="E75" s="85"/>
      <c r="F75" s="85"/>
      <c r="G75" s="85"/>
      <c r="H75" s="85"/>
      <c r="I75" s="85"/>
      <c r="J75" s="85"/>
    </row>
    <row r="77" spans="1:28">
      <c r="B77" s="84" t="str">
        <f>IF(OR(C67="",C69="",C70="",C71="",C72="",C73="",C75=""),"エラー！①～⑦の全てについて、要件を満たしていることを確認し、チェックを付してください。","")</f>
        <v>エラー！①～⑦の全てについて、要件を満たしていることを確認し、チェックを付してください。</v>
      </c>
      <c r="C77" s="84"/>
      <c r="D77" s="84"/>
      <c r="E77" s="84"/>
      <c r="F77" s="84"/>
      <c r="G77" s="84"/>
      <c r="H77" s="84"/>
      <c r="I77" s="84"/>
      <c r="J77" s="84"/>
    </row>
    <row r="78" spans="1:28">
      <c r="B78" s="24"/>
      <c r="C78" s="24"/>
      <c r="D78" s="24"/>
      <c r="E78" s="24"/>
      <c r="F78" s="24"/>
      <c r="G78" s="24"/>
      <c r="H78" s="24"/>
      <c r="I78" s="24"/>
      <c r="J78" s="24"/>
    </row>
    <row r="79" spans="1:28">
      <c r="A79" s="68" t="s">
        <v>47</v>
      </c>
      <c r="B79" s="68"/>
      <c r="C79" s="68"/>
      <c r="D79" s="68"/>
      <c r="E79" s="68"/>
      <c r="F79" s="68"/>
      <c r="G79" s="68"/>
      <c r="H79" s="68"/>
      <c r="I79" s="68"/>
      <c r="J79" s="68"/>
      <c r="K79" s="13"/>
      <c r="L79" s="13"/>
      <c r="M79" s="13"/>
      <c r="N79" s="13"/>
      <c r="O79" s="13"/>
      <c r="P79" s="13"/>
      <c r="Q79" s="13"/>
      <c r="R79" s="13"/>
      <c r="S79" s="13"/>
      <c r="T79" s="13"/>
    </row>
    <row r="80" spans="1:28" ht="30" customHeight="1">
      <c r="B80" s="29" t="s">
        <v>37</v>
      </c>
      <c r="C80" s="26"/>
      <c r="D80" s="116" t="s">
        <v>217</v>
      </c>
      <c r="E80" s="117"/>
      <c r="F80" s="117"/>
      <c r="G80" s="117"/>
      <c r="H80" s="117"/>
      <c r="I80" s="117"/>
      <c r="J80" s="118"/>
    </row>
    <row r="81" spans="1:10" ht="45.75" customHeight="1">
      <c r="B81" s="68" t="s">
        <v>40</v>
      </c>
      <c r="C81" s="97"/>
      <c r="D81" s="114" t="s">
        <v>48</v>
      </c>
      <c r="E81" s="114"/>
      <c r="F81" s="114"/>
      <c r="G81" s="114"/>
      <c r="H81" s="114"/>
      <c r="I81" s="114"/>
      <c r="J81" s="114"/>
    </row>
    <row r="82" spans="1:10">
      <c r="B82" s="68"/>
      <c r="C82" s="97"/>
      <c r="D82" s="96" t="str">
        <f>"【令和"&amp;G36&amp;"年4月30日までに公表し、令和"&amp;G36&amp;"年5月31日までに文部科学省に報告すること。】"</f>
        <v>【令和年4月30日までに公表し、令和年5月31日までに文部科学省に報告すること。】</v>
      </c>
      <c r="E82" s="96"/>
      <c r="F82" s="96"/>
      <c r="G82" s="96"/>
      <c r="H82" s="96"/>
      <c r="I82" s="96"/>
      <c r="J82" s="96"/>
    </row>
    <row r="83" spans="1:10" ht="13.5" customHeight="1">
      <c r="D83" s="23"/>
      <c r="E83" s="23"/>
      <c r="F83" s="23"/>
      <c r="G83" s="23"/>
      <c r="H83" s="23"/>
      <c r="I83" s="23"/>
      <c r="J83" s="23"/>
    </row>
    <row r="84" spans="1:10" ht="13.5" customHeight="1">
      <c r="B84" s="84" t="str">
        <f>IF(OR(C80="",C81=""),"エラー！①及び②のいずれについても確認し、チェックを付してください。","")</f>
        <v>エラー！①及び②のいずれについても確認し、チェックを付してください。</v>
      </c>
      <c r="C84" s="84"/>
      <c r="D84" s="84"/>
      <c r="E84" s="84"/>
      <c r="F84" s="84"/>
      <c r="G84" s="84"/>
      <c r="H84" s="84"/>
      <c r="I84" s="84"/>
      <c r="J84" s="84"/>
    </row>
    <row r="85" spans="1:10" ht="13.5" customHeight="1">
      <c r="D85" s="23"/>
      <c r="E85" s="23"/>
      <c r="F85" s="23"/>
      <c r="G85" s="23"/>
      <c r="H85" s="23"/>
      <c r="I85" s="23"/>
      <c r="J85" s="23"/>
    </row>
    <row r="86" spans="1:10" s="1" customFormat="1" ht="23.25" customHeight="1">
      <c r="A86" s="92" t="s">
        <v>49</v>
      </c>
      <c r="B86" s="92"/>
      <c r="C86" s="92"/>
      <c r="D86" s="92"/>
      <c r="E86" s="92"/>
      <c r="F86" s="92"/>
      <c r="G86" s="92"/>
      <c r="H86" s="92"/>
      <c r="I86" s="92"/>
      <c r="J86" s="92"/>
    </row>
    <row r="87" spans="1:10" s="1" customFormat="1">
      <c r="A87" s="119" t="s">
        <v>50</v>
      </c>
      <c r="B87" s="119"/>
      <c r="C87" s="119"/>
      <c r="D87" s="119"/>
      <c r="E87" s="119"/>
      <c r="F87" s="119"/>
      <c r="G87" s="119"/>
      <c r="H87" s="119"/>
      <c r="I87" s="119"/>
      <c r="J87" s="119"/>
    </row>
    <row r="88" spans="1:10" s="1" customFormat="1" ht="7.5" customHeight="1">
      <c r="A88" s="15"/>
      <c r="B88" s="15"/>
      <c r="C88" s="15"/>
      <c r="D88" s="15"/>
      <c r="E88" s="15"/>
      <c r="F88" s="15"/>
      <c r="G88" s="15"/>
      <c r="H88" s="15"/>
      <c r="I88" s="15"/>
      <c r="J88" s="15"/>
    </row>
    <row r="89" spans="1:10" s="1" customFormat="1" ht="29.25" customHeight="1">
      <c r="A89" s="30"/>
      <c r="B89" s="66" t="s">
        <v>51</v>
      </c>
      <c r="C89" s="66"/>
      <c r="D89" s="66"/>
      <c r="E89" s="66"/>
      <c r="F89" s="94" t="str">
        <f>IF(E20="","",E20)</f>
        <v/>
      </c>
      <c r="G89" s="94"/>
      <c r="H89" s="94"/>
      <c r="I89" s="94"/>
      <c r="J89" s="95"/>
    </row>
    <row r="90" spans="1:10" s="1" customFormat="1" ht="13.5" customHeight="1">
      <c r="A90" s="30"/>
      <c r="B90" s="85" t="s">
        <v>289</v>
      </c>
      <c r="C90" s="66"/>
      <c r="D90" s="66"/>
      <c r="E90" s="66"/>
      <c r="F90" s="70"/>
      <c r="G90" s="70"/>
      <c r="H90" s="70"/>
      <c r="I90" s="70"/>
      <c r="J90" s="71"/>
    </row>
    <row r="91" spans="1:10" s="1" customFormat="1" ht="30" customHeight="1">
      <c r="A91" s="30"/>
      <c r="B91" s="66"/>
      <c r="C91" s="66"/>
      <c r="D91" s="66"/>
      <c r="E91" s="66"/>
      <c r="F91" s="73"/>
      <c r="G91" s="73"/>
      <c r="H91" s="73"/>
      <c r="I91" s="73"/>
      <c r="J91" s="74"/>
    </row>
    <row r="92" spans="1:10" s="1" customFormat="1" ht="30" customHeight="1">
      <c r="A92" s="30"/>
      <c r="B92" s="66" t="s">
        <v>52</v>
      </c>
      <c r="C92" s="66"/>
      <c r="D92" s="66"/>
      <c r="E92" s="66"/>
      <c r="F92" s="76"/>
      <c r="G92" s="76"/>
      <c r="H92" s="76"/>
      <c r="I92" s="76"/>
      <c r="J92" s="77"/>
    </row>
    <row r="93" spans="1:10" s="1" customFormat="1" ht="23.25" customHeight="1">
      <c r="A93" s="30"/>
      <c r="B93" s="66" t="s">
        <v>53</v>
      </c>
      <c r="C93" s="66"/>
      <c r="D93" s="66"/>
      <c r="E93" s="66"/>
      <c r="F93" s="100"/>
      <c r="G93" s="100"/>
      <c r="H93" s="100"/>
      <c r="I93" s="100"/>
      <c r="J93" s="101"/>
    </row>
    <row r="94" spans="1:10" s="1" customFormat="1" ht="60" customHeight="1">
      <c r="A94" s="30"/>
      <c r="B94" s="66"/>
      <c r="C94" s="66"/>
      <c r="D94" s="66"/>
      <c r="E94" s="66"/>
      <c r="F94" s="82"/>
      <c r="G94" s="82"/>
      <c r="H94" s="82"/>
      <c r="I94" s="82"/>
      <c r="J94" s="83"/>
    </row>
    <row r="95" spans="1:10" s="1" customFormat="1" ht="30" customHeight="1">
      <c r="A95" s="30"/>
      <c r="B95" s="66" t="s">
        <v>54</v>
      </c>
      <c r="C95" s="66"/>
      <c r="D95" s="66"/>
      <c r="E95" s="66"/>
      <c r="F95" s="98"/>
      <c r="G95" s="98"/>
      <c r="H95" s="98"/>
      <c r="I95" s="98"/>
      <c r="J95" s="99"/>
    </row>
    <row r="96" spans="1:10" s="1" customFormat="1" ht="30" customHeight="1">
      <c r="A96" s="30"/>
      <c r="B96" s="66" t="s">
        <v>55</v>
      </c>
      <c r="C96" s="66"/>
      <c r="D96" s="66"/>
      <c r="E96" s="66"/>
      <c r="F96" s="98"/>
      <c r="G96" s="98"/>
      <c r="H96" s="98"/>
      <c r="I96" s="98"/>
      <c r="J96" s="99"/>
    </row>
    <row r="97" spans="1:10" s="1" customFormat="1">
      <c r="A97" s="30"/>
      <c r="B97" s="30"/>
      <c r="C97" s="30"/>
      <c r="D97" s="30"/>
      <c r="E97" s="30"/>
      <c r="F97" s="30"/>
      <c r="G97" s="30"/>
      <c r="H97" s="30"/>
      <c r="I97" s="30"/>
      <c r="J97" s="30"/>
    </row>
    <row r="98" spans="1:10" s="1" customFormat="1">
      <c r="A98" s="67" t="s">
        <v>305</v>
      </c>
      <c r="B98" s="67"/>
      <c r="C98" s="67"/>
      <c r="D98" s="67"/>
      <c r="E98" s="67"/>
      <c r="F98" s="67"/>
      <c r="G98" s="67"/>
      <c r="H98" s="67"/>
      <c r="I98" s="67"/>
      <c r="J98" s="67"/>
    </row>
    <row r="99" spans="1:10" s="1" customFormat="1" ht="7.5" customHeight="1">
      <c r="A99" s="30"/>
      <c r="B99" s="30"/>
      <c r="C99" s="30"/>
      <c r="D99" s="30"/>
      <c r="E99" s="30"/>
      <c r="F99" s="30"/>
      <c r="G99" s="30"/>
      <c r="H99" s="30"/>
      <c r="I99" s="30"/>
      <c r="J99" s="30"/>
    </row>
    <row r="100" spans="1:10" s="1" customFormat="1" ht="29.25" customHeight="1">
      <c r="A100" s="30"/>
      <c r="B100" s="85" t="s">
        <v>218</v>
      </c>
      <c r="C100" s="85"/>
      <c r="D100" s="85"/>
      <c r="E100" s="85"/>
      <c r="F100" s="93" t="str">
        <f>IF(E22="",IF(E23="","",E23),E22)</f>
        <v/>
      </c>
      <c r="G100" s="94"/>
      <c r="H100" s="94"/>
      <c r="I100" s="94"/>
      <c r="J100" s="95"/>
    </row>
    <row r="101" spans="1:10" s="1" customFormat="1" ht="13.5" customHeight="1">
      <c r="A101" s="30"/>
      <c r="B101" s="85" t="str">
        <f>IF(B$100="","","(ふりがな)
担当者氏名")</f>
        <v>(ふりがな)
担当者氏名</v>
      </c>
      <c r="C101" s="85"/>
      <c r="D101" s="85"/>
      <c r="E101" s="85"/>
      <c r="F101" s="69"/>
      <c r="G101" s="70"/>
      <c r="H101" s="70"/>
      <c r="I101" s="70"/>
      <c r="J101" s="71"/>
    </row>
    <row r="102" spans="1:10" s="1" customFormat="1" ht="30" customHeight="1">
      <c r="A102" s="30"/>
      <c r="B102" s="85"/>
      <c r="C102" s="85"/>
      <c r="D102" s="85"/>
      <c r="E102" s="85"/>
      <c r="F102" s="72"/>
      <c r="G102" s="73"/>
      <c r="H102" s="73"/>
      <c r="I102" s="73"/>
      <c r="J102" s="74"/>
    </row>
    <row r="103" spans="1:10" s="1" customFormat="1" ht="30" customHeight="1">
      <c r="A103" s="30"/>
      <c r="B103" s="66" t="str">
        <f>IF(B$100="","","所属・職名")</f>
        <v>所属・職名</v>
      </c>
      <c r="C103" s="66"/>
      <c r="D103" s="66"/>
      <c r="E103" s="66"/>
      <c r="F103" s="75"/>
      <c r="G103" s="76"/>
      <c r="H103" s="76"/>
      <c r="I103" s="76"/>
      <c r="J103" s="77"/>
    </row>
    <row r="104" spans="1:10" s="1" customFormat="1" ht="23.25" customHeight="1">
      <c r="A104" s="30"/>
      <c r="B104" s="85" t="str">
        <f>IF(B$100="","","住所（上段は郵便番号）")</f>
        <v>住所（上段は郵便番号）</v>
      </c>
      <c r="C104" s="85"/>
      <c r="D104" s="85"/>
      <c r="E104" s="85"/>
      <c r="F104" s="78"/>
      <c r="G104" s="79"/>
      <c r="H104" s="79"/>
      <c r="I104" s="79"/>
      <c r="J104" s="80"/>
    </row>
    <row r="105" spans="1:10" s="1" customFormat="1" ht="60" customHeight="1">
      <c r="A105" s="30"/>
      <c r="B105" s="85"/>
      <c r="C105" s="85"/>
      <c r="D105" s="85"/>
      <c r="E105" s="85"/>
      <c r="F105" s="81"/>
      <c r="G105" s="82"/>
      <c r="H105" s="82"/>
      <c r="I105" s="82"/>
      <c r="J105" s="83"/>
    </row>
    <row r="106" spans="1:10" s="1" customFormat="1" ht="30" customHeight="1">
      <c r="A106" s="30"/>
      <c r="B106" s="66" t="str">
        <f>IF(B$100="","","電話番号")</f>
        <v>電話番号</v>
      </c>
      <c r="C106" s="66"/>
      <c r="D106" s="66"/>
      <c r="E106" s="66"/>
      <c r="F106" s="75"/>
      <c r="G106" s="76"/>
      <c r="H106" s="76"/>
      <c r="I106" s="76"/>
      <c r="J106" s="77"/>
    </row>
    <row r="107" spans="1:10" s="1" customFormat="1" ht="30" customHeight="1">
      <c r="A107" s="30"/>
      <c r="B107" s="66" t="str">
        <f>IF(B$100="","","メールアドレス")</f>
        <v>メールアドレス</v>
      </c>
      <c r="C107" s="66"/>
      <c r="D107" s="66"/>
      <c r="E107" s="66"/>
      <c r="F107" s="75"/>
      <c r="G107" s="76"/>
      <c r="H107" s="76"/>
      <c r="I107" s="76"/>
      <c r="J107" s="77"/>
    </row>
    <row r="109" spans="1:10">
      <c r="B109" s="84" t="str">
        <f>IF(B100="",IF(COUNTBLANK(F90:F96)=0,"","エラー！入力されていない箇所があります。"),IF(COUNTBLANK(F90:F96)+COUNTBLANK(F101:F107)=0,"","エラー！入力されていない箇所があります。"))</f>
        <v>エラー！入力されていない箇所があります。</v>
      </c>
      <c r="C109" s="84"/>
      <c r="D109" s="84"/>
      <c r="E109" s="84"/>
      <c r="F109" s="84"/>
      <c r="G109" s="84"/>
      <c r="H109" s="84"/>
      <c r="I109" s="84"/>
      <c r="J109" s="84"/>
    </row>
    <row r="111" spans="1:10">
      <c r="A111" s="68" t="s">
        <v>56</v>
      </c>
      <c r="B111" s="68"/>
      <c r="C111" s="68"/>
      <c r="D111" s="68"/>
      <c r="E111" s="68"/>
      <c r="F111" s="68"/>
      <c r="G111" s="68"/>
      <c r="H111" s="68"/>
      <c r="I111" s="68"/>
      <c r="J111" s="68"/>
    </row>
    <row r="112" spans="1:10">
      <c r="B112" s="84" t="str">
        <f>IF(AND(OR(B25="",B25="正式名称で入力されているか再確認してください。問題がなければ、本コメントは無視して構いません。"),B10="",B38="",B46="",B60="",B63="",B77="",B84="",B109=""),"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12" s="84"/>
      <c r="D112" s="84"/>
      <c r="E112" s="84"/>
      <c r="F112" s="84"/>
      <c r="G112" s="84"/>
      <c r="H112" s="84"/>
      <c r="I112" s="84"/>
      <c r="J112" s="84"/>
    </row>
  </sheetData>
  <sheetProtection algorithmName="SHA-512" hashValue="0U1KDCd6ZyzUBRd72cguGOipsfGyAHZkxMFC8PQqt/W5mXisJKYqf6n9Mm/xdggXIALzI3DazDGIXuXSB/nROg==" saltValue="3yCTcCwQjxpFvvCBLBnT/Q==" spinCount="100000" sheet="1" formatRows="0"/>
  <protectedRanges>
    <protectedRange sqref="J5 J7:J8 E17 E19:I20 E23:I23 C29 C31 G36 B41 C49:C57 G49:G56 H58 C67 C69:C73 C75 C80:C82 F90:J96 F101:J107" name="範囲1"/>
    <protectedRange sqref="E22:I22" name="範囲1_2"/>
  </protectedRanges>
  <mergeCells count="89">
    <mergeCell ref="A3:J3"/>
    <mergeCell ref="F89:J89"/>
    <mergeCell ref="D31:J31"/>
    <mergeCell ref="C29:G29"/>
    <mergeCell ref="D71:J71"/>
    <mergeCell ref="B46:J46"/>
    <mergeCell ref="A6:J6"/>
    <mergeCell ref="E7:I7"/>
    <mergeCell ref="A15:J15"/>
    <mergeCell ref="B10:J10"/>
    <mergeCell ref="B22:D22"/>
    <mergeCell ref="E22:I22"/>
    <mergeCell ref="E20:I20"/>
    <mergeCell ref="B17:D17"/>
    <mergeCell ref="E17:I17"/>
    <mergeCell ref="E23:I23"/>
    <mergeCell ref="B112:J112"/>
    <mergeCell ref="B25:J25"/>
    <mergeCell ref="F91:J91"/>
    <mergeCell ref="B77:J77"/>
    <mergeCell ref="B63:J63"/>
    <mergeCell ref="D72:J72"/>
    <mergeCell ref="D67:J67"/>
    <mergeCell ref="D75:J75"/>
    <mergeCell ref="D81:J81"/>
    <mergeCell ref="C36:E36"/>
    <mergeCell ref="D80:J80"/>
    <mergeCell ref="B60:J60"/>
    <mergeCell ref="B96:E96"/>
    <mergeCell ref="A87:J87"/>
    <mergeCell ref="A86:J86"/>
    <mergeCell ref="D73:J73"/>
    <mergeCell ref="B23:D23"/>
    <mergeCell ref="A27:J27"/>
    <mergeCell ref="A34:J34"/>
    <mergeCell ref="A45:J45"/>
    <mergeCell ref="B32:J32"/>
    <mergeCell ref="B19:D20"/>
    <mergeCell ref="A13:J13"/>
    <mergeCell ref="E5:I5"/>
    <mergeCell ref="E8:I8"/>
    <mergeCell ref="A11:J11"/>
    <mergeCell ref="E19:I19"/>
    <mergeCell ref="F100:J100"/>
    <mergeCell ref="F90:J90"/>
    <mergeCell ref="A65:J65"/>
    <mergeCell ref="D82:J82"/>
    <mergeCell ref="C81:C82"/>
    <mergeCell ref="B81:B82"/>
    <mergeCell ref="B90:E91"/>
    <mergeCell ref="B92:E92"/>
    <mergeCell ref="B93:E94"/>
    <mergeCell ref="B95:E95"/>
    <mergeCell ref="F96:J96"/>
    <mergeCell ref="F93:J93"/>
    <mergeCell ref="F94:J94"/>
    <mergeCell ref="D69:J69"/>
    <mergeCell ref="F92:J92"/>
    <mergeCell ref="F95:J95"/>
    <mergeCell ref="B89:E89"/>
    <mergeCell ref="A79:J79"/>
    <mergeCell ref="A74:J74"/>
    <mergeCell ref="A68:J68"/>
    <mergeCell ref="A66:J66"/>
    <mergeCell ref="A62:J62"/>
    <mergeCell ref="H58:J58"/>
    <mergeCell ref="B84:J84"/>
    <mergeCell ref="D70:J70"/>
    <mergeCell ref="B38:J38"/>
    <mergeCell ref="A48:J48"/>
    <mergeCell ref="A40:J40"/>
    <mergeCell ref="B41:J41"/>
    <mergeCell ref="B43:J43"/>
    <mergeCell ref="B107:E107"/>
    <mergeCell ref="A98:J98"/>
    <mergeCell ref="A111:J111"/>
    <mergeCell ref="F101:J101"/>
    <mergeCell ref="F102:J102"/>
    <mergeCell ref="F107:J107"/>
    <mergeCell ref="F103:J103"/>
    <mergeCell ref="F104:J104"/>
    <mergeCell ref="F105:J105"/>
    <mergeCell ref="F106:J106"/>
    <mergeCell ref="B109:J109"/>
    <mergeCell ref="B100:E100"/>
    <mergeCell ref="B101:E102"/>
    <mergeCell ref="B103:E103"/>
    <mergeCell ref="B104:E105"/>
    <mergeCell ref="B106:E106"/>
  </mergeCells>
  <phoneticPr fontId="1"/>
  <conditionalFormatting sqref="B10 B25 B32 B38 B43 B46 B60 B63 B77 B84 B109">
    <cfRule type="notContainsBlanks" dxfId="25" priority="133">
      <formula>LEN(TRIM(B10))&gt;0</formula>
    </cfRule>
  </conditionalFormatting>
  <conditionalFormatting sqref="B112">
    <cfRule type="containsText" dxfId="24" priority="16" operator="containsText" text="エラーがあります">
      <formula>NOT(ISERROR(SEARCH("エラーがあります",B112)))</formula>
    </cfRule>
  </conditionalFormatting>
  <conditionalFormatting sqref="H58:J58">
    <cfRule type="expression" dxfId="23" priority="11">
      <formula>$G$56="✔"</formula>
    </cfRule>
  </conditionalFormatting>
  <conditionalFormatting sqref="E23:I23">
    <cfRule type="expression" dxfId="22" priority="7">
      <formula>B23&lt;&gt;""</formula>
    </cfRule>
  </conditionalFormatting>
  <conditionalFormatting sqref="B101:J107 F100:J100">
    <cfRule type="expression" dxfId="21" priority="4">
      <formula>$B$100=""</formula>
    </cfRule>
  </conditionalFormatting>
  <conditionalFormatting sqref="C31">
    <cfRule type="expression" dxfId="20" priority="6">
      <formula>C29&lt;&gt;""</formula>
    </cfRule>
  </conditionalFormatting>
  <conditionalFormatting sqref="B112:J112">
    <cfRule type="containsText" dxfId="19" priority="3" operator="containsText" text="エラーはありません。">
      <formula>NOT(ISERROR(SEARCH("エラーはありません。",B112)))</formula>
    </cfRule>
  </conditionalFormatting>
  <conditionalFormatting sqref="E22:I22">
    <cfRule type="expression" dxfId="18" priority="1">
      <formula>B22&lt;&gt;""</formula>
    </cfRule>
  </conditionalFormatting>
  <dataValidations count="7">
    <dataValidation type="list" allowBlank="1" showInputMessage="1" showErrorMessage="1" sqref="C75 C83 C85 C80:C81 C67 C69:C73"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9:C57 G49:G56 C31" xr:uid="{00000000-0002-0000-0000-000003000000}">
      <formula1>"✔"</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93:J93 F95:J96 F104:J104 F106:J107" xr:uid="{00000000-0002-0000-0000-000007000000}"/>
  </dataValidations>
  <pageMargins left="0.7" right="0.7" top="0.75" bottom="0.75" header="0.3" footer="0.3"/>
  <pageSetup paperSize="9" scale="58" fitToHeight="0" orientation="portrait" r:id="rId1"/>
  <rowBreaks count="1" manualBreakCount="1">
    <brk id="61"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FE759D-773A-427E-A8DB-54CD02CBF25D}">
          <x14:formula1>
            <xm:f>都道府県・指定都市名!$A$2:$A$68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view="pageBreakPreview" zoomScale="60" zoomScaleNormal="100" workbookViewId="0">
      <selection activeCell="A3" sqref="A3:B3"/>
    </sheetView>
  </sheetViews>
  <sheetFormatPr defaultRowHeight="18"/>
  <cols>
    <col min="1" max="1" width="18.3984375" style="25" bestFit="1" customWidth="1"/>
    <col min="2" max="7" width="8.796875" style="25"/>
    <col min="8" max="8" width="9" style="25" customWidth="1"/>
    <col min="9" max="9" width="80.69921875" style="25" customWidth="1"/>
    <col min="10" max="23" width="9" style="8"/>
  </cols>
  <sheetData>
    <row r="1" spans="1:23" ht="30" customHeight="1">
      <c r="A1" s="134" t="s">
        <v>57</v>
      </c>
      <c r="B1" s="134"/>
      <c r="C1" s="134"/>
      <c r="D1" s="134"/>
      <c r="E1" s="134"/>
      <c r="F1" s="134"/>
      <c r="G1" s="134"/>
      <c r="H1" s="134"/>
      <c r="I1" s="134"/>
    </row>
    <row r="2" spans="1:23" ht="30" customHeight="1">
      <c r="A2" s="68" t="str">
        <f>IF(OR(【様式２】授業時数特例校指定変更申請書!C29="小学校",【様式２】授業時数特例校指定変更申請書!C29="義務教育学校"),"授業時数を変更する教科について、黄色背景セルの値を修正してください。","本様式には記載不要です。")</f>
        <v>本様式には記載不要です。</v>
      </c>
      <c r="B2" s="68"/>
      <c r="C2" s="68"/>
      <c r="D2" s="68"/>
      <c r="E2" s="68"/>
      <c r="F2" s="68"/>
      <c r="G2" s="68"/>
      <c r="H2" s="68"/>
      <c r="I2" s="68"/>
    </row>
    <row r="3" spans="1:23" s="2" customFormat="1" ht="15" thickBot="1">
      <c r="A3" s="135" t="s">
        <v>58</v>
      </c>
      <c r="B3" s="136"/>
      <c r="C3" s="33" t="s">
        <v>59</v>
      </c>
      <c r="D3" s="33" t="s">
        <v>60</v>
      </c>
      <c r="E3" s="33" t="s">
        <v>61</v>
      </c>
      <c r="F3" s="33" t="s">
        <v>62</v>
      </c>
      <c r="G3" s="33" t="s">
        <v>63</v>
      </c>
      <c r="H3" s="33" t="s">
        <v>64</v>
      </c>
      <c r="I3" s="28"/>
      <c r="J3" s="9"/>
      <c r="K3" s="9"/>
      <c r="L3" s="9"/>
      <c r="M3" s="9"/>
      <c r="N3" s="9"/>
      <c r="O3" s="9"/>
      <c r="P3" s="9"/>
      <c r="Q3" s="9"/>
      <c r="R3" s="9"/>
      <c r="S3" s="9"/>
      <c r="T3" s="9"/>
      <c r="U3" s="9"/>
      <c r="V3" s="9"/>
      <c r="W3" s="9"/>
    </row>
    <row r="4" spans="1:23" s="2" customFormat="1" ht="13.5" customHeight="1" thickTop="1">
      <c r="A4" s="137" t="s">
        <v>65</v>
      </c>
      <c r="B4" s="138"/>
      <c r="C4" s="34">
        <f t="shared" ref="C4:H4" si="0">SUM(C7,C10,C13,C16,C19,C22,C25,C28,C31,C34,C37,C40,C43,C46,C49:C68)</f>
        <v>850</v>
      </c>
      <c r="D4" s="34">
        <f t="shared" si="0"/>
        <v>910</v>
      </c>
      <c r="E4" s="34">
        <f t="shared" si="0"/>
        <v>980</v>
      </c>
      <c r="F4" s="34">
        <f t="shared" si="0"/>
        <v>1015</v>
      </c>
      <c r="G4" s="34">
        <f t="shared" si="0"/>
        <v>1015</v>
      </c>
      <c r="H4" s="35">
        <f t="shared" si="0"/>
        <v>1015</v>
      </c>
      <c r="I4" s="28" t="s">
        <v>66</v>
      </c>
      <c r="J4" s="10" t="str">
        <f t="shared" ref="J4:O4" si="1">IF(C6&lt;0,1,"")</f>
        <v/>
      </c>
      <c r="K4" s="10" t="str">
        <f t="shared" si="1"/>
        <v/>
      </c>
      <c r="L4" s="10" t="str">
        <f t="shared" si="1"/>
        <v/>
      </c>
      <c r="M4" s="10" t="str">
        <f t="shared" si="1"/>
        <v/>
      </c>
      <c r="N4" s="10" t="str">
        <f t="shared" si="1"/>
        <v/>
      </c>
      <c r="O4" s="10" t="str">
        <f t="shared" si="1"/>
        <v/>
      </c>
      <c r="P4" s="9"/>
      <c r="Q4" s="9"/>
      <c r="R4" s="9"/>
      <c r="S4" s="9"/>
      <c r="T4" s="9"/>
      <c r="U4" s="9"/>
      <c r="V4" s="9"/>
      <c r="W4" s="9"/>
    </row>
    <row r="5" spans="1:23" s="2" customFormat="1" ht="14.4">
      <c r="A5" s="139"/>
      <c r="B5" s="140"/>
      <c r="C5" s="36">
        <v>850</v>
      </c>
      <c r="D5" s="36">
        <v>910</v>
      </c>
      <c r="E5" s="36">
        <v>980</v>
      </c>
      <c r="F5" s="36">
        <v>1015</v>
      </c>
      <c r="G5" s="36">
        <v>1015</v>
      </c>
      <c r="H5" s="37">
        <v>1015</v>
      </c>
      <c r="I5" s="28" t="s">
        <v>67</v>
      </c>
      <c r="J5" s="10"/>
      <c r="K5" s="10"/>
      <c r="L5" s="10"/>
      <c r="M5" s="10"/>
      <c r="N5" s="10"/>
      <c r="O5" s="10"/>
      <c r="P5" s="9"/>
      <c r="Q5" s="9"/>
      <c r="R5" s="9"/>
      <c r="S5" s="9"/>
      <c r="T5" s="9"/>
      <c r="U5" s="9"/>
      <c r="V5" s="9"/>
      <c r="W5" s="9"/>
    </row>
    <row r="6" spans="1:23" s="2" customFormat="1" ht="15" thickBot="1">
      <c r="A6" s="141"/>
      <c r="B6" s="142"/>
      <c r="C6" s="38">
        <f t="shared" ref="C6:H6" si="2">C4-C5</f>
        <v>0</v>
      </c>
      <c r="D6" s="38">
        <f t="shared" si="2"/>
        <v>0</v>
      </c>
      <c r="E6" s="38">
        <f t="shared" si="2"/>
        <v>0</v>
      </c>
      <c r="F6" s="38">
        <f t="shared" si="2"/>
        <v>0</v>
      </c>
      <c r="G6" s="38">
        <f t="shared" si="2"/>
        <v>0</v>
      </c>
      <c r="H6" s="39">
        <f t="shared" si="2"/>
        <v>0</v>
      </c>
      <c r="I6" s="25" t="s">
        <v>68</v>
      </c>
      <c r="J6" s="10"/>
      <c r="K6" s="10"/>
      <c r="L6" s="10"/>
      <c r="M6" s="10"/>
      <c r="N6" s="10"/>
      <c r="O6" s="10"/>
      <c r="P6" s="9"/>
      <c r="Q6" s="9"/>
      <c r="R6" s="9"/>
      <c r="S6" s="9"/>
      <c r="T6" s="9"/>
      <c r="U6" s="9"/>
      <c r="V6" s="9"/>
      <c r="W6" s="9"/>
    </row>
    <row r="7" spans="1:23" s="2" customFormat="1" ht="13.5" customHeight="1" thickTop="1">
      <c r="A7" s="143" t="s">
        <v>69</v>
      </c>
      <c r="B7" s="145" t="s">
        <v>70</v>
      </c>
      <c r="C7" s="40">
        <v>306</v>
      </c>
      <c r="D7" s="40">
        <v>315</v>
      </c>
      <c r="E7" s="40">
        <v>245</v>
      </c>
      <c r="F7" s="40">
        <v>245</v>
      </c>
      <c r="G7" s="40">
        <v>175</v>
      </c>
      <c r="H7" s="40">
        <v>175</v>
      </c>
      <c r="I7" s="25"/>
      <c r="J7" s="10" t="str">
        <f t="shared" ref="J7:O7" si="3">IF(C8="-","",IF(C8&lt;=35,IF(C7&lt;C8,100,""),IF(-C9&gt;C8/10,1,"")))</f>
        <v/>
      </c>
      <c r="K7" s="10" t="str">
        <f t="shared" si="3"/>
        <v/>
      </c>
      <c r="L7" s="10" t="str">
        <f t="shared" si="3"/>
        <v/>
      </c>
      <c r="M7" s="10" t="str">
        <f t="shared" si="3"/>
        <v/>
      </c>
      <c r="N7" s="10" t="str">
        <f t="shared" si="3"/>
        <v/>
      </c>
      <c r="O7" s="10" t="str">
        <f t="shared" si="3"/>
        <v/>
      </c>
      <c r="P7" s="9"/>
      <c r="Q7" s="9"/>
      <c r="R7" s="9"/>
      <c r="S7" s="9"/>
      <c r="T7" s="9"/>
      <c r="U7" s="9"/>
      <c r="V7" s="9"/>
      <c r="W7" s="9"/>
    </row>
    <row r="8" spans="1:23" s="2" customFormat="1" ht="14.4">
      <c r="A8" s="143"/>
      <c r="B8" s="145"/>
      <c r="C8" s="41">
        <v>306</v>
      </c>
      <c r="D8" s="41">
        <v>315</v>
      </c>
      <c r="E8" s="41">
        <v>245</v>
      </c>
      <c r="F8" s="41">
        <v>245</v>
      </c>
      <c r="G8" s="41">
        <v>175</v>
      </c>
      <c r="H8" s="41">
        <v>175</v>
      </c>
      <c r="I8" s="29" t="s">
        <v>56</v>
      </c>
      <c r="J8" s="10"/>
      <c r="K8" s="10"/>
      <c r="L8" s="10"/>
      <c r="M8" s="10"/>
      <c r="N8" s="10"/>
      <c r="O8" s="10"/>
      <c r="P8" s="9"/>
      <c r="Q8" s="9"/>
      <c r="R8" s="9"/>
      <c r="S8" s="9"/>
      <c r="T8" s="9"/>
      <c r="U8" s="9"/>
      <c r="V8" s="9"/>
      <c r="W8" s="9"/>
    </row>
    <row r="9" spans="1:23" s="2" customFormat="1" ht="14.4">
      <c r="A9" s="143"/>
      <c r="B9" s="146"/>
      <c r="C9" s="42">
        <f t="shared" ref="C9:H9" si="4">C7-C8</f>
        <v>0</v>
      </c>
      <c r="D9" s="42">
        <f t="shared" si="4"/>
        <v>0</v>
      </c>
      <c r="E9" s="42">
        <f t="shared" si="4"/>
        <v>0</v>
      </c>
      <c r="F9" s="42">
        <f t="shared" si="4"/>
        <v>0</v>
      </c>
      <c r="G9" s="42">
        <f t="shared" si="4"/>
        <v>0</v>
      </c>
      <c r="H9" s="42">
        <f t="shared" si="4"/>
        <v>0</v>
      </c>
      <c r="I9" s="133" t="str">
        <f>IF(A2="本様式には記載不要です。","",IF(COUNTIF(I11:I16,"")=6,"ＯＫ！別紙１－１にエラーはありませんが、誤りがないか再度確認してください。",IF(AND(【様式２】授業時数特例校指定変更申請書!C31="✔",I11="",I12=""),"以下のコメントを御確認ください。小中一貫教科等の設定に伴い以下のようになっている場合は、コメントを無視して構いません。","エラーがありますので、以下を御確認ください。")))</f>
        <v/>
      </c>
      <c r="J9" s="10"/>
      <c r="K9" s="10"/>
      <c r="L9" s="10"/>
      <c r="M9" s="10"/>
      <c r="N9" s="10"/>
      <c r="O9" s="10"/>
      <c r="P9" s="9"/>
      <c r="Q9" s="9"/>
      <c r="R9" s="9"/>
      <c r="S9" s="9"/>
      <c r="T9" s="9"/>
      <c r="U9" s="9"/>
      <c r="V9" s="9"/>
      <c r="W9" s="9"/>
    </row>
    <row r="10" spans="1:23" s="2" customFormat="1" ht="14.4">
      <c r="A10" s="143"/>
      <c r="B10" s="147" t="s">
        <v>71</v>
      </c>
      <c r="C10" s="148" t="s">
        <v>72</v>
      </c>
      <c r="D10" s="148" t="s">
        <v>72</v>
      </c>
      <c r="E10" s="43">
        <v>70</v>
      </c>
      <c r="F10" s="43">
        <v>90</v>
      </c>
      <c r="G10" s="43">
        <v>100</v>
      </c>
      <c r="H10" s="43">
        <v>105</v>
      </c>
      <c r="I10" s="133"/>
      <c r="J10" s="10" t="str">
        <f t="shared" ref="J10:O10" si="5">IF(C11="-","",IF(C11&lt;=35,IF(C10&lt;C11,100,""),IF(-C12&gt;C11/10,1,"")))</f>
        <v/>
      </c>
      <c r="K10" s="10" t="str">
        <f t="shared" si="5"/>
        <v/>
      </c>
      <c r="L10" s="10" t="str">
        <f t="shared" si="5"/>
        <v/>
      </c>
      <c r="M10" s="10" t="str">
        <f t="shared" si="5"/>
        <v/>
      </c>
      <c r="N10" s="10" t="str">
        <f t="shared" si="5"/>
        <v/>
      </c>
      <c r="O10" s="10" t="str">
        <f t="shared" si="5"/>
        <v/>
      </c>
      <c r="P10" s="9"/>
      <c r="Q10" s="9"/>
      <c r="R10" s="9"/>
      <c r="S10" s="9"/>
      <c r="T10" s="9"/>
      <c r="U10" s="9"/>
      <c r="V10" s="9"/>
      <c r="W10" s="9"/>
    </row>
    <row r="11" spans="1:23" s="2" customFormat="1" ht="14.4">
      <c r="A11" s="143"/>
      <c r="B11" s="145"/>
      <c r="C11" s="149"/>
      <c r="D11" s="149"/>
      <c r="E11" s="41">
        <v>70</v>
      </c>
      <c r="F11" s="41">
        <v>90</v>
      </c>
      <c r="G11" s="41">
        <v>100</v>
      </c>
      <c r="H11" s="41">
        <v>105</v>
      </c>
      <c r="I11" s="27" t="str">
        <f>IF(【様式２】授業時数特例校指定変更申請書!C29="義務教育学校",IF(AND(SUMIF('別紙１－２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10"/>
      <c r="K11" s="10"/>
      <c r="L11" s="10"/>
      <c r="M11" s="10"/>
      <c r="N11" s="10"/>
      <c r="O11" s="10"/>
      <c r="P11" s="9"/>
      <c r="Q11" s="9"/>
      <c r="R11" s="9"/>
      <c r="S11" s="9"/>
      <c r="T11" s="9"/>
      <c r="U11" s="9"/>
      <c r="V11" s="9"/>
      <c r="W11" s="9"/>
    </row>
    <row r="12" spans="1:23" s="2" customFormat="1" ht="14.4">
      <c r="A12" s="143"/>
      <c r="B12" s="146"/>
      <c r="C12" s="150"/>
      <c r="D12" s="150"/>
      <c r="E12" s="42">
        <f>E10-E11</f>
        <v>0</v>
      </c>
      <c r="F12" s="42">
        <f>F10-F11</f>
        <v>0</v>
      </c>
      <c r="G12" s="42">
        <f>G10-G11</f>
        <v>0</v>
      </c>
      <c r="H12" s="42">
        <f>H10-H11</f>
        <v>0</v>
      </c>
      <c r="I12" s="27" t="str">
        <f>IF(SUM(J4:O4)&gt;0,"エラー！各学年の総授業時数が標準授業時数を下回っています。","")</f>
        <v/>
      </c>
      <c r="J12" s="10"/>
      <c r="K12" s="10"/>
      <c r="L12" s="10"/>
      <c r="M12" s="10"/>
      <c r="N12" s="10"/>
      <c r="O12" s="10"/>
      <c r="P12" s="9"/>
      <c r="Q12" s="9"/>
      <c r="R12" s="9"/>
      <c r="S12" s="9"/>
      <c r="T12" s="9"/>
      <c r="U12" s="9"/>
      <c r="V12" s="9"/>
      <c r="W12" s="9"/>
    </row>
    <row r="13" spans="1:23" s="2" customFormat="1" ht="14.4">
      <c r="A13" s="143"/>
      <c r="B13" s="147" t="s">
        <v>73</v>
      </c>
      <c r="C13" s="43">
        <v>136</v>
      </c>
      <c r="D13" s="43">
        <v>175</v>
      </c>
      <c r="E13" s="43">
        <v>175</v>
      </c>
      <c r="F13" s="43">
        <v>175</v>
      </c>
      <c r="G13" s="43">
        <v>175</v>
      </c>
      <c r="H13" s="43">
        <v>175</v>
      </c>
      <c r="I13" s="27" t="str">
        <f>IF(SUMIF(J7:O46,1)&gt;0,IF(【様式２】授業時数特例校指定変更申請書!C31="✔","コメント：１割を超えて授業時数を削減しています。御確認ください。","エラー！１割を超えて授業時数を削減することはできません。"),"")</f>
        <v/>
      </c>
      <c r="J13" s="10" t="str">
        <f t="shared" ref="J13:O13" si="6">IF(C14="-","",IF(C14&lt;=35,IF(C13&lt;C14,100,""),IF(-C15&gt;C14/10,1,"")))</f>
        <v/>
      </c>
      <c r="K13" s="10" t="str">
        <f t="shared" si="6"/>
        <v/>
      </c>
      <c r="L13" s="10" t="str">
        <f t="shared" si="6"/>
        <v/>
      </c>
      <c r="M13" s="10" t="str">
        <f t="shared" si="6"/>
        <v/>
      </c>
      <c r="N13" s="10" t="str">
        <f t="shared" si="6"/>
        <v/>
      </c>
      <c r="O13" s="10" t="str">
        <f t="shared" si="6"/>
        <v/>
      </c>
      <c r="P13" s="9"/>
      <c r="Q13" s="9"/>
      <c r="R13" s="9"/>
      <c r="S13" s="9"/>
      <c r="T13" s="9"/>
      <c r="U13" s="9"/>
      <c r="V13" s="9"/>
      <c r="W13" s="9"/>
    </row>
    <row r="14" spans="1:23" s="2" customFormat="1" ht="14.4">
      <c r="A14" s="143"/>
      <c r="B14" s="145"/>
      <c r="C14" s="41">
        <v>136</v>
      </c>
      <c r="D14" s="41">
        <v>175</v>
      </c>
      <c r="E14" s="41">
        <v>175</v>
      </c>
      <c r="F14" s="41">
        <v>175</v>
      </c>
      <c r="G14" s="41">
        <v>175</v>
      </c>
      <c r="H14" s="41">
        <v>175</v>
      </c>
      <c r="I14" s="27" t="str">
        <f>IF(SUMIF(J7:O46,100)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J14" s="10"/>
      <c r="K14" s="10"/>
      <c r="L14" s="10"/>
      <c r="M14" s="10"/>
      <c r="N14" s="10"/>
      <c r="O14" s="10"/>
      <c r="P14" s="9"/>
      <c r="Q14" s="9"/>
      <c r="R14" s="9"/>
      <c r="S14" s="9"/>
      <c r="T14" s="9"/>
      <c r="U14" s="9"/>
      <c r="V14" s="9"/>
      <c r="W14" s="9"/>
    </row>
    <row r="15" spans="1:23" s="2" customFormat="1" ht="14.4">
      <c r="A15" s="143"/>
      <c r="B15" s="146"/>
      <c r="C15" s="42">
        <f t="shared" ref="C15:H15" si="7">C13-C14</f>
        <v>0</v>
      </c>
      <c r="D15" s="42">
        <f t="shared" si="7"/>
        <v>0</v>
      </c>
      <c r="E15" s="42">
        <f t="shared" si="7"/>
        <v>0</v>
      </c>
      <c r="F15" s="42">
        <f t="shared" si="7"/>
        <v>0</v>
      </c>
      <c r="G15" s="42">
        <f t="shared" si="7"/>
        <v>0</v>
      </c>
      <c r="H15" s="42">
        <f t="shared" si="7"/>
        <v>0</v>
      </c>
      <c r="I15" s="27" t="str">
        <f>IF(SUMIF(J7:O46,10000)&gt;=10000,IF(【様式２】授業時数特例校指定変更申請書!C31="✔","コメント：総合的な学習の時間の授業時数を削減しています。御確認ください。","エラー！総合的な学習の時間の授業時数は削減できません。"),"")</f>
        <v/>
      </c>
      <c r="J15" s="10"/>
      <c r="K15" s="10"/>
      <c r="L15" s="10"/>
      <c r="M15" s="10"/>
      <c r="N15" s="10"/>
      <c r="O15" s="10"/>
      <c r="P15" s="9"/>
      <c r="Q15" s="9"/>
      <c r="R15" s="9"/>
      <c r="S15" s="9"/>
      <c r="T15" s="9"/>
      <c r="U15" s="9"/>
      <c r="V15" s="9"/>
      <c r="W15" s="9"/>
    </row>
    <row r="16" spans="1:23" s="2" customFormat="1" ht="14.4">
      <c r="A16" s="143"/>
      <c r="B16" s="147" t="s">
        <v>74</v>
      </c>
      <c r="C16" s="148" t="s">
        <v>72</v>
      </c>
      <c r="D16" s="148" t="s">
        <v>72</v>
      </c>
      <c r="E16" s="43">
        <v>90</v>
      </c>
      <c r="F16" s="43">
        <v>105</v>
      </c>
      <c r="G16" s="43">
        <v>105</v>
      </c>
      <c r="H16" s="43">
        <v>105</v>
      </c>
      <c r="I16" s="27" t="str">
        <f>IF(COUNTIF(I49:I68,"エラー！記入箇所を確認してください。")&gt;0,"エラー！小中一貫教科等の記入について、記入箇所を確認してください。","")</f>
        <v/>
      </c>
      <c r="J16" s="10" t="str">
        <f t="shared" ref="J16:O16" si="8">IF(C17="-","",IF(C17&lt;=35,IF(C16&lt;C17,100,""),IF(-C18&gt;C17/10,1,"")))</f>
        <v/>
      </c>
      <c r="K16" s="10" t="str">
        <f t="shared" si="8"/>
        <v/>
      </c>
      <c r="L16" s="10" t="str">
        <f t="shared" si="8"/>
        <v/>
      </c>
      <c r="M16" s="10" t="str">
        <f t="shared" si="8"/>
        <v/>
      </c>
      <c r="N16" s="10" t="str">
        <f t="shared" si="8"/>
        <v/>
      </c>
      <c r="O16" s="10" t="str">
        <f t="shared" si="8"/>
        <v/>
      </c>
      <c r="P16" s="9"/>
      <c r="Q16" s="9"/>
      <c r="R16" s="9"/>
      <c r="S16" s="9"/>
      <c r="T16" s="9"/>
      <c r="U16" s="9"/>
      <c r="V16" s="9"/>
      <c r="W16" s="9"/>
    </row>
    <row r="17" spans="1:23" s="2" customFormat="1" ht="14.4">
      <c r="A17" s="143"/>
      <c r="B17" s="145"/>
      <c r="C17" s="149"/>
      <c r="D17" s="149"/>
      <c r="E17" s="41">
        <v>90</v>
      </c>
      <c r="F17" s="41">
        <v>105</v>
      </c>
      <c r="G17" s="41">
        <v>105</v>
      </c>
      <c r="H17" s="41">
        <v>105</v>
      </c>
      <c r="I17" s="27"/>
      <c r="J17" s="10"/>
      <c r="K17" s="10"/>
      <c r="L17" s="10"/>
      <c r="M17" s="10"/>
      <c r="N17" s="10"/>
      <c r="O17" s="10"/>
      <c r="P17" s="9"/>
      <c r="Q17" s="9"/>
      <c r="R17" s="9"/>
      <c r="S17" s="9"/>
      <c r="T17" s="9"/>
      <c r="U17" s="9"/>
      <c r="V17" s="9"/>
      <c r="W17" s="9"/>
    </row>
    <row r="18" spans="1:23" s="2" customFormat="1" ht="14.4">
      <c r="A18" s="143"/>
      <c r="B18" s="146"/>
      <c r="C18" s="150"/>
      <c r="D18" s="150"/>
      <c r="E18" s="42">
        <f>E16-E17</f>
        <v>0</v>
      </c>
      <c r="F18" s="42">
        <f>F16-F17</f>
        <v>0</v>
      </c>
      <c r="G18" s="42">
        <f>G16-G17</f>
        <v>0</v>
      </c>
      <c r="H18" s="42">
        <f>H16-H17</f>
        <v>0</v>
      </c>
      <c r="I18" s="25"/>
      <c r="J18" s="10"/>
      <c r="K18" s="10"/>
      <c r="L18" s="10"/>
      <c r="M18" s="10"/>
      <c r="N18" s="10"/>
      <c r="O18" s="10"/>
      <c r="P18" s="9"/>
      <c r="Q18" s="9"/>
      <c r="R18" s="9"/>
      <c r="S18" s="9"/>
      <c r="T18" s="9"/>
      <c r="U18" s="9"/>
      <c r="V18" s="9"/>
      <c r="W18" s="9"/>
    </row>
    <row r="19" spans="1:23" s="2" customFormat="1" ht="14.4">
      <c r="A19" s="143"/>
      <c r="B19" s="147" t="s">
        <v>75</v>
      </c>
      <c r="C19" s="43">
        <v>102</v>
      </c>
      <c r="D19" s="43">
        <v>105</v>
      </c>
      <c r="E19" s="148" t="s">
        <v>72</v>
      </c>
      <c r="F19" s="148" t="s">
        <v>72</v>
      </c>
      <c r="G19" s="148" t="s">
        <v>72</v>
      </c>
      <c r="H19" s="148" t="s">
        <v>72</v>
      </c>
      <c r="I19" s="25"/>
      <c r="J19" s="10" t="str">
        <f t="shared" ref="J19:O19" si="9">IF(C20="-","",IF(C20&lt;=35,IF(C19&lt;C20,100,""),IF(-C21&gt;C20/10,1,"")))</f>
        <v/>
      </c>
      <c r="K19" s="10" t="str">
        <f t="shared" si="9"/>
        <v/>
      </c>
      <c r="L19" s="10" t="str">
        <f t="shared" si="9"/>
        <v/>
      </c>
      <c r="M19" s="10" t="str">
        <f t="shared" si="9"/>
        <v/>
      </c>
      <c r="N19" s="10" t="str">
        <f t="shared" si="9"/>
        <v/>
      </c>
      <c r="O19" s="10" t="str">
        <f t="shared" si="9"/>
        <v/>
      </c>
      <c r="P19" s="9"/>
      <c r="Q19" s="9"/>
      <c r="R19" s="9"/>
      <c r="S19" s="9"/>
      <c r="T19" s="9"/>
      <c r="U19" s="9"/>
      <c r="V19" s="9"/>
      <c r="W19" s="9"/>
    </row>
    <row r="20" spans="1:23" s="2" customFormat="1" ht="14.4">
      <c r="A20" s="143"/>
      <c r="B20" s="145"/>
      <c r="C20" s="41">
        <v>102</v>
      </c>
      <c r="D20" s="41">
        <v>105</v>
      </c>
      <c r="E20" s="149"/>
      <c r="F20" s="149"/>
      <c r="G20" s="149"/>
      <c r="H20" s="149"/>
      <c r="I20" s="25"/>
      <c r="J20" s="10"/>
      <c r="K20" s="10"/>
      <c r="L20" s="10"/>
      <c r="M20" s="10"/>
      <c r="N20" s="10"/>
      <c r="O20" s="10"/>
      <c r="P20" s="9"/>
      <c r="Q20" s="9"/>
      <c r="R20" s="9"/>
      <c r="S20" s="9"/>
      <c r="T20" s="9"/>
      <c r="U20" s="9"/>
      <c r="V20" s="9"/>
      <c r="W20" s="9"/>
    </row>
    <row r="21" spans="1:23" s="2" customFormat="1" ht="14.4">
      <c r="A21" s="143"/>
      <c r="B21" s="146"/>
      <c r="C21" s="44">
        <f>C19-C20</f>
        <v>0</v>
      </c>
      <c r="D21" s="44">
        <f>D19-D20</f>
        <v>0</v>
      </c>
      <c r="E21" s="150"/>
      <c r="F21" s="150"/>
      <c r="G21" s="150"/>
      <c r="H21" s="150"/>
      <c r="I21" s="25"/>
      <c r="J21" s="10"/>
      <c r="K21" s="10"/>
      <c r="L21" s="10"/>
      <c r="M21" s="10"/>
      <c r="N21" s="10"/>
      <c r="O21" s="10"/>
      <c r="P21" s="9"/>
      <c r="Q21" s="9"/>
      <c r="R21" s="9"/>
      <c r="S21" s="9"/>
      <c r="T21" s="9"/>
      <c r="U21" s="9"/>
      <c r="V21" s="9"/>
      <c r="W21" s="9"/>
    </row>
    <row r="22" spans="1:23" s="2" customFormat="1" ht="14.4">
      <c r="A22" s="143"/>
      <c r="B22" s="147" t="s">
        <v>76</v>
      </c>
      <c r="C22" s="43">
        <v>68</v>
      </c>
      <c r="D22" s="43">
        <v>70</v>
      </c>
      <c r="E22" s="43">
        <v>60</v>
      </c>
      <c r="F22" s="43">
        <v>60</v>
      </c>
      <c r="G22" s="43">
        <v>50</v>
      </c>
      <c r="H22" s="43">
        <v>50</v>
      </c>
      <c r="I22" s="25"/>
      <c r="J22" s="10" t="str">
        <f t="shared" ref="J22:O22" si="10">IF(C23="-","",IF(C23&lt;=35,IF(C22&lt;C23,100,""),IF(-C24&gt;C23/10,1,"")))</f>
        <v/>
      </c>
      <c r="K22" s="10" t="str">
        <f t="shared" si="10"/>
        <v/>
      </c>
      <c r="L22" s="10" t="str">
        <f t="shared" si="10"/>
        <v/>
      </c>
      <c r="M22" s="10" t="str">
        <f t="shared" si="10"/>
        <v/>
      </c>
      <c r="N22" s="10" t="str">
        <f t="shared" si="10"/>
        <v/>
      </c>
      <c r="O22" s="10" t="str">
        <f t="shared" si="10"/>
        <v/>
      </c>
      <c r="P22" s="9"/>
      <c r="Q22" s="9"/>
      <c r="R22" s="9"/>
      <c r="S22" s="9"/>
      <c r="T22" s="9"/>
      <c r="U22" s="9"/>
      <c r="V22" s="9"/>
      <c r="W22" s="9"/>
    </row>
    <row r="23" spans="1:23" s="2" customFormat="1" ht="14.4">
      <c r="A23" s="143"/>
      <c r="B23" s="145"/>
      <c r="C23" s="41">
        <v>68</v>
      </c>
      <c r="D23" s="41">
        <v>70</v>
      </c>
      <c r="E23" s="41">
        <v>60</v>
      </c>
      <c r="F23" s="41">
        <v>60</v>
      </c>
      <c r="G23" s="41">
        <v>50</v>
      </c>
      <c r="H23" s="41">
        <v>50</v>
      </c>
      <c r="I23" s="25"/>
      <c r="J23" s="10"/>
      <c r="K23" s="10"/>
      <c r="L23" s="10"/>
      <c r="M23" s="10"/>
      <c r="N23" s="10"/>
      <c r="O23" s="10"/>
      <c r="P23" s="9"/>
      <c r="Q23" s="9"/>
      <c r="R23" s="9"/>
      <c r="S23" s="9"/>
      <c r="T23" s="9"/>
      <c r="U23" s="9"/>
      <c r="V23" s="9"/>
      <c r="W23" s="9"/>
    </row>
    <row r="24" spans="1:23" s="2" customFormat="1" ht="14.4">
      <c r="A24" s="143"/>
      <c r="B24" s="146"/>
      <c r="C24" s="42">
        <f t="shared" ref="C24:H24" si="11">C22-C23</f>
        <v>0</v>
      </c>
      <c r="D24" s="42">
        <f t="shared" si="11"/>
        <v>0</v>
      </c>
      <c r="E24" s="42">
        <f t="shared" si="11"/>
        <v>0</v>
      </c>
      <c r="F24" s="42">
        <f t="shared" si="11"/>
        <v>0</v>
      </c>
      <c r="G24" s="42">
        <f t="shared" si="11"/>
        <v>0</v>
      </c>
      <c r="H24" s="42">
        <f t="shared" si="11"/>
        <v>0</v>
      </c>
      <c r="I24" s="25"/>
      <c r="J24" s="10"/>
      <c r="K24" s="10"/>
      <c r="L24" s="10"/>
      <c r="M24" s="10"/>
      <c r="N24" s="10"/>
      <c r="O24" s="10"/>
      <c r="P24" s="9"/>
      <c r="Q24" s="9"/>
      <c r="R24" s="9"/>
      <c r="S24" s="9"/>
      <c r="T24" s="9"/>
      <c r="U24" s="9"/>
      <c r="V24" s="9"/>
      <c r="W24" s="9"/>
    </row>
    <row r="25" spans="1:23" s="2" customFormat="1" ht="14.4">
      <c r="A25" s="143"/>
      <c r="B25" s="147" t="s">
        <v>77</v>
      </c>
      <c r="C25" s="43">
        <v>68</v>
      </c>
      <c r="D25" s="43">
        <v>70</v>
      </c>
      <c r="E25" s="43">
        <v>60</v>
      </c>
      <c r="F25" s="43">
        <v>60</v>
      </c>
      <c r="G25" s="43">
        <v>50</v>
      </c>
      <c r="H25" s="43">
        <v>50</v>
      </c>
      <c r="I25" s="25"/>
      <c r="J25" s="10" t="str">
        <f t="shared" ref="J25:O25" si="12">IF(C26="-","",IF(C26&lt;=35,IF(C25&lt;C26,100,""),IF(-C27&gt;C26/10,1,"")))</f>
        <v/>
      </c>
      <c r="K25" s="10" t="str">
        <f t="shared" si="12"/>
        <v/>
      </c>
      <c r="L25" s="10" t="str">
        <f t="shared" si="12"/>
        <v/>
      </c>
      <c r="M25" s="10" t="str">
        <f t="shared" si="12"/>
        <v/>
      </c>
      <c r="N25" s="10" t="str">
        <f t="shared" si="12"/>
        <v/>
      </c>
      <c r="O25" s="10" t="str">
        <f t="shared" si="12"/>
        <v/>
      </c>
      <c r="P25" s="9"/>
      <c r="Q25" s="9"/>
      <c r="R25" s="9"/>
      <c r="S25" s="9"/>
      <c r="T25" s="9"/>
      <c r="U25" s="9"/>
      <c r="V25" s="9"/>
      <c r="W25" s="9"/>
    </row>
    <row r="26" spans="1:23" s="2" customFormat="1" ht="14.4">
      <c r="A26" s="143"/>
      <c r="B26" s="145"/>
      <c r="C26" s="41">
        <v>68</v>
      </c>
      <c r="D26" s="41">
        <v>70</v>
      </c>
      <c r="E26" s="41">
        <v>60</v>
      </c>
      <c r="F26" s="41">
        <v>60</v>
      </c>
      <c r="G26" s="41">
        <v>50</v>
      </c>
      <c r="H26" s="41">
        <v>50</v>
      </c>
      <c r="I26" s="25"/>
      <c r="J26" s="10"/>
      <c r="K26" s="10"/>
      <c r="L26" s="10"/>
      <c r="M26" s="10"/>
      <c r="N26" s="10"/>
      <c r="O26" s="10"/>
      <c r="P26" s="9"/>
      <c r="Q26" s="9"/>
      <c r="R26" s="9"/>
      <c r="S26" s="9"/>
      <c r="T26" s="9"/>
      <c r="U26" s="9"/>
      <c r="V26" s="9"/>
      <c r="W26" s="9"/>
    </row>
    <row r="27" spans="1:23" s="2" customFormat="1" ht="14.4">
      <c r="A27" s="143"/>
      <c r="B27" s="146"/>
      <c r="C27" s="42">
        <f t="shared" ref="C27:H27" si="13">C25-C26</f>
        <v>0</v>
      </c>
      <c r="D27" s="42">
        <f t="shared" si="13"/>
        <v>0</v>
      </c>
      <c r="E27" s="42">
        <f t="shared" si="13"/>
        <v>0</v>
      </c>
      <c r="F27" s="42">
        <f t="shared" si="13"/>
        <v>0</v>
      </c>
      <c r="G27" s="42">
        <f t="shared" si="13"/>
        <v>0</v>
      </c>
      <c r="H27" s="42">
        <f t="shared" si="13"/>
        <v>0</v>
      </c>
      <c r="I27" s="25"/>
      <c r="J27" s="10"/>
      <c r="K27" s="10"/>
      <c r="L27" s="10"/>
      <c r="M27" s="10"/>
      <c r="N27" s="10"/>
      <c r="O27" s="10"/>
      <c r="P27" s="9"/>
      <c r="Q27" s="9"/>
      <c r="R27" s="9"/>
      <c r="S27" s="9"/>
      <c r="T27" s="9"/>
      <c r="U27" s="9"/>
      <c r="V27" s="9"/>
      <c r="W27" s="9"/>
    </row>
    <row r="28" spans="1:23" s="2" customFormat="1" ht="14.4">
      <c r="A28" s="143"/>
      <c r="B28" s="147" t="s">
        <v>78</v>
      </c>
      <c r="C28" s="148" t="s">
        <v>72</v>
      </c>
      <c r="D28" s="148" t="s">
        <v>72</v>
      </c>
      <c r="E28" s="148" t="s">
        <v>72</v>
      </c>
      <c r="F28" s="148" t="s">
        <v>72</v>
      </c>
      <c r="G28" s="43">
        <v>60</v>
      </c>
      <c r="H28" s="43">
        <v>55</v>
      </c>
      <c r="I28" s="25"/>
      <c r="J28" s="10" t="str">
        <f t="shared" ref="J28:O28" si="14">IF(C29="-","",IF(C29&lt;=35,IF(C28&lt;C29,100,""),IF(-C30&gt;C29/10,1,"")))</f>
        <v/>
      </c>
      <c r="K28" s="10" t="str">
        <f t="shared" si="14"/>
        <v/>
      </c>
      <c r="L28" s="10" t="str">
        <f t="shared" si="14"/>
        <v/>
      </c>
      <c r="M28" s="10" t="str">
        <f t="shared" si="14"/>
        <v/>
      </c>
      <c r="N28" s="10" t="str">
        <f t="shared" si="14"/>
        <v/>
      </c>
      <c r="O28" s="10" t="str">
        <f t="shared" si="14"/>
        <v/>
      </c>
      <c r="P28" s="9"/>
      <c r="Q28" s="9"/>
      <c r="R28" s="9"/>
      <c r="S28" s="9"/>
      <c r="T28" s="9"/>
      <c r="U28" s="9"/>
      <c r="V28" s="9"/>
      <c r="W28" s="9"/>
    </row>
    <row r="29" spans="1:23" s="2" customFormat="1" ht="14.4">
      <c r="A29" s="143"/>
      <c r="B29" s="145"/>
      <c r="C29" s="149"/>
      <c r="D29" s="149"/>
      <c r="E29" s="149"/>
      <c r="F29" s="149"/>
      <c r="G29" s="41">
        <v>60</v>
      </c>
      <c r="H29" s="41">
        <v>55</v>
      </c>
      <c r="I29" s="25"/>
      <c r="J29" s="10"/>
      <c r="K29" s="10"/>
      <c r="L29" s="10"/>
      <c r="M29" s="10"/>
      <c r="N29" s="10"/>
      <c r="O29" s="10"/>
      <c r="P29" s="9"/>
      <c r="Q29" s="9"/>
      <c r="R29" s="9"/>
      <c r="S29" s="9"/>
      <c r="T29" s="9"/>
      <c r="U29" s="9"/>
      <c r="V29" s="9"/>
      <c r="W29" s="9"/>
    </row>
    <row r="30" spans="1:23" s="2" customFormat="1" ht="14.4">
      <c r="A30" s="143"/>
      <c r="B30" s="146"/>
      <c r="C30" s="150"/>
      <c r="D30" s="150"/>
      <c r="E30" s="150"/>
      <c r="F30" s="150"/>
      <c r="G30" s="42">
        <f>G28-G29</f>
        <v>0</v>
      </c>
      <c r="H30" s="42">
        <f>H28-H29</f>
        <v>0</v>
      </c>
      <c r="I30" s="25"/>
      <c r="J30" s="10"/>
      <c r="K30" s="10"/>
      <c r="L30" s="10"/>
      <c r="M30" s="10"/>
      <c r="N30" s="10"/>
      <c r="O30" s="10"/>
      <c r="P30" s="9"/>
      <c r="Q30" s="9"/>
      <c r="R30" s="9"/>
      <c r="S30" s="9"/>
      <c r="T30" s="9"/>
      <c r="U30" s="9"/>
      <c r="V30" s="9"/>
      <c r="W30" s="9"/>
    </row>
    <row r="31" spans="1:23" s="2" customFormat="1" ht="14.4">
      <c r="A31" s="143"/>
      <c r="B31" s="147" t="s">
        <v>79</v>
      </c>
      <c r="C31" s="43">
        <v>102</v>
      </c>
      <c r="D31" s="43">
        <v>105</v>
      </c>
      <c r="E31" s="43">
        <v>105</v>
      </c>
      <c r="F31" s="43">
        <v>105</v>
      </c>
      <c r="G31" s="43">
        <v>90</v>
      </c>
      <c r="H31" s="43">
        <v>90</v>
      </c>
      <c r="I31" s="25"/>
      <c r="J31" s="10" t="str">
        <f t="shared" ref="J31:O31" si="15">IF(C32="-","",IF(C32&lt;=35,IF(C31&lt;C32,100,""),IF(-C33&gt;C32/10,1,"")))</f>
        <v/>
      </c>
      <c r="K31" s="10" t="str">
        <f t="shared" si="15"/>
        <v/>
      </c>
      <c r="L31" s="10" t="str">
        <f t="shared" si="15"/>
        <v/>
      </c>
      <c r="M31" s="10" t="str">
        <f t="shared" si="15"/>
        <v/>
      </c>
      <c r="N31" s="10" t="str">
        <f t="shared" si="15"/>
        <v/>
      </c>
      <c r="O31" s="10" t="str">
        <f t="shared" si="15"/>
        <v/>
      </c>
      <c r="P31" s="9"/>
      <c r="Q31" s="9"/>
      <c r="R31" s="9"/>
      <c r="S31" s="9"/>
      <c r="T31" s="9"/>
      <c r="U31" s="9"/>
      <c r="V31" s="9"/>
      <c r="W31" s="9"/>
    </row>
    <row r="32" spans="1:23" s="2" customFormat="1" ht="14.4">
      <c r="A32" s="143"/>
      <c r="B32" s="145"/>
      <c r="C32" s="41">
        <v>102</v>
      </c>
      <c r="D32" s="41">
        <v>105</v>
      </c>
      <c r="E32" s="41">
        <v>105</v>
      </c>
      <c r="F32" s="41">
        <v>105</v>
      </c>
      <c r="G32" s="41">
        <v>90</v>
      </c>
      <c r="H32" s="41">
        <v>90</v>
      </c>
      <c r="I32" s="25"/>
      <c r="J32" s="10"/>
      <c r="K32" s="10"/>
      <c r="L32" s="10"/>
      <c r="M32" s="10"/>
      <c r="N32" s="10"/>
      <c r="O32" s="10"/>
      <c r="P32" s="9"/>
      <c r="Q32" s="9"/>
      <c r="R32" s="9"/>
      <c r="S32" s="9"/>
      <c r="T32" s="9"/>
      <c r="U32" s="9"/>
      <c r="V32" s="9"/>
      <c r="W32" s="9"/>
    </row>
    <row r="33" spans="1:23" s="2" customFormat="1" ht="14.4">
      <c r="A33" s="143"/>
      <c r="B33" s="146"/>
      <c r="C33" s="42">
        <f t="shared" ref="C33:H33" si="16">C31-C32</f>
        <v>0</v>
      </c>
      <c r="D33" s="42">
        <f t="shared" si="16"/>
        <v>0</v>
      </c>
      <c r="E33" s="42">
        <f t="shared" si="16"/>
        <v>0</v>
      </c>
      <c r="F33" s="42">
        <f t="shared" si="16"/>
        <v>0</v>
      </c>
      <c r="G33" s="42">
        <f t="shared" si="16"/>
        <v>0</v>
      </c>
      <c r="H33" s="42">
        <f t="shared" si="16"/>
        <v>0</v>
      </c>
      <c r="I33" s="25"/>
      <c r="J33" s="10"/>
      <c r="K33" s="10"/>
      <c r="L33" s="10"/>
      <c r="M33" s="10"/>
      <c r="N33" s="10"/>
      <c r="O33" s="10"/>
      <c r="P33" s="9"/>
      <c r="Q33" s="9"/>
      <c r="R33" s="9"/>
      <c r="S33" s="9"/>
      <c r="T33" s="9"/>
      <c r="U33" s="9"/>
      <c r="V33" s="9"/>
      <c r="W33" s="9"/>
    </row>
    <row r="34" spans="1:23" s="2" customFormat="1" ht="14.4">
      <c r="A34" s="143"/>
      <c r="B34" s="147" t="s">
        <v>80</v>
      </c>
      <c r="C34" s="148" t="s">
        <v>72</v>
      </c>
      <c r="D34" s="148" t="s">
        <v>72</v>
      </c>
      <c r="E34" s="148" t="s">
        <v>72</v>
      </c>
      <c r="F34" s="148" t="s">
        <v>72</v>
      </c>
      <c r="G34" s="43">
        <v>70</v>
      </c>
      <c r="H34" s="43">
        <v>70</v>
      </c>
      <c r="I34" s="25"/>
      <c r="J34" s="10" t="str">
        <f t="shared" ref="J34:O34" si="17">IF(C35="-","",IF(C35&lt;=35,IF(C34&lt;C35,100,""),IF(-C36&gt;C35/10,1,"")))</f>
        <v/>
      </c>
      <c r="K34" s="10" t="str">
        <f t="shared" si="17"/>
        <v/>
      </c>
      <c r="L34" s="10" t="str">
        <f t="shared" si="17"/>
        <v/>
      </c>
      <c r="M34" s="10" t="str">
        <f t="shared" si="17"/>
        <v/>
      </c>
      <c r="N34" s="10" t="str">
        <f t="shared" si="17"/>
        <v/>
      </c>
      <c r="O34" s="10" t="str">
        <f t="shared" si="17"/>
        <v/>
      </c>
      <c r="P34" s="9"/>
      <c r="Q34" s="9"/>
      <c r="R34" s="9"/>
      <c r="S34" s="9"/>
      <c r="T34" s="9"/>
      <c r="U34" s="9"/>
      <c r="V34" s="9"/>
      <c r="W34" s="9"/>
    </row>
    <row r="35" spans="1:23" s="2" customFormat="1" ht="14.4">
      <c r="A35" s="143"/>
      <c r="B35" s="145"/>
      <c r="C35" s="149"/>
      <c r="D35" s="149"/>
      <c r="E35" s="149"/>
      <c r="F35" s="149"/>
      <c r="G35" s="41">
        <v>70</v>
      </c>
      <c r="H35" s="41">
        <v>70</v>
      </c>
      <c r="I35" s="25"/>
      <c r="J35" s="10"/>
      <c r="K35" s="10"/>
      <c r="L35" s="10"/>
      <c r="M35" s="10"/>
      <c r="N35" s="10"/>
      <c r="O35" s="10"/>
      <c r="P35" s="9"/>
      <c r="Q35" s="9"/>
      <c r="R35" s="9"/>
      <c r="S35" s="9"/>
      <c r="T35" s="9"/>
      <c r="U35" s="9"/>
      <c r="V35" s="9"/>
      <c r="W35" s="9"/>
    </row>
    <row r="36" spans="1:23" s="2" customFormat="1" ht="14.4">
      <c r="A36" s="144"/>
      <c r="B36" s="146"/>
      <c r="C36" s="150"/>
      <c r="D36" s="150"/>
      <c r="E36" s="150"/>
      <c r="F36" s="150"/>
      <c r="G36" s="42">
        <f>G34-G35</f>
        <v>0</v>
      </c>
      <c r="H36" s="42">
        <f>H34-H35</f>
        <v>0</v>
      </c>
      <c r="I36" s="25"/>
      <c r="J36" s="10"/>
      <c r="K36" s="10"/>
      <c r="L36" s="10"/>
      <c r="M36" s="10"/>
      <c r="N36" s="10"/>
      <c r="O36" s="10"/>
      <c r="P36" s="9"/>
      <c r="Q36" s="9"/>
      <c r="R36" s="9"/>
      <c r="S36" s="9"/>
      <c r="T36" s="9"/>
      <c r="U36" s="9"/>
      <c r="V36" s="9"/>
      <c r="W36" s="9"/>
    </row>
    <row r="37" spans="1:23" s="2" customFormat="1" ht="13.5" customHeight="1">
      <c r="A37" s="151" t="s">
        <v>81</v>
      </c>
      <c r="B37" s="152"/>
      <c r="C37" s="43">
        <v>34</v>
      </c>
      <c r="D37" s="43">
        <v>35</v>
      </c>
      <c r="E37" s="43">
        <v>35</v>
      </c>
      <c r="F37" s="43">
        <v>35</v>
      </c>
      <c r="G37" s="43">
        <v>35</v>
      </c>
      <c r="H37" s="43">
        <v>35</v>
      </c>
      <c r="I37" s="25"/>
      <c r="J37" s="10" t="str">
        <f t="shared" ref="J37:O37" si="18">IF(C38="-","",IF(C38&lt;=35,IF(C37&lt;C38,100,""),IF(-C39&gt;C38/10,1,"")))</f>
        <v/>
      </c>
      <c r="K37" s="10" t="str">
        <f t="shared" si="18"/>
        <v/>
      </c>
      <c r="L37" s="10" t="str">
        <f t="shared" si="18"/>
        <v/>
      </c>
      <c r="M37" s="10" t="str">
        <f t="shared" si="18"/>
        <v/>
      </c>
      <c r="N37" s="10" t="str">
        <f t="shared" si="18"/>
        <v/>
      </c>
      <c r="O37" s="10" t="str">
        <f t="shared" si="18"/>
        <v/>
      </c>
      <c r="P37" s="9"/>
      <c r="Q37" s="9"/>
      <c r="R37" s="9"/>
      <c r="S37" s="9"/>
      <c r="T37" s="9"/>
      <c r="U37" s="9"/>
      <c r="V37" s="9"/>
      <c r="W37" s="9"/>
    </row>
    <row r="38" spans="1:23" s="2" customFormat="1" ht="14.4">
      <c r="A38" s="153"/>
      <c r="B38" s="154"/>
      <c r="C38" s="41">
        <v>34</v>
      </c>
      <c r="D38" s="41">
        <v>35</v>
      </c>
      <c r="E38" s="41">
        <v>35</v>
      </c>
      <c r="F38" s="41">
        <v>35</v>
      </c>
      <c r="G38" s="41">
        <v>35</v>
      </c>
      <c r="H38" s="41">
        <v>35</v>
      </c>
      <c r="I38" s="25"/>
      <c r="J38" s="10"/>
      <c r="K38" s="10"/>
      <c r="L38" s="10"/>
      <c r="M38" s="10"/>
      <c r="N38" s="10"/>
      <c r="O38" s="10"/>
      <c r="P38" s="9"/>
      <c r="Q38" s="9"/>
      <c r="R38" s="9"/>
      <c r="S38" s="9"/>
      <c r="T38" s="9"/>
      <c r="U38" s="9"/>
      <c r="V38" s="9"/>
      <c r="W38" s="9"/>
    </row>
    <row r="39" spans="1:23" s="2" customFormat="1" ht="14.4">
      <c r="A39" s="155"/>
      <c r="B39" s="156"/>
      <c r="C39" s="42">
        <f t="shared" ref="C39:H39" si="19">C37-C38</f>
        <v>0</v>
      </c>
      <c r="D39" s="42">
        <f t="shared" si="19"/>
        <v>0</v>
      </c>
      <c r="E39" s="42">
        <f t="shared" si="19"/>
        <v>0</v>
      </c>
      <c r="F39" s="42">
        <f t="shared" si="19"/>
        <v>0</v>
      </c>
      <c r="G39" s="42">
        <f t="shared" si="19"/>
        <v>0</v>
      </c>
      <c r="H39" s="42">
        <f t="shared" si="19"/>
        <v>0</v>
      </c>
      <c r="I39" s="25"/>
      <c r="J39" s="10"/>
      <c r="K39" s="10"/>
      <c r="L39" s="10"/>
      <c r="M39" s="10"/>
      <c r="N39" s="10"/>
      <c r="O39" s="10"/>
      <c r="P39" s="9"/>
      <c r="Q39" s="9"/>
      <c r="R39" s="9"/>
      <c r="S39" s="9"/>
      <c r="T39" s="9"/>
      <c r="U39" s="9"/>
      <c r="V39" s="9"/>
      <c r="W39" s="9"/>
    </row>
    <row r="40" spans="1:23" s="2" customFormat="1" ht="13.5" customHeight="1">
      <c r="A40" s="151" t="s">
        <v>82</v>
      </c>
      <c r="B40" s="152"/>
      <c r="C40" s="148" t="s">
        <v>72</v>
      </c>
      <c r="D40" s="148" t="s">
        <v>72</v>
      </c>
      <c r="E40" s="43">
        <v>35</v>
      </c>
      <c r="F40" s="43">
        <v>35</v>
      </c>
      <c r="G40" s="148" t="s">
        <v>72</v>
      </c>
      <c r="H40" s="148" t="s">
        <v>72</v>
      </c>
      <c r="I40" s="25"/>
      <c r="J40" s="10" t="str">
        <f t="shared" ref="J40:O40" si="20">IF(C41="-","",IF(C41&lt;=35,IF(C40&lt;C41,100,""),IF(-C42&gt;C41/10,1,"")))</f>
        <v/>
      </c>
      <c r="K40" s="10" t="str">
        <f t="shared" si="20"/>
        <v/>
      </c>
      <c r="L40" s="10" t="str">
        <f t="shared" si="20"/>
        <v/>
      </c>
      <c r="M40" s="10" t="str">
        <f t="shared" si="20"/>
        <v/>
      </c>
      <c r="N40" s="10" t="str">
        <f t="shared" si="20"/>
        <v/>
      </c>
      <c r="O40" s="10" t="str">
        <f t="shared" si="20"/>
        <v/>
      </c>
      <c r="P40" s="9"/>
      <c r="Q40" s="9"/>
      <c r="R40" s="9"/>
      <c r="S40" s="9"/>
      <c r="T40" s="9"/>
      <c r="U40" s="9"/>
      <c r="V40" s="9"/>
      <c r="W40" s="9"/>
    </row>
    <row r="41" spans="1:23" s="2" customFormat="1" ht="14.4">
      <c r="A41" s="153"/>
      <c r="B41" s="154"/>
      <c r="C41" s="149"/>
      <c r="D41" s="149"/>
      <c r="E41" s="41">
        <v>35</v>
      </c>
      <c r="F41" s="41">
        <v>35</v>
      </c>
      <c r="G41" s="149"/>
      <c r="H41" s="149"/>
      <c r="I41" s="25"/>
      <c r="J41" s="10"/>
      <c r="K41" s="10"/>
      <c r="L41" s="10"/>
      <c r="M41" s="10"/>
      <c r="N41" s="10"/>
      <c r="O41" s="10"/>
      <c r="P41" s="9"/>
      <c r="Q41" s="9"/>
      <c r="R41" s="9"/>
      <c r="S41" s="9"/>
      <c r="T41" s="9"/>
      <c r="U41" s="9"/>
      <c r="V41" s="9"/>
      <c r="W41" s="9"/>
    </row>
    <row r="42" spans="1:23" s="2" customFormat="1" ht="14.4">
      <c r="A42" s="155"/>
      <c r="B42" s="156"/>
      <c r="C42" s="150"/>
      <c r="D42" s="150"/>
      <c r="E42" s="42">
        <f>E40-E41</f>
        <v>0</v>
      </c>
      <c r="F42" s="42">
        <f>F40-F41</f>
        <v>0</v>
      </c>
      <c r="G42" s="150"/>
      <c r="H42" s="150"/>
      <c r="I42" s="25"/>
      <c r="J42" s="10"/>
      <c r="K42" s="10"/>
      <c r="L42" s="10"/>
      <c r="M42" s="10"/>
      <c r="N42" s="10"/>
      <c r="O42" s="10"/>
      <c r="P42" s="9"/>
      <c r="Q42" s="9"/>
      <c r="R42" s="9"/>
      <c r="S42" s="9"/>
      <c r="T42" s="9"/>
      <c r="U42" s="9"/>
      <c r="V42" s="9"/>
      <c r="W42" s="9"/>
    </row>
    <row r="43" spans="1:23" s="2" customFormat="1" ht="13.5" customHeight="1">
      <c r="A43" s="151" t="s">
        <v>83</v>
      </c>
      <c r="B43" s="152"/>
      <c r="C43" s="148" t="s">
        <v>72</v>
      </c>
      <c r="D43" s="148" t="s">
        <v>72</v>
      </c>
      <c r="E43" s="43">
        <v>70</v>
      </c>
      <c r="F43" s="43">
        <v>70</v>
      </c>
      <c r="G43" s="43">
        <v>70</v>
      </c>
      <c r="H43" s="43">
        <v>70</v>
      </c>
      <c r="I43" s="25"/>
      <c r="J43" s="10" t="str">
        <f t="shared" ref="J43:O43" si="21">IF(C44="-","",IF(C43&lt;C44,10000,""))</f>
        <v/>
      </c>
      <c r="K43" s="10" t="str">
        <f t="shared" si="21"/>
        <v/>
      </c>
      <c r="L43" s="10" t="str">
        <f t="shared" si="21"/>
        <v/>
      </c>
      <c r="M43" s="10" t="str">
        <f t="shared" si="21"/>
        <v/>
      </c>
      <c r="N43" s="10" t="str">
        <f t="shared" si="21"/>
        <v/>
      </c>
      <c r="O43" s="10" t="str">
        <f t="shared" si="21"/>
        <v/>
      </c>
      <c r="P43" s="9"/>
      <c r="Q43" s="9"/>
      <c r="R43" s="9"/>
      <c r="S43" s="9"/>
      <c r="T43" s="9"/>
      <c r="U43" s="9"/>
      <c r="V43" s="9"/>
      <c r="W43" s="9"/>
    </row>
    <row r="44" spans="1:23" s="2" customFormat="1" ht="14.4">
      <c r="A44" s="153"/>
      <c r="B44" s="154"/>
      <c r="C44" s="149"/>
      <c r="D44" s="149"/>
      <c r="E44" s="41">
        <v>70</v>
      </c>
      <c r="F44" s="41">
        <v>70</v>
      </c>
      <c r="G44" s="41">
        <v>70</v>
      </c>
      <c r="H44" s="41">
        <v>70</v>
      </c>
      <c r="I44" s="25"/>
      <c r="J44" s="10"/>
      <c r="K44" s="10"/>
      <c r="L44" s="10"/>
      <c r="M44" s="10"/>
      <c r="N44" s="10"/>
      <c r="O44" s="10"/>
      <c r="P44" s="9"/>
      <c r="Q44" s="9"/>
      <c r="R44" s="9"/>
      <c r="S44" s="9"/>
      <c r="T44" s="9"/>
      <c r="U44" s="9"/>
      <c r="V44" s="9"/>
      <c r="W44" s="9"/>
    </row>
    <row r="45" spans="1:23" s="2" customFormat="1" ht="14.4">
      <c r="A45" s="155"/>
      <c r="B45" s="156"/>
      <c r="C45" s="150"/>
      <c r="D45" s="150"/>
      <c r="E45" s="42">
        <f>E43-E44</f>
        <v>0</v>
      </c>
      <c r="F45" s="42">
        <f>F43-F44</f>
        <v>0</v>
      </c>
      <c r="G45" s="42">
        <f>G43-G44</f>
        <v>0</v>
      </c>
      <c r="H45" s="42">
        <f>H43-H44</f>
        <v>0</v>
      </c>
      <c r="I45" s="25"/>
      <c r="J45" s="10"/>
      <c r="K45" s="10"/>
      <c r="L45" s="10"/>
      <c r="M45" s="10"/>
      <c r="N45" s="10"/>
      <c r="O45" s="10"/>
      <c r="P45" s="9"/>
      <c r="Q45" s="9"/>
      <c r="R45" s="9"/>
      <c r="S45" s="9"/>
      <c r="T45" s="9"/>
      <c r="U45" s="9"/>
      <c r="V45" s="9"/>
      <c r="W45" s="9"/>
    </row>
    <row r="46" spans="1:23" s="2" customFormat="1" ht="13.5" customHeight="1">
      <c r="A46" s="151" t="s">
        <v>84</v>
      </c>
      <c r="B46" s="152"/>
      <c r="C46" s="43">
        <v>34</v>
      </c>
      <c r="D46" s="43">
        <v>35</v>
      </c>
      <c r="E46" s="43">
        <v>35</v>
      </c>
      <c r="F46" s="43">
        <v>35</v>
      </c>
      <c r="G46" s="43">
        <v>35</v>
      </c>
      <c r="H46" s="43">
        <v>35</v>
      </c>
      <c r="I46" s="25"/>
      <c r="J46" s="10" t="str">
        <f t="shared" ref="J46:O46" si="22">IF(C47="-","",IF(C47&lt;=35,IF(C46&lt;C47,100,""),IF(-C48&gt;C47/10,1,"")))</f>
        <v/>
      </c>
      <c r="K46" s="10" t="str">
        <f t="shared" si="22"/>
        <v/>
      </c>
      <c r="L46" s="10" t="str">
        <f t="shared" si="22"/>
        <v/>
      </c>
      <c r="M46" s="10" t="str">
        <f t="shared" si="22"/>
        <v/>
      </c>
      <c r="N46" s="10" t="str">
        <f t="shared" si="22"/>
        <v/>
      </c>
      <c r="O46" s="10" t="str">
        <f t="shared" si="22"/>
        <v/>
      </c>
      <c r="P46" s="9"/>
      <c r="Q46" s="9"/>
      <c r="R46" s="9"/>
      <c r="S46" s="9"/>
      <c r="T46" s="9"/>
      <c r="U46" s="9"/>
      <c r="V46" s="9"/>
      <c r="W46" s="9"/>
    </row>
    <row r="47" spans="1:23" s="2" customFormat="1" ht="14.4">
      <c r="A47" s="153"/>
      <c r="B47" s="154"/>
      <c r="C47" s="41">
        <v>34</v>
      </c>
      <c r="D47" s="41">
        <v>35</v>
      </c>
      <c r="E47" s="41">
        <v>35</v>
      </c>
      <c r="F47" s="41">
        <v>35</v>
      </c>
      <c r="G47" s="41">
        <v>35</v>
      </c>
      <c r="H47" s="41">
        <v>35</v>
      </c>
      <c r="I47" s="25"/>
      <c r="J47" s="10"/>
      <c r="K47" s="10"/>
      <c r="L47" s="10"/>
      <c r="M47" s="10"/>
      <c r="N47" s="10"/>
      <c r="O47" s="10"/>
      <c r="P47" s="9"/>
      <c r="Q47" s="9"/>
      <c r="R47" s="9"/>
      <c r="S47" s="9"/>
      <c r="T47" s="9"/>
      <c r="U47" s="9"/>
      <c r="V47" s="9"/>
      <c r="W47" s="9"/>
    </row>
    <row r="48" spans="1:23" s="2" customFormat="1" ht="14.4">
      <c r="A48" s="155"/>
      <c r="B48" s="156"/>
      <c r="C48" s="44">
        <f t="shared" ref="C48:H48" si="23">C46-C47</f>
        <v>0</v>
      </c>
      <c r="D48" s="44">
        <f t="shared" si="23"/>
        <v>0</v>
      </c>
      <c r="E48" s="44">
        <f t="shared" si="23"/>
        <v>0</v>
      </c>
      <c r="F48" s="44">
        <f t="shared" si="23"/>
        <v>0</v>
      </c>
      <c r="G48" s="44">
        <f t="shared" si="23"/>
        <v>0</v>
      </c>
      <c r="H48" s="44">
        <f t="shared" si="23"/>
        <v>0</v>
      </c>
      <c r="I48" s="25"/>
      <c r="J48" s="10"/>
      <c r="K48" s="10"/>
      <c r="L48" s="10"/>
      <c r="M48" s="10"/>
      <c r="N48" s="10"/>
      <c r="O48" s="10"/>
      <c r="P48" s="9"/>
      <c r="Q48" s="9"/>
      <c r="R48" s="9"/>
      <c r="S48" s="9"/>
      <c r="T48" s="9"/>
      <c r="U48" s="9"/>
      <c r="V48" s="9"/>
      <c r="W48" s="9"/>
    </row>
    <row r="49" spans="1:27" s="2" customFormat="1" ht="30" customHeight="1">
      <c r="A49" s="157"/>
      <c r="B49" s="157"/>
      <c r="C49" s="27"/>
      <c r="D49" s="27"/>
      <c r="E49" s="27"/>
      <c r="F49" s="27"/>
      <c r="G49" s="27"/>
      <c r="H49" s="45"/>
      <c r="I49" s="28" t="str">
        <f>IF(【様式２】授業時数特例校指定変更申請書!C31="✔","←小中一貫教科等の名称及び各学年の授業時数を記載してください。",IF(COUNTIF(A49:H49,"")&lt;8,"エラー！記入箇所を確認してください。",""))</f>
        <v/>
      </c>
      <c r="J49" s="9"/>
      <c r="K49" s="9"/>
      <c r="L49" s="9"/>
      <c r="M49" s="9"/>
      <c r="N49" s="9"/>
      <c r="O49" s="9"/>
      <c r="P49" s="9"/>
      <c r="Q49" s="9"/>
      <c r="R49" s="9"/>
      <c r="S49" s="9"/>
      <c r="T49" s="9"/>
      <c r="U49" s="9"/>
      <c r="V49" s="9"/>
      <c r="W49" s="9"/>
      <c r="X49" s="3"/>
      <c r="Y49" s="3"/>
      <c r="Z49" s="3"/>
      <c r="AA49" s="3"/>
    </row>
    <row r="50" spans="1:27" s="13" customFormat="1" ht="30" customHeight="1">
      <c r="A50" s="113"/>
      <c r="B50" s="113"/>
      <c r="C50" s="27"/>
      <c r="D50" s="27"/>
      <c r="E50" s="27"/>
      <c r="F50" s="27"/>
      <c r="G50" s="27"/>
      <c r="H50" s="27"/>
      <c r="I50" s="25" t="str">
        <f>IF(A49="",IF(COUNTIF(A50:H50,"")&lt;8,"エラー！記入箇所を確認してください。",""),"←小中一貫教科等を"&amp;ROW(A2)&amp;"つ以上設けている場合、名称及び各学年の授業時数を記載してください。")</f>
        <v/>
      </c>
      <c r="J50" s="11"/>
      <c r="K50" s="11"/>
      <c r="L50" s="11"/>
      <c r="M50" s="11"/>
      <c r="N50" s="11"/>
      <c r="O50" s="11"/>
      <c r="P50" s="11"/>
      <c r="Q50" s="11"/>
      <c r="R50" s="11"/>
      <c r="S50" s="11"/>
      <c r="T50" s="11"/>
      <c r="U50" s="11"/>
      <c r="V50" s="11"/>
      <c r="W50" s="11"/>
    </row>
    <row r="51" spans="1:27" s="13" customFormat="1" ht="30" customHeight="1">
      <c r="A51" s="113"/>
      <c r="B51" s="113"/>
      <c r="C51" s="27"/>
      <c r="D51" s="27"/>
      <c r="E51" s="27"/>
      <c r="F51" s="27"/>
      <c r="G51" s="27"/>
      <c r="H51" s="27"/>
      <c r="I51" s="25" t="str">
        <f t="shared" ref="I51:I68" si="24">IF(A50="",IF(COUNTIF(A51:H51,"")&lt;8,"エラー！記入箇所を確認してください。",""),"←小中一貫教科等を"&amp;ROW(A3)&amp;"つ以上設けている場合、名称及び各学年の授業時数を記載してください。")</f>
        <v/>
      </c>
      <c r="J51" s="11"/>
      <c r="K51" s="11"/>
      <c r="L51" s="11"/>
      <c r="M51" s="11"/>
      <c r="N51" s="11"/>
      <c r="O51" s="11"/>
      <c r="P51" s="11"/>
      <c r="Q51" s="11"/>
      <c r="R51" s="11"/>
      <c r="S51" s="11"/>
      <c r="T51" s="11"/>
      <c r="U51" s="11"/>
      <c r="V51" s="11"/>
      <c r="W51" s="11"/>
    </row>
    <row r="52" spans="1:27" s="2" customFormat="1" ht="30" customHeight="1">
      <c r="A52" s="113"/>
      <c r="B52" s="113"/>
      <c r="C52" s="27"/>
      <c r="D52" s="27"/>
      <c r="E52" s="27"/>
      <c r="F52" s="27"/>
      <c r="G52" s="27"/>
      <c r="H52" s="27"/>
      <c r="I52" s="25" t="str">
        <f t="shared" si="24"/>
        <v/>
      </c>
      <c r="J52" s="9"/>
      <c r="K52" s="9"/>
      <c r="L52" s="9"/>
      <c r="M52" s="9"/>
      <c r="N52" s="9"/>
      <c r="O52" s="9"/>
      <c r="P52" s="9"/>
      <c r="Q52" s="9"/>
      <c r="R52" s="9"/>
      <c r="S52" s="9"/>
      <c r="T52" s="9"/>
      <c r="U52" s="9"/>
      <c r="V52" s="9"/>
      <c r="W52" s="9"/>
    </row>
    <row r="53" spans="1:27" s="2" customFormat="1" ht="30" customHeight="1">
      <c r="A53" s="113"/>
      <c r="B53" s="113"/>
      <c r="C53" s="27"/>
      <c r="D53" s="27"/>
      <c r="E53" s="27"/>
      <c r="F53" s="27"/>
      <c r="G53" s="27"/>
      <c r="H53" s="27"/>
      <c r="I53" s="25" t="str">
        <f t="shared" si="24"/>
        <v/>
      </c>
      <c r="J53" s="9"/>
      <c r="K53" s="9"/>
      <c r="L53" s="9"/>
      <c r="M53" s="9"/>
      <c r="N53" s="9"/>
      <c r="O53" s="9"/>
      <c r="P53" s="9"/>
      <c r="Q53" s="9"/>
      <c r="R53" s="9"/>
      <c r="S53" s="9"/>
      <c r="T53" s="9"/>
      <c r="U53" s="9"/>
      <c r="V53" s="9"/>
      <c r="W53" s="9"/>
    </row>
    <row r="54" spans="1:27" s="2" customFormat="1" ht="30" customHeight="1">
      <c r="A54" s="113"/>
      <c r="B54" s="113"/>
      <c r="C54" s="27"/>
      <c r="D54" s="27"/>
      <c r="E54" s="27"/>
      <c r="F54" s="27"/>
      <c r="G54" s="27"/>
      <c r="H54" s="27"/>
      <c r="I54" s="25" t="str">
        <f t="shared" si="24"/>
        <v/>
      </c>
      <c r="J54" s="9"/>
      <c r="K54" s="9"/>
      <c r="L54" s="9"/>
      <c r="M54" s="9"/>
      <c r="N54" s="9"/>
      <c r="O54" s="9"/>
      <c r="P54" s="9"/>
      <c r="Q54" s="9"/>
      <c r="R54" s="9"/>
      <c r="S54" s="9"/>
      <c r="T54" s="9"/>
      <c r="U54" s="9"/>
      <c r="V54" s="9"/>
      <c r="W54" s="9"/>
    </row>
    <row r="55" spans="1:27" s="2" customFormat="1" ht="30" customHeight="1">
      <c r="A55" s="113"/>
      <c r="B55" s="113"/>
      <c r="C55" s="27"/>
      <c r="D55" s="27"/>
      <c r="E55" s="27"/>
      <c r="F55" s="27"/>
      <c r="G55" s="27"/>
      <c r="H55" s="27"/>
      <c r="I55" s="25" t="str">
        <f t="shared" si="24"/>
        <v/>
      </c>
      <c r="J55" s="9"/>
      <c r="K55" s="9"/>
      <c r="L55" s="9"/>
      <c r="M55" s="9"/>
      <c r="N55" s="9"/>
      <c r="O55" s="9"/>
      <c r="P55" s="9"/>
      <c r="Q55" s="9"/>
      <c r="R55" s="9"/>
      <c r="S55" s="9"/>
      <c r="T55" s="9"/>
      <c r="U55" s="9"/>
      <c r="V55" s="9"/>
      <c r="W55" s="9"/>
    </row>
    <row r="56" spans="1:27" ht="30" customHeight="1">
      <c r="A56" s="113"/>
      <c r="B56" s="113"/>
      <c r="C56" s="27"/>
      <c r="D56" s="27"/>
      <c r="E56" s="27"/>
      <c r="F56" s="27"/>
      <c r="G56" s="27"/>
      <c r="H56" s="27"/>
      <c r="I56" s="25" t="str">
        <f t="shared" si="24"/>
        <v/>
      </c>
    </row>
    <row r="57" spans="1:27" ht="30" customHeight="1">
      <c r="A57" s="113"/>
      <c r="B57" s="113"/>
      <c r="C57" s="27"/>
      <c r="D57" s="27"/>
      <c r="E57" s="27"/>
      <c r="F57" s="27"/>
      <c r="G57" s="27"/>
      <c r="H57" s="27"/>
      <c r="I57" s="25" t="str">
        <f t="shared" si="24"/>
        <v/>
      </c>
    </row>
    <row r="58" spans="1:27" ht="30" customHeight="1">
      <c r="A58" s="113"/>
      <c r="B58" s="113"/>
      <c r="C58" s="27"/>
      <c r="D58" s="27"/>
      <c r="E58" s="27"/>
      <c r="F58" s="27"/>
      <c r="G58" s="27"/>
      <c r="H58" s="27"/>
      <c r="I58" s="25" t="str">
        <f t="shared" si="24"/>
        <v/>
      </c>
    </row>
    <row r="59" spans="1:27" ht="30" customHeight="1">
      <c r="A59" s="113"/>
      <c r="B59" s="113"/>
      <c r="C59" s="27"/>
      <c r="D59" s="27"/>
      <c r="E59" s="27"/>
      <c r="F59" s="27"/>
      <c r="G59" s="27"/>
      <c r="H59" s="27"/>
      <c r="I59" s="25" t="str">
        <f t="shared" si="24"/>
        <v/>
      </c>
    </row>
    <row r="60" spans="1:27" ht="30" customHeight="1">
      <c r="A60" s="113"/>
      <c r="B60" s="113"/>
      <c r="C60" s="27"/>
      <c r="D60" s="27"/>
      <c r="E60" s="27"/>
      <c r="F60" s="27"/>
      <c r="G60" s="27"/>
      <c r="H60" s="27"/>
      <c r="I60" s="25" t="str">
        <f t="shared" si="24"/>
        <v/>
      </c>
    </row>
    <row r="61" spans="1:27" ht="30" customHeight="1">
      <c r="A61" s="113"/>
      <c r="B61" s="113"/>
      <c r="C61" s="27"/>
      <c r="D61" s="27"/>
      <c r="E61" s="27"/>
      <c r="F61" s="27"/>
      <c r="G61" s="27"/>
      <c r="H61" s="27"/>
      <c r="I61" s="25" t="str">
        <f t="shared" si="24"/>
        <v/>
      </c>
    </row>
    <row r="62" spans="1:27" ht="30" customHeight="1">
      <c r="A62" s="113"/>
      <c r="B62" s="113"/>
      <c r="C62" s="27"/>
      <c r="D62" s="27"/>
      <c r="E62" s="27"/>
      <c r="F62" s="27"/>
      <c r="G62" s="27"/>
      <c r="H62" s="27"/>
      <c r="I62" s="25" t="str">
        <f t="shared" si="24"/>
        <v/>
      </c>
    </row>
    <row r="63" spans="1:27" ht="30" customHeight="1">
      <c r="A63" s="113"/>
      <c r="B63" s="113"/>
      <c r="C63" s="27"/>
      <c r="D63" s="27"/>
      <c r="E63" s="27"/>
      <c r="F63" s="27"/>
      <c r="G63" s="27"/>
      <c r="H63" s="27"/>
      <c r="I63" s="25" t="str">
        <f t="shared" si="24"/>
        <v/>
      </c>
    </row>
    <row r="64" spans="1:27" ht="30" customHeight="1">
      <c r="A64" s="113"/>
      <c r="B64" s="113"/>
      <c r="C64" s="27"/>
      <c r="D64" s="27"/>
      <c r="E64" s="27"/>
      <c r="F64" s="27"/>
      <c r="G64" s="27"/>
      <c r="H64" s="27"/>
      <c r="I64" s="25" t="str">
        <f t="shared" si="24"/>
        <v/>
      </c>
    </row>
    <row r="65" spans="1:9" ht="30" customHeight="1">
      <c r="A65" s="113"/>
      <c r="B65" s="113"/>
      <c r="C65" s="27"/>
      <c r="D65" s="27"/>
      <c r="E65" s="27"/>
      <c r="F65" s="27"/>
      <c r="G65" s="27"/>
      <c r="H65" s="27"/>
      <c r="I65" s="25" t="str">
        <f t="shared" si="24"/>
        <v/>
      </c>
    </row>
    <row r="66" spans="1:9" ht="30" customHeight="1">
      <c r="A66" s="113"/>
      <c r="B66" s="113"/>
      <c r="C66" s="27"/>
      <c r="D66" s="27"/>
      <c r="E66" s="27"/>
      <c r="F66" s="27"/>
      <c r="G66" s="27"/>
      <c r="H66" s="27"/>
      <c r="I66" s="25" t="str">
        <f t="shared" si="24"/>
        <v/>
      </c>
    </row>
    <row r="67" spans="1:9" ht="30" customHeight="1">
      <c r="A67" s="113"/>
      <c r="B67" s="113"/>
      <c r="C67" s="27"/>
      <c r="D67" s="27"/>
      <c r="E67" s="27"/>
      <c r="F67" s="27"/>
      <c r="G67" s="27"/>
      <c r="H67" s="27"/>
      <c r="I67" s="25" t="str">
        <f t="shared" si="24"/>
        <v/>
      </c>
    </row>
    <row r="68" spans="1:9" ht="30" customHeight="1">
      <c r="A68" s="113"/>
      <c r="B68" s="113"/>
      <c r="C68" s="27"/>
      <c r="D68" s="27"/>
      <c r="E68" s="27"/>
      <c r="F68" s="27"/>
      <c r="G68" s="27"/>
      <c r="H68" s="27"/>
      <c r="I68" s="25" t="str">
        <f t="shared" si="24"/>
        <v/>
      </c>
    </row>
  </sheetData>
  <sheetProtection algorithmName="SHA-512" hashValue="QK0ckv8SuEKxqifKsBaqqUj4YNzCCSBVKaEccTJvfDKo6WI8erT7yYk3wh3vHGpBhCxGC5Qg1EfNHP55dj3X9A==" saltValue="AzSSH8lizDLAXYqGoaGCvQ==" spinCount="100000" sheet="1" objects="1" scenarios="1"/>
  <protectedRanges>
    <protectedRange sqref="C7:H7 E10:H10 C13:H13 E16:H16 C19:D19 C22:H22 C25:H25 G28:H28 C31:H31 G34:H34 C37:H37 E40:F40 E43:H43 A46:H68" name="範囲1_1"/>
  </protectedRanges>
  <mergeCells count="62">
    <mergeCell ref="A56:B56"/>
    <mergeCell ref="A43:B45"/>
    <mergeCell ref="C43:C45"/>
    <mergeCell ref="D43:D45"/>
    <mergeCell ref="A46:B48"/>
    <mergeCell ref="A49:B49"/>
    <mergeCell ref="A51:B51"/>
    <mergeCell ref="A52:B52"/>
    <mergeCell ref="A53:B53"/>
    <mergeCell ref="A54:B54"/>
    <mergeCell ref="A55:B55"/>
    <mergeCell ref="A50:B50"/>
    <mergeCell ref="A67:B67"/>
    <mergeCell ref="A68:B68"/>
    <mergeCell ref="A57:B57"/>
    <mergeCell ref="A58:B58"/>
    <mergeCell ref="A59:B59"/>
    <mergeCell ref="A60:B60"/>
    <mergeCell ref="A61:B61"/>
    <mergeCell ref="A62:B62"/>
    <mergeCell ref="A63:B63"/>
    <mergeCell ref="A64:B64"/>
    <mergeCell ref="A65:B65"/>
    <mergeCell ref="A66:B66"/>
    <mergeCell ref="H40:H42"/>
    <mergeCell ref="B31:B33"/>
    <mergeCell ref="B34:B36"/>
    <mergeCell ref="C34:C36"/>
    <mergeCell ref="D34:D36"/>
    <mergeCell ref="E34:E36"/>
    <mergeCell ref="F34:F36"/>
    <mergeCell ref="A37:B39"/>
    <mergeCell ref="A40:B42"/>
    <mergeCell ref="C40:C42"/>
    <mergeCell ref="D40:D42"/>
    <mergeCell ref="G40:G42"/>
    <mergeCell ref="G19:G21"/>
    <mergeCell ref="H19:H21"/>
    <mergeCell ref="B22:B24"/>
    <mergeCell ref="B25:B27"/>
    <mergeCell ref="B28:B30"/>
    <mergeCell ref="C28:C30"/>
    <mergeCell ref="D28:D30"/>
    <mergeCell ref="E28:E30"/>
    <mergeCell ref="F28:F30"/>
    <mergeCell ref="F19:F21"/>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s>
  <phoneticPr fontId="1"/>
  <conditionalFormatting sqref="I11:I16">
    <cfRule type="notContainsBlanks" dxfId="17" priority="4">
      <formula>LEN(TRIM(I11))&gt;0</formula>
    </cfRule>
  </conditionalFormatting>
  <conditionalFormatting sqref="C9:H9 C12:H12 C15:H15 C18:H18 C21:H21 C24:H24 C27:H27 C30:H30 C33:H33 C36:H36 C39:H39 C42:H42 C45:H45 C48:H48 C6:H6">
    <cfRule type="expression" dxfId="16" priority="6">
      <formula>AND(C6&lt;0,C6&lt;&gt;"-")</formula>
    </cfRule>
    <cfRule type="expression" dxfId="15" priority="7">
      <formula>AND(C6&gt;0,C6&lt;&gt;"-")</formula>
    </cfRule>
  </conditionalFormatting>
  <conditionalFormatting sqref="C4:H48">
    <cfRule type="expression" dxfId="14" priority="5">
      <formula>OR(J4=1,J4=100,J4=10000)</formula>
    </cfRule>
  </conditionalFormatting>
  <conditionalFormatting sqref="A3:I68">
    <cfRule type="expression" dxfId="13" priority="1">
      <formula>$A$2="本様式には記載不要です。"</formula>
    </cfRule>
  </conditionalFormatting>
  <conditionalFormatting sqref="A50:H68">
    <cfRule type="expression" dxfId="12" priority="8">
      <formula>$A49&lt;&gt;""</formula>
    </cfRule>
  </conditionalFormatting>
  <conditionalFormatting sqref="I49:I68">
    <cfRule type="containsText" dxfId="11"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scale="49" orientation="portrait" r:id="rId1"/>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view="pageBreakPreview" zoomScale="60" zoomScaleNormal="100" workbookViewId="0">
      <selection activeCell="A3" sqref="A3:B3"/>
    </sheetView>
  </sheetViews>
  <sheetFormatPr defaultColWidth="9" defaultRowHeight="14.4"/>
  <cols>
    <col min="1" max="1" width="18.3984375" style="25" customWidth="1"/>
    <col min="2" max="2" width="14.09765625" style="25" customWidth="1"/>
    <col min="3" max="5" width="9" style="25"/>
    <col min="6" max="6" width="80.69921875" style="25" customWidth="1"/>
    <col min="7" max="9" width="9" style="9"/>
    <col min="10" max="11" width="9" style="3"/>
    <col min="12" max="18" width="9" style="9"/>
    <col min="19" max="16384" width="9" style="2"/>
  </cols>
  <sheetData>
    <row r="1" spans="1:9" ht="30" customHeight="1">
      <c r="A1" s="134" t="s">
        <v>85</v>
      </c>
      <c r="B1" s="134"/>
      <c r="C1" s="134"/>
      <c r="D1" s="134"/>
      <c r="E1" s="134"/>
      <c r="F1" s="134"/>
    </row>
    <row r="2" spans="1:9" ht="30" customHeight="1">
      <c r="A2" s="68" t="str">
        <f>IF(OR(【様式２】授業時数特例校指定変更申請書!C29="中学校",【様式２】授業時数特例校指定変更申請書!C29="義務教育学校",【様式２】授業時数特例校指定変更申請書!C29="中等教育学校前期課程"),"授業時数を変更する教科について、黄色背景セルの値を修正してください。","本様式には記載不要です。")</f>
        <v>本様式には記載不要です。</v>
      </c>
      <c r="B2" s="68"/>
      <c r="C2" s="68"/>
      <c r="D2" s="68"/>
      <c r="E2" s="68"/>
      <c r="F2" s="68"/>
    </row>
    <row r="3" spans="1:9">
      <c r="A3" s="158" t="s">
        <v>86</v>
      </c>
      <c r="B3" s="159"/>
      <c r="C3" s="46" t="s">
        <v>59</v>
      </c>
      <c r="D3" s="46" t="s">
        <v>60</v>
      </c>
      <c r="E3" s="46" t="s">
        <v>61</v>
      </c>
    </row>
    <row r="4" spans="1:9" ht="15" thickBot="1">
      <c r="A4" s="160" t="s">
        <v>87</v>
      </c>
      <c r="B4" s="161"/>
      <c r="C4" s="33" t="s">
        <v>88</v>
      </c>
      <c r="D4" s="33" t="s">
        <v>89</v>
      </c>
      <c r="E4" s="33" t="s">
        <v>90</v>
      </c>
    </row>
    <row r="5" spans="1:9" ht="13.5" customHeight="1" thickTop="1">
      <c r="A5" s="137" t="s">
        <v>65</v>
      </c>
      <c r="B5" s="138"/>
      <c r="C5" s="34">
        <f>SUM(C8,C11,C14,C17,C20,C23,C26,C29,C32,C35,C38,C41,C44:C63)</f>
        <v>1015</v>
      </c>
      <c r="D5" s="34">
        <f t="shared" ref="D5:E5" si="0">SUM(D8,D11,D14,D17,D20,D23,D26,D29,D32,D35,D38,D41,D44:D63)</f>
        <v>1015</v>
      </c>
      <c r="E5" s="35">
        <f t="shared" si="0"/>
        <v>1015</v>
      </c>
      <c r="F5" s="28" t="s">
        <v>91</v>
      </c>
      <c r="G5" s="10" t="str">
        <f>IF(C7&lt;0,1,"")</f>
        <v/>
      </c>
      <c r="H5" s="10" t="str">
        <f>IF(D7&lt;0,1,"")</f>
        <v/>
      </c>
      <c r="I5" s="10" t="str">
        <f>IF(E7&lt;0,1,"")</f>
        <v/>
      </c>
    </row>
    <row r="6" spans="1:9">
      <c r="A6" s="139"/>
      <c r="B6" s="140"/>
      <c r="C6" s="36">
        <v>1015</v>
      </c>
      <c r="D6" s="36">
        <v>1015</v>
      </c>
      <c r="E6" s="37">
        <v>1015</v>
      </c>
      <c r="F6" s="28" t="s">
        <v>92</v>
      </c>
      <c r="G6" s="10"/>
      <c r="H6" s="10"/>
      <c r="I6" s="10"/>
    </row>
    <row r="7" spans="1:9" ht="15" thickBot="1">
      <c r="A7" s="141"/>
      <c r="B7" s="142"/>
      <c r="C7" s="38">
        <f>C5-C6</f>
        <v>0</v>
      </c>
      <c r="D7" s="38">
        <f>D5-D6</f>
        <v>0</v>
      </c>
      <c r="E7" s="39">
        <f>E5-E6</f>
        <v>0</v>
      </c>
      <c r="F7" s="28" t="s">
        <v>93</v>
      </c>
      <c r="G7" s="10"/>
      <c r="H7" s="10"/>
      <c r="I7" s="10"/>
    </row>
    <row r="8" spans="1:9" ht="13.5" customHeight="1" thickTop="1">
      <c r="A8" s="143" t="s">
        <v>69</v>
      </c>
      <c r="B8" s="145" t="s">
        <v>70</v>
      </c>
      <c r="C8" s="40">
        <v>140</v>
      </c>
      <c r="D8" s="40">
        <v>140</v>
      </c>
      <c r="E8" s="40">
        <v>105</v>
      </c>
      <c r="G8" s="10" t="str">
        <f>IF(C9="-","",IF(C9&lt;=35,IF(C8&lt;C9,100,""),IF(-C10&gt;C9/10,1,"")))</f>
        <v/>
      </c>
      <c r="H8" s="10" t="str">
        <f>IF(D9="-","",IF(D9&lt;=35,IF(D8&lt;D9,100,""),IF(-D10&gt;D9/10,1,"")))</f>
        <v/>
      </c>
      <c r="I8" s="10" t="str">
        <f>IF(E9="-","",IF(E9&lt;=35,IF(E8&lt;E9,100,""),IF(-E10&gt;E9/10,1,"")))</f>
        <v/>
      </c>
    </row>
    <row r="9" spans="1:9">
      <c r="A9" s="143"/>
      <c r="B9" s="145"/>
      <c r="C9" s="41">
        <v>140</v>
      </c>
      <c r="D9" s="41">
        <v>140</v>
      </c>
      <c r="E9" s="41">
        <v>105</v>
      </c>
      <c r="F9" s="29" t="s">
        <v>56</v>
      </c>
      <c r="G9" s="10"/>
      <c r="H9" s="10"/>
      <c r="I9" s="10"/>
    </row>
    <row r="10" spans="1:9">
      <c r="A10" s="143"/>
      <c r="B10" s="146"/>
      <c r="C10" s="42">
        <f>C8-C9</f>
        <v>0</v>
      </c>
      <c r="D10" s="42">
        <f>D8-D9</f>
        <v>0</v>
      </c>
      <c r="E10" s="42">
        <f>E8-E9</f>
        <v>0</v>
      </c>
      <c r="F10" s="133" t="str">
        <f>IF(A2="本様式には記載不要です。","",IF(COUNTIF(F12:F18,"")=7,"ＯＫ！別紙１－２にエラーはありませんが、誤りがないか再度確認してください。",IF(AND(【様式２】授業時数特例校指定変更申請書!C31="✔",F12="",F13=""),"以下のコメントを御確認ください。小中一貫教科等又は選択教科の設定に伴い以下のようになっている場合は、コメントを無視して構いません。","エラーがありますので、以下を御確認ください。")))</f>
        <v/>
      </c>
      <c r="G10" s="10"/>
      <c r="H10" s="10"/>
      <c r="I10" s="10"/>
    </row>
    <row r="11" spans="1:9">
      <c r="A11" s="143"/>
      <c r="B11" s="147" t="s">
        <v>71</v>
      </c>
      <c r="C11" s="43">
        <v>105</v>
      </c>
      <c r="D11" s="43">
        <v>105</v>
      </c>
      <c r="E11" s="43">
        <v>140</v>
      </c>
      <c r="F11" s="133"/>
      <c r="G11" s="10" t="str">
        <f>IF(C12="-","",IF(C12&lt;=35,IF(C11&lt;C12,100,""),IF(-C13&gt;C12/10,1,"")))</f>
        <v/>
      </c>
      <c r="H11" s="10" t="str">
        <f>IF(D12="-","",IF(D12&lt;=35,IF(D11&lt;D12,100,""),IF(-D13&gt;D12/10,1,"")))</f>
        <v/>
      </c>
      <c r="I11" s="10" t="str">
        <f>IF(E12="-","",IF(E12&lt;=35,IF(E11&lt;E12,100,""),IF(-E13&gt;E12/10,1,"")))</f>
        <v/>
      </c>
    </row>
    <row r="12" spans="1:9">
      <c r="A12" s="143"/>
      <c r="B12" s="145"/>
      <c r="C12" s="41">
        <v>105</v>
      </c>
      <c r="D12" s="41">
        <v>105</v>
      </c>
      <c r="E12" s="41">
        <v>140</v>
      </c>
      <c r="F12" s="27" t="str">
        <f>IF(【様式２】授業時数特例校指定変更申請書!C29="義務教育学校",IF(AND(SUMIF(C8:E43,"&lt;0")=0,SUMIF('別紙１－１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10"/>
      <c r="H12" s="10"/>
      <c r="I12" s="10"/>
    </row>
    <row r="13" spans="1:9">
      <c r="A13" s="143"/>
      <c r="B13" s="146"/>
      <c r="C13" s="42">
        <f t="shared" ref="C13:D13" si="1">C11-C12</f>
        <v>0</v>
      </c>
      <c r="D13" s="42">
        <f t="shared" si="1"/>
        <v>0</v>
      </c>
      <c r="E13" s="42">
        <f>E11-E12</f>
        <v>0</v>
      </c>
      <c r="F13" s="27" t="str">
        <f>IF(SUM(G5:I5)&gt;0,"エラー！各学年の総授業時数が標準授業時数を下回っています。","")</f>
        <v/>
      </c>
      <c r="G13" s="10"/>
      <c r="H13" s="10"/>
      <c r="I13" s="10"/>
    </row>
    <row r="14" spans="1:9">
      <c r="A14" s="143"/>
      <c r="B14" s="147" t="s">
        <v>94</v>
      </c>
      <c r="C14" s="43">
        <v>140</v>
      </c>
      <c r="D14" s="43">
        <v>105</v>
      </c>
      <c r="E14" s="43">
        <v>140</v>
      </c>
      <c r="F14" s="27" t="str">
        <f>IF(SUMIF(G8:I41,1)&gt;0,IF(【様式２】授業時数特例校指定変更申請書!C31="✔","コメント：１割を超えて授業時数を削減しています。御確認ください。","エラー！１割を超えて授業時数を削減することはできません。"),"")</f>
        <v/>
      </c>
      <c r="G14" s="10" t="str">
        <f>IF(C15="-","",IF(C15&lt;=35,IF(C14&lt;C15,100,""),IF(-C16&gt;C15/10,1,"")))</f>
        <v/>
      </c>
      <c r="H14" s="10" t="str">
        <f>IF(D15="-","",IF(D15&lt;=35,IF(D14&lt;D15,100,""),IF(-D16&gt;D15/10,1,"")))</f>
        <v/>
      </c>
      <c r="I14" s="10" t="str">
        <f>IF(E15="-","",IF(E15&lt;=35,IF(E14&lt;E15,100,""),IF(-E16&gt;E15/10,1,"")))</f>
        <v/>
      </c>
    </row>
    <row r="15" spans="1:9">
      <c r="A15" s="143"/>
      <c r="B15" s="145"/>
      <c r="C15" s="41">
        <v>140</v>
      </c>
      <c r="D15" s="41">
        <v>105</v>
      </c>
      <c r="E15" s="41">
        <v>140</v>
      </c>
      <c r="F15" s="27" t="str">
        <f>IF(SUMIF(G8:I41,100)&gt;=100,IF(【様式２】授業時数特例校指定変更申請書!C31="✔","コメント：標準授業時数が35時間以下の教科等の授業時数を削減しています。御確認ください。","エラー！標準授業時数が35時間以下の教科等の授業時数は削減できません。"),"")</f>
        <v/>
      </c>
      <c r="G15" s="10"/>
      <c r="H15" s="10"/>
      <c r="I15" s="10"/>
    </row>
    <row r="16" spans="1:9" ht="13.5" customHeight="1">
      <c r="A16" s="143"/>
      <c r="B16" s="146"/>
      <c r="C16" s="42">
        <f>C14-C15</f>
        <v>0</v>
      </c>
      <c r="D16" s="42">
        <f>D14-D15</f>
        <v>0</v>
      </c>
      <c r="E16" s="42">
        <f>E14-E15</f>
        <v>0</v>
      </c>
      <c r="F16" s="27" t="str">
        <f>IF(SUMIF(G8:I41,1000)&gt;=1000,IF(【様式２】授業時数特例校指定変更申請書!C31="✔","コメント：技術・家庭の授業時数を削減しています。御確認ください。","エラー！技術・家庭の授業時数は削減できません。"),"")</f>
        <v/>
      </c>
      <c r="G16" s="10"/>
      <c r="H16" s="10"/>
      <c r="I16" s="10"/>
    </row>
    <row r="17" spans="1:9" ht="13.5" customHeight="1">
      <c r="A17" s="143"/>
      <c r="B17" s="147" t="s">
        <v>74</v>
      </c>
      <c r="C17" s="43">
        <v>105</v>
      </c>
      <c r="D17" s="43">
        <v>140</v>
      </c>
      <c r="E17" s="43">
        <v>140</v>
      </c>
      <c r="F17" s="27" t="str">
        <f>IF(SUMIF(G8:I41,10000)&gt;=10000,IF(【様式２】授業時数特例校指定変更申請書!C31="✔","コメント：総合的な学習の時間の授業時数を削減しています。御確認ください。","エラー！総合的な学習の時間の授業時数は削減できません。"),"")</f>
        <v/>
      </c>
      <c r="G17" s="10" t="str">
        <f>IF(C18="-","",IF(C18&lt;=35,IF(C17&lt;C18,100,""),IF(-C19&gt;C18/10,1,"")))</f>
        <v/>
      </c>
      <c r="H17" s="10" t="str">
        <f>IF(D18="-","",IF(D18&lt;=35,IF(D17&lt;D18,100,""),IF(-D19&gt;D18/10,1,"")))</f>
        <v/>
      </c>
      <c r="I17" s="10" t="str">
        <f>IF(E18="-","",IF(E18&lt;=35,IF(E17&lt;E18,100,""),IF(-E19&gt;E18/10,1,"")))</f>
        <v/>
      </c>
    </row>
    <row r="18" spans="1:9">
      <c r="A18" s="143"/>
      <c r="B18" s="145"/>
      <c r="C18" s="41">
        <v>105</v>
      </c>
      <c r="D18" s="41">
        <v>140</v>
      </c>
      <c r="E18" s="41">
        <v>140</v>
      </c>
      <c r="F18" s="27" t="str">
        <f>IF(COUNTIF(F44:F63,"エラー！記入箇所を確認してください。")&gt;0,"エラー！小中一貫教科等又は選択教科の記入について、記入箇所を確認してください。","")</f>
        <v/>
      </c>
      <c r="G18" s="10"/>
      <c r="H18" s="10"/>
      <c r="I18" s="10"/>
    </row>
    <row r="19" spans="1:9">
      <c r="A19" s="143"/>
      <c r="B19" s="146"/>
      <c r="C19" s="42">
        <f t="shared" ref="C19:D19" si="2">C17-C18</f>
        <v>0</v>
      </c>
      <c r="D19" s="42">
        <f t="shared" si="2"/>
        <v>0</v>
      </c>
      <c r="E19" s="42">
        <f>E17-E18</f>
        <v>0</v>
      </c>
      <c r="F19" s="47"/>
      <c r="G19" s="10"/>
      <c r="H19" s="10"/>
      <c r="I19" s="10"/>
    </row>
    <row r="20" spans="1:9">
      <c r="A20" s="143"/>
      <c r="B20" s="147" t="s">
        <v>76</v>
      </c>
      <c r="C20" s="43">
        <v>45</v>
      </c>
      <c r="D20" s="43">
        <v>35</v>
      </c>
      <c r="E20" s="43">
        <v>35</v>
      </c>
      <c r="F20" s="27"/>
      <c r="G20" s="10" t="str">
        <f>IF(C21="-","",IF(C21&lt;=35,IF(C20&lt;C21,100,""),IF(-C22&gt;C21/10,1,"")))</f>
        <v/>
      </c>
      <c r="H20" s="10" t="str">
        <f>IF(D21="-","",IF(D21&lt;=35,IF(D20&lt;D21,100,""),IF(-D22&gt;D21/10,1,"")))</f>
        <v/>
      </c>
      <c r="I20" s="10" t="str">
        <f>IF(E21="-","",IF(E21&lt;=35,IF(E20&lt;E21,100,""),IF(-E22&gt;E21/10,1,"")))</f>
        <v/>
      </c>
    </row>
    <row r="21" spans="1:9">
      <c r="A21" s="143"/>
      <c r="B21" s="145"/>
      <c r="C21" s="41">
        <v>45</v>
      </c>
      <c r="D21" s="41">
        <v>35</v>
      </c>
      <c r="E21" s="41">
        <v>35</v>
      </c>
      <c r="F21" s="27"/>
      <c r="G21" s="10"/>
      <c r="H21" s="10"/>
      <c r="I21" s="10"/>
    </row>
    <row r="22" spans="1:9">
      <c r="A22" s="143"/>
      <c r="B22" s="146"/>
      <c r="C22" s="42">
        <f>C20-C21</f>
        <v>0</v>
      </c>
      <c r="D22" s="42">
        <f>D20-D21</f>
        <v>0</v>
      </c>
      <c r="E22" s="42">
        <f>E20-E21</f>
        <v>0</v>
      </c>
      <c r="G22" s="10"/>
      <c r="H22" s="10"/>
      <c r="I22" s="10"/>
    </row>
    <row r="23" spans="1:9">
      <c r="A23" s="143"/>
      <c r="B23" s="147" t="s">
        <v>95</v>
      </c>
      <c r="C23" s="43">
        <v>45</v>
      </c>
      <c r="D23" s="43">
        <v>35</v>
      </c>
      <c r="E23" s="43">
        <v>35</v>
      </c>
      <c r="G23" s="10" t="str">
        <f>IF(C24="-","",IF(C24&lt;=35,IF(C23&lt;C24,100,""),IF(-C25&gt;C24/10,1,"")))</f>
        <v/>
      </c>
      <c r="H23" s="10" t="str">
        <f>IF(D24="-","",IF(D24&lt;=35,IF(D23&lt;D24,100,""),IF(-D25&gt;D24/10,1,"")))</f>
        <v/>
      </c>
      <c r="I23" s="10" t="str">
        <f>IF(E24="-","",IF(E24&lt;=35,IF(E23&lt;E24,100,""),IF(-E25&gt;E24/10,1,"")))</f>
        <v/>
      </c>
    </row>
    <row r="24" spans="1:9">
      <c r="A24" s="143"/>
      <c r="B24" s="145"/>
      <c r="C24" s="41">
        <v>45</v>
      </c>
      <c r="D24" s="41">
        <v>35</v>
      </c>
      <c r="E24" s="41">
        <v>35</v>
      </c>
      <c r="G24" s="10"/>
      <c r="H24" s="10"/>
      <c r="I24" s="10"/>
    </row>
    <row r="25" spans="1:9">
      <c r="A25" s="143"/>
      <c r="B25" s="146"/>
      <c r="C25" s="42">
        <f>C23-C24</f>
        <v>0</v>
      </c>
      <c r="D25" s="42">
        <f>D23-D24</f>
        <v>0</v>
      </c>
      <c r="E25" s="42">
        <f>E23-E24</f>
        <v>0</v>
      </c>
      <c r="G25" s="10"/>
      <c r="H25" s="10"/>
      <c r="I25" s="10"/>
    </row>
    <row r="26" spans="1:9">
      <c r="A26" s="143"/>
      <c r="B26" s="147" t="s">
        <v>96</v>
      </c>
      <c r="C26" s="43">
        <v>105</v>
      </c>
      <c r="D26" s="43">
        <v>105</v>
      </c>
      <c r="E26" s="43">
        <v>105</v>
      </c>
      <c r="G26" s="10" t="str">
        <f>IF(C27="-","",IF(C27&lt;=35,IF(C26&lt;C27,100,""),IF(-C28&gt;C27/10,1,"")))</f>
        <v/>
      </c>
      <c r="H26" s="10" t="str">
        <f>IF(D27="-","",IF(D27&lt;=35,IF(D26&lt;D27,100,""),IF(-D28&gt;D27/10,1,"")))</f>
        <v/>
      </c>
      <c r="I26" s="10" t="str">
        <f>IF(E27="-","",IF(E27&lt;=35,IF(E26&lt;E27,100,""),IF(-E28&gt;E27/10,1,"")))</f>
        <v/>
      </c>
    </row>
    <row r="27" spans="1:9">
      <c r="A27" s="143"/>
      <c r="B27" s="145"/>
      <c r="C27" s="41">
        <v>105</v>
      </c>
      <c r="D27" s="41">
        <v>105</v>
      </c>
      <c r="E27" s="41">
        <v>105</v>
      </c>
      <c r="G27" s="10"/>
      <c r="H27" s="10"/>
      <c r="I27" s="10"/>
    </row>
    <row r="28" spans="1:9">
      <c r="A28" s="143"/>
      <c r="B28" s="146"/>
      <c r="C28" s="42">
        <f>C26-C27</f>
        <v>0</v>
      </c>
      <c r="D28" s="42">
        <f>D26-D27</f>
        <v>0</v>
      </c>
      <c r="E28" s="42">
        <f>E26-E27</f>
        <v>0</v>
      </c>
      <c r="G28" s="10"/>
      <c r="H28" s="10"/>
      <c r="I28" s="10"/>
    </row>
    <row r="29" spans="1:9">
      <c r="A29" s="143"/>
      <c r="B29" s="147" t="s">
        <v>97</v>
      </c>
      <c r="C29" s="43">
        <v>70</v>
      </c>
      <c r="D29" s="43">
        <v>70</v>
      </c>
      <c r="E29" s="43">
        <v>35</v>
      </c>
      <c r="G29" s="10" t="str">
        <f>IF(C30="-","",IF(C29&lt;C30,1000,""))</f>
        <v/>
      </c>
      <c r="H29" s="10" t="str">
        <f>IF(D30="-","",IF(D29&lt;D30,1000,""))</f>
        <v/>
      </c>
      <c r="I29" s="10" t="str">
        <f>IF(E30="-","",IF(E29&lt;E30,1000,""))</f>
        <v/>
      </c>
    </row>
    <row r="30" spans="1:9">
      <c r="A30" s="143"/>
      <c r="B30" s="145"/>
      <c r="C30" s="41">
        <v>70</v>
      </c>
      <c r="D30" s="41">
        <v>70</v>
      </c>
      <c r="E30" s="41">
        <v>35</v>
      </c>
      <c r="G30" s="10"/>
      <c r="H30" s="10"/>
      <c r="I30" s="10"/>
    </row>
    <row r="31" spans="1:9">
      <c r="A31" s="143"/>
      <c r="B31" s="146"/>
      <c r="C31" s="42">
        <f>C29-C30</f>
        <v>0</v>
      </c>
      <c r="D31" s="42">
        <f>D29-D30</f>
        <v>0</v>
      </c>
      <c r="E31" s="42">
        <f>E29-E30</f>
        <v>0</v>
      </c>
      <c r="G31" s="10"/>
      <c r="H31" s="10"/>
      <c r="I31" s="10"/>
    </row>
    <row r="32" spans="1:9">
      <c r="A32" s="143"/>
      <c r="B32" s="147" t="s">
        <v>80</v>
      </c>
      <c r="C32" s="43">
        <v>140</v>
      </c>
      <c r="D32" s="43">
        <v>140</v>
      </c>
      <c r="E32" s="43">
        <v>140</v>
      </c>
      <c r="G32" s="10" t="str">
        <f>IF(C33="-","",IF(C33&lt;=35,IF(C32&lt;C33,100,""),IF(-C34&gt;C33/10,1,"")))</f>
        <v/>
      </c>
      <c r="H32" s="10" t="str">
        <f>IF(D33="-","",IF(D33&lt;=35,IF(D32&lt;D33,100,""),IF(-D34&gt;D33/10,1,"")))</f>
        <v/>
      </c>
      <c r="I32" s="10" t="str">
        <f>IF(E33="-","",IF(E33&lt;=35,IF(E32&lt;E33,100,""),IF(-E34&gt;E33/10,1,"")))</f>
        <v/>
      </c>
    </row>
    <row r="33" spans="1:24">
      <c r="A33" s="143"/>
      <c r="B33" s="145"/>
      <c r="C33" s="41">
        <v>140</v>
      </c>
      <c r="D33" s="41">
        <v>140</v>
      </c>
      <c r="E33" s="41">
        <v>140</v>
      </c>
      <c r="G33" s="10"/>
      <c r="H33" s="10"/>
      <c r="I33" s="10"/>
    </row>
    <row r="34" spans="1:24">
      <c r="A34" s="144"/>
      <c r="B34" s="146"/>
      <c r="C34" s="42">
        <f>C32-C33</f>
        <v>0</v>
      </c>
      <c r="D34" s="42">
        <f>D32-D33</f>
        <v>0</v>
      </c>
      <c r="E34" s="42">
        <f>E32-E33</f>
        <v>0</v>
      </c>
      <c r="G34" s="10"/>
      <c r="H34" s="10"/>
      <c r="I34" s="10"/>
    </row>
    <row r="35" spans="1:24" ht="13.5" customHeight="1">
      <c r="A35" s="151" t="s">
        <v>81</v>
      </c>
      <c r="B35" s="152"/>
      <c r="C35" s="43">
        <v>35</v>
      </c>
      <c r="D35" s="43">
        <v>35</v>
      </c>
      <c r="E35" s="43">
        <v>35</v>
      </c>
      <c r="G35" s="10" t="str">
        <f>IF(C36="-","",IF(C36&lt;=35,IF(C35&lt;C36,100,""),IF(-C37&gt;C36/10,1,"")))</f>
        <v/>
      </c>
      <c r="H35" s="10" t="str">
        <f>IF(D36="-","",IF(D36&lt;=35,IF(D35&lt;D36,100,""),IF(-D37&gt;D36/10,1,"")))</f>
        <v/>
      </c>
      <c r="I35" s="10" t="str">
        <f>IF(E36="-","",IF(E36&lt;=35,IF(E35&lt;E36,100,""),IF(-E37&gt;E36/10,1,"")))</f>
        <v/>
      </c>
    </row>
    <row r="36" spans="1:24">
      <c r="A36" s="153"/>
      <c r="B36" s="154"/>
      <c r="C36" s="41">
        <v>35</v>
      </c>
      <c r="D36" s="41">
        <v>35</v>
      </c>
      <c r="E36" s="41">
        <v>35</v>
      </c>
      <c r="G36" s="10"/>
      <c r="H36" s="10"/>
      <c r="I36" s="10"/>
    </row>
    <row r="37" spans="1:24">
      <c r="A37" s="155"/>
      <c r="B37" s="156"/>
      <c r="C37" s="42">
        <f>C35-C36</f>
        <v>0</v>
      </c>
      <c r="D37" s="42">
        <f>D35-D36</f>
        <v>0</v>
      </c>
      <c r="E37" s="42">
        <f>E35-E36</f>
        <v>0</v>
      </c>
      <c r="G37" s="10"/>
      <c r="H37" s="10"/>
      <c r="I37" s="10"/>
    </row>
    <row r="38" spans="1:24" ht="13.5" customHeight="1">
      <c r="A38" s="151" t="s">
        <v>83</v>
      </c>
      <c r="B38" s="152"/>
      <c r="C38" s="43">
        <v>50</v>
      </c>
      <c r="D38" s="43">
        <v>70</v>
      </c>
      <c r="E38" s="43">
        <v>70</v>
      </c>
      <c r="G38" s="10" t="str">
        <f>IF(C39="-","",IF(C38&lt;C39,10000,""))</f>
        <v/>
      </c>
      <c r="H38" s="10" t="str">
        <f t="shared" ref="H38:I38" si="3">IF(D39="-","",IF(D38&lt;D39,10000,""))</f>
        <v/>
      </c>
      <c r="I38" s="10" t="str">
        <f t="shared" si="3"/>
        <v/>
      </c>
    </row>
    <row r="39" spans="1:24">
      <c r="A39" s="153"/>
      <c r="B39" s="154"/>
      <c r="C39" s="41">
        <v>50</v>
      </c>
      <c r="D39" s="41">
        <v>70</v>
      </c>
      <c r="E39" s="41">
        <v>70</v>
      </c>
      <c r="G39" s="10"/>
      <c r="H39" s="10"/>
      <c r="I39" s="10"/>
    </row>
    <row r="40" spans="1:24">
      <c r="A40" s="155"/>
      <c r="B40" s="156"/>
      <c r="C40" s="42">
        <f>C38-C39</f>
        <v>0</v>
      </c>
      <c r="D40" s="42">
        <f>D38-D39</f>
        <v>0</v>
      </c>
      <c r="E40" s="42">
        <f>E38-E39</f>
        <v>0</v>
      </c>
      <c r="G40" s="10"/>
      <c r="H40" s="10"/>
      <c r="I40" s="10"/>
    </row>
    <row r="41" spans="1:24" ht="13.5" customHeight="1">
      <c r="A41" s="151" t="s">
        <v>84</v>
      </c>
      <c r="B41" s="152"/>
      <c r="C41" s="43">
        <v>35</v>
      </c>
      <c r="D41" s="43">
        <v>35</v>
      </c>
      <c r="E41" s="43">
        <v>35</v>
      </c>
      <c r="G41" s="10" t="str">
        <f>IF(C42="-","",IF(C42&lt;=35,IF(C41&lt;C42,100,""),IF(-C43&gt;C42/10,1,"")))</f>
        <v/>
      </c>
      <c r="H41" s="10" t="str">
        <f>IF(D42="-","",IF(D42&lt;=35,IF(D41&lt;D42,100,""),IF(-D43&gt;D42/10,1,"")))</f>
        <v/>
      </c>
      <c r="I41" s="10" t="str">
        <f>IF(E42="-","",IF(E42&lt;=35,IF(E41&lt;E42,100,""),IF(-E43&gt;E42/10,1,"")))</f>
        <v/>
      </c>
    </row>
    <row r="42" spans="1:24">
      <c r="A42" s="153"/>
      <c r="B42" s="154"/>
      <c r="C42" s="41">
        <v>35</v>
      </c>
      <c r="D42" s="41">
        <v>35</v>
      </c>
      <c r="E42" s="41">
        <v>35</v>
      </c>
      <c r="G42" s="10"/>
      <c r="H42" s="10"/>
      <c r="I42" s="10"/>
    </row>
    <row r="43" spans="1:24">
      <c r="A43" s="155"/>
      <c r="B43" s="156"/>
      <c r="C43" s="44">
        <f>C41-C42</f>
        <v>0</v>
      </c>
      <c r="D43" s="44">
        <f>D41-D42</f>
        <v>0</v>
      </c>
      <c r="E43" s="44">
        <f>E41-E42</f>
        <v>0</v>
      </c>
      <c r="G43" s="10"/>
      <c r="H43" s="10"/>
      <c r="I43" s="10"/>
    </row>
    <row r="44" spans="1:24" ht="30" customHeight="1">
      <c r="A44" s="157"/>
      <c r="B44" s="157"/>
      <c r="C44" s="27"/>
      <c r="D44" s="27"/>
      <c r="E44" s="27"/>
      <c r="F44" s="28" t="str">
        <f>IF(【様式２】授業時数特例校指定変更申請書!C31="✔","←小中一貫教科等又は選択教科の名称及び各学年の授業時数を記載してください。",IF(COUNTIF(A44:E44,"")&lt;5,"エラー！記入箇所を確認してください。",""))</f>
        <v/>
      </c>
      <c r="G44" s="6"/>
      <c r="J44" s="9"/>
      <c r="K44" s="9"/>
      <c r="R44" s="3"/>
      <c r="S44" s="3"/>
      <c r="T44" s="3"/>
      <c r="U44" s="3"/>
      <c r="V44" s="3"/>
      <c r="W44" s="3"/>
      <c r="X44" s="3"/>
    </row>
    <row r="45" spans="1:24" s="13" customFormat="1" ht="30" customHeight="1">
      <c r="A45" s="113"/>
      <c r="B45" s="113"/>
      <c r="C45" s="27"/>
      <c r="D45" s="27"/>
      <c r="E45" s="27"/>
      <c r="F45" s="25" t="str">
        <f>IF(A44="",IF(COUNTIF(A45:E45,"")&lt;5,"エラー！記入箇所を確認してください。",""),"←小中一貫教科等又は選択教科を"&amp;ROW(A2)&amp;"つ以上設けている場合、名称及び各学年の授業時数を記載してください。")</f>
        <v/>
      </c>
      <c r="G45" s="7"/>
      <c r="H45" s="11"/>
      <c r="I45" s="11"/>
      <c r="J45" s="11"/>
      <c r="K45" s="11"/>
      <c r="L45" s="11"/>
      <c r="M45" s="11"/>
      <c r="N45" s="11"/>
      <c r="O45" s="11"/>
      <c r="P45" s="11"/>
      <c r="Q45" s="11"/>
    </row>
    <row r="46" spans="1:24" s="13" customFormat="1" ht="30" customHeight="1">
      <c r="A46" s="113"/>
      <c r="B46" s="113"/>
      <c r="C46" s="27"/>
      <c r="D46" s="27"/>
      <c r="E46" s="27"/>
      <c r="F46" s="25" t="str">
        <f t="shared" ref="F46:F63" si="4">IF(A45="",IF(COUNTIF(A46:E46,"")&lt;5,"エラー！記入箇所を確認してください。",""),"←小中一貫教科等又は選択教科を"&amp;ROW(A3)&amp;"つ以上設けている場合、名称及び各学年の授業時数を記載してください。")</f>
        <v/>
      </c>
      <c r="G46" s="7"/>
      <c r="H46" s="11"/>
      <c r="I46" s="11"/>
      <c r="J46" s="11"/>
      <c r="K46" s="11"/>
      <c r="L46" s="11"/>
      <c r="M46" s="11"/>
      <c r="N46" s="11"/>
      <c r="O46" s="11"/>
      <c r="P46" s="11"/>
      <c r="Q46" s="11"/>
    </row>
    <row r="47" spans="1:24" ht="30" customHeight="1">
      <c r="A47" s="113"/>
      <c r="B47" s="113"/>
      <c r="C47" s="27"/>
      <c r="D47" s="27"/>
      <c r="E47" s="27"/>
      <c r="F47" s="25" t="str">
        <f t="shared" si="4"/>
        <v/>
      </c>
      <c r="G47" s="6"/>
      <c r="J47" s="9"/>
      <c r="K47" s="9"/>
      <c r="R47" s="2"/>
    </row>
    <row r="48" spans="1:24" ht="30" customHeight="1">
      <c r="A48" s="113"/>
      <c r="B48" s="113"/>
      <c r="C48" s="27"/>
      <c r="D48" s="27"/>
      <c r="E48" s="27"/>
      <c r="F48" s="25" t="str">
        <f t="shared" si="4"/>
        <v/>
      </c>
      <c r="G48" s="6"/>
      <c r="J48" s="9"/>
      <c r="K48" s="9"/>
      <c r="R48" s="2"/>
    </row>
    <row r="49" spans="1:18" ht="30" customHeight="1">
      <c r="A49" s="113"/>
      <c r="B49" s="113"/>
      <c r="C49" s="27"/>
      <c r="D49" s="27"/>
      <c r="E49" s="27"/>
      <c r="F49" s="25" t="str">
        <f t="shared" si="4"/>
        <v/>
      </c>
      <c r="G49" s="6"/>
      <c r="J49" s="9"/>
      <c r="K49" s="9"/>
      <c r="R49" s="2"/>
    </row>
    <row r="50" spans="1:18" ht="30" customHeight="1">
      <c r="A50" s="113"/>
      <c r="B50" s="113"/>
      <c r="C50" s="27"/>
      <c r="D50" s="27"/>
      <c r="E50" s="27"/>
      <c r="F50" s="25" t="str">
        <f t="shared" si="4"/>
        <v/>
      </c>
      <c r="G50" s="6"/>
      <c r="J50" s="9"/>
      <c r="K50" s="9"/>
      <c r="R50" s="2"/>
    </row>
    <row r="51" spans="1:18" ht="30" customHeight="1">
      <c r="A51" s="113"/>
      <c r="B51" s="113"/>
      <c r="C51" s="27"/>
      <c r="D51" s="27"/>
      <c r="E51" s="27"/>
      <c r="F51" s="25" t="str">
        <f t="shared" si="4"/>
        <v/>
      </c>
      <c r="G51" s="6"/>
      <c r="J51" s="9"/>
      <c r="K51" s="9"/>
      <c r="R51" s="2"/>
    </row>
    <row r="52" spans="1:18" ht="30" customHeight="1">
      <c r="A52" s="113"/>
      <c r="B52" s="113"/>
      <c r="C52" s="27"/>
      <c r="D52" s="27"/>
      <c r="E52" s="27"/>
      <c r="F52" s="25" t="str">
        <f t="shared" si="4"/>
        <v/>
      </c>
      <c r="G52" s="6"/>
      <c r="J52" s="9"/>
      <c r="K52" s="9"/>
      <c r="R52" s="2"/>
    </row>
    <row r="53" spans="1:18" ht="30" customHeight="1">
      <c r="A53" s="113"/>
      <c r="B53" s="113"/>
      <c r="C53" s="27"/>
      <c r="D53" s="27"/>
      <c r="E53" s="27"/>
      <c r="F53" s="25" t="str">
        <f t="shared" si="4"/>
        <v/>
      </c>
      <c r="G53" s="6"/>
      <c r="J53" s="9"/>
      <c r="K53" s="9"/>
      <c r="R53" s="2"/>
    </row>
    <row r="54" spans="1:18" ht="30" customHeight="1">
      <c r="A54" s="113"/>
      <c r="B54" s="113"/>
      <c r="C54" s="27"/>
      <c r="D54" s="27"/>
      <c r="E54" s="27"/>
      <c r="F54" s="25" t="str">
        <f t="shared" si="4"/>
        <v/>
      </c>
      <c r="G54" s="6"/>
      <c r="J54" s="9"/>
      <c r="K54" s="9"/>
      <c r="R54" s="2"/>
    </row>
    <row r="55" spans="1:18" ht="30" customHeight="1">
      <c r="A55" s="113"/>
      <c r="B55" s="113"/>
      <c r="C55" s="27"/>
      <c r="D55" s="27"/>
      <c r="E55" s="27"/>
      <c r="F55" s="25" t="str">
        <f t="shared" si="4"/>
        <v/>
      </c>
      <c r="G55" s="6"/>
      <c r="J55" s="9"/>
      <c r="K55" s="9"/>
      <c r="R55" s="2"/>
    </row>
    <row r="56" spans="1:18" ht="30" customHeight="1">
      <c r="A56" s="113"/>
      <c r="B56" s="113"/>
      <c r="C56" s="27"/>
      <c r="D56" s="27"/>
      <c r="E56" s="27"/>
      <c r="F56" s="25" t="str">
        <f t="shared" si="4"/>
        <v/>
      </c>
      <c r="G56" s="6"/>
      <c r="J56" s="9"/>
      <c r="K56" s="9"/>
      <c r="R56" s="2"/>
    </row>
    <row r="57" spans="1:18" ht="30" customHeight="1">
      <c r="A57" s="113"/>
      <c r="B57" s="113"/>
      <c r="C57" s="27"/>
      <c r="D57" s="27"/>
      <c r="E57" s="27"/>
      <c r="F57" s="25" t="str">
        <f t="shared" si="4"/>
        <v/>
      </c>
      <c r="G57" s="6"/>
      <c r="J57" s="9"/>
      <c r="K57" s="9"/>
      <c r="R57" s="2"/>
    </row>
    <row r="58" spans="1:18" ht="30" customHeight="1">
      <c r="A58" s="113"/>
      <c r="B58" s="113"/>
      <c r="C58" s="27"/>
      <c r="D58" s="27"/>
      <c r="E58" s="27"/>
      <c r="F58" s="25" t="str">
        <f t="shared" si="4"/>
        <v/>
      </c>
      <c r="G58" s="6"/>
      <c r="J58" s="9"/>
      <c r="K58" s="9"/>
      <c r="R58" s="2"/>
    </row>
    <row r="59" spans="1:18" ht="30" customHeight="1">
      <c r="A59" s="113"/>
      <c r="B59" s="113"/>
      <c r="C59" s="27"/>
      <c r="D59" s="27"/>
      <c r="E59" s="27"/>
      <c r="F59" s="25" t="str">
        <f t="shared" si="4"/>
        <v/>
      </c>
      <c r="G59" s="6"/>
      <c r="J59" s="9"/>
      <c r="K59" s="9"/>
      <c r="R59" s="2"/>
    </row>
    <row r="60" spans="1:18" ht="30" customHeight="1">
      <c r="A60" s="113"/>
      <c r="B60" s="113"/>
      <c r="C60" s="27"/>
      <c r="D60" s="27"/>
      <c r="E60" s="27"/>
      <c r="F60" s="25" t="str">
        <f t="shared" si="4"/>
        <v/>
      </c>
      <c r="G60" s="6"/>
      <c r="J60" s="9"/>
      <c r="K60" s="9"/>
      <c r="R60" s="2"/>
    </row>
    <row r="61" spans="1:18" ht="30" customHeight="1">
      <c r="A61" s="113"/>
      <c r="B61" s="113"/>
      <c r="C61" s="27"/>
      <c r="D61" s="27"/>
      <c r="E61" s="27"/>
      <c r="F61" s="25" t="str">
        <f t="shared" si="4"/>
        <v/>
      </c>
      <c r="G61" s="6"/>
      <c r="J61" s="9"/>
      <c r="K61" s="9"/>
      <c r="R61" s="2"/>
    </row>
    <row r="62" spans="1:18" ht="30" customHeight="1">
      <c r="A62" s="113"/>
      <c r="B62" s="113"/>
      <c r="C62" s="27"/>
      <c r="D62" s="27"/>
      <c r="E62" s="27"/>
      <c r="F62" s="25" t="str">
        <f t="shared" si="4"/>
        <v/>
      </c>
      <c r="G62" s="6"/>
      <c r="J62" s="9"/>
      <c r="K62" s="9"/>
      <c r="R62" s="2"/>
    </row>
    <row r="63" spans="1:18" ht="30" customHeight="1">
      <c r="A63" s="113"/>
      <c r="B63" s="113"/>
      <c r="C63" s="27"/>
      <c r="D63" s="27"/>
      <c r="E63" s="27"/>
      <c r="F63" s="25" t="str">
        <f t="shared" si="4"/>
        <v/>
      </c>
      <c r="G63" s="6"/>
      <c r="J63" s="9"/>
      <c r="K63" s="9"/>
      <c r="R63" s="2"/>
    </row>
    <row r="64" spans="1:18">
      <c r="F64" s="48"/>
      <c r="G64" s="3"/>
      <c r="H64" s="3"/>
      <c r="J64" s="9"/>
      <c r="K64" s="9"/>
      <c r="P64" s="2"/>
      <c r="Q64" s="2"/>
      <c r="R64" s="2"/>
    </row>
    <row r="65" spans="6:18">
      <c r="F65" s="48"/>
      <c r="G65" s="3"/>
      <c r="H65" s="3"/>
      <c r="J65" s="9"/>
      <c r="K65" s="9"/>
      <c r="P65" s="2"/>
      <c r="Q65" s="2"/>
      <c r="R65" s="2"/>
    </row>
    <row r="66" spans="6:18">
      <c r="F66" s="48"/>
      <c r="G66" s="3"/>
      <c r="H66" s="3"/>
      <c r="J66" s="9"/>
      <c r="K66" s="9"/>
      <c r="P66" s="2"/>
      <c r="Q66" s="2"/>
      <c r="R66" s="2"/>
    </row>
    <row r="67" spans="6:18">
      <c r="F67" s="48"/>
      <c r="G67" s="3"/>
      <c r="H67" s="3"/>
      <c r="J67" s="9"/>
      <c r="K67" s="9"/>
      <c r="P67" s="2"/>
      <c r="Q67" s="2"/>
      <c r="R67" s="2"/>
    </row>
    <row r="68" spans="6:18">
      <c r="F68" s="48"/>
      <c r="G68" s="3"/>
      <c r="H68" s="3"/>
      <c r="J68" s="9"/>
      <c r="K68" s="9"/>
      <c r="P68" s="2"/>
      <c r="Q68" s="2"/>
      <c r="R68" s="2"/>
    </row>
    <row r="69" spans="6:18">
      <c r="F69" s="48"/>
      <c r="G69" s="3"/>
      <c r="H69" s="3"/>
      <c r="J69" s="9"/>
      <c r="K69" s="9"/>
      <c r="P69" s="2"/>
      <c r="Q69" s="2"/>
      <c r="R69" s="2"/>
    </row>
    <row r="70" spans="6:18">
      <c r="F70" s="48"/>
      <c r="G70" s="3"/>
      <c r="H70" s="3"/>
      <c r="J70" s="9"/>
      <c r="K70" s="9"/>
      <c r="P70" s="2"/>
      <c r="Q70" s="2"/>
      <c r="R70" s="2"/>
    </row>
    <row r="71" spans="6:18">
      <c r="F71" s="48"/>
      <c r="G71" s="3"/>
      <c r="H71" s="3"/>
      <c r="J71" s="9"/>
      <c r="K71" s="9"/>
      <c r="P71" s="2"/>
      <c r="Q71" s="2"/>
      <c r="R71" s="2"/>
    </row>
    <row r="72" spans="6:18">
      <c r="F72" s="48"/>
      <c r="G72" s="3"/>
      <c r="H72" s="3"/>
      <c r="J72" s="9"/>
      <c r="K72" s="9"/>
      <c r="P72" s="2"/>
      <c r="Q72" s="2"/>
      <c r="R72" s="2"/>
    </row>
    <row r="73" spans="6:18">
      <c r="F73" s="48"/>
      <c r="G73" s="3"/>
      <c r="H73" s="3"/>
      <c r="J73" s="9"/>
      <c r="K73" s="9"/>
      <c r="P73" s="2"/>
      <c r="Q73" s="2"/>
      <c r="R73" s="2"/>
    </row>
    <row r="74" spans="6:18">
      <c r="F74" s="48"/>
      <c r="G74" s="3"/>
      <c r="H74" s="3"/>
      <c r="J74" s="9"/>
      <c r="K74" s="9"/>
      <c r="P74" s="2"/>
      <c r="Q74" s="2"/>
      <c r="R74" s="2"/>
    </row>
    <row r="75" spans="6:18">
      <c r="F75" s="48"/>
      <c r="G75" s="3"/>
      <c r="H75" s="3"/>
      <c r="J75" s="9"/>
      <c r="K75" s="9"/>
      <c r="P75" s="2"/>
      <c r="Q75" s="2"/>
      <c r="R75" s="2"/>
    </row>
  </sheetData>
  <sheetProtection algorithmName="SHA-512" hashValue="kYvgzA7L79bKI9UgotFvSr6RBSpq8ofxvIQ0vf5OnpqJT7Aa8PG5smw1cf+EeWza+WwgyZEVrsmPKACl9LWykg==" saltValue="+vbnxeA5QMjzj5MvgK3pgg==" spinCount="100000" sheet="1" objects="1" scenarios="1"/>
  <protectedRanges>
    <protectedRange sqref="C8:E8 C11:E11 C14:E14 C17:E17 C20:E20 C23:E23 C26:E26 C29:E29 C32:E32 C35:E35 C38:E38 C41:E41 A44:E63" name="範囲1"/>
  </protectedRanges>
  <mergeCells count="39">
    <mergeCell ref="A47:B47"/>
    <mergeCell ref="A48:B48"/>
    <mergeCell ref="A38:B40"/>
    <mergeCell ref="A41:B43"/>
    <mergeCell ref="A44:B44"/>
    <mergeCell ref="A45:B45"/>
    <mergeCell ref="A46:B46"/>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s>
  <phoneticPr fontId="1"/>
  <conditionalFormatting sqref="F12:F18">
    <cfRule type="notContainsBlanks" dxfId="9" priority="5">
      <formula>LEN(TRIM(F12))&gt;0</formula>
    </cfRule>
  </conditionalFormatting>
  <conditionalFormatting sqref="C10:E10 C16:E16 C22:E22 C25:E25 C31:E31 C37:E37 C43:E43 C7:E7 C13:E13 C19:E19 C28:E28 C34:E34 C40:E40">
    <cfRule type="expression" dxfId="8" priority="7">
      <formula>AND(C7&lt;0,C7&lt;&gt;"-")</formula>
    </cfRule>
    <cfRule type="expression" dxfId="7" priority="8">
      <formula>AND(C7&gt;0,C7&lt;&gt;"-")</formula>
    </cfRule>
  </conditionalFormatting>
  <conditionalFormatting sqref="C5:E43">
    <cfRule type="expression" dxfId="6" priority="6">
      <formula>OR(G5=1,G5=100,G5=1000,G5=10000)</formula>
    </cfRule>
  </conditionalFormatting>
  <conditionalFormatting sqref="A3:F63">
    <cfRule type="expression" dxfId="5" priority="1">
      <formula>$A$2="本様式には記載不要です。"</formula>
    </cfRule>
  </conditionalFormatting>
  <conditionalFormatting sqref="A45:E63">
    <cfRule type="expression" dxfId="4" priority="9">
      <formula>$A44&lt;&gt;""</formula>
    </cfRule>
  </conditionalFormatting>
  <conditionalFormatting sqref="F44:F63">
    <cfRule type="containsText" dxfId="3"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58"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【様式２】授業時数特例校指定変更申請書!$C$31="✔"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1D25-388F-469F-B73B-484D3F874B2A}">
  <dimension ref="A1: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4.4"/>
  <cols>
    <col min="1" max="1" width="22.69921875" style="50" customWidth="1"/>
    <col min="2" max="2" width="7.09765625" style="25" customWidth="1"/>
    <col min="3" max="3" width="23.8984375" style="25" customWidth="1"/>
    <col min="4" max="4" width="20.69921875" style="25" customWidth="1"/>
    <col min="5" max="5" width="7.09765625" style="27" customWidth="1"/>
    <col min="6" max="6" width="25" style="25" customWidth="1"/>
    <col min="7" max="7" width="7.09765625" style="27" customWidth="1"/>
    <col min="8" max="19" width="15.3984375" style="2" customWidth="1"/>
    <col min="20" max="20" width="40.8984375" style="13" bestFit="1" customWidth="1"/>
    <col min="21" max="16384" width="9" style="2"/>
  </cols>
  <sheetData>
    <row r="1" spans="1:20" ht="21" customHeight="1">
      <c r="A1" s="134" t="s">
        <v>98</v>
      </c>
      <c r="B1" s="134"/>
      <c r="C1" s="134"/>
      <c r="D1" s="134"/>
      <c r="E1" s="134"/>
      <c r="F1" s="134"/>
      <c r="G1" s="134"/>
      <c r="H1" s="14"/>
      <c r="I1" s="14"/>
      <c r="J1" s="14"/>
      <c r="K1" s="14"/>
      <c r="L1" s="14"/>
      <c r="M1" s="14"/>
      <c r="N1" s="14"/>
      <c r="O1" s="14"/>
      <c r="P1" s="14"/>
      <c r="Q1" s="14"/>
      <c r="R1" s="14"/>
      <c r="S1" s="14"/>
      <c r="T1" s="49"/>
    </row>
    <row r="3" spans="1:20">
      <c r="B3" s="25" t="s">
        <v>290</v>
      </c>
      <c r="D3" s="27"/>
    </row>
    <row r="4" spans="1:20">
      <c r="B4" s="25" t="s">
        <v>99</v>
      </c>
      <c r="D4" s="27"/>
    </row>
    <row r="5" spans="1:20">
      <c r="A5" s="51"/>
    </row>
    <row r="6" spans="1:20">
      <c r="A6" s="51"/>
      <c r="B6" s="52"/>
      <c r="D6" s="27"/>
    </row>
    <row r="7" spans="1:20" ht="33.75" customHeight="1">
      <c r="A7" s="51"/>
      <c r="B7" s="52"/>
      <c r="C7" s="26"/>
      <c r="D7" s="25" t="s">
        <v>291</v>
      </c>
      <c r="F7" s="65">
        <f>COUNTA(F13:F90)</f>
        <v>0</v>
      </c>
      <c r="G7" s="25" t="s">
        <v>288</v>
      </c>
    </row>
    <row r="8" spans="1:20" ht="12" customHeight="1">
      <c r="A8" s="51"/>
      <c r="B8" s="52"/>
      <c r="C8" s="163" t="str">
        <f>IF(C7&gt;0,"","エラー！何度目か記載してください。")</f>
        <v>エラー！何度目か記載してください。</v>
      </c>
      <c r="D8" s="163"/>
      <c r="F8" s="164" t="str">
        <f>IF(F7=【様式２】授業時数特例校指定変更申請書!I29,"","エラー！校数を確認してください。")</f>
        <v/>
      </c>
      <c r="G8" s="164"/>
    </row>
    <row r="9" spans="1:20" ht="12" customHeight="1">
      <c r="A9" s="51"/>
      <c r="B9" s="52"/>
    </row>
    <row r="10" spans="1:20" ht="13.2">
      <c r="A10" s="165" t="s">
        <v>292</v>
      </c>
      <c r="B10" s="166" t="s">
        <v>293</v>
      </c>
      <c r="C10" s="166" t="s">
        <v>294</v>
      </c>
      <c r="D10" s="166" t="s">
        <v>295</v>
      </c>
      <c r="E10" s="166" t="s">
        <v>296</v>
      </c>
      <c r="F10" s="167" t="s">
        <v>297</v>
      </c>
      <c r="G10" s="170" t="s">
        <v>298</v>
      </c>
      <c r="H10" s="162" t="s">
        <v>299</v>
      </c>
      <c r="I10" s="162"/>
      <c r="J10" s="162"/>
      <c r="K10" s="162"/>
      <c r="L10" s="162"/>
      <c r="M10" s="162"/>
      <c r="N10" s="162"/>
      <c r="O10" s="162"/>
      <c r="P10" s="162"/>
      <c r="Q10" s="162"/>
      <c r="R10" s="162"/>
      <c r="S10" s="162"/>
    </row>
    <row r="11" spans="1:20" ht="13.5" customHeight="1">
      <c r="A11" s="165"/>
      <c r="B11" s="166"/>
      <c r="C11" s="166"/>
      <c r="D11" s="166"/>
      <c r="E11" s="166"/>
      <c r="F11" s="168"/>
      <c r="G11" s="171"/>
      <c r="H11" s="162" t="s">
        <v>300</v>
      </c>
      <c r="I11" s="162"/>
      <c r="J11" s="162"/>
      <c r="K11" s="162"/>
      <c r="L11" s="162"/>
      <c r="M11" s="162"/>
      <c r="N11" s="162" t="s">
        <v>219</v>
      </c>
      <c r="O11" s="162"/>
      <c r="P11" s="162"/>
      <c r="Q11" s="162"/>
      <c r="R11" s="162"/>
      <c r="S11" s="162"/>
    </row>
    <row r="12" spans="1:20" ht="13.2">
      <c r="A12" s="165"/>
      <c r="B12" s="166"/>
      <c r="C12" s="166"/>
      <c r="D12" s="166"/>
      <c r="E12" s="166"/>
      <c r="F12" s="169"/>
      <c r="G12" s="172"/>
      <c r="H12" s="53" t="s">
        <v>301</v>
      </c>
      <c r="I12" s="53" t="s">
        <v>52</v>
      </c>
      <c r="J12" s="53" t="s">
        <v>302</v>
      </c>
      <c r="K12" s="53" t="s">
        <v>303</v>
      </c>
      <c r="L12" s="53" t="s">
        <v>304</v>
      </c>
      <c r="M12" s="53" t="s">
        <v>55</v>
      </c>
      <c r="N12" s="53" t="s">
        <v>301</v>
      </c>
      <c r="O12" s="53" t="s">
        <v>52</v>
      </c>
      <c r="P12" s="53" t="s">
        <v>302</v>
      </c>
      <c r="Q12" s="53" t="s">
        <v>303</v>
      </c>
      <c r="R12" s="53" t="s">
        <v>304</v>
      </c>
      <c r="S12" s="53" t="s">
        <v>55</v>
      </c>
    </row>
    <row r="13" spans="1:20" ht="16.2">
      <c r="A13" s="64" t="str">
        <f>IF(F13="","",【様式２】授業時数特例校指定変更申請書!J$5)</f>
        <v/>
      </c>
      <c r="B13" s="54" t="str">
        <f>IF(F13="","",【様式２】授業時数特例校指定変更申請書!E$22)</f>
        <v/>
      </c>
      <c r="C13" s="55" t="str">
        <f>IF(F13="","",【様式２】授業時数特例校指定変更申請書!E$20)</f>
        <v/>
      </c>
      <c r="D13" s="55" t="str">
        <f>IF(F13="","",【様式２】授業時数特例校指定変更申請書!E$19)</f>
        <v/>
      </c>
      <c r="E13" s="56" t="str">
        <f>IF(F13="","",IF(【様式２】授業時数特例校指定変更申請書!E$17="私立（学校法人立）","私立",IF(【様式２】授業時数特例校指定変更申請書!E$17="私立（学校設置会社立）","株立",【様式２】授業時数特例校指定変更申請書!E$17)))</f>
        <v/>
      </c>
      <c r="F13" s="57"/>
      <c r="G13" s="56" t="str">
        <f>IF(F13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3" s="58" t="str">
        <f>IF($F13="","",【様式２】授業時数特例校指定変更申請書!F$91)</f>
        <v/>
      </c>
      <c r="I13" s="58" t="str">
        <f>IF($F13="","",【様式２】授業時数特例校指定変更申請書!F$92)</f>
        <v/>
      </c>
      <c r="J13" s="58" t="str">
        <f>IF($F13="","",【様式２】授業時数特例校指定変更申請書!F$93)</f>
        <v/>
      </c>
      <c r="K13" s="58" t="str">
        <f>IF($F13="","",【様式２】授業時数特例校指定変更申請書!F$94)</f>
        <v/>
      </c>
      <c r="L13" s="58" t="str">
        <f>IF($F13="","",【様式２】授業時数特例校指定変更申請書!F$95)</f>
        <v/>
      </c>
      <c r="M13" s="58" t="str">
        <f>IF($F13="","",【様式２】授業時数特例校指定変更申請書!F$96)</f>
        <v/>
      </c>
      <c r="N13" s="58" t="str">
        <f>IF($F13="","",【様式２】授業時数特例校指定変更申請書!F$102)</f>
        <v/>
      </c>
      <c r="O13" s="58" t="str">
        <f>IF($F13="","",【様式２】授業時数特例校指定変更申請書!F$103)</f>
        <v/>
      </c>
      <c r="P13" s="58" t="str">
        <f>IF($F13="","",【様式２】授業時数特例校指定変更申請書!F$104)</f>
        <v/>
      </c>
      <c r="Q13" s="58" t="str">
        <f>IF($F13="","",【様式２】授業時数特例校指定変更申請書!F$105)</f>
        <v/>
      </c>
      <c r="R13" s="58" t="str">
        <f>IF($F13="","",【様式２】授業時数特例校指定変更申請書!F$106)</f>
        <v/>
      </c>
      <c r="S13" s="58" t="str">
        <f>IF($F13="","",【様式２】授業時数特例校指定変更申請書!F$107)</f>
        <v/>
      </c>
      <c r="T13" s="5" t="str">
        <f>IF(F13="","エラー！学校名を入力してください。","")</f>
        <v>エラー！学校名を入力してください。</v>
      </c>
    </row>
    <row r="14" spans="1:20">
      <c r="A14" s="59"/>
      <c r="B14" s="60"/>
      <c r="C14" s="61"/>
      <c r="D14" s="61"/>
      <c r="E14" s="62"/>
      <c r="F14" s="57"/>
      <c r="G14" s="56" t="str">
        <f>IF(F14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4" s="63"/>
      <c r="I14" s="63"/>
      <c r="J14" s="63"/>
      <c r="K14" s="63"/>
      <c r="L14" s="63"/>
      <c r="M14" s="63"/>
      <c r="N14" s="63"/>
      <c r="O14" s="63"/>
      <c r="P14" s="63"/>
      <c r="Q14" s="63"/>
      <c r="R14" s="63"/>
      <c r="S14" s="63"/>
      <c r="T14" s="13" t="str">
        <f>IF(F14="","",IF(F13="","エラー！入力箇所を確認してください。",""))</f>
        <v/>
      </c>
    </row>
    <row r="15" spans="1:20">
      <c r="A15" s="59"/>
      <c r="B15" s="60"/>
      <c r="C15" s="61"/>
      <c r="D15" s="61"/>
      <c r="E15" s="62"/>
      <c r="F15" s="57"/>
      <c r="G15" s="56" t="str">
        <f>IF(F15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5" s="63"/>
      <c r="I15" s="63"/>
      <c r="J15" s="63"/>
      <c r="K15" s="63"/>
      <c r="L15" s="63"/>
      <c r="M15" s="63"/>
      <c r="N15" s="63"/>
      <c r="O15" s="63"/>
      <c r="P15" s="63"/>
      <c r="Q15" s="63"/>
      <c r="R15" s="63"/>
      <c r="S15" s="63"/>
      <c r="T15" s="13" t="str">
        <f t="shared" ref="T15:T78" si="0">IF(F15="","",IF(F14="","エラー！入力箇所を確認してください。",""))</f>
        <v/>
      </c>
    </row>
    <row r="16" spans="1:20">
      <c r="A16" s="59"/>
      <c r="B16" s="60"/>
      <c r="C16" s="61"/>
      <c r="D16" s="61"/>
      <c r="E16" s="62"/>
      <c r="F16" s="57"/>
      <c r="G16" s="56" t="str">
        <f>IF(F16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6" s="63"/>
      <c r="I16" s="63"/>
      <c r="J16" s="63"/>
      <c r="K16" s="63"/>
      <c r="L16" s="63"/>
      <c r="M16" s="63"/>
      <c r="N16" s="63"/>
      <c r="O16" s="63"/>
      <c r="P16" s="63"/>
      <c r="Q16" s="63"/>
      <c r="R16" s="63"/>
      <c r="S16" s="63"/>
      <c r="T16" s="13" t="str">
        <f t="shared" si="0"/>
        <v/>
      </c>
    </row>
    <row r="17" spans="1:20">
      <c r="A17" s="59"/>
      <c r="B17" s="60"/>
      <c r="C17" s="61"/>
      <c r="D17" s="61"/>
      <c r="E17" s="62"/>
      <c r="F17" s="57"/>
      <c r="G17" s="56" t="str">
        <f>IF(F17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7" s="63"/>
      <c r="I17" s="63"/>
      <c r="J17" s="63"/>
      <c r="K17" s="63"/>
      <c r="L17" s="63"/>
      <c r="M17" s="63"/>
      <c r="N17" s="63"/>
      <c r="O17" s="63"/>
      <c r="P17" s="63"/>
      <c r="Q17" s="63"/>
      <c r="R17" s="63"/>
      <c r="S17" s="63"/>
      <c r="T17" s="13" t="str">
        <f t="shared" si="0"/>
        <v/>
      </c>
    </row>
    <row r="18" spans="1:20">
      <c r="A18" s="59"/>
      <c r="B18" s="60"/>
      <c r="C18" s="61"/>
      <c r="D18" s="61"/>
      <c r="E18" s="62"/>
      <c r="F18" s="57"/>
      <c r="G18" s="56" t="str">
        <f>IF(F18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8" s="63"/>
      <c r="I18" s="63"/>
      <c r="J18" s="63"/>
      <c r="K18" s="63"/>
      <c r="L18" s="63"/>
      <c r="M18" s="63"/>
      <c r="N18" s="63"/>
      <c r="O18" s="63"/>
      <c r="P18" s="63"/>
      <c r="Q18" s="63"/>
      <c r="R18" s="63"/>
      <c r="S18" s="63"/>
      <c r="T18" s="13" t="str">
        <f t="shared" si="0"/>
        <v/>
      </c>
    </row>
    <row r="19" spans="1:20">
      <c r="A19" s="59"/>
      <c r="B19" s="60"/>
      <c r="C19" s="61"/>
      <c r="D19" s="61"/>
      <c r="E19" s="62"/>
      <c r="F19" s="57"/>
      <c r="G19" s="56" t="str">
        <f>IF(F19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19" s="63"/>
      <c r="I19" s="63"/>
      <c r="J19" s="63"/>
      <c r="K19" s="63"/>
      <c r="L19" s="63"/>
      <c r="M19" s="63"/>
      <c r="N19" s="63"/>
      <c r="O19" s="63"/>
      <c r="P19" s="63"/>
      <c r="Q19" s="63"/>
      <c r="R19" s="63"/>
      <c r="S19" s="63"/>
      <c r="T19" s="13" t="str">
        <f t="shared" si="0"/>
        <v/>
      </c>
    </row>
    <row r="20" spans="1:20">
      <c r="A20" s="59"/>
      <c r="B20" s="60"/>
      <c r="C20" s="61"/>
      <c r="D20" s="61"/>
      <c r="E20" s="62"/>
      <c r="F20" s="57"/>
      <c r="G20" s="56" t="str">
        <f>IF(F20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0" s="63"/>
      <c r="I20" s="63"/>
      <c r="J20" s="63"/>
      <c r="K20" s="63"/>
      <c r="L20" s="63"/>
      <c r="M20" s="63"/>
      <c r="N20" s="63"/>
      <c r="O20" s="63"/>
      <c r="P20" s="63"/>
      <c r="Q20" s="63"/>
      <c r="R20" s="63"/>
      <c r="S20" s="63"/>
      <c r="T20" s="13" t="str">
        <f t="shared" si="0"/>
        <v/>
      </c>
    </row>
    <row r="21" spans="1:20">
      <c r="A21" s="59"/>
      <c r="B21" s="60"/>
      <c r="C21" s="61"/>
      <c r="D21" s="61"/>
      <c r="E21" s="62"/>
      <c r="F21" s="57"/>
      <c r="G21" s="56" t="str">
        <f>IF(F21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1" s="63"/>
      <c r="I21" s="63"/>
      <c r="J21" s="63"/>
      <c r="K21" s="63"/>
      <c r="L21" s="63"/>
      <c r="M21" s="63"/>
      <c r="N21" s="63"/>
      <c r="O21" s="63"/>
      <c r="P21" s="63"/>
      <c r="Q21" s="63"/>
      <c r="R21" s="63"/>
      <c r="S21" s="63"/>
      <c r="T21" s="13" t="str">
        <f t="shared" si="0"/>
        <v/>
      </c>
    </row>
    <row r="22" spans="1:20">
      <c r="A22" s="59"/>
      <c r="B22" s="60"/>
      <c r="C22" s="61"/>
      <c r="D22" s="61"/>
      <c r="E22" s="62"/>
      <c r="F22" s="57"/>
      <c r="G22" s="56" t="str">
        <f>IF(F22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2" s="63"/>
      <c r="I22" s="63"/>
      <c r="J22" s="63"/>
      <c r="K22" s="63"/>
      <c r="L22" s="63"/>
      <c r="M22" s="63"/>
      <c r="N22" s="63"/>
      <c r="O22" s="63"/>
      <c r="P22" s="63"/>
      <c r="Q22" s="63"/>
      <c r="R22" s="63"/>
      <c r="S22" s="63"/>
      <c r="T22" s="13" t="str">
        <f t="shared" si="0"/>
        <v/>
      </c>
    </row>
    <row r="23" spans="1:20">
      <c r="A23" s="59"/>
      <c r="B23" s="60"/>
      <c r="C23" s="61"/>
      <c r="D23" s="61"/>
      <c r="E23" s="62"/>
      <c r="F23" s="57"/>
      <c r="G23" s="56" t="str">
        <f>IF(F23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3" s="63"/>
      <c r="I23" s="63"/>
      <c r="J23" s="63"/>
      <c r="K23" s="63"/>
      <c r="L23" s="63"/>
      <c r="M23" s="63"/>
      <c r="N23" s="63"/>
      <c r="O23" s="63"/>
      <c r="P23" s="63"/>
      <c r="Q23" s="63"/>
      <c r="R23" s="63"/>
      <c r="S23" s="63"/>
      <c r="T23" s="13" t="str">
        <f t="shared" si="0"/>
        <v/>
      </c>
    </row>
    <row r="24" spans="1:20">
      <c r="A24" s="59"/>
      <c r="B24" s="60"/>
      <c r="C24" s="61"/>
      <c r="D24" s="61"/>
      <c r="E24" s="62"/>
      <c r="F24" s="57"/>
      <c r="G24" s="56" t="str">
        <f>IF(F24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4" s="63"/>
      <c r="I24" s="63"/>
      <c r="J24" s="63"/>
      <c r="K24" s="63"/>
      <c r="L24" s="63"/>
      <c r="M24" s="63"/>
      <c r="N24" s="63"/>
      <c r="O24" s="63"/>
      <c r="P24" s="63"/>
      <c r="Q24" s="63"/>
      <c r="R24" s="63"/>
      <c r="S24" s="63"/>
      <c r="T24" s="13" t="str">
        <f t="shared" si="0"/>
        <v/>
      </c>
    </row>
    <row r="25" spans="1:20">
      <c r="A25" s="59"/>
      <c r="B25" s="60"/>
      <c r="C25" s="61"/>
      <c r="D25" s="61"/>
      <c r="E25" s="62"/>
      <c r="F25" s="57"/>
      <c r="G25" s="56" t="str">
        <f>IF(F25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5" s="63"/>
      <c r="I25" s="63"/>
      <c r="J25" s="63"/>
      <c r="K25" s="63"/>
      <c r="L25" s="63"/>
      <c r="M25" s="63"/>
      <c r="N25" s="63"/>
      <c r="O25" s="63"/>
      <c r="P25" s="63"/>
      <c r="Q25" s="63"/>
      <c r="R25" s="63"/>
      <c r="S25" s="63"/>
      <c r="T25" s="13" t="str">
        <f t="shared" si="0"/>
        <v/>
      </c>
    </row>
    <row r="26" spans="1:20">
      <c r="A26" s="59"/>
      <c r="B26" s="60"/>
      <c r="C26" s="61"/>
      <c r="D26" s="61"/>
      <c r="E26" s="62"/>
      <c r="F26" s="57"/>
      <c r="G26" s="56" t="str">
        <f>IF(F26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6" s="63"/>
      <c r="I26" s="63"/>
      <c r="J26" s="63"/>
      <c r="K26" s="63"/>
      <c r="L26" s="63"/>
      <c r="M26" s="63"/>
      <c r="N26" s="63"/>
      <c r="O26" s="63"/>
      <c r="P26" s="63"/>
      <c r="Q26" s="63"/>
      <c r="R26" s="63"/>
      <c r="S26" s="63"/>
      <c r="T26" s="13" t="str">
        <f t="shared" si="0"/>
        <v/>
      </c>
    </row>
    <row r="27" spans="1:20">
      <c r="A27" s="59"/>
      <c r="B27" s="60"/>
      <c r="C27" s="61"/>
      <c r="D27" s="61"/>
      <c r="E27" s="62"/>
      <c r="F27" s="57"/>
      <c r="G27" s="56" t="str">
        <f>IF(F27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7" s="63"/>
      <c r="I27" s="63"/>
      <c r="J27" s="63"/>
      <c r="K27" s="63"/>
      <c r="L27" s="63"/>
      <c r="M27" s="63"/>
      <c r="N27" s="63"/>
      <c r="O27" s="63"/>
      <c r="P27" s="63"/>
      <c r="Q27" s="63"/>
      <c r="R27" s="63"/>
      <c r="S27" s="63"/>
      <c r="T27" s="13" t="str">
        <f t="shared" si="0"/>
        <v/>
      </c>
    </row>
    <row r="28" spans="1:20">
      <c r="A28" s="59"/>
      <c r="B28" s="60"/>
      <c r="C28" s="61"/>
      <c r="D28" s="61"/>
      <c r="E28" s="62"/>
      <c r="F28" s="57"/>
      <c r="G28" s="56" t="str">
        <f>IF(F28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8" s="63"/>
      <c r="I28" s="63"/>
      <c r="J28" s="63"/>
      <c r="K28" s="63"/>
      <c r="L28" s="63"/>
      <c r="M28" s="63"/>
      <c r="N28" s="63"/>
      <c r="O28" s="63"/>
      <c r="P28" s="63"/>
      <c r="Q28" s="63"/>
      <c r="R28" s="63"/>
      <c r="S28" s="63"/>
      <c r="T28" s="13" t="str">
        <f t="shared" si="0"/>
        <v/>
      </c>
    </row>
    <row r="29" spans="1:20">
      <c r="A29" s="59"/>
      <c r="B29" s="60"/>
      <c r="C29" s="61"/>
      <c r="D29" s="61"/>
      <c r="E29" s="62"/>
      <c r="F29" s="57"/>
      <c r="G29" s="56" t="str">
        <f>IF(F29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29" s="63"/>
      <c r="I29" s="63"/>
      <c r="J29" s="63"/>
      <c r="K29" s="63"/>
      <c r="L29" s="63"/>
      <c r="M29" s="63"/>
      <c r="N29" s="63"/>
      <c r="O29" s="63"/>
      <c r="P29" s="63"/>
      <c r="Q29" s="63"/>
      <c r="R29" s="63"/>
      <c r="S29" s="63"/>
      <c r="T29" s="13" t="str">
        <f t="shared" si="0"/>
        <v/>
      </c>
    </row>
    <row r="30" spans="1:20">
      <c r="A30" s="59"/>
      <c r="B30" s="60"/>
      <c r="C30" s="61"/>
      <c r="D30" s="61"/>
      <c r="E30" s="62"/>
      <c r="F30" s="57"/>
      <c r="G30" s="56" t="str">
        <f>IF(F30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0" s="63"/>
      <c r="I30" s="63"/>
      <c r="J30" s="63"/>
      <c r="K30" s="63"/>
      <c r="L30" s="63"/>
      <c r="M30" s="63"/>
      <c r="N30" s="63"/>
      <c r="O30" s="63"/>
      <c r="P30" s="63"/>
      <c r="Q30" s="63"/>
      <c r="R30" s="63"/>
      <c r="S30" s="63"/>
      <c r="T30" s="13" t="str">
        <f t="shared" si="0"/>
        <v/>
      </c>
    </row>
    <row r="31" spans="1:20">
      <c r="A31" s="59"/>
      <c r="B31" s="60"/>
      <c r="C31" s="61"/>
      <c r="D31" s="61"/>
      <c r="E31" s="62"/>
      <c r="F31" s="57"/>
      <c r="G31" s="56" t="str">
        <f>IF(F31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1" s="63"/>
      <c r="I31" s="63"/>
      <c r="J31" s="63"/>
      <c r="K31" s="63"/>
      <c r="L31" s="63"/>
      <c r="M31" s="63"/>
      <c r="N31" s="63"/>
      <c r="O31" s="63"/>
      <c r="P31" s="63"/>
      <c r="Q31" s="63"/>
      <c r="R31" s="63"/>
      <c r="S31" s="63"/>
      <c r="T31" s="13" t="str">
        <f t="shared" si="0"/>
        <v/>
      </c>
    </row>
    <row r="32" spans="1:20">
      <c r="A32" s="59"/>
      <c r="B32" s="60"/>
      <c r="C32" s="61"/>
      <c r="D32" s="61"/>
      <c r="E32" s="62"/>
      <c r="F32" s="57"/>
      <c r="G32" s="56" t="str">
        <f>IF(F32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2" s="63"/>
      <c r="I32" s="63"/>
      <c r="J32" s="63"/>
      <c r="K32" s="63"/>
      <c r="L32" s="63"/>
      <c r="M32" s="63"/>
      <c r="N32" s="63"/>
      <c r="O32" s="63"/>
      <c r="P32" s="63"/>
      <c r="Q32" s="63"/>
      <c r="R32" s="63"/>
      <c r="S32" s="63"/>
      <c r="T32" s="13" t="str">
        <f t="shared" si="0"/>
        <v/>
      </c>
    </row>
    <row r="33" spans="1:20">
      <c r="A33" s="59"/>
      <c r="B33" s="60"/>
      <c r="C33" s="61"/>
      <c r="D33" s="61"/>
      <c r="E33" s="62"/>
      <c r="F33" s="57"/>
      <c r="G33" s="56" t="str">
        <f>IF(F33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3" s="63"/>
      <c r="I33" s="63"/>
      <c r="J33" s="63"/>
      <c r="K33" s="63"/>
      <c r="L33" s="63"/>
      <c r="M33" s="63"/>
      <c r="N33" s="63"/>
      <c r="O33" s="63"/>
      <c r="P33" s="63"/>
      <c r="Q33" s="63"/>
      <c r="R33" s="63"/>
      <c r="S33" s="63"/>
      <c r="T33" s="13" t="str">
        <f t="shared" si="0"/>
        <v/>
      </c>
    </row>
    <row r="34" spans="1:20">
      <c r="A34" s="59"/>
      <c r="B34" s="60"/>
      <c r="C34" s="61"/>
      <c r="D34" s="61"/>
      <c r="E34" s="62"/>
      <c r="F34" s="57"/>
      <c r="G34" s="56" t="str">
        <f>IF(F34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4" s="63"/>
      <c r="I34" s="63"/>
      <c r="J34" s="63"/>
      <c r="K34" s="63"/>
      <c r="L34" s="63"/>
      <c r="M34" s="63"/>
      <c r="N34" s="63"/>
      <c r="O34" s="63"/>
      <c r="P34" s="63"/>
      <c r="Q34" s="63"/>
      <c r="R34" s="63"/>
      <c r="S34" s="63"/>
      <c r="T34" s="13" t="str">
        <f t="shared" si="0"/>
        <v/>
      </c>
    </row>
    <row r="35" spans="1:20">
      <c r="A35" s="59"/>
      <c r="B35" s="60"/>
      <c r="C35" s="61"/>
      <c r="D35" s="61"/>
      <c r="E35" s="62"/>
      <c r="F35" s="57"/>
      <c r="G35" s="56" t="str">
        <f>IF(F35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5" s="63"/>
      <c r="I35" s="63"/>
      <c r="J35" s="63"/>
      <c r="K35" s="63"/>
      <c r="L35" s="63"/>
      <c r="M35" s="63"/>
      <c r="N35" s="63"/>
      <c r="O35" s="63"/>
      <c r="P35" s="63"/>
      <c r="Q35" s="63"/>
      <c r="R35" s="63"/>
      <c r="S35" s="63"/>
      <c r="T35" s="13" t="str">
        <f t="shared" si="0"/>
        <v/>
      </c>
    </row>
    <row r="36" spans="1:20">
      <c r="A36" s="59"/>
      <c r="B36" s="60"/>
      <c r="C36" s="61"/>
      <c r="D36" s="61"/>
      <c r="E36" s="62"/>
      <c r="F36" s="57"/>
      <c r="G36" s="56" t="str">
        <f>IF(F36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6" s="63"/>
      <c r="I36" s="63"/>
      <c r="J36" s="63"/>
      <c r="K36" s="63"/>
      <c r="L36" s="63"/>
      <c r="M36" s="63"/>
      <c r="N36" s="63"/>
      <c r="O36" s="63"/>
      <c r="P36" s="63"/>
      <c r="Q36" s="63"/>
      <c r="R36" s="63"/>
      <c r="S36" s="63"/>
      <c r="T36" s="13" t="str">
        <f t="shared" si="0"/>
        <v/>
      </c>
    </row>
    <row r="37" spans="1:20">
      <c r="A37" s="59"/>
      <c r="B37" s="60"/>
      <c r="C37" s="61"/>
      <c r="D37" s="61"/>
      <c r="E37" s="62"/>
      <c r="F37" s="57"/>
      <c r="G37" s="56" t="str">
        <f>IF(F37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7" s="63"/>
      <c r="I37" s="63"/>
      <c r="J37" s="63"/>
      <c r="K37" s="63"/>
      <c r="L37" s="63"/>
      <c r="M37" s="63"/>
      <c r="N37" s="63"/>
      <c r="O37" s="63"/>
      <c r="P37" s="63"/>
      <c r="Q37" s="63"/>
      <c r="R37" s="63"/>
      <c r="S37" s="63"/>
      <c r="T37" s="13" t="str">
        <f t="shared" si="0"/>
        <v/>
      </c>
    </row>
    <row r="38" spans="1:20">
      <c r="A38" s="59"/>
      <c r="B38" s="60"/>
      <c r="C38" s="61"/>
      <c r="D38" s="61"/>
      <c r="E38" s="62"/>
      <c r="F38" s="57"/>
      <c r="G38" s="56" t="str">
        <f>IF(F38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8" s="63"/>
      <c r="I38" s="63"/>
      <c r="J38" s="63"/>
      <c r="K38" s="63"/>
      <c r="L38" s="63"/>
      <c r="M38" s="63"/>
      <c r="N38" s="63"/>
      <c r="O38" s="63"/>
      <c r="P38" s="63"/>
      <c r="Q38" s="63"/>
      <c r="R38" s="63"/>
      <c r="S38" s="63"/>
      <c r="T38" s="13" t="str">
        <f t="shared" si="0"/>
        <v/>
      </c>
    </row>
    <row r="39" spans="1:20">
      <c r="A39" s="59"/>
      <c r="B39" s="60"/>
      <c r="C39" s="61"/>
      <c r="D39" s="61"/>
      <c r="E39" s="62"/>
      <c r="F39" s="57"/>
      <c r="G39" s="56" t="str">
        <f>IF(F39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39" s="63"/>
      <c r="I39" s="63"/>
      <c r="J39" s="63"/>
      <c r="K39" s="63"/>
      <c r="L39" s="63"/>
      <c r="M39" s="63"/>
      <c r="N39" s="63"/>
      <c r="O39" s="63"/>
      <c r="P39" s="63"/>
      <c r="Q39" s="63"/>
      <c r="R39" s="63"/>
      <c r="S39" s="63"/>
      <c r="T39" s="13" t="str">
        <f t="shared" si="0"/>
        <v/>
      </c>
    </row>
    <row r="40" spans="1:20">
      <c r="A40" s="59"/>
      <c r="B40" s="60"/>
      <c r="C40" s="61"/>
      <c r="D40" s="61"/>
      <c r="E40" s="62"/>
      <c r="F40" s="57"/>
      <c r="G40" s="56" t="str">
        <f>IF(F40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0" s="63"/>
      <c r="I40" s="63"/>
      <c r="J40" s="63"/>
      <c r="K40" s="63"/>
      <c r="L40" s="63"/>
      <c r="M40" s="63"/>
      <c r="N40" s="63"/>
      <c r="O40" s="63"/>
      <c r="P40" s="63"/>
      <c r="Q40" s="63"/>
      <c r="R40" s="63"/>
      <c r="S40" s="63"/>
      <c r="T40" s="13" t="str">
        <f t="shared" si="0"/>
        <v/>
      </c>
    </row>
    <row r="41" spans="1:20">
      <c r="A41" s="59"/>
      <c r="B41" s="60"/>
      <c r="C41" s="61"/>
      <c r="D41" s="61"/>
      <c r="E41" s="62"/>
      <c r="F41" s="57"/>
      <c r="G41" s="56" t="str">
        <f>IF(F41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1" s="63"/>
      <c r="I41" s="63"/>
      <c r="J41" s="63"/>
      <c r="K41" s="63"/>
      <c r="L41" s="63"/>
      <c r="M41" s="63"/>
      <c r="N41" s="63"/>
      <c r="O41" s="63"/>
      <c r="P41" s="63"/>
      <c r="Q41" s="63"/>
      <c r="R41" s="63"/>
      <c r="S41" s="63"/>
      <c r="T41" s="13" t="str">
        <f t="shared" si="0"/>
        <v/>
      </c>
    </row>
    <row r="42" spans="1:20">
      <c r="A42" s="59"/>
      <c r="B42" s="60"/>
      <c r="C42" s="61"/>
      <c r="D42" s="61"/>
      <c r="E42" s="62"/>
      <c r="F42" s="57"/>
      <c r="G42" s="56" t="str">
        <f>IF(F42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2" s="63"/>
      <c r="I42" s="63"/>
      <c r="J42" s="63"/>
      <c r="K42" s="63"/>
      <c r="L42" s="63"/>
      <c r="M42" s="63"/>
      <c r="N42" s="63"/>
      <c r="O42" s="63"/>
      <c r="P42" s="63"/>
      <c r="Q42" s="63"/>
      <c r="R42" s="63"/>
      <c r="S42" s="63"/>
      <c r="T42" s="13" t="str">
        <f t="shared" si="0"/>
        <v/>
      </c>
    </row>
    <row r="43" spans="1:20">
      <c r="A43" s="59"/>
      <c r="B43" s="60"/>
      <c r="C43" s="61"/>
      <c r="D43" s="61"/>
      <c r="E43" s="62"/>
      <c r="F43" s="57"/>
      <c r="G43" s="56" t="str">
        <f>IF(F43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3" s="63"/>
      <c r="I43" s="63"/>
      <c r="J43" s="63"/>
      <c r="K43" s="63"/>
      <c r="L43" s="63"/>
      <c r="M43" s="63"/>
      <c r="N43" s="63"/>
      <c r="O43" s="63"/>
      <c r="P43" s="63"/>
      <c r="Q43" s="63"/>
      <c r="R43" s="63"/>
      <c r="S43" s="63"/>
      <c r="T43" s="13" t="str">
        <f t="shared" si="0"/>
        <v/>
      </c>
    </row>
    <row r="44" spans="1:20">
      <c r="A44" s="59"/>
      <c r="B44" s="60"/>
      <c r="C44" s="61"/>
      <c r="D44" s="61"/>
      <c r="E44" s="62"/>
      <c r="F44" s="57"/>
      <c r="G44" s="56" t="str">
        <f>IF(F44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4" s="63"/>
      <c r="I44" s="63"/>
      <c r="J44" s="63"/>
      <c r="K44" s="63"/>
      <c r="L44" s="63"/>
      <c r="M44" s="63"/>
      <c r="N44" s="63"/>
      <c r="O44" s="63"/>
      <c r="P44" s="63"/>
      <c r="Q44" s="63"/>
      <c r="R44" s="63"/>
      <c r="S44" s="63"/>
      <c r="T44" s="13" t="str">
        <f t="shared" si="0"/>
        <v/>
      </c>
    </row>
    <row r="45" spans="1:20">
      <c r="A45" s="59"/>
      <c r="B45" s="60"/>
      <c r="C45" s="61"/>
      <c r="D45" s="61"/>
      <c r="E45" s="62"/>
      <c r="F45" s="57"/>
      <c r="G45" s="56" t="str">
        <f>IF(F45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5" s="63"/>
      <c r="I45" s="63"/>
      <c r="J45" s="63"/>
      <c r="K45" s="63"/>
      <c r="L45" s="63"/>
      <c r="M45" s="63"/>
      <c r="N45" s="63"/>
      <c r="O45" s="63"/>
      <c r="P45" s="63"/>
      <c r="Q45" s="63"/>
      <c r="R45" s="63"/>
      <c r="S45" s="63"/>
      <c r="T45" s="13" t="str">
        <f t="shared" si="0"/>
        <v/>
      </c>
    </row>
    <row r="46" spans="1:20">
      <c r="A46" s="59"/>
      <c r="B46" s="60"/>
      <c r="C46" s="61"/>
      <c r="D46" s="61"/>
      <c r="E46" s="62"/>
      <c r="F46" s="57"/>
      <c r="G46" s="56" t="str">
        <f>IF(F46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6" s="63"/>
      <c r="I46" s="63"/>
      <c r="J46" s="63"/>
      <c r="K46" s="63"/>
      <c r="L46" s="63"/>
      <c r="M46" s="63"/>
      <c r="N46" s="63"/>
      <c r="O46" s="63"/>
      <c r="P46" s="63"/>
      <c r="Q46" s="63"/>
      <c r="R46" s="63"/>
      <c r="S46" s="63"/>
      <c r="T46" s="13" t="str">
        <f t="shared" si="0"/>
        <v/>
      </c>
    </row>
    <row r="47" spans="1:20">
      <c r="A47" s="59"/>
      <c r="B47" s="60"/>
      <c r="C47" s="61"/>
      <c r="D47" s="61"/>
      <c r="E47" s="62"/>
      <c r="F47" s="57"/>
      <c r="G47" s="56" t="str">
        <f>IF(F47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7" s="63"/>
      <c r="I47" s="63"/>
      <c r="J47" s="63"/>
      <c r="K47" s="63"/>
      <c r="L47" s="63"/>
      <c r="M47" s="63"/>
      <c r="N47" s="63"/>
      <c r="O47" s="63"/>
      <c r="P47" s="63"/>
      <c r="Q47" s="63"/>
      <c r="R47" s="63"/>
      <c r="S47" s="63"/>
      <c r="T47" s="13" t="str">
        <f t="shared" si="0"/>
        <v/>
      </c>
    </row>
    <row r="48" spans="1:20">
      <c r="A48" s="59"/>
      <c r="B48" s="60"/>
      <c r="C48" s="61"/>
      <c r="D48" s="61"/>
      <c r="E48" s="62"/>
      <c r="F48" s="57"/>
      <c r="G48" s="56" t="str">
        <f>IF(F48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8" s="63"/>
      <c r="I48" s="63"/>
      <c r="J48" s="63"/>
      <c r="K48" s="63"/>
      <c r="L48" s="63"/>
      <c r="M48" s="63"/>
      <c r="N48" s="63"/>
      <c r="O48" s="63"/>
      <c r="P48" s="63"/>
      <c r="Q48" s="63"/>
      <c r="R48" s="63"/>
      <c r="S48" s="63"/>
      <c r="T48" s="13" t="str">
        <f t="shared" si="0"/>
        <v/>
      </c>
    </row>
    <row r="49" spans="1:20">
      <c r="A49" s="59"/>
      <c r="B49" s="60"/>
      <c r="C49" s="61"/>
      <c r="D49" s="61"/>
      <c r="E49" s="62"/>
      <c r="F49" s="57"/>
      <c r="G49" s="56" t="str">
        <f>IF(F49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49" s="63"/>
      <c r="I49" s="63"/>
      <c r="J49" s="63"/>
      <c r="K49" s="63"/>
      <c r="L49" s="63"/>
      <c r="M49" s="63"/>
      <c r="N49" s="63"/>
      <c r="O49" s="63"/>
      <c r="P49" s="63"/>
      <c r="Q49" s="63"/>
      <c r="R49" s="63"/>
      <c r="S49" s="63"/>
      <c r="T49" s="13" t="str">
        <f t="shared" si="0"/>
        <v/>
      </c>
    </row>
    <row r="50" spans="1:20">
      <c r="A50" s="59"/>
      <c r="B50" s="60"/>
      <c r="C50" s="61"/>
      <c r="D50" s="61"/>
      <c r="E50" s="62"/>
      <c r="F50" s="57"/>
      <c r="G50" s="56" t="str">
        <f>IF(F50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0" s="63"/>
      <c r="I50" s="63"/>
      <c r="J50" s="63"/>
      <c r="K50" s="63"/>
      <c r="L50" s="63"/>
      <c r="M50" s="63"/>
      <c r="N50" s="63"/>
      <c r="O50" s="63"/>
      <c r="P50" s="63"/>
      <c r="Q50" s="63"/>
      <c r="R50" s="63"/>
      <c r="S50" s="63"/>
      <c r="T50" s="13" t="str">
        <f t="shared" si="0"/>
        <v/>
      </c>
    </row>
    <row r="51" spans="1:20">
      <c r="A51" s="59"/>
      <c r="B51" s="60"/>
      <c r="C51" s="61"/>
      <c r="D51" s="61"/>
      <c r="E51" s="62"/>
      <c r="F51" s="57"/>
      <c r="G51" s="56" t="str">
        <f>IF(F51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1" s="63"/>
      <c r="I51" s="63"/>
      <c r="J51" s="63"/>
      <c r="K51" s="63"/>
      <c r="L51" s="63"/>
      <c r="M51" s="63"/>
      <c r="N51" s="63"/>
      <c r="O51" s="63"/>
      <c r="P51" s="63"/>
      <c r="Q51" s="63"/>
      <c r="R51" s="63"/>
      <c r="S51" s="63"/>
      <c r="T51" s="13" t="str">
        <f t="shared" si="0"/>
        <v/>
      </c>
    </row>
    <row r="52" spans="1:20">
      <c r="A52" s="59"/>
      <c r="B52" s="60"/>
      <c r="C52" s="61"/>
      <c r="D52" s="61"/>
      <c r="E52" s="62"/>
      <c r="F52" s="57"/>
      <c r="G52" s="56" t="str">
        <f>IF(F52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2" s="63"/>
      <c r="I52" s="63"/>
      <c r="J52" s="63"/>
      <c r="K52" s="63"/>
      <c r="L52" s="63"/>
      <c r="M52" s="63"/>
      <c r="N52" s="63"/>
      <c r="O52" s="63"/>
      <c r="P52" s="63"/>
      <c r="Q52" s="63"/>
      <c r="R52" s="63"/>
      <c r="S52" s="63"/>
      <c r="T52" s="13" t="str">
        <f t="shared" si="0"/>
        <v/>
      </c>
    </row>
    <row r="53" spans="1:20">
      <c r="A53" s="59"/>
      <c r="B53" s="60"/>
      <c r="C53" s="61"/>
      <c r="D53" s="61"/>
      <c r="E53" s="62"/>
      <c r="F53" s="57"/>
      <c r="G53" s="56" t="str">
        <f>IF(F53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3" s="63"/>
      <c r="I53" s="63"/>
      <c r="J53" s="63"/>
      <c r="K53" s="63"/>
      <c r="L53" s="63"/>
      <c r="M53" s="63"/>
      <c r="N53" s="63"/>
      <c r="O53" s="63"/>
      <c r="P53" s="63"/>
      <c r="Q53" s="63"/>
      <c r="R53" s="63"/>
      <c r="S53" s="63"/>
      <c r="T53" s="13" t="str">
        <f t="shared" si="0"/>
        <v/>
      </c>
    </row>
    <row r="54" spans="1:20">
      <c r="A54" s="59"/>
      <c r="B54" s="60"/>
      <c r="C54" s="61"/>
      <c r="D54" s="61"/>
      <c r="E54" s="62"/>
      <c r="F54" s="57"/>
      <c r="G54" s="56" t="str">
        <f>IF(F54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4" s="63"/>
      <c r="I54" s="63"/>
      <c r="J54" s="63"/>
      <c r="K54" s="63"/>
      <c r="L54" s="63"/>
      <c r="M54" s="63"/>
      <c r="N54" s="63"/>
      <c r="O54" s="63"/>
      <c r="P54" s="63"/>
      <c r="Q54" s="63"/>
      <c r="R54" s="63"/>
      <c r="S54" s="63"/>
      <c r="T54" s="13" t="str">
        <f t="shared" si="0"/>
        <v/>
      </c>
    </row>
    <row r="55" spans="1:20">
      <c r="A55" s="59"/>
      <c r="B55" s="60"/>
      <c r="C55" s="61"/>
      <c r="D55" s="61"/>
      <c r="E55" s="62"/>
      <c r="F55" s="57"/>
      <c r="G55" s="56" t="str">
        <f>IF(F55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5" s="63"/>
      <c r="I55" s="63"/>
      <c r="J55" s="63"/>
      <c r="K55" s="63"/>
      <c r="L55" s="63"/>
      <c r="M55" s="63"/>
      <c r="N55" s="63"/>
      <c r="O55" s="63"/>
      <c r="P55" s="63"/>
      <c r="Q55" s="63"/>
      <c r="R55" s="63"/>
      <c r="S55" s="63"/>
      <c r="T55" s="13" t="str">
        <f t="shared" si="0"/>
        <v/>
      </c>
    </row>
    <row r="56" spans="1:20">
      <c r="A56" s="59"/>
      <c r="B56" s="60"/>
      <c r="C56" s="61"/>
      <c r="D56" s="61"/>
      <c r="E56" s="62"/>
      <c r="F56" s="57"/>
      <c r="G56" s="56" t="str">
        <f>IF(F56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6" s="63"/>
      <c r="I56" s="63"/>
      <c r="J56" s="63"/>
      <c r="K56" s="63"/>
      <c r="L56" s="63"/>
      <c r="M56" s="63"/>
      <c r="N56" s="63"/>
      <c r="O56" s="63"/>
      <c r="P56" s="63"/>
      <c r="Q56" s="63"/>
      <c r="R56" s="63"/>
      <c r="S56" s="63"/>
      <c r="T56" s="13" t="str">
        <f t="shared" si="0"/>
        <v/>
      </c>
    </row>
    <row r="57" spans="1:20">
      <c r="A57" s="59"/>
      <c r="B57" s="60"/>
      <c r="C57" s="61"/>
      <c r="D57" s="61"/>
      <c r="E57" s="62"/>
      <c r="F57" s="57"/>
      <c r="G57" s="56" t="str">
        <f>IF(F57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7" s="63"/>
      <c r="I57" s="63"/>
      <c r="J57" s="63"/>
      <c r="K57" s="63"/>
      <c r="L57" s="63"/>
      <c r="M57" s="63"/>
      <c r="N57" s="63"/>
      <c r="O57" s="63"/>
      <c r="P57" s="63"/>
      <c r="Q57" s="63"/>
      <c r="R57" s="63"/>
      <c r="S57" s="63"/>
      <c r="T57" s="13" t="str">
        <f t="shared" si="0"/>
        <v/>
      </c>
    </row>
    <row r="58" spans="1:20">
      <c r="A58" s="59"/>
      <c r="B58" s="60"/>
      <c r="C58" s="61"/>
      <c r="D58" s="61"/>
      <c r="E58" s="62"/>
      <c r="F58" s="57"/>
      <c r="G58" s="56" t="str">
        <f>IF(F58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8" s="63"/>
      <c r="I58" s="63"/>
      <c r="J58" s="63"/>
      <c r="K58" s="63"/>
      <c r="L58" s="63"/>
      <c r="M58" s="63"/>
      <c r="N58" s="63"/>
      <c r="O58" s="63"/>
      <c r="P58" s="63"/>
      <c r="Q58" s="63"/>
      <c r="R58" s="63"/>
      <c r="S58" s="63"/>
      <c r="T58" s="13" t="str">
        <f t="shared" si="0"/>
        <v/>
      </c>
    </row>
    <row r="59" spans="1:20">
      <c r="A59" s="59"/>
      <c r="B59" s="60"/>
      <c r="C59" s="61"/>
      <c r="D59" s="61"/>
      <c r="E59" s="62"/>
      <c r="F59" s="57"/>
      <c r="G59" s="56" t="str">
        <f>IF(F59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59" s="63"/>
      <c r="I59" s="63"/>
      <c r="J59" s="63"/>
      <c r="K59" s="63"/>
      <c r="L59" s="63"/>
      <c r="M59" s="63"/>
      <c r="N59" s="63"/>
      <c r="O59" s="63"/>
      <c r="P59" s="63"/>
      <c r="Q59" s="63"/>
      <c r="R59" s="63"/>
      <c r="S59" s="63"/>
      <c r="T59" s="13" t="str">
        <f t="shared" si="0"/>
        <v/>
      </c>
    </row>
    <row r="60" spans="1:20">
      <c r="A60" s="59"/>
      <c r="B60" s="60"/>
      <c r="C60" s="61"/>
      <c r="D60" s="61"/>
      <c r="E60" s="62"/>
      <c r="F60" s="57"/>
      <c r="G60" s="56" t="str">
        <f>IF(F60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0" s="63"/>
      <c r="I60" s="63"/>
      <c r="J60" s="63"/>
      <c r="K60" s="63"/>
      <c r="L60" s="63"/>
      <c r="M60" s="63"/>
      <c r="N60" s="63"/>
      <c r="O60" s="63"/>
      <c r="P60" s="63"/>
      <c r="Q60" s="63"/>
      <c r="R60" s="63"/>
      <c r="S60" s="63"/>
      <c r="T60" s="13" t="str">
        <f t="shared" si="0"/>
        <v/>
      </c>
    </row>
    <row r="61" spans="1:20">
      <c r="A61" s="59"/>
      <c r="B61" s="60"/>
      <c r="C61" s="61"/>
      <c r="D61" s="61"/>
      <c r="E61" s="62"/>
      <c r="F61" s="57"/>
      <c r="G61" s="56" t="str">
        <f>IF(F61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1" s="63"/>
      <c r="I61" s="63"/>
      <c r="J61" s="63"/>
      <c r="K61" s="63"/>
      <c r="L61" s="63"/>
      <c r="M61" s="63"/>
      <c r="N61" s="63"/>
      <c r="O61" s="63"/>
      <c r="P61" s="63"/>
      <c r="Q61" s="63"/>
      <c r="R61" s="63"/>
      <c r="S61" s="63"/>
      <c r="T61" s="13" t="str">
        <f t="shared" si="0"/>
        <v/>
      </c>
    </row>
    <row r="62" spans="1:20">
      <c r="A62" s="59"/>
      <c r="B62" s="60"/>
      <c r="C62" s="61"/>
      <c r="D62" s="61"/>
      <c r="E62" s="62"/>
      <c r="F62" s="57"/>
      <c r="G62" s="56" t="str">
        <f>IF(F62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2" s="63"/>
      <c r="I62" s="63"/>
      <c r="J62" s="63"/>
      <c r="K62" s="63"/>
      <c r="L62" s="63"/>
      <c r="M62" s="63"/>
      <c r="N62" s="63"/>
      <c r="O62" s="63"/>
      <c r="P62" s="63"/>
      <c r="Q62" s="63"/>
      <c r="R62" s="63"/>
      <c r="S62" s="63"/>
      <c r="T62" s="13" t="str">
        <f t="shared" si="0"/>
        <v/>
      </c>
    </row>
    <row r="63" spans="1:20">
      <c r="A63" s="59"/>
      <c r="B63" s="60"/>
      <c r="C63" s="61"/>
      <c r="D63" s="61"/>
      <c r="E63" s="62"/>
      <c r="F63" s="57"/>
      <c r="G63" s="56" t="str">
        <f>IF(F63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3" s="63"/>
      <c r="I63" s="63"/>
      <c r="J63" s="63"/>
      <c r="K63" s="63"/>
      <c r="L63" s="63"/>
      <c r="M63" s="63"/>
      <c r="N63" s="63"/>
      <c r="O63" s="63"/>
      <c r="P63" s="63"/>
      <c r="Q63" s="63"/>
      <c r="R63" s="63"/>
      <c r="S63" s="63"/>
      <c r="T63" s="13" t="str">
        <f t="shared" si="0"/>
        <v/>
      </c>
    </row>
    <row r="64" spans="1:20">
      <c r="A64" s="59"/>
      <c r="B64" s="60"/>
      <c r="C64" s="61"/>
      <c r="D64" s="61"/>
      <c r="E64" s="62"/>
      <c r="F64" s="57"/>
      <c r="G64" s="56" t="str">
        <f>IF(F64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4" s="63"/>
      <c r="I64" s="63"/>
      <c r="J64" s="63"/>
      <c r="K64" s="63"/>
      <c r="L64" s="63"/>
      <c r="M64" s="63"/>
      <c r="N64" s="63"/>
      <c r="O64" s="63"/>
      <c r="P64" s="63"/>
      <c r="Q64" s="63"/>
      <c r="R64" s="63"/>
      <c r="S64" s="63"/>
      <c r="T64" s="13" t="str">
        <f t="shared" si="0"/>
        <v/>
      </c>
    </row>
    <row r="65" spans="1:20">
      <c r="A65" s="59"/>
      <c r="B65" s="60"/>
      <c r="C65" s="61"/>
      <c r="D65" s="61"/>
      <c r="E65" s="62"/>
      <c r="F65" s="57"/>
      <c r="G65" s="56" t="str">
        <f>IF(F65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5" s="63"/>
      <c r="I65" s="63"/>
      <c r="J65" s="63"/>
      <c r="K65" s="63"/>
      <c r="L65" s="63"/>
      <c r="M65" s="63"/>
      <c r="N65" s="63"/>
      <c r="O65" s="63"/>
      <c r="P65" s="63"/>
      <c r="Q65" s="63"/>
      <c r="R65" s="63"/>
      <c r="S65" s="63"/>
      <c r="T65" s="13" t="str">
        <f t="shared" si="0"/>
        <v/>
      </c>
    </row>
    <row r="66" spans="1:20">
      <c r="A66" s="59"/>
      <c r="B66" s="60"/>
      <c r="C66" s="61"/>
      <c r="D66" s="61"/>
      <c r="E66" s="62"/>
      <c r="F66" s="57"/>
      <c r="G66" s="56" t="str">
        <f>IF(F66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6" s="63"/>
      <c r="I66" s="63"/>
      <c r="J66" s="63"/>
      <c r="K66" s="63"/>
      <c r="L66" s="63"/>
      <c r="M66" s="63"/>
      <c r="N66" s="63"/>
      <c r="O66" s="63"/>
      <c r="P66" s="63"/>
      <c r="Q66" s="63"/>
      <c r="R66" s="63"/>
      <c r="S66" s="63"/>
      <c r="T66" s="13" t="str">
        <f t="shared" si="0"/>
        <v/>
      </c>
    </row>
    <row r="67" spans="1:20">
      <c r="A67" s="59"/>
      <c r="B67" s="60"/>
      <c r="C67" s="61"/>
      <c r="D67" s="61"/>
      <c r="E67" s="62"/>
      <c r="F67" s="57"/>
      <c r="G67" s="56" t="str">
        <f>IF(F67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7" s="63"/>
      <c r="I67" s="63"/>
      <c r="J67" s="63"/>
      <c r="K67" s="63"/>
      <c r="L67" s="63"/>
      <c r="M67" s="63"/>
      <c r="N67" s="63"/>
      <c r="O67" s="63"/>
      <c r="P67" s="63"/>
      <c r="Q67" s="63"/>
      <c r="R67" s="63"/>
      <c r="S67" s="63"/>
      <c r="T67" s="13" t="str">
        <f t="shared" si="0"/>
        <v/>
      </c>
    </row>
    <row r="68" spans="1:20">
      <c r="A68" s="59"/>
      <c r="B68" s="60"/>
      <c r="C68" s="61"/>
      <c r="D68" s="61"/>
      <c r="E68" s="62"/>
      <c r="F68" s="57"/>
      <c r="G68" s="56" t="str">
        <f>IF(F68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8" s="63"/>
      <c r="I68" s="63"/>
      <c r="J68" s="63"/>
      <c r="K68" s="63"/>
      <c r="L68" s="63"/>
      <c r="M68" s="63"/>
      <c r="N68" s="63"/>
      <c r="O68" s="63"/>
      <c r="P68" s="63"/>
      <c r="Q68" s="63"/>
      <c r="R68" s="63"/>
      <c r="S68" s="63"/>
      <c r="T68" s="13" t="str">
        <f t="shared" si="0"/>
        <v/>
      </c>
    </row>
    <row r="69" spans="1:20">
      <c r="A69" s="59"/>
      <c r="B69" s="60"/>
      <c r="C69" s="61"/>
      <c r="D69" s="61"/>
      <c r="E69" s="62"/>
      <c r="F69" s="57"/>
      <c r="G69" s="56" t="str">
        <f>IF(F69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69" s="63"/>
      <c r="I69" s="63"/>
      <c r="J69" s="63"/>
      <c r="K69" s="63"/>
      <c r="L69" s="63"/>
      <c r="M69" s="63"/>
      <c r="N69" s="63"/>
      <c r="O69" s="63"/>
      <c r="P69" s="63"/>
      <c r="Q69" s="63"/>
      <c r="R69" s="63"/>
      <c r="S69" s="63"/>
      <c r="T69" s="13" t="str">
        <f t="shared" si="0"/>
        <v/>
      </c>
    </row>
    <row r="70" spans="1:20">
      <c r="A70" s="59"/>
      <c r="B70" s="60"/>
      <c r="C70" s="61"/>
      <c r="D70" s="61"/>
      <c r="E70" s="62"/>
      <c r="F70" s="57"/>
      <c r="G70" s="56" t="str">
        <f>IF(F70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0" s="63"/>
      <c r="I70" s="63"/>
      <c r="J70" s="63"/>
      <c r="K70" s="63"/>
      <c r="L70" s="63"/>
      <c r="M70" s="63"/>
      <c r="N70" s="63"/>
      <c r="O70" s="63"/>
      <c r="P70" s="63"/>
      <c r="Q70" s="63"/>
      <c r="R70" s="63"/>
      <c r="S70" s="63"/>
      <c r="T70" s="13" t="str">
        <f t="shared" si="0"/>
        <v/>
      </c>
    </row>
    <row r="71" spans="1:20">
      <c r="A71" s="59"/>
      <c r="B71" s="60"/>
      <c r="C71" s="61"/>
      <c r="D71" s="61"/>
      <c r="E71" s="62"/>
      <c r="F71" s="57"/>
      <c r="G71" s="56" t="str">
        <f>IF(F71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1" s="63"/>
      <c r="I71" s="63"/>
      <c r="J71" s="63"/>
      <c r="K71" s="63"/>
      <c r="L71" s="63"/>
      <c r="M71" s="63"/>
      <c r="N71" s="63"/>
      <c r="O71" s="63"/>
      <c r="P71" s="63"/>
      <c r="Q71" s="63"/>
      <c r="R71" s="63"/>
      <c r="S71" s="63"/>
      <c r="T71" s="13" t="str">
        <f t="shared" si="0"/>
        <v/>
      </c>
    </row>
    <row r="72" spans="1:20">
      <c r="A72" s="59"/>
      <c r="B72" s="60"/>
      <c r="C72" s="61"/>
      <c r="D72" s="61"/>
      <c r="E72" s="62"/>
      <c r="F72" s="57"/>
      <c r="G72" s="56" t="str">
        <f>IF(F72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2" s="63"/>
      <c r="I72" s="63"/>
      <c r="J72" s="63"/>
      <c r="K72" s="63"/>
      <c r="L72" s="63"/>
      <c r="M72" s="63"/>
      <c r="N72" s="63"/>
      <c r="O72" s="63"/>
      <c r="P72" s="63"/>
      <c r="Q72" s="63"/>
      <c r="R72" s="63"/>
      <c r="S72" s="63"/>
      <c r="T72" s="13" t="str">
        <f t="shared" si="0"/>
        <v/>
      </c>
    </row>
    <row r="73" spans="1:20">
      <c r="A73" s="59"/>
      <c r="B73" s="60"/>
      <c r="C73" s="61"/>
      <c r="D73" s="61"/>
      <c r="E73" s="62"/>
      <c r="F73" s="57"/>
      <c r="G73" s="56" t="str">
        <f>IF(F73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3" s="63"/>
      <c r="I73" s="63"/>
      <c r="J73" s="63"/>
      <c r="K73" s="63"/>
      <c r="L73" s="63"/>
      <c r="M73" s="63"/>
      <c r="N73" s="63"/>
      <c r="O73" s="63"/>
      <c r="P73" s="63"/>
      <c r="Q73" s="63"/>
      <c r="R73" s="63"/>
      <c r="S73" s="63"/>
      <c r="T73" s="13" t="str">
        <f t="shared" si="0"/>
        <v/>
      </c>
    </row>
    <row r="74" spans="1:20">
      <c r="A74" s="59"/>
      <c r="B74" s="60"/>
      <c r="C74" s="61"/>
      <c r="D74" s="61"/>
      <c r="E74" s="62"/>
      <c r="F74" s="57"/>
      <c r="G74" s="56" t="str">
        <f>IF(F74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4" s="63"/>
      <c r="I74" s="63"/>
      <c r="J74" s="63"/>
      <c r="K74" s="63"/>
      <c r="L74" s="63"/>
      <c r="M74" s="63"/>
      <c r="N74" s="63"/>
      <c r="O74" s="63"/>
      <c r="P74" s="63"/>
      <c r="Q74" s="63"/>
      <c r="R74" s="63"/>
      <c r="S74" s="63"/>
      <c r="T74" s="13" t="str">
        <f t="shared" si="0"/>
        <v/>
      </c>
    </row>
    <row r="75" spans="1:20">
      <c r="A75" s="59"/>
      <c r="B75" s="60"/>
      <c r="C75" s="61"/>
      <c r="D75" s="61"/>
      <c r="E75" s="62"/>
      <c r="F75" s="57"/>
      <c r="G75" s="56" t="str">
        <f>IF(F75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5" s="63"/>
      <c r="I75" s="63"/>
      <c r="J75" s="63"/>
      <c r="K75" s="63"/>
      <c r="L75" s="63"/>
      <c r="M75" s="63"/>
      <c r="N75" s="63"/>
      <c r="O75" s="63"/>
      <c r="P75" s="63"/>
      <c r="Q75" s="63"/>
      <c r="R75" s="63"/>
      <c r="S75" s="63"/>
      <c r="T75" s="13" t="str">
        <f t="shared" si="0"/>
        <v/>
      </c>
    </row>
    <row r="76" spans="1:20">
      <c r="A76" s="59"/>
      <c r="B76" s="60"/>
      <c r="C76" s="61"/>
      <c r="D76" s="61"/>
      <c r="E76" s="62"/>
      <c r="F76" s="57"/>
      <c r="G76" s="56" t="str">
        <f>IF(F76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6" s="63"/>
      <c r="I76" s="63"/>
      <c r="J76" s="63"/>
      <c r="K76" s="63"/>
      <c r="L76" s="63"/>
      <c r="M76" s="63"/>
      <c r="N76" s="63"/>
      <c r="O76" s="63"/>
      <c r="P76" s="63"/>
      <c r="Q76" s="63"/>
      <c r="R76" s="63"/>
      <c r="S76" s="63"/>
      <c r="T76" s="13" t="str">
        <f t="shared" si="0"/>
        <v/>
      </c>
    </row>
    <row r="77" spans="1:20">
      <c r="A77" s="59"/>
      <c r="B77" s="60"/>
      <c r="C77" s="61"/>
      <c r="D77" s="61"/>
      <c r="E77" s="62"/>
      <c r="F77" s="57"/>
      <c r="G77" s="56" t="str">
        <f>IF(F77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7" s="63"/>
      <c r="I77" s="63"/>
      <c r="J77" s="63"/>
      <c r="K77" s="63"/>
      <c r="L77" s="63"/>
      <c r="M77" s="63"/>
      <c r="N77" s="63"/>
      <c r="O77" s="63"/>
      <c r="P77" s="63"/>
      <c r="Q77" s="63"/>
      <c r="R77" s="63"/>
      <c r="S77" s="63"/>
      <c r="T77" s="13" t="str">
        <f t="shared" si="0"/>
        <v/>
      </c>
    </row>
    <row r="78" spans="1:20">
      <c r="A78" s="59"/>
      <c r="B78" s="60"/>
      <c r="C78" s="61"/>
      <c r="D78" s="61"/>
      <c r="E78" s="62"/>
      <c r="F78" s="57"/>
      <c r="G78" s="56" t="str">
        <f>IF(F78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8" s="63"/>
      <c r="I78" s="63"/>
      <c r="J78" s="63"/>
      <c r="K78" s="63"/>
      <c r="L78" s="63"/>
      <c r="M78" s="63"/>
      <c r="N78" s="63"/>
      <c r="O78" s="63"/>
      <c r="P78" s="63"/>
      <c r="Q78" s="63"/>
      <c r="R78" s="63"/>
      <c r="S78" s="63"/>
      <c r="T78" s="13" t="str">
        <f t="shared" si="0"/>
        <v/>
      </c>
    </row>
    <row r="79" spans="1:20">
      <c r="A79" s="59"/>
      <c r="B79" s="60"/>
      <c r="C79" s="61"/>
      <c r="D79" s="61"/>
      <c r="E79" s="62"/>
      <c r="F79" s="57"/>
      <c r="G79" s="56" t="str">
        <f>IF(F79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79" s="63"/>
      <c r="I79" s="63"/>
      <c r="J79" s="63"/>
      <c r="K79" s="63"/>
      <c r="L79" s="63"/>
      <c r="M79" s="63"/>
      <c r="N79" s="63"/>
      <c r="O79" s="63"/>
      <c r="P79" s="63"/>
      <c r="Q79" s="63"/>
      <c r="R79" s="63"/>
      <c r="S79" s="63"/>
      <c r="T79" s="13" t="str">
        <f t="shared" ref="T79:T90" si="1">IF(F79="","",IF(F78="","エラー！入力箇所を確認してください。",""))</f>
        <v/>
      </c>
    </row>
    <row r="80" spans="1:20">
      <c r="A80" s="59"/>
      <c r="B80" s="60"/>
      <c r="C80" s="61"/>
      <c r="D80" s="61"/>
      <c r="E80" s="62"/>
      <c r="F80" s="57"/>
      <c r="G80" s="56" t="str">
        <f>IF(F80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0" s="63"/>
      <c r="I80" s="63"/>
      <c r="J80" s="63"/>
      <c r="K80" s="63"/>
      <c r="L80" s="63"/>
      <c r="M80" s="63"/>
      <c r="N80" s="63"/>
      <c r="O80" s="63"/>
      <c r="P80" s="63"/>
      <c r="Q80" s="63"/>
      <c r="R80" s="63"/>
      <c r="S80" s="63"/>
      <c r="T80" s="13" t="str">
        <f t="shared" si="1"/>
        <v/>
      </c>
    </row>
    <row r="81" spans="1:20">
      <c r="A81" s="59"/>
      <c r="B81" s="60"/>
      <c r="C81" s="61"/>
      <c r="D81" s="61"/>
      <c r="E81" s="62"/>
      <c r="F81" s="57"/>
      <c r="G81" s="56" t="str">
        <f>IF(F81="","",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1" s="63"/>
      <c r="I81" s="63"/>
      <c r="J81" s="63"/>
      <c r="K81" s="63"/>
      <c r="L81" s="63"/>
      <c r="M81" s="63"/>
      <c r="N81" s="63"/>
      <c r="O81" s="63"/>
      <c r="P81" s="63"/>
      <c r="Q81" s="63"/>
      <c r="R81" s="63"/>
      <c r="S81" s="63"/>
      <c r="T81" s="13" t="str">
        <f t="shared" si="1"/>
        <v/>
      </c>
    </row>
    <row r="82" spans="1:20">
      <c r="A82" s="59"/>
      <c r="B82" s="60"/>
      <c r="C82" s="61"/>
      <c r="D82" s="61"/>
      <c r="E82" s="62"/>
      <c r="F82" s="57"/>
      <c r="G82" s="56" t="str">
        <f>IF(F82="","",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2" s="63"/>
      <c r="I82" s="63"/>
      <c r="J82" s="63"/>
      <c r="K82" s="63"/>
      <c r="L82" s="63"/>
      <c r="M82" s="63"/>
      <c r="N82" s="63"/>
      <c r="O82" s="63"/>
      <c r="P82" s="63"/>
      <c r="Q82" s="63"/>
      <c r="R82" s="63"/>
      <c r="S82" s="63"/>
      <c r="T82" s="13" t="str">
        <f t="shared" si="1"/>
        <v/>
      </c>
    </row>
    <row r="83" spans="1:20">
      <c r="A83" s="59"/>
      <c r="B83" s="60"/>
      <c r="C83" s="61"/>
      <c r="D83" s="61"/>
      <c r="E83" s="62"/>
      <c r="F83" s="57"/>
      <c r="G83" s="56" t="str">
        <f>IF(F83="","",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3" s="63"/>
      <c r="I83" s="63"/>
      <c r="J83" s="63"/>
      <c r="K83" s="63"/>
      <c r="L83" s="63"/>
      <c r="M83" s="63"/>
      <c r="N83" s="63"/>
      <c r="O83" s="63"/>
      <c r="P83" s="63"/>
      <c r="Q83" s="63"/>
      <c r="R83" s="63"/>
      <c r="S83" s="63"/>
      <c r="T83" s="13" t="str">
        <f t="shared" si="1"/>
        <v/>
      </c>
    </row>
    <row r="84" spans="1:20">
      <c r="A84" s="59"/>
      <c r="B84" s="60"/>
      <c r="C84" s="61"/>
      <c r="D84" s="61"/>
      <c r="E84" s="62"/>
      <c r="F84" s="57"/>
      <c r="G84" s="56" t="str">
        <f>IF(F84="","",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4" s="63"/>
      <c r="I84" s="63"/>
      <c r="J84" s="63"/>
      <c r="K84" s="63"/>
      <c r="L84" s="63"/>
      <c r="M84" s="63"/>
      <c r="N84" s="63"/>
      <c r="O84" s="63"/>
      <c r="P84" s="63"/>
      <c r="Q84" s="63"/>
      <c r="R84" s="63"/>
      <c r="S84" s="63"/>
      <c r="T84" s="13" t="str">
        <f t="shared" si="1"/>
        <v/>
      </c>
    </row>
    <row r="85" spans="1:20">
      <c r="A85" s="59"/>
      <c r="B85" s="60"/>
      <c r="C85" s="61"/>
      <c r="D85" s="61"/>
      <c r="E85" s="62"/>
      <c r="F85" s="57"/>
      <c r="G85" s="56" t="str">
        <f>IF(F85="","",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5" s="63"/>
      <c r="I85" s="63"/>
      <c r="J85" s="63"/>
      <c r="K85" s="63"/>
      <c r="L85" s="63"/>
      <c r="M85" s="63"/>
      <c r="N85" s="63"/>
      <c r="O85" s="63"/>
      <c r="P85" s="63"/>
      <c r="Q85" s="63"/>
      <c r="R85" s="63"/>
      <c r="S85" s="63"/>
      <c r="T85" s="13" t="str">
        <f t="shared" si="1"/>
        <v/>
      </c>
    </row>
    <row r="86" spans="1:20">
      <c r="A86" s="59"/>
      <c r="B86" s="60"/>
      <c r="C86" s="61"/>
      <c r="D86" s="61"/>
      <c r="E86" s="62"/>
      <c r="F86" s="57"/>
      <c r="G86" s="56" t="str">
        <f>IF(F86="","",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6" s="63"/>
      <c r="I86" s="63"/>
      <c r="J86" s="63"/>
      <c r="K86" s="63"/>
      <c r="L86" s="63"/>
      <c r="M86" s="63"/>
      <c r="N86" s="63"/>
      <c r="O86" s="63"/>
      <c r="P86" s="63"/>
      <c r="Q86" s="63"/>
      <c r="R86" s="63"/>
      <c r="S86" s="63"/>
      <c r="T86" s="13" t="str">
        <f t="shared" si="1"/>
        <v/>
      </c>
    </row>
    <row r="87" spans="1:20">
      <c r="A87" s="59"/>
      <c r="B87" s="60"/>
      <c r="C87" s="61"/>
      <c r="D87" s="61"/>
      <c r="E87" s="62"/>
      <c r="F87" s="57"/>
      <c r="G87" s="56" t="str">
        <f>IF(F87="","",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7" s="63"/>
      <c r="I87" s="63"/>
      <c r="J87" s="63"/>
      <c r="K87" s="63"/>
      <c r="L87" s="63"/>
      <c r="M87" s="63"/>
      <c r="N87" s="63"/>
      <c r="O87" s="63"/>
      <c r="P87" s="63"/>
      <c r="Q87" s="63"/>
      <c r="R87" s="63"/>
      <c r="S87" s="63"/>
      <c r="T87" s="13" t="str">
        <f t="shared" si="1"/>
        <v/>
      </c>
    </row>
    <row r="88" spans="1:20">
      <c r="A88" s="59"/>
      <c r="B88" s="60"/>
      <c r="C88" s="61"/>
      <c r="D88" s="61"/>
      <c r="E88" s="62"/>
      <c r="F88" s="57"/>
      <c r="G88" s="56" t="str">
        <f>IF(F88="","",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8" s="63"/>
      <c r="I88" s="63"/>
      <c r="J88" s="63"/>
      <c r="K88" s="63"/>
      <c r="L88" s="63"/>
      <c r="M88" s="63"/>
      <c r="N88" s="63"/>
      <c r="O88" s="63"/>
      <c r="P88" s="63"/>
      <c r="Q88" s="63"/>
      <c r="R88" s="63"/>
      <c r="S88" s="63"/>
      <c r="T88" s="13" t="str">
        <f t="shared" si="1"/>
        <v/>
      </c>
    </row>
    <row r="89" spans="1:20">
      <c r="A89" s="59"/>
      <c r="B89" s="60"/>
      <c r="C89" s="61"/>
      <c r="D89" s="61"/>
      <c r="E89" s="62"/>
      <c r="F89" s="57"/>
      <c r="G89" s="56" t="str">
        <f>IF(F89="","",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89" s="63"/>
      <c r="I89" s="63"/>
      <c r="J89" s="63"/>
      <c r="K89" s="63"/>
      <c r="L89" s="63"/>
      <c r="M89" s="63"/>
      <c r="N89" s="63"/>
      <c r="O89" s="63"/>
      <c r="P89" s="63"/>
      <c r="Q89" s="63"/>
      <c r="R89" s="63"/>
      <c r="S89" s="63"/>
      <c r="T89" s="13" t="str">
        <f t="shared" si="1"/>
        <v/>
      </c>
    </row>
    <row r="90" spans="1:20">
      <c r="A90" s="59"/>
      <c r="B90" s="60"/>
      <c r="C90" s="61"/>
      <c r="D90" s="61"/>
      <c r="E90" s="62"/>
      <c r="F90" s="57"/>
      <c r="G90" s="56" t="str">
        <f>IF(F90="","",IF(【様式２】授業時数特例校指定変更申請書!C$29="小学校","小",IF(【様式２】授業時数特例校指定変更申請書!C$29="中学校","中",IF(【様式２】授業時数特例校指定変更申請書!C$29="義務教育学校","義務",IF(【様式２】授業時数特例校指定変更申請書!C$29="中等教育学校前期課程","中等","")))))</f>
        <v/>
      </c>
      <c r="H90" s="63"/>
      <c r="I90" s="63"/>
      <c r="J90" s="63"/>
      <c r="K90" s="63"/>
      <c r="L90" s="63"/>
      <c r="M90" s="63"/>
      <c r="N90" s="63"/>
      <c r="O90" s="63"/>
      <c r="P90" s="63"/>
      <c r="Q90" s="63"/>
      <c r="R90" s="63"/>
      <c r="S90" s="63"/>
      <c r="T90" s="13" t="str">
        <f t="shared" si="1"/>
        <v/>
      </c>
    </row>
  </sheetData>
  <sheetProtection algorithmName="SHA-512" hashValue="wxbbAtRv7SzynMEQRC1SIsF665iWZG5Wd7Hvkp7nzkWpIwFWs7eWbvkXr/MogxU2Z0jhjJrRm2BZbqW0PN3bdA==" saltValue="cdnk/fraqpOI58rgjrsNPQ==" spinCount="100000" sheet="1" objects="1" scenarios="1"/>
  <protectedRanges>
    <protectedRange sqref="C7 H13:S90 F13:F90 F7" name="範囲1"/>
    <protectedRange sqref="A13" name="範囲1_1"/>
  </protectedRanges>
  <autoFilter ref="B12:T12" xr:uid="{00000000-0001-0000-0300-000000000000}"/>
  <mergeCells count="13">
    <mergeCell ref="H10:S10"/>
    <mergeCell ref="H11:M11"/>
    <mergeCell ref="N11:S11"/>
    <mergeCell ref="A1:G1"/>
    <mergeCell ref="C8:D8"/>
    <mergeCell ref="F8:G8"/>
    <mergeCell ref="A10:A12"/>
    <mergeCell ref="B10:B12"/>
    <mergeCell ref="C10:C12"/>
    <mergeCell ref="D10:D12"/>
    <mergeCell ref="E10:E12"/>
    <mergeCell ref="F10:F12"/>
    <mergeCell ref="G10:G12"/>
  </mergeCells>
  <phoneticPr fontId="1"/>
  <conditionalFormatting sqref="A8:C8 T13:T90">
    <cfRule type="notContainsBlanks" dxfId="1" priority="2">
      <formula>LEN(TRIM(A8))&gt;0</formula>
    </cfRule>
  </conditionalFormatting>
  <conditionalFormatting sqref="F8">
    <cfRule type="notContainsBlanks" dxfId="0" priority="1">
      <formula>LEN(TRIM(F8))&gt;0</formula>
    </cfRule>
  </conditionalFormatting>
  <pageMargins left="0.7" right="0.7" top="0.75" bottom="0.75" header="0.3" footer="0.3"/>
  <pageSetup paperSize="9" scale="2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8"/>
  <sheetViews>
    <sheetView workbookViewId="0">
      <selection sqref="A1:A1048576"/>
    </sheetView>
  </sheetViews>
  <sheetFormatPr defaultRowHeight="18"/>
  <cols>
    <col min="1" max="2" width="11.19921875" bestFit="1" customWidth="1"/>
    <col min="3" max="3" width="21.59765625" bestFit="1" customWidth="1"/>
    <col min="4" max="4" width="21.3984375" bestFit="1" customWidth="1"/>
  </cols>
  <sheetData>
    <row r="1" spans="1:4" s="12" customFormat="1">
      <c r="A1" s="12" t="s">
        <v>219</v>
      </c>
      <c r="B1" s="12" t="s">
        <v>100</v>
      </c>
      <c r="C1" s="12" t="s">
        <v>101</v>
      </c>
      <c r="D1" s="12" t="s">
        <v>102</v>
      </c>
    </row>
    <row r="2" spans="1:4">
      <c r="A2" s="31" t="s">
        <v>220</v>
      </c>
      <c r="B2" t="s">
        <v>103</v>
      </c>
      <c r="C2" t="s">
        <v>104</v>
      </c>
      <c r="D2" t="s">
        <v>105</v>
      </c>
    </row>
    <row r="3" spans="1:4">
      <c r="A3" s="31" t="s">
        <v>221</v>
      </c>
      <c r="B3" t="s">
        <v>106</v>
      </c>
      <c r="C3" t="s">
        <v>107</v>
      </c>
      <c r="D3" t="s">
        <v>108</v>
      </c>
    </row>
    <row r="4" spans="1:4">
      <c r="A4" s="31" t="s">
        <v>222</v>
      </c>
      <c r="B4" t="s">
        <v>109</v>
      </c>
      <c r="C4" t="s">
        <v>110</v>
      </c>
      <c r="D4" t="s">
        <v>111</v>
      </c>
    </row>
    <row r="5" spans="1:4">
      <c r="A5" s="31" t="s">
        <v>223</v>
      </c>
      <c r="B5" t="s">
        <v>112</v>
      </c>
      <c r="C5" t="s">
        <v>113</v>
      </c>
      <c r="D5" t="s">
        <v>114</v>
      </c>
    </row>
    <row r="6" spans="1:4">
      <c r="A6" s="31" t="s">
        <v>224</v>
      </c>
      <c r="B6" t="s">
        <v>115</v>
      </c>
      <c r="C6" t="s">
        <v>116</v>
      </c>
      <c r="D6" t="s">
        <v>117</v>
      </c>
    </row>
    <row r="7" spans="1:4">
      <c r="A7" s="31" t="s">
        <v>225</v>
      </c>
      <c r="B7" t="s">
        <v>118</v>
      </c>
      <c r="C7" t="s">
        <v>119</v>
      </c>
      <c r="D7" t="s">
        <v>120</v>
      </c>
    </row>
    <row r="8" spans="1:4">
      <c r="A8" s="31" t="s">
        <v>226</v>
      </c>
      <c r="B8" t="s">
        <v>121</v>
      </c>
      <c r="C8" t="s">
        <v>122</v>
      </c>
      <c r="D8" t="s">
        <v>123</v>
      </c>
    </row>
    <row r="9" spans="1:4">
      <c r="A9" s="31" t="s">
        <v>227</v>
      </c>
      <c r="B9" t="s">
        <v>124</v>
      </c>
      <c r="C9" t="s">
        <v>125</v>
      </c>
      <c r="D9" t="s">
        <v>126</v>
      </c>
    </row>
    <row r="10" spans="1:4">
      <c r="A10" s="31" t="s">
        <v>228</v>
      </c>
      <c r="B10" t="s">
        <v>127</v>
      </c>
      <c r="C10" t="s">
        <v>128</v>
      </c>
      <c r="D10" t="s">
        <v>129</v>
      </c>
    </row>
    <row r="11" spans="1:4">
      <c r="A11" s="31" t="s">
        <v>229</v>
      </c>
      <c r="B11" t="s">
        <v>130</v>
      </c>
      <c r="C11" t="s">
        <v>131</v>
      </c>
      <c r="D11" t="s">
        <v>132</v>
      </c>
    </row>
    <row r="12" spans="1:4">
      <c r="A12" s="31" t="s">
        <v>230</v>
      </c>
      <c r="B12" t="s">
        <v>133</v>
      </c>
      <c r="C12" t="s">
        <v>134</v>
      </c>
      <c r="D12" t="s">
        <v>135</v>
      </c>
    </row>
    <row r="13" spans="1:4">
      <c r="A13" s="31" t="s">
        <v>231</v>
      </c>
      <c r="B13" t="s">
        <v>136</v>
      </c>
      <c r="C13" t="s">
        <v>137</v>
      </c>
      <c r="D13" t="s">
        <v>138</v>
      </c>
    </row>
    <row r="14" spans="1:4">
      <c r="A14" s="31" t="s">
        <v>232</v>
      </c>
      <c r="B14" t="s">
        <v>139</v>
      </c>
      <c r="C14" t="s">
        <v>140</v>
      </c>
      <c r="D14" t="s">
        <v>141</v>
      </c>
    </row>
    <row r="15" spans="1:4">
      <c r="A15" s="31" t="s">
        <v>233</v>
      </c>
      <c r="B15" t="s">
        <v>142</v>
      </c>
      <c r="C15" t="s">
        <v>143</v>
      </c>
      <c r="D15" t="s">
        <v>144</v>
      </c>
    </row>
    <row r="16" spans="1:4">
      <c r="A16" s="31" t="s">
        <v>234</v>
      </c>
      <c r="B16" t="s">
        <v>145</v>
      </c>
      <c r="C16" t="s">
        <v>146</v>
      </c>
      <c r="D16" t="s">
        <v>147</v>
      </c>
    </row>
    <row r="17" spans="1:4">
      <c r="A17" s="31" t="s">
        <v>235</v>
      </c>
      <c r="B17" t="s">
        <v>148</v>
      </c>
      <c r="C17" t="s">
        <v>149</v>
      </c>
      <c r="D17" t="s">
        <v>150</v>
      </c>
    </row>
    <row r="18" spans="1:4">
      <c r="A18" s="31" t="s">
        <v>236</v>
      </c>
      <c r="B18" t="s">
        <v>151</v>
      </c>
      <c r="C18" t="s">
        <v>152</v>
      </c>
      <c r="D18" t="s">
        <v>153</v>
      </c>
    </row>
    <row r="19" spans="1:4">
      <c r="A19" s="31" t="s">
        <v>237</v>
      </c>
      <c r="B19" t="s">
        <v>154</v>
      </c>
      <c r="C19" t="s">
        <v>155</v>
      </c>
      <c r="D19" t="s">
        <v>156</v>
      </c>
    </row>
    <row r="20" spans="1:4">
      <c r="A20" s="31" t="s">
        <v>238</v>
      </c>
      <c r="B20" t="s">
        <v>157</v>
      </c>
      <c r="C20" t="s">
        <v>158</v>
      </c>
      <c r="D20" t="s">
        <v>159</v>
      </c>
    </row>
    <row r="21" spans="1:4">
      <c r="A21" s="31" t="s">
        <v>239</v>
      </c>
      <c r="B21" t="s">
        <v>160</v>
      </c>
      <c r="C21" t="s">
        <v>161</v>
      </c>
      <c r="D21" t="s">
        <v>162</v>
      </c>
    </row>
    <row r="22" spans="1:4">
      <c r="A22" s="31" t="s">
        <v>240</v>
      </c>
      <c r="B22" t="s">
        <v>163</v>
      </c>
      <c r="C22" t="s">
        <v>164</v>
      </c>
    </row>
    <row r="23" spans="1:4">
      <c r="A23" s="31" t="s">
        <v>241</v>
      </c>
      <c r="B23" t="s">
        <v>165</v>
      </c>
      <c r="C23" t="s">
        <v>166</v>
      </c>
    </row>
    <row r="24" spans="1:4">
      <c r="A24" s="31" t="s">
        <v>242</v>
      </c>
      <c r="B24" t="s">
        <v>167</v>
      </c>
      <c r="C24" t="s">
        <v>168</v>
      </c>
    </row>
    <row r="25" spans="1:4">
      <c r="A25" s="31" t="s">
        <v>243</v>
      </c>
      <c r="B25" t="s">
        <v>169</v>
      </c>
      <c r="C25" t="s">
        <v>170</v>
      </c>
    </row>
    <row r="26" spans="1:4">
      <c r="A26" s="31" t="s">
        <v>244</v>
      </c>
      <c r="B26" t="s">
        <v>171</v>
      </c>
      <c r="C26" t="s">
        <v>172</v>
      </c>
    </row>
    <row r="27" spans="1:4">
      <c r="A27" s="31" t="s">
        <v>245</v>
      </c>
      <c r="B27" t="s">
        <v>173</v>
      </c>
      <c r="C27" t="s">
        <v>174</v>
      </c>
    </row>
    <row r="28" spans="1:4">
      <c r="A28" s="31" t="s">
        <v>246</v>
      </c>
      <c r="B28" t="s">
        <v>175</v>
      </c>
      <c r="C28" t="s">
        <v>176</v>
      </c>
    </row>
    <row r="29" spans="1:4">
      <c r="A29" s="31" t="s">
        <v>247</v>
      </c>
      <c r="B29" t="s">
        <v>177</v>
      </c>
      <c r="C29" t="s">
        <v>178</v>
      </c>
    </row>
    <row r="30" spans="1:4">
      <c r="A30" s="31" t="s">
        <v>248</v>
      </c>
      <c r="B30" t="s">
        <v>179</v>
      </c>
      <c r="C30" t="s">
        <v>180</v>
      </c>
    </row>
    <row r="31" spans="1:4">
      <c r="A31" s="31" t="s">
        <v>249</v>
      </c>
      <c r="B31" t="s">
        <v>181</v>
      </c>
      <c r="C31" t="s">
        <v>182</v>
      </c>
    </row>
    <row r="32" spans="1:4">
      <c r="A32" s="31" t="s">
        <v>250</v>
      </c>
      <c r="B32" t="s">
        <v>183</v>
      </c>
      <c r="C32" t="s">
        <v>184</v>
      </c>
    </row>
    <row r="33" spans="1:3">
      <c r="A33" s="31" t="s">
        <v>251</v>
      </c>
      <c r="B33" t="s">
        <v>185</v>
      </c>
      <c r="C33" t="s">
        <v>186</v>
      </c>
    </row>
    <row r="34" spans="1:3">
      <c r="A34" s="31" t="s">
        <v>252</v>
      </c>
      <c r="B34" t="s">
        <v>187</v>
      </c>
      <c r="C34" t="s">
        <v>188</v>
      </c>
    </row>
    <row r="35" spans="1:3">
      <c r="A35" s="31" t="s">
        <v>253</v>
      </c>
      <c r="B35" t="s">
        <v>189</v>
      </c>
      <c r="C35" t="s">
        <v>190</v>
      </c>
    </row>
    <row r="36" spans="1:3">
      <c r="A36" s="31" t="s">
        <v>254</v>
      </c>
      <c r="B36" t="s">
        <v>191</v>
      </c>
      <c r="C36" t="s">
        <v>192</v>
      </c>
    </row>
    <row r="37" spans="1:3">
      <c r="A37" s="31" t="s">
        <v>255</v>
      </c>
      <c r="B37" t="s">
        <v>193</v>
      </c>
      <c r="C37" t="s">
        <v>194</v>
      </c>
    </row>
    <row r="38" spans="1:3">
      <c r="A38" s="31" t="s">
        <v>256</v>
      </c>
      <c r="B38" t="s">
        <v>195</v>
      </c>
      <c r="C38" t="s">
        <v>196</v>
      </c>
    </row>
    <row r="39" spans="1:3">
      <c r="A39" s="31" t="s">
        <v>257</v>
      </c>
      <c r="B39" t="s">
        <v>197</v>
      </c>
      <c r="C39" t="s">
        <v>198</v>
      </c>
    </row>
    <row r="40" spans="1:3">
      <c r="A40" s="31" t="s">
        <v>258</v>
      </c>
      <c r="B40" t="s">
        <v>199</v>
      </c>
      <c r="C40" t="s">
        <v>200</v>
      </c>
    </row>
    <row r="41" spans="1:3">
      <c r="A41" s="31" t="s">
        <v>259</v>
      </c>
      <c r="B41" t="s">
        <v>201</v>
      </c>
      <c r="C41" t="s">
        <v>202</v>
      </c>
    </row>
    <row r="42" spans="1:3">
      <c r="A42" s="31" t="s">
        <v>260</v>
      </c>
      <c r="B42" t="s">
        <v>203</v>
      </c>
      <c r="C42" t="s">
        <v>204</v>
      </c>
    </row>
    <row r="43" spans="1:3">
      <c r="A43" s="31" t="s">
        <v>261</v>
      </c>
      <c r="B43" t="s">
        <v>205</v>
      </c>
      <c r="C43" t="s">
        <v>206</v>
      </c>
    </row>
    <row r="44" spans="1:3">
      <c r="A44" s="31" t="s">
        <v>262</v>
      </c>
      <c r="B44" t="s">
        <v>207</v>
      </c>
      <c r="C44" t="s">
        <v>208</v>
      </c>
    </row>
    <row r="45" spans="1:3">
      <c r="A45" s="31" t="s">
        <v>263</v>
      </c>
      <c r="B45" t="s">
        <v>209</v>
      </c>
      <c r="C45" t="s">
        <v>210</v>
      </c>
    </row>
    <row r="46" spans="1:3">
      <c r="A46" s="31" t="s">
        <v>264</v>
      </c>
      <c r="B46" t="s">
        <v>211</v>
      </c>
      <c r="C46" t="s">
        <v>212</v>
      </c>
    </row>
    <row r="47" spans="1:3">
      <c r="A47" s="31" t="s">
        <v>265</v>
      </c>
      <c r="B47" t="s">
        <v>213</v>
      </c>
      <c r="C47" t="s">
        <v>214</v>
      </c>
    </row>
    <row r="48" spans="1:3">
      <c r="A48" s="31" t="s">
        <v>266</v>
      </c>
      <c r="B48" t="s">
        <v>215</v>
      </c>
      <c r="C48" t="s">
        <v>216</v>
      </c>
    </row>
    <row r="49" spans="1:1">
      <c r="A49" s="31" t="s">
        <v>267</v>
      </c>
    </row>
    <row r="50" spans="1:1">
      <c r="A50" s="31" t="s">
        <v>268</v>
      </c>
    </row>
    <row r="51" spans="1:1">
      <c r="A51" s="31" t="s">
        <v>269</v>
      </c>
    </row>
    <row r="52" spans="1:1">
      <c r="A52" s="31" t="s">
        <v>270</v>
      </c>
    </row>
    <row r="53" spans="1:1">
      <c r="A53" s="31" t="s">
        <v>271</v>
      </c>
    </row>
    <row r="54" spans="1:1">
      <c r="A54" s="31" t="s">
        <v>272</v>
      </c>
    </row>
    <row r="55" spans="1:1">
      <c r="A55" s="31" t="s">
        <v>273</v>
      </c>
    </row>
    <row r="56" spans="1:1">
      <c r="A56" s="31" t="s">
        <v>274</v>
      </c>
    </row>
    <row r="57" spans="1:1">
      <c r="A57" s="31" t="s">
        <v>275</v>
      </c>
    </row>
    <row r="58" spans="1:1">
      <c r="A58" s="31" t="s">
        <v>276</v>
      </c>
    </row>
    <row r="59" spans="1:1">
      <c r="A59" s="31" t="s">
        <v>277</v>
      </c>
    </row>
    <row r="60" spans="1:1">
      <c r="A60" s="31" t="s">
        <v>278</v>
      </c>
    </row>
    <row r="61" spans="1:1">
      <c r="A61" s="31" t="s">
        <v>279</v>
      </c>
    </row>
    <row r="62" spans="1:1">
      <c r="A62" s="31" t="s">
        <v>280</v>
      </c>
    </row>
    <row r="63" spans="1:1">
      <c r="A63" s="31" t="s">
        <v>281</v>
      </c>
    </row>
    <row r="64" spans="1:1">
      <c r="A64" s="31" t="s">
        <v>282</v>
      </c>
    </row>
    <row r="65" spans="1:1">
      <c r="A65" s="31" t="s">
        <v>283</v>
      </c>
    </row>
    <row r="66" spans="1:1">
      <c r="A66" s="31" t="s">
        <v>284</v>
      </c>
    </row>
    <row r="67" spans="1:1">
      <c r="A67" s="31" t="s">
        <v>285</v>
      </c>
    </row>
    <row r="68" spans="1:1">
      <c r="A68" s="31" t="s">
        <v>286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【様式２】授業時数特例校指定変更申請書</vt:lpstr>
      <vt:lpstr>別紙１－１　小学校、義務教育学校前期課程</vt:lpstr>
      <vt:lpstr>別紙１－２　中学校、義務教育学校後期課程、中等教育学校前期課程</vt:lpstr>
      <vt:lpstr>別紙２　学校一覧（変更）</vt:lpstr>
      <vt:lpstr>都道府県・指定都市名</vt:lpstr>
      <vt:lpstr>'別紙１－１　小学校、義務教育学校前期課程'!Print_Area</vt:lpstr>
      <vt:lpstr>'別紙１－２　中学校、義務教育学校後期課程、中等教育学校前期課程'!Print_Area</vt:lpstr>
      <vt:lpstr>'別紙２　学校一覧（変更）'!Print_Area</vt:lpstr>
      <vt:lpstr>指定都市教育委員会名</vt:lpstr>
      <vt:lpstr>都道府県教育委員会名</vt:lpstr>
      <vt:lpstr>都道府県名</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2023-05-31T14:01:33Z</cp:lastPrinted>
  <dcterms:created xsi:type="dcterms:W3CDTF">2021-05-24T08:13:48Z</dcterms:created>
  <dcterms:modified xsi:type="dcterms:W3CDTF">2023-06-02T06:23:32Z</dcterms:modified>
  <cp:category/>
  <cp:contentStatus/>
</cp:coreProperties>
</file>