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igawa\Downloads\領収書一覧の改訂\"/>
    </mc:Choice>
  </mc:AlternateContent>
  <xr:revisionPtr revIDLastSave="0" documentId="13_ncr:1_{52196051-5179-4F5A-993D-33AC917D6BA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【総括表】" sheetId="3" r:id="rId1"/>
    <sheet name="一覧表（記載例）" sheetId="1" r:id="rId2"/>
    <sheet name="【人件費】領収書一覧" sheetId="5" r:id="rId3"/>
    <sheet name="【諸謝金】領収書一覧" sheetId="6" r:id="rId4"/>
    <sheet name="【旅費】領収書一覧" sheetId="7" r:id="rId5"/>
    <sheet name="【借損料】領収書一覧" sheetId="8" r:id="rId6"/>
    <sheet name="【消耗品費】領収書一覧" sheetId="9" r:id="rId7"/>
    <sheet name="【会議費】領収書一覧" sheetId="10" r:id="rId8"/>
    <sheet name="【通信運搬費】領収書一覧" sheetId="11" r:id="rId9"/>
    <sheet name="【雑役務費】領収書一覧" sheetId="12" r:id="rId10"/>
    <sheet name="【保険料】領収書一覧" sheetId="13" r:id="rId11"/>
    <sheet name="【再委託費】領収書一覧" sheetId="14" r:id="rId12"/>
  </sheets>
  <definedNames>
    <definedName name="_xlnm._FilterDatabase" localSheetId="7" hidden="1">【会議費】領収書一覧!$A$7:$J$57</definedName>
    <definedName name="_xlnm._FilterDatabase" localSheetId="11" hidden="1">【再委託費】領収書一覧!$A$7:$J$17</definedName>
    <definedName name="_xlnm._FilterDatabase" localSheetId="9" hidden="1">【雑役務費】領収書一覧!$A$7:$J$57</definedName>
    <definedName name="_xlnm._FilterDatabase" localSheetId="5" hidden="1">【借損料】領収書一覧!$A$7:$J$27</definedName>
    <definedName name="_xlnm._FilterDatabase" localSheetId="3" hidden="1">【諸謝金】領収書一覧!$A$7:$J$107</definedName>
    <definedName name="_xlnm._FilterDatabase" localSheetId="6" hidden="1">【消耗品費】領収書一覧!$A$7:$J$27</definedName>
    <definedName name="_xlnm._FilterDatabase" localSheetId="2" hidden="1">【人件費】領収書一覧!$A$7:$J$57</definedName>
    <definedName name="_xlnm._FilterDatabase" localSheetId="8" hidden="1">【通信運搬費】領収書一覧!$A$7:$J$27</definedName>
    <definedName name="_xlnm._FilterDatabase" localSheetId="10" hidden="1">【保険料】領収書一覧!$A$7:$J$17</definedName>
    <definedName name="_xlnm._FilterDatabase" localSheetId="4" hidden="1">【旅費】領収書一覧!$A$7:$J$107</definedName>
    <definedName name="_xlnm._FilterDatabase" localSheetId="1" hidden="1">'一覧表（記載例）'!$A$11:$J$11</definedName>
    <definedName name="_xlnm.Print_Area" localSheetId="7">【会議費】領収書一覧!$A$1:$J$73</definedName>
    <definedName name="_xlnm.Print_Area" localSheetId="11">【再委託費】領収書一覧!$A$1:$J$33</definedName>
    <definedName name="_xlnm.Print_Area" localSheetId="9">【雑役務費】領収書一覧!$A$1:$J$73</definedName>
    <definedName name="_xlnm.Print_Area" localSheetId="5">【借損料】領収書一覧!$A$1:$J$44</definedName>
    <definedName name="_xlnm.Print_Area" localSheetId="3">【諸謝金】領収書一覧!$A$1:$J$123</definedName>
    <definedName name="_xlnm.Print_Area" localSheetId="6">【消耗品費】領収書一覧!$A$1:$J$43</definedName>
    <definedName name="_xlnm.Print_Area" localSheetId="2">【人件費】領収書一覧!$A$1:$J$74</definedName>
    <definedName name="_xlnm.Print_Area" localSheetId="0">【総括表】!$A$1:$S$28</definedName>
    <definedName name="_xlnm.Print_Area" localSheetId="8">【通信運搬費】領収書一覧!$A$1:$J$43</definedName>
    <definedName name="_xlnm.Print_Area" localSheetId="10">【保険料】領収書一覧!$A$1:$J$34</definedName>
    <definedName name="_xlnm.Print_Area" localSheetId="4">【旅費】領収書一覧!$A$1:$J$123</definedName>
    <definedName name="_xlnm.Print_Area" localSheetId="1">'一覧表（記載例）'!$A$11:$J$68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4" l="1"/>
  <c r="K10" i="14"/>
  <c r="K11" i="14"/>
  <c r="K12" i="14"/>
  <c r="K13" i="14"/>
  <c r="K14" i="14"/>
  <c r="K15" i="14"/>
  <c r="K16" i="14"/>
  <c r="K17" i="14"/>
  <c r="K18" i="14"/>
  <c r="K8" i="13"/>
  <c r="G33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62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3" i="8" s="1"/>
  <c r="K8" i="9"/>
  <c r="G43" i="9" s="1"/>
  <c r="K8" i="10"/>
  <c r="G73" i="10" s="1"/>
  <c r="K8" i="11"/>
  <c r="G43" i="11" s="1"/>
  <c r="K8" i="12"/>
  <c r="G73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123" i="6" s="1"/>
  <c r="G123" i="7" l="1"/>
  <c r="G22" i="13"/>
  <c r="G26" i="13"/>
  <c r="G30" i="13"/>
  <c r="G62" i="12"/>
  <c r="G66" i="12"/>
  <c r="G70" i="12"/>
  <c r="G32" i="11"/>
  <c r="G36" i="11"/>
  <c r="G40" i="11"/>
  <c r="G62" i="10"/>
  <c r="G66" i="10"/>
  <c r="G70" i="10"/>
  <c r="G32" i="9"/>
  <c r="G36" i="9"/>
  <c r="G40" i="9"/>
  <c r="G32" i="8"/>
  <c r="G36" i="8"/>
  <c r="G40" i="8"/>
  <c r="G63" i="5"/>
  <c r="G67" i="5"/>
  <c r="G71" i="5"/>
  <c r="G23" i="13"/>
  <c r="G27" i="13"/>
  <c r="G31" i="13"/>
  <c r="G63" i="12"/>
  <c r="G67" i="12"/>
  <c r="G71" i="12"/>
  <c r="G33" i="11"/>
  <c r="G37" i="11"/>
  <c r="G41" i="11"/>
  <c r="G63" i="10"/>
  <c r="G67" i="10"/>
  <c r="G71" i="10"/>
  <c r="G33" i="9"/>
  <c r="G37" i="9"/>
  <c r="G41" i="9"/>
  <c r="G33" i="8"/>
  <c r="G37" i="8"/>
  <c r="G41" i="8"/>
  <c r="G64" i="5"/>
  <c r="G68" i="5"/>
  <c r="G72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G33" i="14"/>
  <c r="G25" i="13"/>
  <c r="G29" i="13"/>
  <c r="G65" i="12"/>
  <c r="G69" i="12"/>
  <c r="G35" i="11"/>
  <c r="G39" i="11"/>
  <c r="G65" i="10"/>
  <c r="G69" i="10"/>
  <c r="G35" i="9"/>
  <c r="G39" i="9"/>
  <c r="G35" i="8"/>
  <c r="G39" i="8"/>
  <c r="G66" i="5"/>
  <c r="G70" i="5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6" i="3"/>
  <c r="P15" i="3"/>
  <c r="P25" i="3"/>
  <c r="P22" i="3"/>
  <c r="P21" i="3"/>
  <c r="P20" i="3"/>
  <c r="P19" i="3"/>
  <c r="P18" i="3"/>
  <c r="P17" i="3"/>
  <c r="P13" i="3"/>
  <c r="P14" i="3" l="1"/>
  <c r="P26" i="3" s="1"/>
  <c r="O25" i="3"/>
  <c r="N25" i="3"/>
  <c r="M25" i="3"/>
  <c r="L25" i="3"/>
  <c r="K25" i="3"/>
  <c r="J25" i="3"/>
  <c r="I25" i="3"/>
  <c r="H25" i="3"/>
  <c r="G25" i="3"/>
  <c r="F25" i="3"/>
  <c r="E25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Q21" i="3" s="1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Q17" i="3" s="1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K15" i="3"/>
  <c r="J15" i="3"/>
  <c r="I15" i="3"/>
  <c r="H15" i="3"/>
  <c r="G15" i="3"/>
  <c r="F15" i="3"/>
  <c r="E15" i="3"/>
  <c r="G13" i="3"/>
  <c r="F13" i="3"/>
  <c r="E13" i="3"/>
  <c r="Q18" i="3" l="1"/>
  <c r="Q22" i="3"/>
  <c r="Q20" i="3"/>
  <c r="Q16" i="3"/>
  <c r="Q15" i="3"/>
  <c r="Q19" i="3"/>
  <c r="Q25" i="3"/>
  <c r="O14" i="3"/>
  <c r="F14" i="3"/>
  <c r="F26" i="3" s="1"/>
  <c r="N14" i="3"/>
  <c r="I14" i="3"/>
  <c r="G14" i="3"/>
  <c r="G26" i="3" s="1"/>
  <c r="E14" i="3"/>
  <c r="M14" i="3"/>
  <c r="K14" i="3"/>
  <c r="H14" i="3"/>
  <c r="L14" i="3"/>
  <c r="J14" i="3"/>
  <c r="C4" i="14"/>
  <c r="C3" i="14"/>
  <c r="C2" i="14"/>
  <c r="C4" i="13"/>
  <c r="C3" i="13"/>
  <c r="C2" i="13"/>
  <c r="C4" i="12"/>
  <c r="C3" i="12"/>
  <c r="C2" i="12"/>
  <c r="C4" i="11"/>
  <c r="C3" i="11"/>
  <c r="C2" i="11"/>
  <c r="C4" i="10"/>
  <c r="C3" i="10"/>
  <c r="C2" i="10"/>
  <c r="C4" i="9"/>
  <c r="C3" i="9"/>
  <c r="C2" i="9"/>
  <c r="C4" i="8"/>
  <c r="C3" i="8"/>
  <c r="C2" i="8"/>
  <c r="C4" i="7"/>
  <c r="C3" i="7"/>
  <c r="C2" i="7"/>
  <c r="C4" i="6"/>
  <c r="C3" i="6"/>
  <c r="C2" i="6"/>
  <c r="C2" i="5"/>
  <c r="Q14" i="3" l="1"/>
  <c r="E26" i="3"/>
  <c r="C4" i="5"/>
  <c r="C3" i="5"/>
  <c r="O13" i="3" l="1"/>
  <c r="O26" i="3" s="1"/>
  <c r="N13" i="3"/>
  <c r="N26" i="3" s="1"/>
  <c r="M13" i="3"/>
  <c r="M26" i="3" s="1"/>
  <c r="L13" i="3"/>
  <c r="L26" i="3" s="1"/>
  <c r="K13" i="3"/>
  <c r="K26" i="3" s="1"/>
  <c r="J13" i="3"/>
  <c r="J26" i="3" s="1"/>
  <c r="I13" i="3"/>
  <c r="I26" i="3" s="1"/>
  <c r="H13" i="3"/>
  <c r="Q13" i="3" s="1"/>
  <c r="G19" i="14"/>
  <c r="G19" i="13"/>
  <c r="G59" i="12"/>
  <c r="G29" i="11"/>
  <c r="G59" i="10"/>
  <c r="G29" i="9"/>
  <c r="G29" i="8"/>
  <c r="G109" i="7"/>
  <c r="G109" i="6"/>
  <c r="G59" i="5"/>
  <c r="D14" i="3"/>
  <c r="D26" i="3" s="1"/>
  <c r="Q23" i="3" l="1"/>
  <c r="Q26" i="3" s="1"/>
  <c r="H26" i="3"/>
  <c r="R13" i="3"/>
  <c r="R25" i="3"/>
  <c r="R22" i="3"/>
  <c r="R21" i="3"/>
  <c r="R20" i="3"/>
  <c r="R19" i="3"/>
  <c r="R18" i="3"/>
  <c r="R17" i="3"/>
  <c r="R16" i="3"/>
  <c r="R15" i="3"/>
  <c r="R14" i="3" l="1"/>
  <c r="R23" i="3" l="1"/>
  <c r="R26" i="3"/>
  <c r="G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<sst xmlns="http://schemas.openxmlformats.org/spreadsheetml/2006/main" count="968" uniqueCount="125">
  <si>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</si>
  <si>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</si>
  <si>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</si>
  <si>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</si>
  <si>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</si>
  <si>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</si>
  <si>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</si>
  <si>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</si>
  <si>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</si>
  <si>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</si>
  <si>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</si>
  <si>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</si>
  <si>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</si>
  <si>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</si>
  <si>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</si>
  <si>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</si>
  <si>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</si>
  <si>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</si>
  <si>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</si>
  <si>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</si>
  <si>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</si>
  <si>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</si>
  <si>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</si>
  <si>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</si>
  <si>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</si>
  <si>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</si>
  <si>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</si>
  <si>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</si>
  <si>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</si>
  <si>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</si>
  <si>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</si>
  <si>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5">
      <t>ウンパンヒ</t>
    </rPh>
    <phoneticPr fontId="1"/>
  </si>
  <si>
    <t>109-1</t>
    <phoneticPr fontId="1"/>
  </si>
  <si>
    <t>報告書印刷</t>
    <rPh sb="0" eb="3">
      <t>ホウコクショ</t>
    </rPh>
    <rPh sb="3" eb="5">
      <t>インサツ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</si>
  <si>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</si>
  <si>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</si>
  <si>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</si>
  <si>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</si>
  <si>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</si>
  <si>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</si>
  <si>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</si>
  <si>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</si>
  <si>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</si>
  <si>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</si>
  <si>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</si>
  <si>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</si>
  <si>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</si>
  <si>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</si>
  <si>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</si>
  <si>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</si>
  <si>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</si>
  <si>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</si>
  <si>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</si>
  <si>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</si>
  <si>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</si>
  <si>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</si>
  <si>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</si>
  <si>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</si>
  <si>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</si>
  <si>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</si>
  <si>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</si>
  <si>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</si>
  <si>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</si>
  <si>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</si>
  <si>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</si>
  <si>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</si>
  <si>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</si>
  <si>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</si>
  <si>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</si>
  <si>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</si>
  <si>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</si>
  <si>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</si>
  <si>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</si>
  <si>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</si>
  <si>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</si>
  <si>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</si>
  <si>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r>
      <t xml:space="preserve">人件費
</t>
    </r>
    <r>
      <rPr>
        <sz val="8"/>
        <rFont val="ＭＳ Ｐゴシック"/>
        <family val="3"/>
        <charset val="128"/>
      </rPr>
      <t>（消費税相当額を含む）</t>
    </r>
    <rPh sb="0" eb="3">
      <t>ジンケンヒ</t>
    </rPh>
    <rPh sb="5" eb="8">
      <t>ショウヒゼイ</t>
    </rPh>
    <rPh sb="8" eb="11">
      <t>ソウトウガク</t>
    </rPh>
    <rPh sb="12" eb="13">
      <t>フク</t>
    </rPh>
    <phoneticPr fontId="11"/>
  </si>
  <si>
    <r>
      <t xml:space="preserve">消耗品費
</t>
    </r>
    <r>
      <rPr>
        <sz val="8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</si>
  <si>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</si>
  <si>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</si>
  <si>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</si>
  <si>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</si>
  <si>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</si>
  <si>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</si>
  <si>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</si>
  <si>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</si>
  <si>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</si>
  <si>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</si>
  <si>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</si>
  <si>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</si>
  <si>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</si>
  <si>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</si>
  <si>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</si>
  <si>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</si>
  <si>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</si>
  <si>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</si>
  <si>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</si>
  <si>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</si>
  <si>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</si>
  <si>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</si>
  <si>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</si>
  <si>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</si>
  <si>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取組番号</t>
    <rPh sb="0" eb="2">
      <t>トリクミ</t>
    </rPh>
    <rPh sb="2" eb="4">
      <t>バンゴウ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</si>
  <si>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</si>
  <si>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</si>
  <si>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</si>
  <si>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（様式第３／領収書一覧）</t>
    <rPh sb="1" eb="3">
      <t>ヨウシキ</t>
    </rPh>
    <rPh sb="3" eb="4">
      <t>ダイ</t>
    </rPh>
    <rPh sb="6" eb="9">
      <t>リョウシュウショ</t>
    </rPh>
    <rPh sb="9" eb="11">
      <t>イチラン</t>
    </rPh>
    <phoneticPr fontId="1"/>
  </si>
  <si>
    <t>３月</t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</si>
  <si>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（勤務期間）</t>
    </r>
    <rPh sb="0" eb="2">
      <t>ジコウ</t>
    </rPh>
    <rPh sb="3" eb="7">
      <t>キンムキカン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</si>
  <si>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（対象期間）</t>
    </r>
    <rPh sb="0" eb="2">
      <t>ジコウ</t>
    </rPh>
    <rPh sb="3" eb="7">
      <t>タイショウキカン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</si>
  <si>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（旅行期間）</t>
    </r>
    <rPh sb="0" eb="2">
      <t>ジコウ</t>
    </rPh>
    <rPh sb="3" eb="7">
      <t>リョコウキカン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</si>
  <si>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（借用期間）</t>
    </r>
    <rPh sb="0" eb="2">
      <t>ジコウ</t>
    </rPh>
    <rPh sb="3" eb="7">
      <t>シャクヨウキカン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</si>
  <si>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（納品年月日）</t>
    </r>
    <rPh sb="0" eb="2">
      <t>ジコウ</t>
    </rPh>
    <rPh sb="3" eb="8">
      <t>ノウヒンネンガッピ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</si>
  <si>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（利用年月日）</t>
    </r>
    <rPh sb="0" eb="2">
      <t>ジコウ</t>
    </rPh>
    <rPh sb="3" eb="8">
      <t>リヨウネンガッピ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</si>
  <si>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（再委託期間）</t>
    </r>
    <rPh sb="0" eb="2">
      <t>ジコウ</t>
    </rPh>
    <rPh sb="3" eb="6">
      <t>サイイタク</t>
    </rPh>
    <rPh sb="6" eb="8">
      <t>キカン</t>
    </rPh>
    <phoneticPr fontId="1"/>
  </si>
  <si>
    <t>文具（バインダー）(3/15)</t>
    <rPh sb="0" eb="2">
      <t>ブング</t>
    </rPh>
    <phoneticPr fontId="1"/>
  </si>
  <si>
    <t>調査票発送（484箇所）(3/25)</t>
    <rPh sb="0" eb="3">
      <t>チョウサヒョウ</t>
    </rPh>
    <rPh sb="3" eb="5">
      <t>ハッソウ</t>
    </rPh>
    <rPh sb="9" eb="11">
      <t>カショ</t>
    </rPh>
    <phoneticPr fontId="1"/>
  </si>
  <si>
    <t>教育プログラム開発等一式(3/20)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</si>
  <si>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ニーズ調査一式（情報収集・整理・まとめ）(3/20)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</si>
  <si>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切手購入費</t>
    <phoneticPr fontId="1"/>
  </si>
  <si>
    <t>成果報告書印刷（７５０部）(3/20)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</si>
  <si>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第3回推進協議会（成果報告会）（3/21）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</si>
  <si>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第2回推進協議会（3/13）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</si>
  <si>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ニーズ調査(3/19)</t>
    <rPh sb="3" eb="5">
      <t>チョウサ</t>
    </rPh>
    <phoneticPr fontId="1"/>
  </si>
  <si>
    <t>令和○年度「専修学校留学生の学びの支援推進事業」領収書一覧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</si>
</sst>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Meiryo UI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8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5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distributed" vertical="center" shrinkToFit="1"/>
    </xf>
    <xf numFmtId="0" fontId="12" fillId="0" borderId="15" xfId="3" applyFont="1" applyBorder="1">
      <alignment vertical="center"/>
    </xf>
    <xf numFmtId="0" fontId="12" fillId="0" borderId="1" xfId="3" applyFont="1" applyBorder="1" applyAlignment="1">
      <alignment horizontal="distributed" vertical="center"/>
    </xf>
    <xf numFmtId="0" fontId="12" fillId="0" borderId="1" xfId="3" applyFont="1" applyBorder="1" applyAlignment="1">
      <alignment horizontal="distributed" vertical="center" wrapText="1"/>
    </xf>
    <xf numFmtId="0" fontId="12" fillId="0" borderId="26" xfId="3" applyFont="1" applyBorder="1">
      <alignment vertical="center"/>
    </xf>
    <xf numFmtId="0" fontId="12" fillId="0" borderId="27" xfId="3" applyFont="1" applyBorder="1" applyAlignment="1">
      <alignment horizontal="distributed" vertical="center" wrapText="1"/>
    </xf>
    <xf numFmtId="0" fontId="16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176" fontId="6" fillId="3" borderId="45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7" fontId="18" fillId="0" borderId="37" xfId="4" applyNumberFormat="1" applyFont="1" applyFill="1" applyBorder="1" applyAlignment="1">
      <alignment horizontal="right" vertical="center"/>
    </xf>
    <xf numFmtId="177" fontId="18" fillId="0" borderId="33" xfId="4" applyNumberFormat="1" applyFont="1" applyFill="1" applyBorder="1" applyAlignment="1">
      <alignment horizontal="right" vertical="center"/>
    </xf>
    <xf numFmtId="177" fontId="18" fillId="0" borderId="21" xfId="4" applyNumberFormat="1" applyFont="1" applyFill="1" applyBorder="1" applyAlignment="1">
      <alignment horizontal="right" vertical="center"/>
    </xf>
    <xf numFmtId="177" fontId="18" fillId="0" borderId="5" xfId="4" applyNumberFormat="1" applyFont="1" applyFill="1" applyBorder="1" applyAlignment="1">
      <alignment vertical="center" wrapText="1"/>
    </xf>
    <xf numFmtId="177" fontId="18" fillId="0" borderId="8" xfId="4" applyNumberFormat="1" applyFont="1" applyFill="1" applyBorder="1" applyAlignment="1">
      <alignment horizontal="right" vertical="center"/>
    </xf>
    <xf numFmtId="177" fontId="18" fillId="0" borderId="22" xfId="4" applyNumberFormat="1" applyFont="1" applyFill="1" applyBorder="1" applyAlignment="1">
      <alignment horizontal="right" vertical="center" wrapText="1"/>
    </xf>
    <xf numFmtId="177" fontId="18" fillId="0" borderId="24" xfId="4" applyNumberFormat="1" applyFont="1" applyFill="1" applyBorder="1" applyAlignment="1">
      <alignment horizontal="right" vertical="center"/>
    </xf>
    <xf numFmtId="177" fontId="18" fillId="0" borderId="23" xfId="4" applyNumberFormat="1" applyFont="1" applyFill="1" applyBorder="1" applyAlignment="1">
      <alignment horizontal="right" vertical="center"/>
    </xf>
    <xf numFmtId="177" fontId="18" fillId="0" borderId="34" xfId="4" applyNumberFormat="1" applyFont="1" applyFill="1" applyBorder="1">
      <alignment vertical="center"/>
    </xf>
    <xf numFmtId="177" fontId="18" fillId="0" borderId="25" xfId="4" applyNumberFormat="1" applyFont="1" applyFill="1" applyBorder="1" applyAlignment="1">
      <alignment horizontal="right" vertical="center"/>
    </xf>
    <xf numFmtId="177" fontId="18" fillId="0" borderId="1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>
      <alignment vertical="center"/>
    </xf>
    <xf numFmtId="177" fontId="18" fillId="0" borderId="25" xfId="4" applyNumberFormat="1" applyFont="1" applyFill="1" applyBorder="1" applyAlignment="1">
      <alignment horizontal="right" vertical="center" wrapText="1"/>
    </xf>
    <xf numFmtId="177" fontId="18" fillId="0" borderId="1" xfId="4" applyNumberFormat="1" applyFont="1" applyFill="1" applyBorder="1" applyAlignment="1">
      <alignment horizontal="right" vertical="center" wrapText="1"/>
    </xf>
    <xf numFmtId="177" fontId="18" fillId="0" borderId="28" xfId="4" applyNumberFormat="1" applyFont="1" applyFill="1" applyBorder="1" applyAlignment="1">
      <alignment horizontal="right" vertical="center" wrapText="1"/>
    </xf>
    <xf numFmtId="177" fontId="18" fillId="0" borderId="27" xfId="4" applyNumberFormat="1" applyFont="1" applyFill="1" applyBorder="1" applyAlignment="1">
      <alignment horizontal="right" vertical="center" wrapText="1"/>
    </xf>
    <xf numFmtId="177" fontId="18" fillId="0" borderId="36" xfId="4" applyNumberFormat="1" applyFont="1" applyFill="1" applyBorder="1">
      <alignment vertical="center"/>
    </xf>
    <xf numFmtId="177" fontId="18" fillId="0" borderId="28" xfId="4" applyNumberFormat="1" applyFont="1" applyFill="1" applyBorder="1" applyAlignment="1">
      <alignment horizontal="right" vertical="center"/>
    </xf>
    <xf numFmtId="38" fontId="18" fillId="4" borderId="21" xfId="2" applyFont="1" applyFill="1" applyBorder="1" applyAlignment="1">
      <alignment horizontal="right" vertical="center"/>
    </xf>
    <xf numFmtId="38" fontId="18" fillId="4" borderId="33" xfId="2" applyFont="1" applyFill="1" applyBorder="1" applyAlignment="1">
      <alignment horizontal="right" vertical="center"/>
    </xf>
    <xf numFmtId="38" fontId="18" fillId="4" borderId="32" xfId="2" applyFont="1" applyFill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0" fillId="0" borderId="24" xfId="0" applyBorder="1" applyAlignment="1">
      <alignment vertical="center" shrinkToFit="1"/>
    </xf>
    <xf numFmtId="177" fontId="18" fillId="0" borderId="5" xfId="4" applyNumberFormat="1" applyFont="1" applyFill="1" applyBorder="1" applyAlignment="1">
      <alignment horizontal="right" vertical="center"/>
    </xf>
    <xf numFmtId="177" fontId="18" fillId="0" borderId="53" xfId="4" applyNumberFormat="1" applyFont="1" applyFill="1" applyBorder="1" applyAlignment="1">
      <alignment horizontal="right" vertical="center"/>
    </xf>
    <xf numFmtId="177" fontId="18" fillId="0" borderId="54" xfId="4" applyNumberFormat="1" applyFont="1" applyFill="1" applyBorder="1" applyAlignment="1">
      <alignment horizontal="right" vertical="center"/>
    </xf>
    <xf numFmtId="177" fontId="18" fillId="0" borderId="54" xfId="4" applyNumberFormat="1" applyFont="1" applyFill="1" applyBorder="1" applyAlignment="1">
      <alignment horizontal="right" vertical="center" wrapText="1"/>
    </xf>
    <xf numFmtId="177" fontId="18" fillId="0" borderId="55" xfId="4" applyNumberFormat="1" applyFont="1" applyFill="1" applyBorder="1" applyAlignment="1">
      <alignment horizontal="right" vertical="center" wrapText="1"/>
    </xf>
    <xf numFmtId="38" fontId="18" fillId="4" borderId="5" xfId="2" applyFont="1" applyFill="1" applyBorder="1" applyAlignment="1">
      <alignment horizontal="right" vertical="center"/>
    </xf>
    <xf numFmtId="177" fontId="18" fillId="0" borderId="32" xfId="4" applyNumberFormat="1" applyFont="1" applyFill="1" applyBorder="1" applyAlignment="1">
      <alignment horizontal="right" vertical="center"/>
    </xf>
    <xf numFmtId="177" fontId="18" fillId="0" borderId="34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 applyAlignment="1">
      <alignment horizontal="right" vertical="center" wrapText="1"/>
    </xf>
    <xf numFmtId="177" fontId="18" fillId="0" borderId="36" xfId="4" applyNumberFormat="1" applyFont="1" applyFill="1" applyBorder="1" applyAlignment="1">
      <alignment horizontal="right" vertical="center" wrapText="1"/>
    </xf>
    <xf numFmtId="38" fontId="18" fillId="4" borderId="32" xfId="2" applyFont="1" applyFill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0" fillId="0" borderId="0" xfId="0" applyFont="1">
      <alignment vertical="center"/>
    </xf>
    <xf numFmtId="177" fontId="18" fillId="0" borderId="59" xfId="4" applyNumberFormat="1" applyFont="1" applyFill="1" applyBorder="1" applyAlignment="1">
      <alignment horizontal="right" vertical="center"/>
    </xf>
    <xf numFmtId="0" fontId="8" fillId="0" borderId="48" xfId="0" applyFont="1" applyBorder="1">
      <alignment vertical="center"/>
    </xf>
    <xf numFmtId="177" fontId="18" fillId="0" borderId="60" xfId="4" applyNumberFormat="1" applyFont="1" applyFill="1" applyBorder="1" applyAlignment="1">
      <alignment horizontal="right" vertical="center"/>
    </xf>
    <xf numFmtId="177" fontId="18" fillId="0" borderId="61" xfId="4" applyNumberFormat="1" applyFont="1" applyFill="1" applyBorder="1" applyAlignment="1">
      <alignment horizontal="right" vertical="center"/>
    </xf>
    <xf numFmtId="177" fontId="18" fillId="0" borderId="61" xfId="4" applyNumberFormat="1" applyFont="1" applyFill="1" applyBorder="1" applyAlignment="1">
      <alignment horizontal="right" vertical="center" wrapText="1"/>
    </xf>
    <xf numFmtId="177" fontId="18" fillId="0" borderId="62" xfId="4" applyNumberFormat="1" applyFont="1" applyFill="1" applyBorder="1" applyAlignment="1">
      <alignment horizontal="right" vertical="center" wrapText="1"/>
    </xf>
    <xf numFmtId="38" fontId="18" fillId="4" borderId="59" xfId="2" applyFont="1" applyFill="1" applyBorder="1" applyAlignment="1">
      <alignment horizontal="right" vertical="center"/>
    </xf>
    <xf numFmtId="0" fontId="0" fillId="0" borderId="28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56" fontId="6" fillId="0" borderId="23" xfId="0" applyNumberFormat="1" applyFont="1" applyBorder="1" applyAlignment="1">
      <alignment vertical="center" shrinkToFit="1"/>
    </xf>
    <xf numFmtId="0" fontId="5" fillId="0" borderId="64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176" fontId="6" fillId="0" borderId="64" xfId="0" applyNumberFormat="1" applyFont="1" applyBorder="1" applyAlignment="1">
      <alignment vertical="center" shrinkToFit="1"/>
    </xf>
    <xf numFmtId="56" fontId="6" fillId="0" borderId="64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40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12" fillId="0" borderId="15" xfId="3" applyFont="1" applyBorder="1" applyAlignment="1">
      <alignment vertical="center" wrapText="1"/>
    </xf>
    <xf numFmtId="178" fontId="14" fillId="0" borderId="67" xfId="3" applyNumberFormat="1" applyFont="1" applyBorder="1">
      <alignment vertical="center"/>
    </xf>
    <xf numFmtId="38" fontId="18" fillId="0" borderId="75" xfId="4" applyFont="1" applyFill="1" applyBorder="1" applyAlignment="1">
      <alignment horizontal="right" vertical="center"/>
    </xf>
    <xf numFmtId="38" fontId="18" fillId="0" borderId="76" xfId="4" applyFont="1" applyFill="1" applyBorder="1" applyAlignment="1">
      <alignment horizontal="right" vertical="center"/>
    </xf>
    <xf numFmtId="38" fontId="18" fillId="0" borderId="77" xfId="4" applyFont="1" applyFill="1" applyBorder="1" applyAlignment="1">
      <alignment horizontal="right" vertical="center"/>
    </xf>
    <xf numFmtId="38" fontId="18" fillId="0" borderId="74" xfId="4" applyFont="1" applyFill="1" applyBorder="1" applyAlignment="1">
      <alignment horizontal="right" vertical="center"/>
    </xf>
    <xf numFmtId="38" fontId="18" fillId="0" borderId="78" xfId="4" applyFont="1" applyFill="1" applyBorder="1" applyAlignment="1">
      <alignment horizontal="right" vertical="center"/>
    </xf>
    <xf numFmtId="38" fontId="18" fillId="0" borderId="74" xfId="4" applyFont="1" applyFill="1" applyBorder="1">
      <alignment vertical="center"/>
    </xf>
    <xf numFmtId="177" fontId="18" fillId="0" borderId="75" xfId="4" applyNumberFormat="1" applyFont="1" applyFill="1" applyBorder="1" applyAlignment="1">
      <alignment horizontal="right" vertical="center"/>
    </xf>
    <xf numFmtId="0" fontId="12" fillId="0" borderId="4" xfId="3" applyFont="1" applyBorder="1" applyAlignment="1">
      <alignment horizontal="distributed" vertical="center"/>
    </xf>
    <xf numFmtId="0" fontId="12" fillId="0" borderId="32" xfId="3" applyFont="1" applyBorder="1" applyAlignment="1">
      <alignment horizontal="distributed" vertical="center"/>
    </xf>
    <xf numFmtId="38" fontId="18" fillId="0" borderId="43" xfId="4" applyFont="1" applyFill="1" applyBorder="1" applyAlignment="1">
      <alignment horizontal="center" vertical="center"/>
    </xf>
    <xf numFmtId="38" fontId="18" fillId="0" borderId="69" xfId="4" applyFont="1" applyFill="1" applyBorder="1" applyAlignment="1">
      <alignment horizontal="center" vertical="center"/>
    </xf>
    <xf numFmtId="38" fontId="18" fillId="0" borderId="63" xfId="4" applyFont="1" applyFill="1" applyBorder="1" applyAlignment="1">
      <alignment horizontal="center" vertical="center"/>
    </xf>
    <xf numFmtId="38" fontId="18" fillId="0" borderId="71" xfId="4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3" fillId="0" borderId="14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distributed" vertical="center" wrapText="1"/>
    </xf>
    <xf numFmtId="0" fontId="12" fillId="0" borderId="20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3" fillId="0" borderId="13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73" xfId="3" applyFont="1" applyBorder="1" applyAlignment="1">
      <alignment horizontal="distributed" vertical="center" wrapText="1"/>
    </xf>
    <xf numFmtId="0" fontId="12" fillId="0" borderId="74" xfId="5" applyFont="1" applyBorder="1">
      <alignment vertical="center"/>
    </xf>
    <xf numFmtId="0" fontId="12" fillId="0" borderId="3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/>
    </xf>
    <xf numFmtId="38" fontId="18" fillId="0" borderId="14" xfId="4" applyFont="1" applyFill="1" applyBorder="1" applyAlignment="1">
      <alignment horizontal="right" vertical="center"/>
    </xf>
    <xf numFmtId="38" fontId="18" fillId="0" borderId="66" xfId="4" applyFont="1" applyFill="1" applyBorder="1" applyAlignment="1">
      <alignment horizontal="right" vertical="center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38" fontId="18" fillId="0" borderId="56" xfId="4" applyFont="1" applyFill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38" fontId="18" fillId="0" borderId="14" xfId="3" applyNumberFormat="1" applyFont="1" applyBorder="1" applyAlignment="1">
      <alignment vertical="center" wrapText="1"/>
    </xf>
    <xf numFmtId="0" fontId="18" fillId="0" borderId="66" xfId="3" applyFont="1" applyBorder="1" applyAlignment="1">
      <alignment vertical="center" wrapText="1"/>
    </xf>
    <xf numFmtId="38" fontId="18" fillId="0" borderId="44" xfId="4" applyFont="1" applyFill="1" applyBorder="1" applyAlignment="1">
      <alignment horizontal="center" vertical="center"/>
    </xf>
    <xf numFmtId="38" fontId="18" fillId="0" borderId="72" xfId="4" applyFont="1" applyFill="1" applyBorder="1" applyAlignment="1">
      <alignment horizontal="center" vertical="center"/>
    </xf>
    <xf numFmtId="38" fontId="18" fillId="0" borderId="42" xfId="4" applyFont="1" applyFill="1" applyBorder="1" applyAlignment="1">
      <alignment horizontal="center" vertical="center"/>
    </xf>
    <xf numFmtId="38" fontId="18" fillId="0" borderId="68" xfId="4" applyFont="1" applyFill="1" applyBorder="1" applyAlignment="1">
      <alignment horizontal="center" vertical="center"/>
    </xf>
    <xf numFmtId="38" fontId="18" fillId="0" borderId="12" xfId="4" applyFont="1" applyFill="1" applyBorder="1" applyAlignment="1">
      <alignment horizontal="right" vertical="center"/>
    </xf>
    <xf numFmtId="38" fontId="18" fillId="0" borderId="65" xfId="4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3" fillId="0" borderId="57" xfId="3" applyFont="1" applyBorder="1" applyAlignment="1">
      <alignment horizontal="center" vertical="center" wrapText="1"/>
    </xf>
    <xf numFmtId="0" fontId="13" fillId="0" borderId="58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1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31" xfId="3" applyFont="1" applyBorder="1" applyAlignment="1">
      <alignment horizontal="center" vertical="center" wrapText="1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557892</xdr:colOff>
      <xdr:row>10</xdr:row>
      <xdr:rowOff>0</xdr:rowOff>
    </xdr:from>
    <xdr:to>
      <xdr:col>16</xdr:col>
      <xdr:colOff>517072</xdr:colOff>
      <xdr:row>19</xdr:row>
      <xdr:rowOff>13607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4678" y="176893"/>
          <a:ext cx="3360965" cy="1605643"/>
        </a:xfrm>
        <a:prstGeom prst="wedgeRectCallout">
          <a:avLst>
            <a:gd name="adj1" fmla="val -83586"/>
            <a:gd name="adj2" fmla="val 48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1008529</xdr:colOff>
      <xdr:row>9</xdr:row>
      <xdr:rowOff>33618</xdr:rowOff>
    </xdr:from>
    <xdr:to>
      <xdr:col>5</xdr:col>
      <xdr:colOff>2039470</xdr:colOff>
      <xdr:row>15</xdr:row>
      <xdr:rowOff>123265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035616D-DB2E-45AB-97DE-91B53E51DAD7}"/>
            </a:ext>
          </a:extLst>
        </xdr:cNvPr>
        <xdr:cNvSpPr/>
      </xdr:nvSpPr>
      <xdr:spPr>
        <a:xfrm>
          <a:off x="2330823" y="2297206"/>
          <a:ext cx="6196853" cy="1143000"/>
        </a:xfrm>
        <a:prstGeom prst="wedgeRectCallout">
          <a:avLst>
            <a:gd name="adj1" fmla="val -31038"/>
            <a:gd name="adj2" fmla="val -7781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本欄では事項名の後に、カッコ書きで再委託期間を必ず明示すること。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1】Web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サイト開発（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2023/9/1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2024/1/31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761998</xdr:colOff>
      <xdr:row>29</xdr:row>
      <xdr:rowOff>0</xdr:rowOff>
    </xdr:from>
    <xdr:to>
      <xdr:col>8</xdr:col>
      <xdr:colOff>974911</xdr:colOff>
      <xdr:row>38</xdr:row>
      <xdr:rowOff>156881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B0F1EE-D13F-5F7A-9BAD-F9F008AF94E1}"/>
            </a:ext>
          </a:extLst>
        </xdr:cNvPr>
        <xdr:cNvSpPr txBox="1"/>
      </xdr:nvSpPr>
      <xdr:spPr>
        <a:xfrm>
          <a:off x="2084292" y="5703794"/>
          <a:ext cx="9704295" cy="16696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400">
              <a:solidFill>
                <a:srgbClr val="FF0000"/>
              </a:solidFill>
            </a:rPr>
            <a:t>※</a:t>
          </a:r>
          <a:r>
            <a:rPr kumimoji="1" lang="ja-JP" altLang="en-US" sz="2400">
              <a:solidFill>
                <a:srgbClr val="FF0000"/>
              </a:solidFill>
            </a:rPr>
            <a:t>消費税相当額を計上する際は、月ごとに計上するのではなく、最後に一行でまとめて計上すること。なおその際、支出日付は便宜的に委託事業終了日を記載すること。</a:t>
          </a:r>
        </a:p>
      </xdr:txBody>
    </xdr:sp>
    <xdr:clientData/>
  </xdr:twoCellAnchor>
  <xdr:twoCellAnchor>
    <xdr:from>
      <xdr:col>3</xdr:col>
      <xdr:colOff>762000</xdr:colOff>
      <xdr:row>9</xdr:row>
      <xdr:rowOff>156881</xdr:rowOff>
    </xdr:from>
    <xdr:to>
      <xdr:col>6</xdr:col>
      <xdr:colOff>549088</xdr:colOff>
      <xdr:row>17</xdr:row>
      <xdr:rowOff>11206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CB7AD62-2462-8FF7-E520-6D22F79BDA13}"/>
            </a:ext>
          </a:extLst>
        </xdr:cNvPr>
        <xdr:cNvSpPr/>
      </xdr:nvSpPr>
      <xdr:spPr>
        <a:xfrm>
          <a:off x="3384176" y="2420469"/>
          <a:ext cx="6174441" cy="1266266"/>
        </a:xfrm>
        <a:prstGeom prst="wedgeRectCallout">
          <a:avLst>
            <a:gd name="adj1" fmla="val -31968"/>
            <a:gd name="adj2" fmla="val -8298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本欄では事項名の後に、カッコ書きで勤務期間を必ず明示すること。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文科太郎 賃金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月分（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文科太郎 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社会保険料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9/30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299357</xdr:colOff>
      <xdr:row>10</xdr:row>
      <xdr:rowOff>27214</xdr:rowOff>
    </xdr:from>
    <xdr:to>
      <xdr:col>7</xdr:col>
      <xdr:colOff>789214</xdr:colOff>
      <xdr:row>22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403336B-418A-40A2-A2D9-0B7107D281BE}"/>
            </a:ext>
          </a:extLst>
        </xdr:cNvPr>
        <xdr:cNvSpPr/>
      </xdr:nvSpPr>
      <xdr:spPr>
        <a:xfrm>
          <a:off x="2911928" y="2517321"/>
          <a:ext cx="7742465" cy="2095500"/>
        </a:xfrm>
        <a:prstGeom prst="wedgeRectCallout">
          <a:avLst>
            <a:gd name="adj1" fmla="val -31617"/>
            <a:gd name="adj2" fmla="val -71296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謝金支払事由の対象期間（会議出席謝金、司会・報告者謝金、講演講師謝金、助言謝金であれば当該労務を実施した日、原稿執筆謝金、翻訳謝金、審査謝金であれば当該労務を実施した期間）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会議出席謝金（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○○教材 執筆謝金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10/20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89647</xdr:colOff>
      <xdr:row>9</xdr:row>
      <xdr:rowOff>89647</xdr:rowOff>
    </xdr:from>
    <xdr:to>
      <xdr:col>7</xdr:col>
      <xdr:colOff>604317</xdr:colOff>
      <xdr:row>16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C809CC8-7DCE-44A7-98A3-38736732C609}"/>
            </a:ext>
          </a:extLst>
        </xdr:cNvPr>
        <xdr:cNvSpPr/>
      </xdr:nvSpPr>
      <xdr:spPr>
        <a:xfrm>
          <a:off x="2711823" y="2353235"/>
          <a:ext cx="7742465" cy="1143000"/>
        </a:xfrm>
        <a:prstGeom prst="wedgeRectCallout">
          <a:avLst>
            <a:gd name="adj1" fmla="val -31038"/>
            <a:gd name="adj2" fmla="val -79775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本欄では事項名の後に、カッコ書きで旅行期間を必ず明示すること。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出席（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8/3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81643</xdr:colOff>
      <xdr:row>9</xdr:row>
      <xdr:rowOff>40822</xdr:rowOff>
    </xdr:from>
    <xdr:to>
      <xdr:col>7</xdr:col>
      <xdr:colOff>571500</xdr:colOff>
      <xdr:row>16</xdr:row>
      <xdr:rowOff>81643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9FABDC-A566-4CBA-8091-D03E2978D1F4}"/>
            </a:ext>
          </a:extLst>
        </xdr:cNvPr>
        <xdr:cNvSpPr/>
      </xdr:nvSpPr>
      <xdr:spPr>
        <a:xfrm>
          <a:off x="2503714" y="2354036"/>
          <a:ext cx="7742465" cy="1279071"/>
        </a:xfrm>
        <a:prstGeom prst="wedgeRectCallout">
          <a:avLst>
            <a:gd name="adj1" fmla="val -31617"/>
            <a:gd name="adj2" fmla="val -7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本欄では事項名の後に、カッコ書きで借用期間を必ず明示すること。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会場借料（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12/1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2】e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ラーニングシステム借用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2023/6/10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2024/2/28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</xdr:colOff>
      <xdr:row>9</xdr:row>
      <xdr:rowOff>78442</xdr:rowOff>
    </xdr:from>
    <xdr:to>
      <xdr:col>7</xdr:col>
      <xdr:colOff>593111</xdr:colOff>
      <xdr:row>15</xdr:row>
      <xdr:rowOff>33619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86E8892-E788-45BE-83E8-631EF7E27941}"/>
            </a:ext>
          </a:extLst>
        </xdr:cNvPr>
        <xdr:cNvSpPr/>
      </xdr:nvSpPr>
      <xdr:spPr>
        <a:xfrm>
          <a:off x="2510117" y="234203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ドッジファイル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冊（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2023/11/17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123265</xdr:colOff>
      <xdr:row>9</xdr:row>
      <xdr:rowOff>78441</xdr:rowOff>
    </xdr:from>
    <xdr:to>
      <xdr:col>7</xdr:col>
      <xdr:colOff>637935</xdr:colOff>
      <xdr:row>15</xdr:row>
      <xdr:rowOff>33618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D53702A-5335-4AB2-B149-63BBEB4C4E44}"/>
            </a:ext>
          </a:extLst>
        </xdr:cNvPr>
        <xdr:cNvSpPr/>
      </xdr:nvSpPr>
      <xdr:spPr>
        <a:xfrm>
          <a:off x="2554941" y="2342029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回実施委員会 お茶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2023/7/25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156882</xdr:rowOff>
    </xdr:from>
    <xdr:to>
      <xdr:col>7</xdr:col>
      <xdr:colOff>514670</xdr:colOff>
      <xdr:row>15</xdr:row>
      <xdr:rowOff>112059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10AB901-86E5-43F9-97A8-0A5BF8E6BCEF}"/>
            </a:ext>
          </a:extLst>
        </xdr:cNvPr>
        <xdr:cNvSpPr/>
      </xdr:nvSpPr>
      <xdr:spPr>
        <a:xfrm>
          <a:off x="2431676" y="242047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領収書送付用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84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円切手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枚（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2023/8/25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33617</xdr:colOff>
      <xdr:row>9</xdr:row>
      <xdr:rowOff>145676</xdr:rowOff>
    </xdr:from>
    <xdr:to>
      <xdr:col>7</xdr:col>
      <xdr:colOff>548287</xdr:colOff>
      <xdr:row>19</xdr:row>
      <xdr:rowOff>89647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69414D5-F50E-4616-85A4-E59FFD67A371}"/>
            </a:ext>
          </a:extLst>
        </xdr:cNvPr>
        <xdr:cNvSpPr/>
      </xdr:nvSpPr>
      <xdr:spPr>
        <a:xfrm>
          <a:off x="2465293" y="2409264"/>
          <a:ext cx="7742465" cy="1703295"/>
        </a:xfrm>
        <a:prstGeom prst="wedgeRectCallout">
          <a:avLst>
            <a:gd name="adj1" fmla="val -31183"/>
            <a:gd name="adj2" fmla="val -7536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成果報告書印刷（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2024/2/25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人材派遣 ○○氏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2023/8/1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8/31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kumimoji="1" lang="en-US" altLang="ja-JP" sz="24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3】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実証講座実施補助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2023/11/17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6"/>
  <sheetViews>
    <sheetView tabSelected="1" view="pageBreakPreview" zoomScale="70" zoomScaleNormal="70" zoomScaleSheetLayoutView="70" workbookViewId="0">
      <selection activeCell="A2" sqref="A2:S2"/>
    </sheetView>
  </sheetViews>
  <sheetFormatPr defaultRowHeight="13.5"/>
  <cols>
    <col min="1" max="1" width="2" customWidth="1"/>
    <col min="2" max="2" width="4.5" customWidth="1"/>
    <col min="3" max="3" width="22.625" customWidth="1"/>
    <col min="4" max="16" width="12.75" customWidth="1"/>
    <col min="17" max="18" width="12.625" customWidth="1"/>
    <col min="19" max="19" width="3.5" customWidth="1"/>
    <col min="20" max="20" width="9" customWidth="1"/>
  </cols>
  <sheetData>
    <row r="1" spans="1:19" ht="21.75" customHeight="1">
      <c r="A1" s="73" t="s">
        <v>106</v>
      </c>
    </row>
    <row r="2" spans="1:19" ht="28.5">
      <c r="A2" s="139" t="s">
        <v>124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14.25" thickBot="1"/>
    <row r="4" spans="1:19" ht="32.25" customHeight="1" thickBot="1">
      <c r="C4" s="51" t="s">
        <v>102</v>
      </c>
      <c r="D4" s="150"/>
      <c r="E4" s="151"/>
      <c r="F4" s="151"/>
      <c r="G4" s="152"/>
    </row>
    <row r="5" spans="1:19" ht="32.25" customHeight="1">
      <c r="C5" s="13" t="s">
        <v>54</v>
      </c>
      <c r="D5" s="142"/>
      <c r="E5" s="142"/>
      <c r="F5" s="142"/>
      <c r="G5" s="142"/>
      <c r="H5" s="142"/>
      <c r="I5" s="142"/>
      <c r="J5" s="142"/>
      <c r="K5" s="142"/>
      <c r="L5" s="143"/>
    </row>
    <row r="6" spans="1:19" ht="32.25" customHeight="1" thickBot="1">
      <c r="C6" s="14" t="s">
        <v>53</v>
      </c>
      <c r="D6" s="140"/>
      <c r="E6" s="140"/>
      <c r="F6" s="140"/>
      <c r="G6" s="140"/>
      <c r="H6" s="140"/>
      <c r="I6" s="140"/>
      <c r="J6" s="140"/>
      <c r="K6" s="140"/>
      <c r="L6" s="141"/>
    </row>
    <row r="10" spans="1:19" ht="14.25" thickBot="1"/>
    <row r="11" spans="1:19" ht="13.5" customHeight="1">
      <c r="B11" s="111" t="s">
        <v>56</v>
      </c>
      <c r="C11" s="112"/>
      <c r="D11" s="113" t="s">
        <v>57</v>
      </c>
      <c r="E11" s="127" t="s">
        <v>105</v>
      </c>
      <c r="F11" s="119" t="s">
        <v>104</v>
      </c>
      <c r="G11" s="154" t="s">
        <v>69</v>
      </c>
      <c r="H11" s="119" t="s">
        <v>70</v>
      </c>
      <c r="I11" s="119" t="s">
        <v>71</v>
      </c>
      <c r="J11" s="119" t="s">
        <v>72</v>
      </c>
      <c r="K11" s="119" t="s">
        <v>73</v>
      </c>
      <c r="L11" s="119" t="s">
        <v>74</v>
      </c>
      <c r="M11" s="119" t="s">
        <v>75</v>
      </c>
      <c r="N11" s="119" t="s">
        <v>79</v>
      </c>
      <c r="O11" s="144" t="s">
        <v>80</v>
      </c>
      <c r="P11" s="113" t="s">
        <v>107</v>
      </c>
      <c r="Q11" s="146" t="s">
        <v>81</v>
      </c>
      <c r="R11" s="148" t="s">
        <v>82</v>
      </c>
    </row>
    <row r="12" spans="1:19" ht="14.25" thickBot="1">
      <c r="B12" s="16"/>
      <c r="C12" s="17" t="s">
        <v>58</v>
      </c>
      <c r="D12" s="114"/>
      <c r="E12" s="128"/>
      <c r="F12" s="120"/>
      <c r="G12" s="155"/>
      <c r="H12" s="120"/>
      <c r="I12" s="120"/>
      <c r="J12" s="120"/>
      <c r="K12" s="120"/>
      <c r="L12" s="120"/>
      <c r="M12" s="120"/>
      <c r="N12" s="120"/>
      <c r="O12" s="145"/>
      <c r="P12" s="153"/>
      <c r="Q12" s="147"/>
      <c r="R12" s="149"/>
    </row>
    <row r="13" spans="1:19" ht="35.25" customHeight="1" thickTop="1" thickBot="1">
      <c r="B13" s="115" t="s">
        <v>76</v>
      </c>
      <c r="C13" s="116"/>
      <c r="D13" s="30"/>
      <c r="E13" s="59">
        <f>【人件費】領収書一覧!$G$62</f>
        <v>0</v>
      </c>
      <c r="F13" s="31">
        <f>【人件費】領収書一覧!$G$63</f>
        <v>0</v>
      </c>
      <c r="G13" s="65">
        <f>【人件費】領収書一覧!$G$64</f>
        <v>0</v>
      </c>
      <c r="H13" s="31">
        <f>【人件費】領収書一覧!$G$65</f>
        <v>0</v>
      </c>
      <c r="I13" s="31">
        <f>【人件費】領収書一覧!$G$66</f>
        <v>0</v>
      </c>
      <c r="J13" s="31">
        <f>【人件費】領収書一覧!$G$67</f>
        <v>0</v>
      </c>
      <c r="K13" s="31">
        <f>【人件費】領収書一覧!$G$68</f>
        <v>0</v>
      </c>
      <c r="L13" s="31">
        <f>【人件費】領収書一覧!$G$69</f>
        <v>0</v>
      </c>
      <c r="M13" s="31">
        <f>【人件費】領収書一覧!$G$70</f>
        <v>0</v>
      </c>
      <c r="N13" s="31">
        <f>【人件費】領収書一覧!$G$71</f>
        <v>0</v>
      </c>
      <c r="O13" s="74">
        <f>【人件費】領収書一覧!$G$72</f>
        <v>0</v>
      </c>
      <c r="P13" s="32">
        <f>【人件費】領収書一覧!$G$73</f>
        <v>0</v>
      </c>
      <c r="Q13" s="33">
        <f t="shared" ref="Q13:Q22" si="0">SUM(E13:P13)</f>
        <v>0</v>
      </c>
      <c r="R13" s="32">
        <f>D13-Q13</f>
        <v>0</v>
      </c>
    </row>
    <row r="14" spans="1:19" ht="35.25" customHeight="1">
      <c r="B14" s="117" t="s">
        <v>59</v>
      </c>
      <c r="C14" s="118"/>
      <c r="D14" s="34">
        <f>SUM(D15:D22)</f>
        <v>0</v>
      </c>
      <c r="E14" s="71">
        <f>SUM(E15:E22)</f>
        <v>0</v>
      </c>
      <c r="F14" s="72">
        <f t="shared" ref="F14:O14" si="1">SUM(F15:F22)</f>
        <v>0</v>
      </c>
      <c r="G14" s="72">
        <f t="shared" si="1"/>
        <v>0</v>
      </c>
      <c r="H14" s="72">
        <f t="shared" si="1"/>
        <v>0</v>
      </c>
      <c r="I14" s="72">
        <f t="shared" si="1"/>
        <v>0</v>
      </c>
      <c r="J14" s="72">
        <f t="shared" si="1"/>
        <v>0</v>
      </c>
      <c r="K14" s="72">
        <f t="shared" si="1"/>
        <v>0</v>
      </c>
      <c r="L14" s="72">
        <f t="shared" si="1"/>
        <v>0</v>
      </c>
      <c r="M14" s="72">
        <f t="shared" si="1"/>
        <v>0</v>
      </c>
      <c r="N14" s="72">
        <f t="shared" si="1"/>
        <v>0</v>
      </c>
      <c r="O14" s="75">
        <f t="shared" si="1"/>
        <v>0</v>
      </c>
      <c r="P14" s="82">
        <f>SUM(P15:P22)</f>
        <v>0</v>
      </c>
      <c r="Q14" s="35">
        <f t="shared" si="0"/>
        <v>0</v>
      </c>
      <c r="R14" s="34">
        <f t="shared" ref="R14:R23" si="2">D14-Q14</f>
        <v>0</v>
      </c>
    </row>
    <row r="15" spans="1:19" ht="35.25" customHeight="1">
      <c r="B15" s="18"/>
      <c r="C15" s="19" t="s">
        <v>60</v>
      </c>
      <c r="D15" s="36"/>
      <c r="E15" s="60">
        <f>【諸謝金】領収書一覧!$G$112</f>
        <v>0</v>
      </c>
      <c r="F15" s="37">
        <f>【諸謝金】領収書一覧!$G$113</f>
        <v>0</v>
      </c>
      <c r="G15" s="66">
        <f>【諸謝金】領収書一覧!$G$114</f>
        <v>0</v>
      </c>
      <c r="H15" s="37">
        <f>【諸謝金】領収書一覧!$G$115</f>
        <v>0</v>
      </c>
      <c r="I15" s="37">
        <f>【諸謝金】領収書一覧!$G$116</f>
        <v>0</v>
      </c>
      <c r="J15" s="37">
        <f>【諸謝金】領収書一覧!$G$117</f>
        <v>0</v>
      </c>
      <c r="K15" s="37">
        <f>【諸謝金】領収書一覧!$G$118</f>
        <v>0</v>
      </c>
      <c r="L15" s="37">
        <f>【諸謝金】領収書一覧!$G$119</f>
        <v>0</v>
      </c>
      <c r="M15" s="37">
        <f>【諸謝金】領収書一覧!$G$120</f>
        <v>0</v>
      </c>
      <c r="N15" s="37">
        <f>【諸謝金】領収書一覧!$G$121</f>
        <v>0</v>
      </c>
      <c r="O15" s="76">
        <f>【諸謝金】領収書一覧!$G$122</f>
        <v>0</v>
      </c>
      <c r="P15" s="36">
        <f>【諸謝金】領収書一覧!$G$123</f>
        <v>0</v>
      </c>
      <c r="Q15" s="38">
        <f t="shared" si="0"/>
        <v>0</v>
      </c>
      <c r="R15" s="36">
        <f t="shared" si="2"/>
        <v>0</v>
      </c>
      <c r="S15" s="15"/>
    </row>
    <row r="16" spans="1:19" ht="35.25" customHeight="1">
      <c r="B16" s="18"/>
      <c r="C16" s="19" t="s">
        <v>61</v>
      </c>
      <c r="D16" s="39"/>
      <c r="E16" s="61">
        <f>【旅費】領収書一覧!$G$112</f>
        <v>0</v>
      </c>
      <c r="F16" s="40">
        <f>【旅費】領収書一覧!$G$113</f>
        <v>0</v>
      </c>
      <c r="G16" s="67">
        <f>【旅費】領収書一覧!$G$114</f>
        <v>0</v>
      </c>
      <c r="H16" s="40">
        <f>【旅費】領収書一覧!$G$115</f>
        <v>0</v>
      </c>
      <c r="I16" s="40">
        <f>【旅費】領収書一覧!$G$116</f>
        <v>0</v>
      </c>
      <c r="J16" s="40">
        <f>【旅費】領収書一覧!$G$117</f>
        <v>0</v>
      </c>
      <c r="K16" s="40">
        <f>【旅費】領収書一覧!$G$118</f>
        <v>0</v>
      </c>
      <c r="L16" s="40">
        <f>【旅費】領収書一覧!$G$119</f>
        <v>0</v>
      </c>
      <c r="M16" s="40">
        <f>【旅費】領収書一覧!$G$120</f>
        <v>0</v>
      </c>
      <c r="N16" s="40">
        <f>【旅費】領収書一覧!$G$121</f>
        <v>0</v>
      </c>
      <c r="O16" s="77">
        <f>【旅費】領収書一覧!$G$122</f>
        <v>0</v>
      </c>
      <c r="P16" s="39">
        <f>【旅費】領収書一覧!$G$123</f>
        <v>0</v>
      </c>
      <c r="Q16" s="41">
        <f t="shared" si="0"/>
        <v>0</v>
      </c>
      <c r="R16" s="39">
        <f t="shared" si="2"/>
        <v>0</v>
      </c>
    </row>
    <row r="17" spans="2:18" ht="35.25" customHeight="1">
      <c r="B17" s="18"/>
      <c r="C17" s="19" t="s">
        <v>62</v>
      </c>
      <c r="D17" s="39"/>
      <c r="E17" s="61">
        <f>【借損料】領収書一覧!$G$32</f>
        <v>0</v>
      </c>
      <c r="F17" s="40">
        <f>【借損料】領収書一覧!$G$33</f>
        <v>0</v>
      </c>
      <c r="G17" s="40">
        <f>【借損料】領収書一覧!$G$34</f>
        <v>0</v>
      </c>
      <c r="H17" s="40">
        <f>【借損料】領収書一覧!$G$35</f>
        <v>0</v>
      </c>
      <c r="I17" s="40">
        <f>【借損料】領収書一覧!$G$36</f>
        <v>0</v>
      </c>
      <c r="J17" s="40">
        <f>【借損料】領収書一覧!$G$37</f>
        <v>0</v>
      </c>
      <c r="K17" s="40">
        <f>【借損料】領収書一覧!$G$38</f>
        <v>0</v>
      </c>
      <c r="L17" s="40">
        <f>【借損料】領収書一覧!$G$39</f>
        <v>0</v>
      </c>
      <c r="M17" s="40">
        <f>【借損料】領収書一覧!$G$40</f>
        <v>0</v>
      </c>
      <c r="N17" s="40">
        <f>【借損料】領収書一覧!$G$41</f>
        <v>0</v>
      </c>
      <c r="O17" s="77">
        <f>【借損料】領収書一覧!$G$42</f>
        <v>0</v>
      </c>
      <c r="P17" s="39">
        <f>【借損料】領収書一覧!$G$43</f>
        <v>0</v>
      </c>
      <c r="Q17" s="41">
        <f t="shared" si="0"/>
        <v>0</v>
      </c>
      <c r="R17" s="39">
        <f t="shared" si="2"/>
        <v>0</v>
      </c>
    </row>
    <row r="18" spans="2:18" ht="35.25" customHeight="1">
      <c r="B18" s="18"/>
      <c r="C18" s="20" t="s">
        <v>77</v>
      </c>
      <c r="D18" s="42"/>
      <c r="E18" s="62">
        <f>【消耗品費】領収書一覧!$G$32</f>
        <v>0</v>
      </c>
      <c r="F18" s="43">
        <f>【消耗品費】領収書一覧!$G$33</f>
        <v>0</v>
      </c>
      <c r="G18" s="68">
        <f>【消耗品費】領収書一覧!$G$34</f>
        <v>0</v>
      </c>
      <c r="H18" s="43">
        <f>【消耗品費】領収書一覧!$G$35</f>
        <v>0</v>
      </c>
      <c r="I18" s="43">
        <f>【消耗品費】領収書一覧!$G$36</f>
        <v>0</v>
      </c>
      <c r="J18" s="43">
        <f>【消耗品費】領収書一覧!$G$37</f>
        <v>0</v>
      </c>
      <c r="K18" s="43">
        <f>【消耗品費】領収書一覧!$G$38</f>
        <v>0</v>
      </c>
      <c r="L18" s="43">
        <f>【消耗品費】領収書一覧!$G$39</f>
        <v>0</v>
      </c>
      <c r="M18" s="43">
        <f>【消耗品費】領収書一覧!$G$40</f>
        <v>0</v>
      </c>
      <c r="N18" s="43">
        <f>【消耗品費】領収書一覧!$G$41</f>
        <v>0</v>
      </c>
      <c r="O18" s="78">
        <f>【消耗品費】領収書一覧!$G$42</f>
        <v>0</v>
      </c>
      <c r="P18" s="42">
        <f>【消耗品費】領収書一覧!$G$43</f>
        <v>0</v>
      </c>
      <c r="Q18" s="41">
        <f t="shared" si="0"/>
        <v>0</v>
      </c>
      <c r="R18" s="39">
        <f t="shared" si="2"/>
        <v>0</v>
      </c>
    </row>
    <row r="19" spans="2:18" ht="35.25" customHeight="1">
      <c r="B19" s="18"/>
      <c r="C19" s="19" t="s">
        <v>63</v>
      </c>
      <c r="D19" s="39"/>
      <c r="E19" s="61">
        <f>【会議費】領収書一覧!$G$62</f>
        <v>0</v>
      </c>
      <c r="F19" s="40">
        <f>【会議費】領収書一覧!$G$63</f>
        <v>0</v>
      </c>
      <c r="G19" s="67">
        <f>【会議費】領収書一覧!$G$64</f>
        <v>0</v>
      </c>
      <c r="H19" s="40">
        <f>【会議費】領収書一覧!$G$65</f>
        <v>0</v>
      </c>
      <c r="I19" s="40">
        <f>【会議費】領収書一覧!$G$66</f>
        <v>0</v>
      </c>
      <c r="J19" s="40">
        <f>【会議費】領収書一覧!$G$67</f>
        <v>0</v>
      </c>
      <c r="K19" s="40">
        <f>【会議費】領収書一覧!$G$68</f>
        <v>0</v>
      </c>
      <c r="L19" s="40">
        <f>【会議費】領収書一覧!$G$69</f>
        <v>0</v>
      </c>
      <c r="M19" s="40">
        <f>【会議費】領収書一覧!$G$70</f>
        <v>0</v>
      </c>
      <c r="N19" s="40">
        <f>【会議費】領収書一覧!$G$71</f>
        <v>0</v>
      </c>
      <c r="O19" s="77">
        <f>【会議費】領収書一覧!$G$72</f>
        <v>0</v>
      </c>
      <c r="P19" s="39">
        <f>【会議費】領収書一覧!$G$73</f>
        <v>0</v>
      </c>
      <c r="Q19" s="41">
        <f t="shared" si="0"/>
        <v>0</v>
      </c>
      <c r="R19" s="39">
        <f t="shared" si="2"/>
        <v>0</v>
      </c>
    </row>
    <row r="20" spans="2:18" ht="35.25" customHeight="1">
      <c r="B20" s="18"/>
      <c r="C20" s="19" t="s">
        <v>64</v>
      </c>
      <c r="D20" s="39"/>
      <c r="E20" s="61">
        <f>【通信運搬費】領収書一覧!$G$32</f>
        <v>0</v>
      </c>
      <c r="F20" s="40">
        <f>【通信運搬費】領収書一覧!$G$33</f>
        <v>0</v>
      </c>
      <c r="G20" s="67">
        <f>【通信運搬費】領収書一覧!$G$34</f>
        <v>0</v>
      </c>
      <c r="H20" s="40">
        <f>【通信運搬費】領収書一覧!$G$35</f>
        <v>0</v>
      </c>
      <c r="I20" s="40">
        <f>【通信運搬費】領収書一覧!$G$36</f>
        <v>0</v>
      </c>
      <c r="J20" s="40">
        <f>【通信運搬費】領収書一覧!$G$37</f>
        <v>0</v>
      </c>
      <c r="K20" s="40">
        <f>【通信運搬費】領収書一覧!$G$38</f>
        <v>0</v>
      </c>
      <c r="L20" s="40">
        <f>【通信運搬費】領収書一覧!$G$39</f>
        <v>0</v>
      </c>
      <c r="M20" s="40">
        <f>【通信運搬費】領収書一覧!$G$40</f>
        <v>0</v>
      </c>
      <c r="N20" s="40">
        <f>【通信運搬費】領収書一覧!$G$41</f>
        <v>0</v>
      </c>
      <c r="O20" s="77">
        <f>【通信運搬費】領収書一覧!$G$42</f>
        <v>0</v>
      </c>
      <c r="P20" s="39">
        <f>【通信運搬費】領収書一覧!$G$43</f>
        <v>0</v>
      </c>
      <c r="Q20" s="41">
        <f t="shared" si="0"/>
        <v>0</v>
      </c>
      <c r="R20" s="39">
        <f t="shared" si="2"/>
        <v>0</v>
      </c>
    </row>
    <row r="21" spans="2:18" ht="35.25" customHeight="1">
      <c r="B21" s="18"/>
      <c r="C21" s="20" t="s">
        <v>78</v>
      </c>
      <c r="D21" s="42"/>
      <c r="E21" s="62">
        <f>【雑役務費】領収書一覧!$G$62</f>
        <v>0</v>
      </c>
      <c r="F21" s="43">
        <f>【雑役務費】領収書一覧!$G$63</f>
        <v>0</v>
      </c>
      <c r="G21" s="68">
        <f>【雑役務費】領収書一覧!$G$64</f>
        <v>0</v>
      </c>
      <c r="H21" s="43">
        <f>【雑役務費】領収書一覧!$G$65</f>
        <v>0</v>
      </c>
      <c r="I21" s="43">
        <f>【雑役務費】領収書一覧!$G$66</f>
        <v>0</v>
      </c>
      <c r="J21" s="43">
        <f>【雑役務費】領収書一覧!$G$67</f>
        <v>0</v>
      </c>
      <c r="K21" s="43">
        <f>【雑役務費】領収書一覧!$G$68</f>
        <v>0</v>
      </c>
      <c r="L21" s="43">
        <f>【雑役務費】領収書一覧!$G$69</f>
        <v>0</v>
      </c>
      <c r="M21" s="43">
        <f>【雑役務費】領収書一覧!$G$70</f>
        <v>0</v>
      </c>
      <c r="N21" s="43">
        <f>【雑役務費】領収書一覧!$G$71</f>
        <v>0</v>
      </c>
      <c r="O21" s="78">
        <f>【雑役務費】領収書一覧!$G$72</f>
        <v>0</v>
      </c>
      <c r="P21" s="42">
        <f>【雑役務費】領収書一覧!$G$73</f>
        <v>0</v>
      </c>
      <c r="Q21" s="41">
        <f t="shared" si="0"/>
        <v>0</v>
      </c>
      <c r="R21" s="39">
        <f t="shared" si="2"/>
        <v>0</v>
      </c>
    </row>
    <row r="22" spans="2:18" ht="35.25" customHeight="1" thickBot="1">
      <c r="B22" s="21"/>
      <c r="C22" s="22" t="s">
        <v>65</v>
      </c>
      <c r="D22" s="44"/>
      <c r="E22" s="63">
        <f>【保険料】領収書一覧!$G$22</f>
        <v>0</v>
      </c>
      <c r="F22" s="45">
        <f>【保険料】領収書一覧!$G$23</f>
        <v>0</v>
      </c>
      <c r="G22" s="69">
        <f>【保険料】領収書一覧!$G$24</f>
        <v>0</v>
      </c>
      <c r="H22" s="45">
        <f>【保険料】領収書一覧!$G$25</f>
        <v>0</v>
      </c>
      <c r="I22" s="45">
        <f>【保険料】領収書一覧!$G$26</f>
        <v>0</v>
      </c>
      <c r="J22" s="45">
        <f>【保険料】領収書一覧!$G$27</f>
        <v>0</v>
      </c>
      <c r="K22" s="45">
        <f>【保険料】領収書一覧!$G$28</f>
        <v>0</v>
      </c>
      <c r="L22" s="45">
        <f>【保険料】領収書一覧!$G$29</f>
        <v>0</v>
      </c>
      <c r="M22" s="45">
        <f>【保険料】領収書一覧!$G$30</f>
        <v>0</v>
      </c>
      <c r="N22" s="45">
        <f>【保険料】領収書一覧!$G$31</f>
        <v>0</v>
      </c>
      <c r="O22" s="79">
        <f>【保険料】領収書一覧!$G$32</f>
        <v>0</v>
      </c>
      <c r="P22" s="44">
        <f>【保険料】領収書一覧!$G$33</f>
        <v>0</v>
      </c>
      <c r="Q22" s="46">
        <f t="shared" si="0"/>
        <v>0</v>
      </c>
      <c r="R22" s="47">
        <f t="shared" si="2"/>
        <v>0</v>
      </c>
    </row>
    <row r="23" spans="2:18" ht="35.25" customHeight="1">
      <c r="B23" s="123" t="s">
        <v>68</v>
      </c>
      <c r="C23" s="124"/>
      <c r="D23" s="125"/>
      <c r="E23" s="135"/>
      <c r="F23" s="107"/>
      <c r="G23" s="129"/>
      <c r="H23" s="107"/>
      <c r="I23" s="107"/>
      <c r="J23" s="107"/>
      <c r="K23" s="107"/>
      <c r="L23" s="107"/>
      <c r="M23" s="107"/>
      <c r="N23" s="107"/>
      <c r="O23" s="109"/>
      <c r="P23" s="133"/>
      <c r="Q23" s="137">
        <f>ROUNDDOWN((Q13+Q14)*C24,0)</f>
        <v>0</v>
      </c>
      <c r="R23" s="131">
        <f t="shared" si="2"/>
        <v>0</v>
      </c>
    </row>
    <row r="24" spans="2:18" ht="19.5" customHeight="1" thickBot="1">
      <c r="B24" s="96"/>
      <c r="C24" s="97">
        <v>0</v>
      </c>
      <c r="D24" s="126"/>
      <c r="E24" s="136"/>
      <c r="F24" s="108"/>
      <c r="G24" s="130"/>
      <c r="H24" s="108"/>
      <c r="I24" s="108"/>
      <c r="J24" s="108"/>
      <c r="K24" s="108"/>
      <c r="L24" s="108"/>
      <c r="M24" s="108"/>
      <c r="N24" s="108"/>
      <c r="O24" s="110"/>
      <c r="P24" s="134"/>
      <c r="Q24" s="138"/>
      <c r="R24" s="132"/>
    </row>
    <row r="25" spans="2:18" ht="35.25" customHeight="1" thickBot="1">
      <c r="B25" s="121" t="s">
        <v>66</v>
      </c>
      <c r="C25" s="122"/>
      <c r="D25" s="98"/>
      <c r="E25" s="99">
        <f>【再委託費】領収書一覧!$G$22</f>
        <v>0</v>
      </c>
      <c r="F25" s="100">
        <f>【再委託費】領収書一覧!$G$23</f>
        <v>0</v>
      </c>
      <c r="G25" s="101">
        <f>【再委託費】領収書一覧!$G$24</f>
        <v>0</v>
      </c>
      <c r="H25" s="100">
        <f>【再委託費】領収書一覧!$G$25</f>
        <v>0</v>
      </c>
      <c r="I25" s="100">
        <f>【再委託費】領収書一覧!$G$26</f>
        <v>0</v>
      </c>
      <c r="J25" s="100">
        <f>【再委託費】領収書一覧!$G$27</f>
        <v>0</v>
      </c>
      <c r="K25" s="100">
        <f>【再委託費】領収書一覧!$G$28</f>
        <v>0</v>
      </c>
      <c r="L25" s="100">
        <f>【再委託費】領収書一覧!$G$29</f>
        <v>0</v>
      </c>
      <c r="M25" s="100">
        <f>【再委託費】領収書一覧!$G$30</f>
        <v>0</v>
      </c>
      <c r="N25" s="100">
        <f>【再委託費】領収書一覧!$G$31</f>
        <v>0</v>
      </c>
      <c r="O25" s="102">
        <f>【再委託費】領収書一覧!$G$32</f>
        <v>0</v>
      </c>
      <c r="P25" s="98">
        <f>【再委託費】領収書一覧!$G$33</f>
        <v>0</v>
      </c>
      <c r="Q25" s="103">
        <f>SUM(E25:P25)</f>
        <v>0</v>
      </c>
      <c r="R25" s="104">
        <f>D25-Q25</f>
        <v>0</v>
      </c>
    </row>
    <row r="26" spans="2:18" ht="52.5" customHeight="1" thickTop="1" thickBot="1">
      <c r="B26" s="105" t="s">
        <v>67</v>
      </c>
      <c r="C26" s="106"/>
      <c r="D26" s="48">
        <f>SUM(D13,D14,D25,D23)</f>
        <v>0</v>
      </c>
      <c r="E26" s="64">
        <f t="shared" ref="E26:P26" si="3">SUM(E13,E14,E25)</f>
        <v>0</v>
      </c>
      <c r="F26" s="49">
        <f t="shared" si="3"/>
        <v>0</v>
      </c>
      <c r="G26" s="70">
        <f t="shared" si="3"/>
        <v>0</v>
      </c>
      <c r="H26" s="49">
        <f t="shared" si="3"/>
        <v>0</v>
      </c>
      <c r="I26" s="49">
        <f t="shared" si="3"/>
        <v>0</v>
      </c>
      <c r="J26" s="49">
        <f t="shared" si="3"/>
        <v>0</v>
      </c>
      <c r="K26" s="49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80">
        <f t="shared" si="3"/>
        <v>0</v>
      </c>
      <c r="P26" s="48">
        <f t="shared" si="3"/>
        <v>0</v>
      </c>
      <c r="Q26" s="50">
        <f>Q13+Q14+Q23+Q25</f>
        <v>0</v>
      </c>
      <c r="R26" s="48">
        <f>D26-Q26</f>
        <v>0</v>
      </c>
    </row>
  </sheetData>
  <mergeCells count="40">
    <mergeCell ref="A2:S2"/>
    <mergeCell ref="D6:L6"/>
    <mergeCell ref="D5:L5"/>
    <mergeCell ref="M11:M12"/>
    <mergeCell ref="N11:N12"/>
    <mergeCell ref="O11:O12"/>
    <mergeCell ref="Q11:Q12"/>
    <mergeCell ref="R11:R12"/>
    <mergeCell ref="D4:G4"/>
    <mergeCell ref="P11:P12"/>
    <mergeCell ref="G11:G12"/>
    <mergeCell ref="H11:H12"/>
    <mergeCell ref="I11:I12"/>
    <mergeCell ref="H23:H24"/>
    <mergeCell ref="I23:I24"/>
    <mergeCell ref="E23:E24"/>
    <mergeCell ref="Q23:Q24"/>
    <mergeCell ref="F23:F24"/>
    <mergeCell ref="R23:R24"/>
    <mergeCell ref="L23:L24"/>
    <mergeCell ref="M23:M24"/>
    <mergeCell ref="J23:J24"/>
    <mergeCell ref="K23:K24"/>
    <mergeCell ref="P23:P24"/>
    <mergeCell ref="B26:C26"/>
    <mergeCell ref="N23:N24"/>
    <mergeCell ref="O23:O24"/>
    <mergeCell ref="B11:C11"/>
    <mergeCell ref="D11:D12"/>
    <mergeCell ref="B13:C13"/>
    <mergeCell ref="B14:C14"/>
    <mergeCell ref="J11:J12"/>
    <mergeCell ref="K11:K12"/>
    <mergeCell ref="L11:L12"/>
    <mergeCell ref="B25:C25"/>
    <mergeCell ref="B23:C23"/>
    <mergeCell ref="D23:D24"/>
    <mergeCell ref="E11:E12"/>
    <mergeCell ref="F11:F12"/>
    <mergeCell ref="G23:G24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112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92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92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92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92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92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92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92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92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92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92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92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92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92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92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92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92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92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92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92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92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92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92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92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92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92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92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92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92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92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92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92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92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92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92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92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92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92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92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92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92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92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92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92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92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92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92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92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92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92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92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97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H12" sqref="H1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93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93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93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93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93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93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93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93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93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93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96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D29" sqref="D29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94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114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94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94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94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94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94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94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94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94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94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94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95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B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68"/>
  <sheetViews>
    <sheetView view="pageBreakPreview" zoomScale="85" zoomScaleNormal="70" zoomScaleSheetLayoutView="85" workbookViewId="0">
      <pane ySplit="11" topLeftCell="A44" activePane="bottomLeft" state="frozen"/>
      <selection pane="bottomLeft" activeCell="C71" sqref="C7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20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9" style="3" bestFit="1" customWidth="1"/>
    <col min="9" max="9" width="7.125" style="3" bestFit="1" customWidth="1"/>
    <col min="10" max="10" width="62.2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18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45</v>
      </c>
      <c r="F12" s="5" t="s">
        <v>51</v>
      </c>
      <c r="G12" s="6">
        <v>8100</v>
      </c>
      <c r="H12" s="7">
        <v>41308</v>
      </c>
      <c r="I12" s="5">
        <v>1</v>
      </c>
      <c r="J12" s="5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45</v>
      </c>
      <c r="F13" s="5" t="s">
        <v>51</v>
      </c>
      <c r="G13" s="6">
        <v>8100</v>
      </c>
      <c r="H13" s="7">
        <v>41308</v>
      </c>
      <c r="I13" s="5">
        <v>2</v>
      </c>
      <c r="J13" s="5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45</v>
      </c>
      <c r="F14" s="5" t="s">
        <v>51</v>
      </c>
      <c r="G14" s="6">
        <v>8100</v>
      </c>
      <c r="H14" s="7">
        <v>41308</v>
      </c>
      <c r="I14" s="5">
        <v>3</v>
      </c>
      <c r="J14" s="5" t="s">
        <v>9</v>
      </c>
    </row>
    <row r="15" spans="1:10" ht="14.25" thickBot="1">
      <c r="A15" s="87">
        <v>4</v>
      </c>
      <c r="B15" s="87" t="s">
        <v>5</v>
      </c>
      <c r="C15" s="88" t="s">
        <v>6</v>
      </c>
      <c r="D15" s="88" t="s">
        <v>16</v>
      </c>
      <c r="E15" s="88" t="s">
        <v>45</v>
      </c>
      <c r="F15" s="88" t="s">
        <v>51</v>
      </c>
      <c r="G15" s="89">
        <v>8100</v>
      </c>
      <c r="H15" s="90">
        <v>41308</v>
      </c>
      <c r="I15" s="88">
        <v>4</v>
      </c>
      <c r="J15" s="88" t="s">
        <v>9</v>
      </c>
    </row>
    <row r="16" spans="1:10" ht="14.25" customHeight="1" thickTop="1">
      <c r="A16" s="83">
        <v>5</v>
      </c>
      <c r="B16" s="83" t="s">
        <v>5</v>
      </c>
      <c r="C16" s="84" t="s">
        <v>6</v>
      </c>
      <c r="D16" s="84" t="s">
        <v>17</v>
      </c>
      <c r="E16" s="84" t="s">
        <v>45</v>
      </c>
      <c r="F16" s="84" t="s">
        <v>51</v>
      </c>
      <c r="G16" s="85">
        <v>8100</v>
      </c>
      <c r="H16" s="86">
        <v>41347</v>
      </c>
      <c r="I16" s="84">
        <v>5</v>
      </c>
      <c r="J16" s="84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45</v>
      </c>
      <c r="F17" s="5" t="s">
        <v>51</v>
      </c>
      <c r="G17" s="6">
        <v>8100</v>
      </c>
      <c r="H17" s="7">
        <v>41347</v>
      </c>
      <c r="I17" s="5">
        <v>6</v>
      </c>
      <c r="J17" s="5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45</v>
      </c>
      <c r="F18" s="5" t="s">
        <v>51</v>
      </c>
      <c r="G18" s="6">
        <v>8100</v>
      </c>
      <c r="H18" s="7">
        <v>41347</v>
      </c>
      <c r="I18" s="5">
        <v>7</v>
      </c>
      <c r="J18" s="5" t="s">
        <v>9</v>
      </c>
    </row>
    <row r="19" spans="1:10" ht="14.25" customHeight="1" thickBot="1">
      <c r="A19" s="87">
        <v>8</v>
      </c>
      <c r="B19" s="87" t="s">
        <v>5</v>
      </c>
      <c r="C19" s="88" t="s">
        <v>6</v>
      </c>
      <c r="D19" s="88" t="s">
        <v>17</v>
      </c>
      <c r="E19" s="88" t="s">
        <v>45</v>
      </c>
      <c r="F19" s="88" t="s">
        <v>51</v>
      </c>
      <c r="G19" s="89">
        <v>8100</v>
      </c>
      <c r="H19" s="90">
        <v>41347</v>
      </c>
      <c r="I19" s="88">
        <v>8</v>
      </c>
      <c r="J19" s="88" t="s">
        <v>9</v>
      </c>
    </row>
    <row r="20" spans="1:10" ht="14.25" customHeight="1" thickTop="1">
      <c r="A20" s="83">
        <v>9</v>
      </c>
      <c r="B20" s="83" t="s">
        <v>5</v>
      </c>
      <c r="C20" s="84" t="s">
        <v>6</v>
      </c>
      <c r="D20" s="84" t="s">
        <v>34</v>
      </c>
      <c r="E20" s="84" t="s">
        <v>45</v>
      </c>
      <c r="F20" s="84" t="s">
        <v>51</v>
      </c>
      <c r="G20" s="85">
        <v>8100</v>
      </c>
      <c r="H20" s="86">
        <v>41359</v>
      </c>
      <c r="I20" s="84">
        <v>9</v>
      </c>
      <c r="J20" s="84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34</v>
      </c>
      <c r="E21" s="5" t="s">
        <v>45</v>
      </c>
      <c r="F21" s="5" t="s">
        <v>51</v>
      </c>
      <c r="G21" s="6">
        <v>8100</v>
      </c>
      <c r="H21" s="7">
        <v>41359</v>
      </c>
      <c r="I21" s="5">
        <v>10</v>
      </c>
      <c r="J21" s="5" t="s">
        <v>9</v>
      </c>
    </row>
    <row r="22" spans="1:10" ht="14.25" customHeight="1" thickBot="1">
      <c r="A22" s="87">
        <v>11</v>
      </c>
      <c r="B22" s="87" t="s">
        <v>5</v>
      </c>
      <c r="C22" s="88" t="s">
        <v>6</v>
      </c>
      <c r="D22" s="88" t="s">
        <v>34</v>
      </c>
      <c r="E22" s="88" t="s">
        <v>45</v>
      </c>
      <c r="F22" s="88" t="s">
        <v>51</v>
      </c>
      <c r="G22" s="89">
        <v>8100</v>
      </c>
      <c r="H22" s="90">
        <v>41359</v>
      </c>
      <c r="I22" s="88">
        <v>11</v>
      </c>
      <c r="J22" s="88" t="s">
        <v>9</v>
      </c>
    </row>
    <row r="23" spans="1:10" ht="14.25" thickTop="1">
      <c r="A23" s="83">
        <v>15</v>
      </c>
      <c r="B23" s="84" t="s">
        <v>10</v>
      </c>
      <c r="C23" s="84" t="s">
        <v>11</v>
      </c>
      <c r="D23" s="84" t="s">
        <v>16</v>
      </c>
      <c r="E23" s="84" t="s">
        <v>46</v>
      </c>
      <c r="F23" s="84" t="s">
        <v>51</v>
      </c>
      <c r="G23" s="85">
        <v>300</v>
      </c>
      <c r="H23" s="86">
        <v>41308</v>
      </c>
      <c r="I23" s="84">
        <v>18</v>
      </c>
      <c r="J23" s="84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47</v>
      </c>
      <c r="F24" s="5" t="s">
        <v>51</v>
      </c>
      <c r="G24" s="6">
        <v>300</v>
      </c>
      <c r="H24" s="7">
        <v>41308</v>
      </c>
      <c r="I24" s="5">
        <v>19</v>
      </c>
      <c r="J24" s="5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20</v>
      </c>
      <c r="F25" s="5" t="s">
        <v>51</v>
      </c>
      <c r="G25" s="6">
        <v>300</v>
      </c>
      <c r="H25" s="7">
        <v>41308</v>
      </c>
      <c r="I25" s="5">
        <v>20</v>
      </c>
      <c r="J25" s="5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45</v>
      </c>
      <c r="F26" s="5" t="s">
        <v>51</v>
      </c>
      <c r="G26" s="6">
        <v>580</v>
      </c>
      <c r="H26" s="7">
        <v>41308</v>
      </c>
      <c r="I26" s="5">
        <v>21</v>
      </c>
      <c r="J26" s="5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45</v>
      </c>
      <c r="F27" s="5" t="s">
        <v>51</v>
      </c>
      <c r="G27" s="6">
        <v>520</v>
      </c>
      <c r="H27" s="7">
        <v>41308</v>
      </c>
      <c r="I27" s="5">
        <v>22</v>
      </c>
      <c r="J27" s="5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45</v>
      </c>
      <c r="F28" s="5" t="s">
        <v>51</v>
      </c>
      <c r="G28" s="6">
        <v>340</v>
      </c>
      <c r="H28" s="7">
        <v>41308</v>
      </c>
      <c r="I28" s="5">
        <v>23</v>
      </c>
      <c r="J28" s="5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45</v>
      </c>
      <c r="F29" s="5" t="s">
        <v>51</v>
      </c>
      <c r="G29" s="6">
        <v>420</v>
      </c>
      <c r="H29" s="7">
        <v>41308</v>
      </c>
      <c r="I29" s="5">
        <v>26</v>
      </c>
      <c r="J29" s="5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45</v>
      </c>
      <c r="F30" s="5" t="s">
        <v>51</v>
      </c>
      <c r="G30" s="6">
        <v>420</v>
      </c>
      <c r="H30" s="7">
        <v>41308</v>
      </c>
      <c r="I30" s="5">
        <v>27</v>
      </c>
      <c r="J30" s="5" t="s">
        <v>12</v>
      </c>
    </row>
    <row r="31" spans="1:10" ht="14.25" thickBot="1">
      <c r="A31" s="87">
        <v>23</v>
      </c>
      <c r="B31" s="88" t="s">
        <v>10</v>
      </c>
      <c r="C31" s="88" t="s">
        <v>11</v>
      </c>
      <c r="D31" s="88" t="s">
        <v>16</v>
      </c>
      <c r="E31" s="88" t="s">
        <v>45</v>
      </c>
      <c r="F31" s="88" t="s">
        <v>51</v>
      </c>
      <c r="G31" s="89">
        <v>700</v>
      </c>
      <c r="H31" s="90">
        <v>41308</v>
      </c>
      <c r="I31" s="88">
        <v>28</v>
      </c>
      <c r="J31" s="88" t="s">
        <v>12</v>
      </c>
    </row>
    <row r="32" spans="1:10" ht="14.25" thickTop="1">
      <c r="A32" s="83">
        <v>24</v>
      </c>
      <c r="B32" s="84" t="s">
        <v>10</v>
      </c>
      <c r="C32" s="84" t="s">
        <v>11</v>
      </c>
      <c r="D32" s="84" t="s">
        <v>17</v>
      </c>
      <c r="E32" s="84" t="s">
        <v>46</v>
      </c>
      <c r="F32" s="84" t="s">
        <v>51</v>
      </c>
      <c r="G32" s="85">
        <v>15940</v>
      </c>
      <c r="H32" s="86">
        <v>41347</v>
      </c>
      <c r="I32" s="84">
        <v>29</v>
      </c>
      <c r="J32" s="84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20</v>
      </c>
      <c r="F33" s="5" t="s">
        <v>51</v>
      </c>
      <c r="G33" s="6">
        <v>15940</v>
      </c>
      <c r="H33" s="7">
        <v>41347</v>
      </c>
      <c r="I33" s="5">
        <v>31</v>
      </c>
      <c r="J33" s="5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45</v>
      </c>
      <c r="F34" s="5" t="s">
        <v>51</v>
      </c>
      <c r="G34" s="6">
        <v>6240</v>
      </c>
      <c r="H34" s="7">
        <v>41347</v>
      </c>
      <c r="I34" s="5">
        <v>32</v>
      </c>
      <c r="J34" s="5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45</v>
      </c>
      <c r="F35" s="5" t="s">
        <v>51</v>
      </c>
      <c r="G35" s="6">
        <v>16260</v>
      </c>
      <c r="H35" s="7">
        <v>41347</v>
      </c>
      <c r="I35" s="5">
        <v>33</v>
      </c>
      <c r="J35" s="5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45</v>
      </c>
      <c r="F36" s="5" t="s">
        <v>51</v>
      </c>
      <c r="G36" s="6">
        <v>16280</v>
      </c>
      <c r="H36" s="7">
        <v>41347</v>
      </c>
      <c r="I36" s="5">
        <v>34</v>
      </c>
      <c r="J36" s="5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45</v>
      </c>
      <c r="F37" s="5" t="s">
        <v>51</v>
      </c>
      <c r="G37" s="6">
        <v>16280</v>
      </c>
      <c r="H37" s="7">
        <v>41347</v>
      </c>
      <c r="I37" s="5">
        <v>35</v>
      </c>
      <c r="J37" s="5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45</v>
      </c>
      <c r="F38" s="5" t="s">
        <v>51</v>
      </c>
      <c r="G38" s="6">
        <v>16700</v>
      </c>
      <c r="H38" s="7">
        <v>41347</v>
      </c>
      <c r="I38" s="5">
        <v>39</v>
      </c>
      <c r="J38" s="5" t="s">
        <v>12</v>
      </c>
    </row>
    <row r="39" spans="1:10" ht="14.25" thickBot="1">
      <c r="A39" s="87">
        <v>31</v>
      </c>
      <c r="B39" s="88" t="s">
        <v>10</v>
      </c>
      <c r="C39" s="88" t="s">
        <v>11</v>
      </c>
      <c r="D39" s="88" t="s">
        <v>17</v>
      </c>
      <c r="E39" s="88" t="s">
        <v>45</v>
      </c>
      <c r="F39" s="88" t="s">
        <v>51</v>
      </c>
      <c r="G39" s="89">
        <v>16540</v>
      </c>
      <c r="H39" s="90">
        <v>41347</v>
      </c>
      <c r="I39" s="88">
        <v>40</v>
      </c>
      <c r="J39" s="88" t="s">
        <v>12</v>
      </c>
    </row>
    <row r="40" spans="1:10" ht="14.25" thickTop="1">
      <c r="A40" s="83">
        <v>32</v>
      </c>
      <c r="B40" s="84" t="s">
        <v>10</v>
      </c>
      <c r="C40" s="84" t="s">
        <v>11</v>
      </c>
      <c r="D40" s="84" t="s">
        <v>34</v>
      </c>
      <c r="E40" s="84" t="s">
        <v>48</v>
      </c>
      <c r="F40" s="84" t="s">
        <v>51</v>
      </c>
      <c r="G40" s="85">
        <v>16340</v>
      </c>
      <c r="H40" s="86">
        <v>41359</v>
      </c>
      <c r="I40" s="84">
        <v>41</v>
      </c>
      <c r="J40" s="84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34</v>
      </c>
      <c r="E41" s="5" t="s">
        <v>45</v>
      </c>
      <c r="F41" s="5" t="s">
        <v>51</v>
      </c>
      <c r="G41" s="6">
        <v>16340</v>
      </c>
      <c r="H41" s="7">
        <v>41359</v>
      </c>
      <c r="I41" s="5">
        <v>42</v>
      </c>
      <c r="J41" s="5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34</v>
      </c>
      <c r="E42" s="5" t="s">
        <v>45</v>
      </c>
      <c r="F42" s="5" t="s">
        <v>51</v>
      </c>
      <c r="G42" s="6">
        <v>6640</v>
      </c>
      <c r="H42" s="7">
        <v>41359</v>
      </c>
      <c r="I42" s="5">
        <v>44</v>
      </c>
      <c r="J42" s="5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34</v>
      </c>
      <c r="E43" s="5" t="s">
        <v>45</v>
      </c>
      <c r="F43" s="5" t="s">
        <v>51</v>
      </c>
      <c r="G43" s="6">
        <v>16680</v>
      </c>
      <c r="H43" s="7">
        <v>41359</v>
      </c>
      <c r="I43" s="5">
        <v>45</v>
      </c>
      <c r="J43" s="5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34</v>
      </c>
      <c r="E44" s="5" t="s">
        <v>49</v>
      </c>
      <c r="F44" s="5" t="s">
        <v>51</v>
      </c>
      <c r="G44" s="6">
        <v>16680</v>
      </c>
      <c r="H44" s="7">
        <v>41359</v>
      </c>
      <c r="I44" s="5">
        <v>47</v>
      </c>
      <c r="J44" s="5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34</v>
      </c>
      <c r="E45" s="5" t="s">
        <v>45</v>
      </c>
      <c r="F45" s="5" t="s">
        <v>51</v>
      </c>
      <c r="G45" s="6">
        <v>16660</v>
      </c>
      <c r="H45" s="7">
        <v>41359</v>
      </c>
      <c r="I45" s="5">
        <v>48</v>
      </c>
      <c r="J45" s="5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34</v>
      </c>
      <c r="E46" s="5" t="s">
        <v>45</v>
      </c>
      <c r="F46" s="5" t="s">
        <v>51</v>
      </c>
      <c r="G46" s="6">
        <v>17100</v>
      </c>
      <c r="H46" s="7">
        <v>41359</v>
      </c>
      <c r="I46" s="5">
        <v>50</v>
      </c>
      <c r="J46" s="5" t="s">
        <v>12</v>
      </c>
    </row>
    <row r="47" spans="1:10" ht="14.25" thickBot="1">
      <c r="A47" s="87">
        <v>39</v>
      </c>
      <c r="B47" s="88" t="s">
        <v>10</v>
      </c>
      <c r="C47" s="88" t="s">
        <v>11</v>
      </c>
      <c r="D47" s="88" t="s">
        <v>34</v>
      </c>
      <c r="E47" s="88" t="s">
        <v>45</v>
      </c>
      <c r="F47" s="88" t="s">
        <v>51</v>
      </c>
      <c r="G47" s="89">
        <v>16940</v>
      </c>
      <c r="H47" s="90">
        <v>41359</v>
      </c>
      <c r="I47" s="88">
        <v>51</v>
      </c>
      <c r="J47" s="88" t="s">
        <v>12</v>
      </c>
    </row>
    <row r="48" spans="1:10" ht="14.25" thickTop="1">
      <c r="A48" s="83">
        <v>40</v>
      </c>
      <c r="B48" s="84" t="s">
        <v>10</v>
      </c>
      <c r="C48" s="84" t="s">
        <v>11</v>
      </c>
      <c r="D48" s="84" t="s">
        <v>21</v>
      </c>
      <c r="E48" s="84" t="s">
        <v>45</v>
      </c>
      <c r="F48" s="84" t="s">
        <v>51</v>
      </c>
      <c r="G48" s="85">
        <v>16280</v>
      </c>
      <c r="H48" s="86">
        <v>41333</v>
      </c>
      <c r="I48" s="84">
        <v>86</v>
      </c>
      <c r="J48" s="84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21</v>
      </c>
      <c r="E49" s="5" t="s">
        <v>50</v>
      </c>
      <c r="F49" s="5" t="s">
        <v>51</v>
      </c>
      <c r="G49" s="6">
        <v>16280</v>
      </c>
      <c r="H49" s="7">
        <v>41333</v>
      </c>
      <c r="I49" s="5">
        <v>91</v>
      </c>
      <c r="J49" s="5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21</v>
      </c>
      <c r="E50" s="5" t="s">
        <v>45</v>
      </c>
      <c r="F50" s="5" t="s">
        <v>51</v>
      </c>
      <c r="G50" s="6">
        <v>16700</v>
      </c>
      <c r="H50" s="7">
        <v>41333</v>
      </c>
      <c r="I50" s="5">
        <v>92</v>
      </c>
      <c r="J50" s="5" t="s">
        <v>12</v>
      </c>
    </row>
    <row r="51" spans="1:12" ht="14.25" thickBot="1">
      <c r="A51" s="87">
        <v>43</v>
      </c>
      <c r="B51" s="88" t="s">
        <v>10</v>
      </c>
      <c r="C51" s="88" t="s">
        <v>11</v>
      </c>
      <c r="D51" s="88" t="s">
        <v>21</v>
      </c>
      <c r="E51" s="88" t="s">
        <v>45</v>
      </c>
      <c r="F51" s="88" t="s">
        <v>51</v>
      </c>
      <c r="G51" s="89">
        <v>16540</v>
      </c>
      <c r="H51" s="90">
        <v>41333</v>
      </c>
      <c r="I51" s="88">
        <v>93</v>
      </c>
      <c r="J51" s="88" t="s">
        <v>12</v>
      </c>
    </row>
    <row r="52" spans="1:12" ht="14.25" thickTop="1">
      <c r="A52" s="83">
        <v>44</v>
      </c>
      <c r="B52" s="84" t="s">
        <v>10</v>
      </c>
      <c r="C52" s="84" t="s">
        <v>11</v>
      </c>
      <c r="D52" s="84" t="s">
        <v>22</v>
      </c>
      <c r="E52" s="84" t="s">
        <v>45</v>
      </c>
      <c r="F52" s="84" t="s">
        <v>51</v>
      </c>
      <c r="G52" s="85">
        <v>16280</v>
      </c>
      <c r="H52" s="86">
        <v>40968</v>
      </c>
      <c r="I52" s="84">
        <v>95</v>
      </c>
      <c r="J52" s="84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22</v>
      </c>
      <c r="E53" s="5" t="s">
        <v>45</v>
      </c>
      <c r="F53" s="5" t="s">
        <v>51</v>
      </c>
      <c r="G53" s="6">
        <v>16700</v>
      </c>
      <c r="H53" s="7">
        <v>40968</v>
      </c>
      <c r="I53" s="5">
        <v>99</v>
      </c>
      <c r="J53" s="5" t="s">
        <v>12</v>
      </c>
    </row>
    <row r="54" spans="1:12" ht="14.25" thickBot="1">
      <c r="A54" s="87">
        <v>46</v>
      </c>
      <c r="B54" s="88" t="s">
        <v>10</v>
      </c>
      <c r="C54" s="88" t="s">
        <v>11</v>
      </c>
      <c r="D54" s="88" t="s">
        <v>22</v>
      </c>
      <c r="E54" s="88" t="s">
        <v>45</v>
      </c>
      <c r="F54" s="88" t="s">
        <v>51</v>
      </c>
      <c r="G54" s="89">
        <v>16540</v>
      </c>
      <c r="H54" s="90">
        <v>40968</v>
      </c>
      <c r="I54" s="88">
        <v>100</v>
      </c>
      <c r="J54" s="88" t="s">
        <v>12</v>
      </c>
    </row>
    <row r="55" spans="1:12" ht="15" thickTop="1" thickBot="1">
      <c r="A55" s="87">
        <v>47</v>
      </c>
      <c r="B55" s="88" t="s">
        <v>10</v>
      </c>
      <c r="C55" s="88" t="s">
        <v>11</v>
      </c>
      <c r="D55" s="88" t="s">
        <v>23</v>
      </c>
      <c r="E55" s="88" t="s">
        <v>45</v>
      </c>
      <c r="F55" s="88" t="s">
        <v>51</v>
      </c>
      <c r="G55" s="89">
        <v>16700</v>
      </c>
      <c r="H55" s="90">
        <v>41345</v>
      </c>
      <c r="I55" s="88">
        <v>105</v>
      </c>
      <c r="J55" s="88" t="s">
        <v>12</v>
      </c>
    </row>
    <row r="56" spans="1:12" ht="14.25" thickTop="1">
      <c r="A56" s="83">
        <v>48</v>
      </c>
      <c r="B56" s="84" t="s">
        <v>24</v>
      </c>
      <c r="C56" s="84" t="s">
        <v>25</v>
      </c>
      <c r="D56" s="84" t="s">
        <v>16</v>
      </c>
      <c r="E56" s="84"/>
      <c r="F56" s="84" t="s">
        <v>52</v>
      </c>
      <c r="G56" s="85">
        <v>17820</v>
      </c>
      <c r="H56" s="86">
        <v>41308</v>
      </c>
      <c r="I56" s="84" t="s">
        <v>26</v>
      </c>
      <c r="J56" s="84" t="s">
        <v>40</v>
      </c>
    </row>
    <row r="57" spans="1:12">
      <c r="A57" s="4">
        <v>49</v>
      </c>
      <c r="B57" s="5" t="s">
        <v>24</v>
      </c>
      <c r="C57" s="5" t="s">
        <v>25</v>
      </c>
      <c r="D57" s="5" t="s">
        <v>17</v>
      </c>
      <c r="E57" s="5"/>
      <c r="F57" s="5" t="s">
        <v>52</v>
      </c>
      <c r="G57" s="6">
        <v>60900</v>
      </c>
      <c r="H57" s="7">
        <v>41347</v>
      </c>
      <c r="I57" s="5" t="s">
        <v>28</v>
      </c>
      <c r="J57" s="5" t="s">
        <v>40</v>
      </c>
    </row>
    <row r="58" spans="1:12">
      <c r="A58" s="4">
        <v>50</v>
      </c>
      <c r="B58" s="5" t="s">
        <v>24</v>
      </c>
      <c r="C58" s="5" t="s">
        <v>27</v>
      </c>
      <c r="D58" s="5" t="s">
        <v>17</v>
      </c>
      <c r="E58" s="5"/>
      <c r="F58" s="5" t="s">
        <v>52</v>
      </c>
      <c r="G58" s="6">
        <v>26620</v>
      </c>
      <c r="H58" s="7">
        <v>41347</v>
      </c>
      <c r="I58" s="5" t="s">
        <v>29</v>
      </c>
      <c r="J58" s="5" t="s">
        <v>40</v>
      </c>
    </row>
    <row r="59" spans="1:12">
      <c r="A59" s="4">
        <v>51</v>
      </c>
      <c r="B59" s="5" t="s">
        <v>24</v>
      </c>
      <c r="C59" s="5" t="s">
        <v>25</v>
      </c>
      <c r="D59" s="5" t="s">
        <v>37</v>
      </c>
      <c r="E59" s="5"/>
      <c r="F59" s="5" t="s">
        <v>52</v>
      </c>
      <c r="G59" s="6">
        <v>127218</v>
      </c>
      <c r="H59" s="7">
        <v>41359</v>
      </c>
      <c r="I59" s="5">
        <v>107</v>
      </c>
      <c r="J59" s="5" t="s">
        <v>40</v>
      </c>
    </row>
    <row r="60" spans="1:12">
      <c r="A60" s="4">
        <v>52</v>
      </c>
      <c r="B60" s="5" t="s">
        <v>30</v>
      </c>
      <c r="C60" s="5" t="s">
        <v>30</v>
      </c>
      <c r="D60" s="5" t="s">
        <v>115</v>
      </c>
      <c r="E60" s="5"/>
      <c r="F60" s="5" t="s">
        <v>52</v>
      </c>
      <c r="G60" s="8">
        <v>840</v>
      </c>
      <c r="H60" s="9">
        <v>41364</v>
      </c>
      <c r="I60" s="10">
        <v>108</v>
      </c>
      <c r="J60" s="10"/>
      <c r="K60" s="11"/>
      <c r="L60" s="11"/>
    </row>
    <row r="61" spans="1:12">
      <c r="A61" s="4">
        <v>53</v>
      </c>
      <c r="B61" s="4" t="s">
        <v>31</v>
      </c>
      <c r="C61" s="4" t="s">
        <v>119</v>
      </c>
      <c r="D61" s="4" t="s">
        <v>116</v>
      </c>
      <c r="E61" s="4"/>
      <c r="F61" s="5" t="s">
        <v>52</v>
      </c>
      <c r="G61" s="8">
        <v>38720</v>
      </c>
      <c r="H61" s="9">
        <v>41361</v>
      </c>
      <c r="I61" s="10" t="s">
        <v>32</v>
      </c>
      <c r="J61" s="10" t="s">
        <v>41</v>
      </c>
      <c r="K61" s="11"/>
      <c r="L61" s="11"/>
    </row>
    <row r="62" spans="1:12">
      <c r="A62" s="4">
        <v>54</v>
      </c>
      <c r="B62" s="5" t="s">
        <v>13</v>
      </c>
      <c r="C62" s="5" t="s">
        <v>43</v>
      </c>
      <c r="D62" s="5" t="s">
        <v>117</v>
      </c>
      <c r="E62" s="5" t="s">
        <v>19</v>
      </c>
      <c r="F62" s="5" t="s">
        <v>52</v>
      </c>
      <c r="G62" s="8">
        <v>1420000</v>
      </c>
      <c r="H62" s="9">
        <v>41362</v>
      </c>
      <c r="I62" s="10">
        <v>12</v>
      </c>
      <c r="J62" s="10" t="s">
        <v>14</v>
      </c>
      <c r="K62" s="11"/>
      <c r="L62" s="11"/>
    </row>
    <row r="63" spans="1:12">
      <c r="A63" s="4">
        <v>55</v>
      </c>
      <c r="B63" s="5" t="s">
        <v>13</v>
      </c>
      <c r="C63" s="5" t="s">
        <v>44</v>
      </c>
      <c r="D63" s="5" t="s">
        <v>118</v>
      </c>
      <c r="E63" s="5" t="s">
        <v>19</v>
      </c>
      <c r="F63" s="5" t="s">
        <v>52</v>
      </c>
      <c r="G63" s="8">
        <v>1620000</v>
      </c>
      <c r="H63" s="9">
        <v>41362</v>
      </c>
      <c r="I63" s="10">
        <v>14</v>
      </c>
      <c r="J63" s="10" t="s">
        <v>14</v>
      </c>
      <c r="K63" s="11"/>
      <c r="L63" s="11"/>
    </row>
    <row r="64" spans="1:12">
      <c r="A64" s="4">
        <v>56</v>
      </c>
      <c r="B64" s="5" t="s">
        <v>13</v>
      </c>
      <c r="C64" s="4" t="s">
        <v>33</v>
      </c>
      <c r="D64" s="4" t="s">
        <v>120</v>
      </c>
      <c r="E64" s="5" t="s">
        <v>19</v>
      </c>
      <c r="F64" s="5" t="s">
        <v>52</v>
      </c>
      <c r="G64" s="8">
        <v>900000</v>
      </c>
      <c r="H64" s="9">
        <v>41362</v>
      </c>
      <c r="I64" s="10">
        <v>111</v>
      </c>
      <c r="J64" s="10" t="s">
        <v>42</v>
      </c>
      <c r="K64" s="11"/>
      <c r="L64" s="11"/>
    </row>
    <row r="65" spans="1:12">
      <c r="A65" s="4">
        <v>57</v>
      </c>
      <c r="B65" s="5" t="s">
        <v>13</v>
      </c>
      <c r="C65" s="4" t="s">
        <v>38</v>
      </c>
      <c r="D65" s="5" t="s">
        <v>121</v>
      </c>
      <c r="E65" s="4"/>
      <c r="F65" s="5" t="s">
        <v>52</v>
      </c>
      <c r="G65" s="8">
        <v>10330</v>
      </c>
      <c r="H65" s="9">
        <v>41358</v>
      </c>
      <c r="I65" s="10" t="s">
        <v>35</v>
      </c>
      <c r="J65" s="10" t="s">
        <v>40</v>
      </c>
      <c r="K65" s="11"/>
      <c r="L65" s="11"/>
    </row>
    <row r="66" spans="1:12">
      <c r="A66" s="4">
        <v>58</v>
      </c>
      <c r="B66" s="5" t="s">
        <v>13</v>
      </c>
      <c r="C66" s="4" t="s">
        <v>38</v>
      </c>
      <c r="D66" s="5" t="s">
        <v>122</v>
      </c>
      <c r="E66" s="4"/>
      <c r="F66" s="5" t="s">
        <v>52</v>
      </c>
      <c r="G66" s="8">
        <v>8353</v>
      </c>
      <c r="H66" s="9">
        <v>41347</v>
      </c>
      <c r="I66" s="10" t="s">
        <v>36</v>
      </c>
      <c r="J66" s="10" t="s">
        <v>40</v>
      </c>
      <c r="K66" s="11"/>
      <c r="L66" s="11"/>
    </row>
    <row r="67" spans="1:12">
      <c r="A67" s="4">
        <v>59</v>
      </c>
      <c r="B67" s="5" t="s">
        <v>13</v>
      </c>
      <c r="C67" s="4" t="s">
        <v>39</v>
      </c>
      <c r="D67" s="5" t="s">
        <v>123</v>
      </c>
      <c r="E67" s="5" t="s">
        <v>19</v>
      </c>
      <c r="F67" s="5" t="s">
        <v>52</v>
      </c>
      <c r="G67" s="8">
        <v>54600</v>
      </c>
      <c r="H67" s="9">
        <v>41359</v>
      </c>
      <c r="I67" s="10">
        <v>114</v>
      </c>
      <c r="J67" s="10" t="s">
        <v>14</v>
      </c>
      <c r="K67" s="11"/>
      <c r="L67" s="11"/>
    </row>
    <row r="68" spans="1:12">
      <c r="G68" s="12">
        <f>SUM(G12:G67)</f>
        <v>4753961</v>
      </c>
      <c r="H68" s="11"/>
      <c r="I68" s="11"/>
      <c r="J68" s="11"/>
      <c r="K68" s="11"/>
      <c r="L68" s="11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3"/>
  <sheetViews>
    <sheetView view="pageBreakPreview" zoomScale="85" zoomScaleNormal="85" zoomScaleSheetLayoutView="85" workbookViewId="0">
      <pane ySplit="7" topLeftCell="A8" activePane="bottomLeft" state="frozen"/>
      <selection pane="bottomLeft" activeCell="C31" sqref="C3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55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108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55</v>
      </c>
      <c r="C8" s="5"/>
      <c r="D8" s="5"/>
      <c r="E8" s="5"/>
      <c r="F8" s="5"/>
      <c r="G8" s="6"/>
      <c r="H8" s="91"/>
      <c r="I8" s="5"/>
      <c r="J8" s="5"/>
      <c r="K8" s="3" t="str">
        <f>IF(H8="","",MONTH(H8))</f>
        <v/>
      </c>
    </row>
    <row r="9" spans="1:11">
      <c r="A9" s="4">
        <v>2</v>
      </c>
      <c r="B9" s="5" t="s">
        <v>55</v>
      </c>
      <c r="C9" s="5"/>
      <c r="D9" s="5"/>
      <c r="E9" s="5"/>
      <c r="F9" s="5"/>
      <c r="G9" s="6"/>
      <c r="H9" s="91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55</v>
      </c>
      <c r="C10" s="5"/>
      <c r="D10" s="5"/>
      <c r="E10" s="5"/>
      <c r="F10" s="5"/>
      <c r="G10" s="6"/>
      <c r="H10" s="91"/>
      <c r="I10" s="5"/>
      <c r="J10" s="5"/>
      <c r="K10" s="3" t="str">
        <f t="shared" si="0"/>
        <v/>
      </c>
    </row>
    <row r="11" spans="1:11">
      <c r="A11" s="4">
        <v>4</v>
      </c>
      <c r="B11" s="5" t="s">
        <v>55</v>
      </c>
      <c r="C11" s="5"/>
      <c r="D11" s="5"/>
      <c r="E11" s="5"/>
      <c r="F11" s="5"/>
      <c r="G11" s="6"/>
      <c r="H11" s="91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55</v>
      </c>
      <c r="C12" s="5"/>
      <c r="D12" s="5"/>
      <c r="E12" s="5"/>
      <c r="F12" s="5"/>
      <c r="G12" s="6"/>
      <c r="H12" s="91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55</v>
      </c>
      <c r="C13" s="5"/>
      <c r="D13" s="5"/>
      <c r="E13" s="5"/>
      <c r="F13" s="5"/>
      <c r="G13" s="6"/>
      <c r="H13" s="91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55</v>
      </c>
      <c r="C14" s="5"/>
      <c r="D14" s="5"/>
      <c r="E14" s="5"/>
      <c r="F14" s="5"/>
      <c r="G14" s="6"/>
      <c r="H14" s="91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55</v>
      </c>
      <c r="C15" s="5"/>
      <c r="D15" s="5"/>
      <c r="E15" s="5"/>
      <c r="F15" s="5"/>
      <c r="G15" s="6"/>
      <c r="H15" s="91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55</v>
      </c>
      <c r="C16" s="5"/>
      <c r="D16" s="5"/>
      <c r="E16" s="5"/>
      <c r="F16" s="5"/>
      <c r="G16" s="6"/>
      <c r="H16" s="91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55</v>
      </c>
      <c r="C17" s="5"/>
      <c r="D17" s="5"/>
      <c r="E17" s="5"/>
      <c r="F17" s="5"/>
      <c r="G17" s="6"/>
      <c r="H17" s="91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55</v>
      </c>
      <c r="C18" s="5"/>
      <c r="D18" s="5"/>
      <c r="E18" s="5"/>
      <c r="F18" s="5"/>
      <c r="G18" s="6"/>
      <c r="H18" s="91"/>
      <c r="I18" s="5"/>
      <c r="J18" s="5"/>
      <c r="K18" s="3" t="str">
        <f t="shared" si="0"/>
        <v/>
      </c>
    </row>
    <row r="19" spans="1:11">
      <c r="A19" s="4">
        <v>12</v>
      </c>
      <c r="B19" s="5" t="s">
        <v>55</v>
      </c>
      <c r="C19" s="5"/>
      <c r="D19" s="5"/>
      <c r="E19" s="5"/>
      <c r="F19" s="5"/>
      <c r="G19" s="6"/>
      <c r="H19" s="91"/>
      <c r="I19" s="5"/>
      <c r="J19" s="5"/>
      <c r="K19" s="3" t="str">
        <f t="shared" si="0"/>
        <v/>
      </c>
    </row>
    <row r="20" spans="1:11">
      <c r="A20" s="4">
        <v>13</v>
      </c>
      <c r="B20" s="5" t="s">
        <v>55</v>
      </c>
      <c r="C20" s="5"/>
      <c r="D20" s="5"/>
      <c r="E20" s="5"/>
      <c r="F20" s="5"/>
      <c r="G20" s="6"/>
      <c r="H20" s="91"/>
      <c r="I20" s="5"/>
      <c r="J20" s="5"/>
      <c r="K20" s="3" t="str">
        <f t="shared" si="0"/>
        <v/>
      </c>
    </row>
    <row r="21" spans="1:11">
      <c r="A21" s="4">
        <v>14</v>
      </c>
      <c r="B21" s="5" t="s">
        <v>55</v>
      </c>
      <c r="C21" s="5"/>
      <c r="D21" s="5"/>
      <c r="E21" s="5"/>
      <c r="F21" s="5"/>
      <c r="G21" s="6"/>
      <c r="H21" s="91"/>
      <c r="I21" s="5"/>
      <c r="J21" s="5"/>
      <c r="K21" s="3" t="str">
        <f t="shared" si="0"/>
        <v/>
      </c>
    </row>
    <row r="22" spans="1:11">
      <c r="A22" s="4">
        <v>15</v>
      </c>
      <c r="B22" s="5" t="s">
        <v>55</v>
      </c>
      <c r="C22" s="5"/>
      <c r="D22" s="5"/>
      <c r="E22" s="5"/>
      <c r="F22" s="5"/>
      <c r="G22" s="6"/>
      <c r="H22" s="91"/>
      <c r="I22" s="5"/>
      <c r="J22" s="5"/>
      <c r="K22" s="3" t="str">
        <f t="shared" si="0"/>
        <v/>
      </c>
    </row>
    <row r="23" spans="1:11">
      <c r="A23" s="4">
        <v>16</v>
      </c>
      <c r="B23" s="5" t="s">
        <v>55</v>
      </c>
      <c r="C23" s="5"/>
      <c r="D23" s="5"/>
      <c r="E23" s="5"/>
      <c r="F23" s="5"/>
      <c r="G23" s="6"/>
      <c r="H23" s="91"/>
      <c r="I23" s="5"/>
      <c r="J23" s="5"/>
      <c r="K23" s="3" t="str">
        <f t="shared" si="0"/>
        <v/>
      </c>
    </row>
    <row r="24" spans="1:11">
      <c r="A24" s="4">
        <v>17</v>
      </c>
      <c r="B24" s="5" t="s">
        <v>55</v>
      </c>
      <c r="C24" s="5"/>
      <c r="D24" s="5"/>
      <c r="E24" s="5"/>
      <c r="F24" s="5"/>
      <c r="G24" s="6"/>
      <c r="H24" s="91"/>
      <c r="I24" s="5"/>
      <c r="J24" s="5"/>
      <c r="K24" s="3" t="str">
        <f t="shared" si="0"/>
        <v/>
      </c>
    </row>
    <row r="25" spans="1:11">
      <c r="A25" s="4">
        <v>18</v>
      </c>
      <c r="B25" s="5" t="s">
        <v>55</v>
      </c>
      <c r="C25" s="5"/>
      <c r="D25" s="5"/>
      <c r="E25" s="5"/>
      <c r="F25" s="5"/>
      <c r="G25" s="6"/>
      <c r="H25" s="91"/>
      <c r="I25" s="5"/>
      <c r="J25" s="5"/>
      <c r="K25" s="3" t="str">
        <f t="shared" si="0"/>
        <v/>
      </c>
    </row>
    <row r="26" spans="1:11">
      <c r="A26" s="4">
        <v>19</v>
      </c>
      <c r="B26" s="5" t="s">
        <v>55</v>
      </c>
      <c r="C26" s="5"/>
      <c r="D26" s="5"/>
      <c r="E26" s="5"/>
      <c r="F26" s="5"/>
      <c r="G26" s="6"/>
      <c r="H26" s="91"/>
      <c r="I26" s="5"/>
      <c r="J26" s="5"/>
      <c r="K26" s="3" t="str">
        <f t="shared" si="0"/>
        <v/>
      </c>
    </row>
    <row r="27" spans="1:11">
      <c r="A27" s="4">
        <v>20</v>
      </c>
      <c r="B27" s="5" t="s">
        <v>55</v>
      </c>
      <c r="C27" s="5"/>
      <c r="D27" s="5"/>
      <c r="E27" s="5"/>
      <c r="F27" s="5"/>
      <c r="G27" s="6"/>
      <c r="H27" s="91"/>
      <c r="I27" s="5"/>
      <c r="J27" s="5"/>
      <c r="K27" s="3" t="str">
        <f t="shared" si="0"/>
        <v/>
      </c>
    </row>
    <row r="28" spans="1:11">
      <c r="A28" s="4">
        <v>21</v>
      </c>
      <c r="B28" s="5" t="s">
        <v>55</v>
      </c>
      <c r="C28" s="5"/>
      <c r="D28" s="5"/>
      <c r="E28" s="5"/>
      <c r="F28" s="5"/>
      <c r="G28" s="6"/>
      <c r="H28" s="91"/>
      <c r="I28" s="5"/>
      <c r="J28" s="5"/>
      <c r="K28" s="3" t="str">
        <f t="shared" si="0"/>
        <v/>
      </c>
    </row>
    <row r="29" spans="1:11">
      <c r="A29" s="4">
        <v>22</v>
      </c>
      <c r="B29" s="5" t="s">
        <v>55</v>
      </c>
      <c r="C29" s="5"/>
      <c r="D29" s="5"/>
      <c r="E29" s="5"/>
      <c r="F29" s="5"/>
      <c r="G29" s="6"/>
      <c r="H29" s="91"/>
      <c r="I29" s="5"/>
      <c r="J29" s="5"/>
      <c r="K29" s="3" t="str">
        <f t="shared" si="0"/>
        <v/>
      </c>
    </row>
    <row r="30" spans="1:11">
      <c r="A30" s="4">
        <v>23</v>
      </c>
      <c r="B30" s="5" t="s">
        <v>55</v>
      </c>
      <c r="C30" s="5"/>
      <c r="D30" s="5"/>
      <c r="E30" s="5"/>
      <c r="F30" s="5"/>
      <c r="G30" s="6"/>
      <c r="H30" s="91"/>
      <c r="I30" s="5"/>
      <c r="J30" s="5"/>
      <c r="K30" s="3" t="str">
        <f t="shared" si="0"/>
        <v/>
      </c>
    </row>
    <row r="31" spans="1:11">
      <c r="A31" s="4">
        <v>24</v>
      </c>
      <c r="B31" s="5" t="s">
        <v>55</v>
      </c>
      <c r="C31" s="5"/>
      <c r="D31" s="5"/>
      <c r="E31" s="5"/>
      <c r="F31" s="5"/>
      <c r="G31" s="6"/>
      <c r="H31" s="91"/>
      <c r="I31" s="5"/>
      <c r="J31" s="5"/>
      <c r="K31" s="3" t="str">
        <f t="shared" si="0"/>
        <v/>
      </c>
    </row>
    <row r="32" spans="1:11">
      <c r="A32" s="4">
        <v>25</v>
      </c>
      <c r="B32" s="5" t="s">
        <v>55</v>
      </c>
      <c r="C32" s="5"/>
      <c r="D32" s="5"/>
      <c r="E32" s="5"/>
      <c r="F32" s="5"/>
      <c r="G32" s="6"/>
      <c r="H32" s="91"/>
      <c r="I32" s="5"/>
      <c r="J32" s="5"/>
      <c r="K32" s="3" t="str">
        <f t="shared" si="0"/>
        <v/>
      </c>
    </row>
    <row r="33" spans="1:11">
      <c r="A33" s="4">
        <v>26</v>
      </c>
      <c r="B33" s="5" t="s">
        <v>55</v>
      </c>
      <c r="C33" s="5"/>
      <c r="D33" s="5"/>
      <c r="E33" s="5"/>
      <c r="F33" s="5"/>
      <c r="G33" s="6"/>
      <c r="H33" s="91"/>
      <c r="I33" s="5"/>
      <c r="J33" s="5"/>
      <c r="K33" s="3" t="str">
        <f t="shared" si="0"/>
        <v/>
      </c>
    </row>
    <row r="34" spans="1:11">
      <c r="A34" s="4">
        <v>27</v>
      </c>
      <c r="B34" s="5" t="s">
        <v>55</v>
      </c>
      <c r="C34" s="5"/>
      <c r="D34" s="5"/>
      <c r="E34" s="5"/>
      <c r="F34" s="5"/>
      <c r="G34" s="6"/>
      <c r="H34" s="91"/>
      <c r="I34" s="5"/>
      <c r="J34" s="5"/>
      <c r="K34" s="3" t="str">
        <f t="shared" si="0"/>
        <v/>
      </c>
    </row>
    <row r="35" spans="1:11">
      <c r="A35" s="4">
        <v>28</v>
      </c>
      <c r="B35" s="5" t="s">
        <v>55</v>
      </c>
      <c r="C35" s="5"/>
      <c r="D35" s="5"/>
      <c r="E35" s="5"/>
      <c r="F35" s="5"/>
      <c r="G35" s="6"/>
      <c r="H35" s="91"/>
      <c r="I35" s="5"/>
      <c r="J35" s="5"/>
      <c r="K35" s="3" t="str">
        <f t="shared" si="0"/>
        <v/>
      </c>
    </row>
    <row r="36" spans="1:11">
      <c r="A36" s="4">
        <v>29</v>
      </c>
      <c r="B36" s="5" t="s">
        <v>55</v>
      </c>
      <c r="C36" s="5"/>
      <c r="D36" s="5"/>
      <c r="E36" s="5"/>
      <c r="F36" s="5"/>
      <c r="G36" s="6"/>
      <c r="H36" s="91"/>
      <c r="I36" s="5"/>
      <c r="J36" s="5"/>
      <c r="K36" s="3" t="str">
        <f t="shared" si="0"/>
        <v/>
      </c>
    </row>
    <row r="37" spans="1:11">
      <c r="A37" s="4">
        <v>30</v>
      </c>
      <c r="B37" s="5" t="s">
        <v>55</v>
      </c>
      <c r="C37" s="5"/>
      <c r="D37" s="5"/>
      <c r="E37" s="5"/>
      <c r="F37" s="5"/>
      <c r="G37" s="6"/>
      <c r="H37" s="91"/>
      <c r="I37" s="5"/>
      <c r="J37" s="5"/>
      <c r="K37" s="3" t="str">
        <f t="shared" si="0"/>
        <v/>
      </c>
    </row>
    <row r="38" spans="1:11">
      <c r="A38" s="4">
        <v>31</v>
      </c>
      <c r="B38" s="5" t="s">
        <v>55</v>
      </c>
      <c r="C38" s="5"/>
      <c r="D38" s="5"/>
      <c r="E38" s="5"/>
      <c r="F38" s="5"/>
      <c r="G38" s="6"/>
      <c r="H38" s="91"/>
      <c r="I38" s="5"/>
      <c r="J38" s="5"/>
      <c r="K38" s="3" t="str">
        <f t="shared" si="0"/>
        <v/>
      </c>
    </row>
    <row r="39" spans="1:11">
      <c r="A39" s="4">
        <v>32</v>
      </c>
      <c r="B39" s="5" t="s">
        <v>55</v>
      </c>
      <c r="C39" s="5"/>
      <c r="D39" s="5"/>
      <c r="E39" s="5"/>
      <c r="F39" s="5"/>
      <c r="G39" s="6"/>
      <c r="H39" s="91"/>
      <c r="I39" s="5"/>
      <c r="J39" s="5"/>
      <c r="K39" s="3" t="str">
        <f t="shared" si="0"/>
        <v/>
      </c>
    </row>
    <row r="40" spans="1:11">
      <c r="A40" s="4">
        <v>33</v>
      </c>
      <c r="B40" s="5" t="s">
        <v>55</v>
      </c>
      <c r="C40" s="5"/>
      <c r="D40" s="5"/>
      <c r="E40" s="5"/>
      <c r="F40" s="5"/>
      <c r="G40" s="6"/>
      <c r="H40" s="91"/>
      <c r="I40" s="5"/>
      <c r="J40" s="5"/>
      <c r="K40" s="3" t="str">
        <f t="shared" si="0"/>
        <v/>
      </c>
    </row>
    <row r="41" spans="1:11">
      <c r="A41" s="4">
        <v>34</v>
      </c>
      <c r="B41" s="5" t="s">
        <v>55</v>
      </c>
      <c r="C41" s="5"/>
      <c r="D41" s="5"/>
      <c r="E41" s="5"/>
      <c r="F41" s="5"/>
      <c r="G41" s="6"/>
      <c r="H41" s="91"/>
      <c r="I41" s="5"/>
      <c r="J41" s="5"/>
      <c r="K41" s="3" t="str">
        <f t="shared" si="0"/>
        <v/>
      </c>
    </row>
    <row r="42" spans="1:11">
      <c r="A42" s="4">
        <v>35</v>
      </c>
      <c r="B42" s="5" t="s">
        <v>55</v>
      </c>
      <c r="C42" s="5"/>
      <c r="D42" s="5"/>
      <c r="E42" s="5"/>
      <c r="F42" s="5"/>
      <c r="G42" s="6"/>
      <c r="H42" s="91"/>
      <c r="I42" s="5"/>
      <c r="J42" s="5"/>
      <c r="K42" s="3" t="str">
        <f t="shared" si="0"/>
        <v/>
      </c>
    </row>
    <row r="43" spans="1:11">
      <c r="A43" s="4">
        <v>36</v>
      </c>
      <c r="B43" s="5" t="s">
        <v>55</v>
      </c>
      <c r="C43" s="5"/>
      <c r="D43" s="5"/>
      <c r="E43" s="5"/>
      <c r="F43" s="5"/>
      <c r="G43" s="6"/>
      <c r="H43" s="91"/>
      <c r="I43" s="5"/>
      <c r="J43" s="5"/>
      <c r="K43" s="3" t="str">
        <f t="shared" si="0"/>
        <v/>
      </c>
    </row>
    <row r="44" spans="1:11">
      <c r="A44" s="4">
        <v>37</v>
      </c>
      <c r="B44" s="5" t="s">
        <v>55</v>
      </c>
      <c r="C44" s="5"/>
      <c r="D44" s="5"/>
      <c r="E44" s="5"/>
      <c r="F44" s="5"/>
      <c r="G44" s="6"/>
      <c r="H44" s="91"/>
      <c r="I44" s="5"/>
      <c r="J44" s="5"/>
      <c r="K44" s="3" t="str">
        <f t="shared" si="0"/>
        <v/>
      </c>
    </row>
    <row r="45" spans="1:11">
      <c r="A45" s="4">
        <v>38</v>
      </c>
      <c r="B45" s="5" t="s">
        <v>55</v>
      </c>
      <c r="C45" s="5"/>
      <c r="D45" s="5"/>
      <c r="E45" s="5"/>
      <c r="F45" s="5"/>
      <c r="G45" s="6"/>
      <c r="H45" s="91"/>
      <c r="I45" s="5"/>
      <c r="J45" s="5"/>
      <c r="K45" s="3" t="str">
        <f t="shared" si="0"/>
        <v/>
      </c>
    </row>
    <row r="46" spans="1:11">
      <c r="A46" s="4">
        <v>39</v>
      </c>
      <c r="B46" s="5" t="s">
        <v>55</v>
      </c>
      <c r="C46" s="5"/>
      <c r="D46" s="5"/>
      <c r="E46" s="5"/>
      <c r="F46" s="5"/>
      <c r="G46" s="6"/>
      <c r="H46" s="91"/>
      <c r="I46" s="5"/>
      <c r="J46" s="5"/>
      <c r="K46" s="3" t="str">
        <f t="shared" si="0"/>
        <v/>
      </c>
    </row>
    <row r="47" spans="1:11">
      <c r="A47" s="4">
        <v>40</v>
      </c>
      <c r="B47" s="5" t="s">
        <v>55</v>
      </c>
      <c r="C47" s="5"/>
      <c r="D47" s="5"/>
      <c r="E47" s="5"/>
      <c r="F47" s="5"/>
      <c r="G47" s="6"/>
      <c r="H47" s="91"/>
      <c r="I47" s="5"/>
      <c r="J47" s="5"/>
      <c r="K47" s="3" t="str">
        <f t="shared" si="0"/>
        <v/>
      </c>
    </row>
    <row r="48" spans="1:11">
      <c r="A48" s="4">
        <v>41</v>
      </c>
      <c r="B48" s="5" t="s">
        <v>55</v>
      </c>
      <c r="C48" s="5"/>
      <c r="D48" s="5"/>
      <c r="E48" s="5"/>
      <c r="F48" s="5"/>
      <c r="G48" s="6"/>
      <c r="H48" s="91"/>
      <c r="I48" s="5"/>
      <c r="J48" s="5"/>
      <c r="K48" s="3" t="str">
        <f t="shared" si="0"/>
        <v/>
      </c>
    </row>
    <row r="49" spans="1:12">
      <c r="A49" s="4">
        <v>42</v>
      </c>
      <c r="B49" s="5" t="s">
        <v>55</v>
      </c>
      <c r="C49" s="5"/>
      <c r="D49" s="5"/>
      <c r="E49" s="5"/>
      <c r="F49" s="5"/>
      <c r="G49" s="6"/>
      <c r="H49" s="91"/>
      <c r="I49" s="5"/>
      <c r="J49" s="5"/>
      <c r="K49" s="3" t="str">
        <f t="shared" si="0"/>
        <v/>
      </c>
    </row>
    <row r="50" spans="1:12">
      <c r="A50" s="4">
        <v>43</v>
      </c>
      <c r="B50" s="5" t="s">
        <v>55</v>
      </c>
      <c r="C50" s="5"/>
      <c r="D50" s="5"/>
      <c r="E50" s="5"/>
      <c r="F50" s="5"/>
      <c r="G50" s="6"/>
      <c r="H50" s="91"/>
      <c r="I50" s="5"/>
      <c r="J50" s="5"/>
      <c r="K50" s="3" t="str">
        <f t="shared" si="0"/>
        <v/>
      </c>
    </row>
    <row r="51" spans="1:12">
      <c r="A51" s="4">
        <v>44</v>
      </c>
      <c r="B51" s="5" t="s">
        <v>55</v>
      </c>
      <c r="C51" s="5"/>
      <c r="D51" s="5"/>
      <c r="E51" s="5"/>
      <c r="F51" s="5"/>
      <c r="G51" s="6"/>
      <c r="H51" s="91"/>
      <c r="I51" s="5"/>
      <c r="J51" s="5"/>
      <c r="K51" s="3" t="str">
        <f t="shared" si="0"/>
        <v/>
      </c>
    </row>
    <row r="52" spans="1:12">
      <c r="A52" s="4">
        <v>45</v>
      </c>
      <c r="B52" s="5" t="s">
        <v>55</v>
      </c>
      <c r="C52" s="5"/>
      <c r="D52" s="5"/>
      <c r="E52" s="5"/>
      <c r="F52" s="5"/>
      <c r="G52" s="6"/>
      <c r="H52" s="91"/>
      <c r="I52" s="5"/>
      <c r="J52" s="5"/>
      <c r="K52" s="3" t="str">
        <f t="shared" si="0"/>
        <v/>
      </c>
    </row>
    <row r="53" spans="1:12">
      <c r="A53" s="4">
        <v>46</v>
      </c>
      <c r="B53" s="5" t="s">
        <v>55</v>
      </c>
      <c r="C53" s="5"/>
      <c r="D53" s="5"/>
      <c r="E53" s="5"/>
      <c r="F53" s="5"/>
      <c r="G53" s="6"/>
      <c r="H53" s="91"/>
      <c r="I53" s="5"/>
      <c r="J53" s="5"/>
      <c r="K53" s="3" t="str">
        <f t="shared" si="0"/>
        <v/>
      </c>
    </row>
    <row r="54" spans="1:12">
      <c r="A54" s="4">
        <v>47</v>
      </c>
      <c r="B54" s="5" t="s">
        <v>55</v>
      </c>
      <c r="C54" s="5"/>
      <c r="D54" s="5"/>
      <c r="E54" s="5"/>
      <c r="F54" s="5"/>
      <c r="G54" s="6"/>
      <c r="H54" s="91"/>
      <c r="I54" s="5"/>
      <c r="J54" s="5"/>
      <c r="K54" s="3" t="str">
        <f t="shared" si="0"/>
        <v/>
      </c>
    </row>
    <row r="55" spans="1:12">
      <c r="A55" s="4">
        <v>48</v>
      </c>
      <c r="B55" s="5" t="s">
        <v>55</v>
      </c>
      <c r="C55" s="5"/>
      <c r="D55" s="5"/>
      <c r="E55" s="5"/>
      <c r="F55" s="5"/>
      <c r="G55" s="6"/>
      <c r="H55" s="91"/>
      <c r="I55" s="5"/>
      <c r="J55" s="5"/>
      <c r="K55" s="3" t="str">
        <f t="shared" si="0"/>
        <v/>
      </c>
    </row>
    <row r="56" spans="1:12">
      <c r="A56" s="4">
        <v>49</v>
      </c>
      <c r="B56" s="5" t="s">
        <v>55</v>
      </c>
      <c r="C56" s="5"/>
      <c r="D56" s="5"/>
      <c r="E56" s="5"/>
      <c r="F56" s="5"/>
      <c r="G56" s="8"/>
      <c r="H56" s="92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55</v>
      </c>
      <c r="C57" s="5"/>
      <c r="D57" s="4"/>
      <c r="E57" s="4"/>
      <c r="F57" s="5"/>
      <c r="G57" s="8"/>
      <c r="H57" s="92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85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>
      <c r="F67" s="94">
        <v>9</v>
      </c>
      <c r="G67" s="28">
        <f t="shared" si="1"/>
        <v>0</v>
      </c>
    </row>
    <row r="68" spans="6:9" ht="17.25">
      <c r="F68" s="94">
        <v>10</v>
      </c>
      <c r="G68" s="28">
        <f t="shared" si="1"/>
        <v>0</v>
      </c>
      <c r="I68" s="57"/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2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2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23"/>
  <sheetViews>
    <sheetView view="pageBreakPreview" zoomScale="70" zoomScaleNormal="100" zoomScaleSheetLayoutView="70" workbookViewId="0">
      <pane ySplit="7" topLeftCell="A8" activePane="bottomLeft" state="frozen"/>
      <selection pane="bottomLeft" activeCell="D7" sqref="D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109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5"/>
      <c r="K107" s="3" t="str">
        <f t="shared" si="1"/>
        <v/>
      </c>
    </row>
    <row r="108" spans="1:12" ht="14.25" thickBot="1">
      <c r="G108" s="12"/>
      <c r="H108" s="11"/>
      <c r="I108" s="11"/>
      <c r="J108" s="11"/>
      <c r="K108" s="3" t="str">
        <f t="shared" si="1"/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86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>
      <c r="F117" s="94">
        <v>9</v>
      </c>
      <c r="G117" s="28">
        <f t="shared" si="2"/>
        <v>0</v>
      </c>
    </row>
    <row r="118" spans="6:9" ht="17.25">
      <c r="F118" s="94">
        <v>10</v>
      </c>
      <c r="G118" s="28">
        <f t="shared" si="2"/>
        <v>0</v>
      </c>
      <c r="I118" s="57"/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3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23"/>
  <sheetViews>
    <sheetView view="pageBreakPreview" zoomScale="85" zoomScaleNormal="100" zoomScaleSheetLayoutView="85" workbookViewId="0">
      <pane ySplit="7" topLeftCell="A8" activePane="bottomLeft" state="frozen"/>
      <selection pane="bottomLeft" activeCell="D28" sqref="D28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110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5"/>
      <c r="K107" s="3" t="str">
        <f>IF(H107="","",MONTH(H107))</f>
        <v/>
      </c>
    </row>
    <row r="108" spans="1:12" ht="14.25" thickBot="1">
      <c r="G108" s="12"/>
      <c r="H108" s="11"/>
      <c r="I108" s="11"/>
      <c r="J108" s="11"/>
      <c r="K108" s="3" t="str">
        <f>IF(H108="","",MONTH(H108))</f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87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 ht="17.25">
      <c r="F117" s="94">
        <v>9</v>
      </c>
      <c r="G117" s="28">
        <f t="shared" si="2"/>
        <v>0</v>
      </c>
      <c r="I117" s="57"/>
    </row>
    <row r="118" spans="6:9">
      <c r="F118" s="94">
        <v>10</v>
      </c>
      <c r="G118" s="28">
        <f t="shared" si="2"/>
        <v>0</v>
      </c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3"/>
  <sheetViews>
    <sheetView view="pageBreakPreview" zoomScale="70" zoomScaleNormal="100" zoomScaleSheetLayoutView="70" workbookViewId="0">
      <pane ySplit="7" topLeftCell="A8" activePane="bottomLeft" state="frozen"/>
      <selection pane="bottomLeft" activeCell="D23" sqref="D23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24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88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88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88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88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88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88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88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88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88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88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88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88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88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88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88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88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88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88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88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88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101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112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89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89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89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89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89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89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89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89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89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89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89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89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89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89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89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89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89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89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89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89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100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90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90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90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90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99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31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91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91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91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91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91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91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91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91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91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91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91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91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91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91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91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91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91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91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91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91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98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【総括表】</vt:lpstr>
      <vt:lpstr>一覧表（記載例）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【消耗品費】領収書一覧!Print_Area</vt:lpstr>
      <vt:lpstr>【人件費】領収書一覧!Print_Area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新川　佑</cp:lastModifiedBy>
  <cp:lastPrinted>2020-03-27T08:23:58Z</cp:lastPrinted>
  <dcterms:created xsi:type="dcterms:W3CDTF">2011-06-14T05:32:50Z</dcterms:created>
  <dcterms:modified xsi:type="dcterms:W3CDTF">2023-04-13T02:21:20Z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2022-02-09T07:08:28Z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275c826f-657b-4461-9ce8-7c0d92c1b30b</vt:lpwstr>
  </property>
  <property fmtid="{D5CDD505-2E9C-101B-9397-08002B2CF9AE}" pid="8" name="MSIP_Label_d899a617-f30e-4fb8-b81c-fb6d0b94ac5b_ContentBits">
    <vt:lpwstr>0</vt:lpwstr>
  </property>
</Properties>
</file>