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fileSharing readOnlyRecommended="1"/>
  <workbookPr filterPrivacy="1" defaultThemeVersion="124226"/>
  <xr:revisionPtr revIDLastSave="0" documentId="13_ncr:1_{F113764D-57B1-4136-AE98-47861D1F9174}" xr6:coauthVersionLast="47" xr6:coauthVersionMax="47" xr10:uidLastSave="{00000000-0000-0000-0000-000000000000}"/>
  <bookViews>
    <workbookView xWindow="-108" yWindow="-108" windowWidth="23256" windowHeight="12576" xr2:uid="{00000000-000D-0000-FFFF-FFFF00000000}"/>
  </bookViews>
  <sheets>
    <sheet name="収容定員・入学定員" sheetId="2" r:id="rId1"/>
  </sheets>
  <definedNames>
    <definedName name="_xlnm.Print_Area" localSheetId="0">収容定員・入学定員!$A$1:$H$115</definedName>
    <definedName name="_xlnm.Print_Titles" localSheetId="0">収容定員・入学定員!$59:$60</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54" i="2" l="1"/>
  <c r="C11" i="2"/>
  <c r="L62" i="2" l="1"/>
  <c r="C47" i="2"/>
  <c r="D47" i="2"/>
  <c r="E47" i="2"/>
  <c r="F47" i="2"/>
  <c r="G47" i="2"/>
  <c r="H47" i="2"/>
  <c r="C50" i="2"/>
  <c r="D50" i="2"/>
  <c r="E50" i="2"/>
  <c r="F50" i="2"/>
  <c r="G50" i="2"/>
  <c r="H50" i="2"/>
  <c r="D54" i="2" l="1"/>
  <c r="E54" i="2"/>
  <c r="F54" i="2"/>
  <c r="G54" i="2"/>
  <c r="H54" i="2"/>
  <c r="C55" i="2"/>
  <c r="D55" i="2"/>
  <c r="E55" i="2"/>
  <c r="F55" i="2"/>
  <c r="G55" i="2"/>
  <c r="H55" i="2"/>
  <c r="H44" i="2"/>
  <c r="G44" i="2"/>
  <c r="F44" i="2"/>
  <c r="E44" i="2"/>
  <c r="D44" i="2"/>
  <c r="C44" i="2"/>
  <c r="H41" i="2"/>
  <c r="G41" i="2"/>
  <c r="F41" i="2"/>
  <c r="E41" i="2"/>
  <c r="D41" i="2"/>
  <c r="C41" i="2"/>
  <c r="H38" i="2"/>
  <c r="G38" i="2"/>
  <c r="F38" i="2"/>
  <c r="E38" i="2"/>
  <c r="D38" i="2"/>
  <c r="C38" i="2"/>
  <c r="H35" i="2"/>
  <c r="G35" i="2"/>
  <c r="F35" i="2"/>
  <c r="E35" i="2"/>
  <c r="D35" i="2"/>
  <c r="C35" i="2"/>
  <c r="H32" i="2"/>
  <c r="G32" i="2"/>
  <c r="F32" i="2"/>
  <c r="E32" i="2"/>
  <c r="D32" i="2"/>
  <c r="C32" i="2"/>
  <c r="H29" i="2"/>
  <c r="G29" i="2"/>
  <c r="F29" i="2"/>
  <c r="E29" i="2"/>
  <c r="D29" i="2"/>
  <c r="C29" i="2"/>
  <c r="H26" i="2"/>
  <c r="G26" i="2"/>
  <c r="F26" i="2"/>
  <c r="E26" i="2"/>
  <c r="D26" i="2"/>
  <c r="C26" i="2"/>
  <c r="H23" i="2"/>
  <c r="G23" i="2"/>
  <c r="F23" i="2"/>
  <c r="E23" i="2"/>
  <c r="D23" i="2"/>
  <c r="C23" i="2"/>
  <c r="H20" i="2"/>
  <c r="G20" i="2"/>
  <c r="F20" i="2"/>
  <c r="E20" i="2"/>
  <c r="D20" i="2"/>
  <c r="C20" i="2"/>
  <c r="H17" i="2"/>
  <c r="G17" i="2"/>
  <c r="F17" i="2"/>
  <c r="E17" i="2"/>
  <c r="D17" i="2"/>
  <c r="C17" i="2"/>
  <c r="H14" i="2"/>
  <c r="G14" i="2"/>
  <c r="F14" i="2"/>
  <c r="E14" i="2"/>
  <c r="D14" i="2"/>
  <c r="C14" i="2"/>
  <c r="H11" i="2"/>
  <c r="G11" i="2"/>
  <c r="F11" i="2"/>
  <c r="E11" i="2"/>
  <c r="D11" i="2"/>
  <c r="M8" i="2"/>
  <c r="F53" i="2" l="1"/>
  <c r="E53" i="2"/>
  <c r="H53" i="2"/>
  <c r="D53" i="2"/>
  <c r="G53" i="2"/>
  <c r="C53" i="2"/>
  <c r="C56" i="2" s="1"/>
  <c r="D104" i="2" l="1"/>
  <c r="E104" i="2"/>
  <c r="F104" i="2"/>
  <c r="D105" i="2"/>
  <c r="E105" i="2"/>
  <c r="F105" i="2"/>
  <c r="C105" i="2"/>
  <c r="C104" i="2"/>
  <c r="F103" i="2" l="1"/>
  <c r="F100" i="2"/>
  <c r="F97" i="2"/>
  <c r="F94" i="2"/>
  <c r="F91" i="2"/>
  <c r="F88" i="2"/>
  <c r="F85" i="2"/>
  <c r="F82" i="2"/>
  <c r="F79" i="2"/>
  <c r="F76" i="2"/>
  <c r="F73" i="2"/>
  <c r="F70" i="2"/>
  <c r="F67" i="2"/>
  <c r="F64" i="2"/>
  <c r="F61" i="2"/>
  <c r="C61" i="2" l="1"/>
  <c r="D61" i="2"/>
  <c r="E61" i="2"/>
  <c r="E103" i="2"/>
  <c r="D103" i="2"/>
  <c r="C103" i="2"/>
  <c r="E100" i="2"/>
  <c r="D100" i="2"/>
  <c r="C100" i="2"/>
  <c r="E97" i="2"/>
  <c r="D97" i="2"/>
  <c r="C97" i="2"/>
  <c r="E94" i="2"/>
  <c r="D94" i="2"/>
  <c r="C94" i="2"/>
  <c r="E91" i="2"/>
  <c r="D91" i="2"/>
  <c r="C91" i="2"/>
  <c r="E88" i="2"/>
  <c r="D88" i="2"/>
  <c r="C88" i="2"/>
  <c r="E85" i="2"/>
  <c r="D85" i="2"/>
  <c r="C85" i="2"/>
  <c r="E82" i="2"/>
  <c r="D82" i="2"/>
  <c r="C82" i="2"/>
  <c r="E79" i="2"/>
  <c r="D79" i="2"/>
  <c r="C79" i="2"/>
  <c r="E76" i="2"/>
  <c r="D76" i="2"/>
  <c r="C76" i="2"/>
  <c r="E73" i="2"/>
  <c r="D73" i="2"/>
  <c r="C73" i="2"/>
  <c r="G73" i="2" s="1"/>
  <c r="E70" i="2"/>
  <c r="D70" i="2"/>
  <c r="C70" i="2"/>
  <c r="E67" i="2"/>
  <c r="D67" i="2"/>
  <c r="C67" i="2"/>
  <c r="E64" i="2"/>
  <c r="D64" i="2"/>
  <c r="C64" i="2"/>
  <c r="G61" i="2" l="1"/>
  <c r="G70" i="2"/>
  <c r="G67" i="2"/>
  <c r="G64" i="2"/>
  <c r="G76" i="2"/>
  <c r="G79" i="2"/>
  <c r="L49" i="2"/>
  <c r="M49" i="2" s="1"/>
  <c r="L51" i="2"/>
  <c r="M51" i="2" s="1"/>
  <c r="L48" i="2"/>
  <c r="M48" i="2" s="1"/>
  <c r="L52" i="2"/>
  <c r="M52" i="2" s="1"/>
  <c r="G82" i="2"/>
  <c r="G85" i="2"/>
  <c r="G88" i="2"/>
  <c r="G91" i="2"/>
  <c r="G94" i="2"/>
  <c r="L54" i="2"/>
  <c r="M54" i="2" s="1"/>
  <c r="L55" i="2"/>
  <c r="M55" i="2" s="1"/>
  <c r="G97" i="2"/>
  <c r="G100" i="2"/>
  <c r="L45" i="2"/>
  <c r="M45" i="2" s="1"/>
  <c r="L42" i="2"/>
  <c r="M42" i="2" s="1"/>
  <c r="L40" i="2"/>
  <c r="M40" i="2" s="1"/>
  <c r="L37" i="2"/>
  <c r="M37" i="2" s="1"/>
  <c r="L34" i="2"/>
  <c r="M34" i="2" s="1"/>
  <c r="L31" i="2"/>
  <c r="M31" i="2" s="1"/>
  <c r="L12" i="2"/>
  <c r="M12" i="2" s="1"/>
  <c r="L46" i="2"/>
  <c r="M46" i="2" s="1"/>
  <c r="L39" i="2"/>
  <c r="M39" i="2" s="1"/>
  <c r="L36" i="2"/>
  <c r="M36" i="2" s="1"/>
  <c r="L33" i="2"/>
  <c r="M33" i="2" s="1"/>
  <c r="L30" i="2"/>
  <c r="M30" i="2" s="1"/>
  <c r="L28" i="2"/>
  <c r="M28" i="2" s="1"/>
  <c r="L25" i="2"/>
  <c r="M25" i="2" s="1"/>
  <c r="L22" i="2"/>
  <c r="M22" i="2" s="1"/>
  <c r="L19" i="2"/>
  <c r="M19" i="2" s="1"/>
  <c r="L27" i="2"/>
  <c r="M27" i="2" s="1"/>
  <c r="L24" i="2"/>
  <c r="M24" i="2" s="1"/>
  <c r="L21" i="2"/>
  <c r="M21" i="2" s="1"/>
  <c r="L18" i="2"/>
  <c r="M18" i="2" s="1"/>
  <c r="L16" i="2"/>
  <c r="M16" i="2" s="1"/>
  <c r="L43" i="2"/>
  <c r="M43" i="2" s="1"/>
  <c r="L15" i="2"/>
  <c r="M15" i="2" s="1"/>
  <c r="L13" i="2"/>
  <c r="M13" i="2" s="1"/>
  <c r="G103" i="2"/>
  <c r="L63" i="2"/>
  <c r="L101" i="2"/>
  <c r="L104" i="2"/>
  <c r="L90" i="2"/>
  <c r="L74" i="2"/>
  <c r="L98" i="2"/>
  <c r="L68" i="2"/>
  <c r="L65" i="2"/>
  <c r="L89" i="2"/>
  <c r="L96" i="2"/>
  <c r="L87" i="2"/>
  <c r="L71" i="2"/>
  <c r="L95" i="2"/>
  <c r="L81" i="2"/>
  <c r="L75" i="2"/>
  <c r="L72" i="2"/>
  <c r="L69" i="2"/>
  <c r="L66" i="2"/>
  <c r="L92" i="2"/>
  <c r="L78" i="2"/>
  <c r="L102" i="2"/>
  <c r="L86" i="2"/>
  <c r="L105" i="2"/>
  <c r="L80" i="2"/>
  <c r="L77" i="2"/>
  <c r="L99" i="2"/>
  <c r="L83" i="2"/>
  <c r="L93" i="2"/>
  <c r="L84" i="2"/>
  <c r="M84" i="2" l="1"/>
  <c r="M93" i="2"/>
  <c r="M83" i="2"/>
  <c r="M99" i="2"/>
  <c r="M105" i="2"/>
  <c r="M102" i="2"/>
  <c r="M78" i="2"/>
  <c r="M92" i="2"/>
  <c r="M66" i="2"/>
  <c r="M69" i="2"/>
  <c r="M72" i="2"/>
  <c r="M75" i="2"/>
  <c r="M81" i="2"/>
  <c r="M71" i="2"/>
  <c r="M87" i="2"/>
  <c r="M63" i="2"/>
  <c r="M96" i="2"/>
  <c r="M74" i="2"/>
  <c r="M90" i="2"/>
  <c r="M101" i="2"/>
  <c r="M65" i="2"/>
  <c r="M104" i="2"/>
  <c r="M68" i="2"/>
  <c r="M77" i="2"/>
  <c r="M80" i="2"/>
  <c r="M89" i="2"/>
  <c r="M86" i="2"/>
  <c r="M95" i="2"/>
  <c r="M98" i="2"/>
  <c r="M62" i="2"/>
</calcChain>
</file>

<file path=xl/sharedStrings.xml><?xml version="1.0" encoding="utf-8"?>
<sst xmlns="http://schemas.openxmlformats.org/spreadsheetml/2006/main" count="223" uniqueCount="48">
  <si>
    <t>収容定員充足及び入学定員超過の状況</t>
    <rPh sb="0" eb="2">
      <t>シュウヨウ</t>
    </rPh>
    <rPh sb="2" eb="4">
      <t>テイイン</t>
    </rPh>
    <rPh sb="4" eb="6">
      <t>ジュウソク</t>
    </rPh>
    <rPh sb="6" eb="7">
      <t>オヨ</t>
    </rPh>
    <rPh sb="8" eb="10">
      <t>ニュウガク</t>
    </rPh>
    <rPh sb="10" eb="12">
      <t>テイイン</t>
    </rPh>
    <rPh sb="12" eb="14">
      <t>チョウカ</t>
    </rPh>
    <rPh sb="15" eb="17">
      <t>ジョウキョウ</t>
    </rPh>
    <phoneticPr fontId="1"/>
  </si>
  <si>
    <t>○○大学</t>
    <rPh sb="2" eb="4">
      <t>ダイガク</t>
    </rPh>
    <phoneticPr fontId="1"/>
  </si>
  <si>
    <t>チェックリスト</t>
    <phoneticPr fontId="1"/>
  </si>
  <si>
    <t>◆各学部（学科）の収容定員充足率（直近修業年限期間中）</t>
    <rPh sb="1" eb="4">
      <t>カクガクブ</t>
    </rPh>
    <rPh sb="5" eb="7">
      <t>ガッカ</t>
    </rPh>
    <rPh sb="9" eb="11">
      <t>シュウヨウ</t>
    </rPh>
    <rPh sb="11" eb="13">
      <t>テイイン</t>
    </rPh>
    <rPh sb="13" eb="16">
      <t>ジュウソクリツ</t>
    </rPh>
    <rPh sb="17" eb="19">
      <t>チョッキン</t>
    </rPh>
    <rPh sb="25" eb="26">
      <t>チュウ</t>
    </rPh>
    <phoneticPr fontId="1"/>
  </si>
  <si>
    <t>4000人以上</t>
    <rPh sb="4" eb="7">
      <t>ニンイジョウ</t>
    </rPh>
    <phoneticPr fontId="1"/>
  </si>
  <si>
    <t>学部等名</t>
    <rPh sb="0" eb="1">
      <t>ガク</t>
    </rPh>
    <rPh sb="1" eb="2">
      <t>ブ</t>
    </rPh>
    <rPh sb="2" eb="3">
      <t>トウ</t>
    </rPh>
    <rPh sb="3" eb="4">
      <t>メイ</t>
    </rPh>
    <phoneticPr fontId="1"/>
  </si>
  <si>
    <t>項目</t>
    <rPh sb="0" eb="2">
      <t>コウモク</t>
    </rPh>
    <phoneticPr fontId="1"/>
  </si>
  <si>
    <t>年度</t>
    <rPh sb="0" eb="2">
      <t>ネンド</t>
    </rPh>
    <phoneticPr fontId="1"/>
  </si>
  <si>
    <t>摘要率</t>
    <rPh sb="0" eb="2">
      <t>テキヨウ</t>
    </rPh>
    <rPh sb="2" eb="3">
      <t>リツ</t>
    </rPh>
    <phoneticPr fontId="1"/>
  </si>
  <si>
    <t>チェック</t>
    <phoneticPr fontId="1"/>
  </si>
  <si>
    <t>○○学部</t>
    <rPh sb="2" eb="4">
      <t>ガクブ</t>
    </rPh>
    <phoneticPr fontId="1"/>
  </si>
  <si>
    <t>収容定員充足率</t>
    <rPh sb="0" eb="2">
      <t>シュウヨウ</t>
    </rPh>
    <rPh sb="2" eb="4">
      <t>テイイン</t>
    </rPh>
    <rPh sb="4" eb="6">
      <t>ジュウソク</t>
    </rPh>
    <rPh sb="6" eb="7">
      <t>リツ</t>
    </rPh>
    <phoneticPr fontId="1"/>
  </si>
  <si>
    <t>在籍者数</t>
    <rPh sb="0" eb="2">
      <t>ザイセキ</t>
    </rPh>
    <rPh sb="2" eb="3">
      <t>シャ</t>
    </rPh>
    <rPh sb="3" eb="4">
      <t>スウ</t>
    </rPh>
    <phoneticPr fontId="1"/>
  </si>
  <si>
    <t>修業年限平均</t>
    <rPh sb="0" eb="2">
      <t>シュウギョウ</t>
    </rPh>
    <rPh sb="2" eb="4">
      <t>ネンゲン</t>
    </rPh>
    <rPh sb="4" eb="6">
      <t>ヘイキン</t>
    </rPh>
    <phoneticPr fontId="1"/>
  </si>
  <si>
    <t>収容定員</t>
    <rPh sb="0" eb="2">
      <t>シュウヨウ</t>
    </rPh>
    <rPh sb="2" eb="4">
      <t>テイイン</t>
    </rPh>
    <phoneticPr fontId="1"/>
  </si>
  <si>
    <t>単年度</t>
    <rPh sb="0" eb="3">
      <t>タンネンド</t>
    </rPh>
    <phoneticPr fontId="1"/>
  </si>
  <si>
    <t>全学部</t>
    <rPh sb="0" eb="1">
      <t>ゼン</t>
    </rPh>
    <rPh sb="1" eb="3">
      <t>ガクブ</t>
    </rPh>
    <phoneticPr fontId="1"/>
  </si>
  <si>
    <t>平均入学定員
超過率(直近4カ年）</t>
    <rPh sb="0" eb="2">
      <t>ヘイキン</t>
    </rPh>
    <rPh sb="2" eb="4">
      <t>ニュウガク</t>
    </rPh>
    <rPh sb="4" eb="6">
      <t>テイイン</t>
    </rPh>
    <rPh sb="7" eb="9">
      <t>チョウカ</t>
    </rPh>
    <rPh sb="9" eb="10">
      <t>リツ</t>
    </rPh>
    <rPh sb="11" eb="13">
      <t>チョッキン</t>
    </rPh>
    <rPh sb="15" eb="16">
      <t>ネン</t>
    </rPh>
    <phoneticPr fontId="1"/>
  </si>
  <si>
    <t>令和3年度</t>
    <phoneticPr fontId="1"/>
  </si>
  <si>
    <t>入学定員超過率</t>
    <rPh sb="0" eb="2">
      <t>ニュウガク</t>
    </rPh>
    <rPh sb="2" eb="4">
      <t>テイイン</t>
    </rPh>
    <rPh sb="4" eb="6">
      <t>チョウカ</t>
    </rPh>
    <rPh sb="6" eb="7">
      <t>リツ</t>
    </rPh>
    <phoneticPr fontId="1"/>
  </si>
  <si>
    <t>入学者数</t>
    <rPh sb="0" eb="2">
      <t>ニュウガク</t>
    </rPh>
    <rPh sb="2" eb="3">
      <t>シャ</t>
    </rPh>
    <rPh sb="3" eb="4">
      <t>スウ</t>
    </rPh>
    <phoneticPr fontId="1"/>
  </si>
  <si>
    <t>入学定員</t>
    <rPh sb="0" eb="2">
      <t>ニュウガク</t>
    </rPh>
    <rPh sb="2" eb="4">
      <t>テイイン</t>
    </rPh>
    <phoneticPr fontId="1"/>
  </si>
  <si>
    <t>入学定員超過率</t>
    <phoneticPr fontId="1"/>
  </si>
  <si>
    <t>入学者数</t>
    <phoneticPr fontId="1"/>
  </si>
  <si>
    <t>入学定員</t>
    <phoneticPr fontId="1"/>
  </si>
  <si>
    <t>【記入要領】</t>
    <rPh sb="1" eb="3">
      <t>キニュウ</t>
    </rPh>
    <rPh sb="3" eb="5">
      <t>ヨウリョウ</t>
    </rPh>
    <phoneticPr fontId="1"/>
  </si>
  <si>
    <t>1．本調査票は大学ごとに作成してください。</t>
    <rPh sb="2" eb="3">
      <t>ホン</t>
    </rPh>
    <rPh sb="3" eb="6">
      <t>チョウサヒョウ</t>
    </rPh>
    <rPh sb="7" eb="9">
      <t>ダイガク</t>
    </rPh>
    <rPh sb="12" eb="14">
      <t>サクセイ</t>
    </rPh>
    <phoneticPr fontId="1"/>
  </si>
  <si>
    <t>2．学部等名、項目（収容定員・在籍者数・入学定員・入学者数）の各欄を記入して下さい。</t>
    <rPh sb="2" eb="4">
      <t>ガクブ</t>
    </rPh>
    <rPh sb="4" eb="5">
      <t>トウ</t>
    </rPh>
    <rPh sb="5" eb="6">
      <t>メイ</t>
    </rPh>
    <rPh sb="7" eb="9">
      <t>コウモク</t>
    </rPh>
    <rPh sb="10" eb="12">
      <t>シュウヨウ</t>
    </rPh>
    <rPh sb="12" eb="14">
      <t>テイイン</t>
    </rPh>
    <rPh sb="15" eb="18">
      <t>ザイセキシャ</t>
    </rPh>
    <rPh sb="18" eb="19">
      <t>スウ</t>
    </rPh>
    <rPh sb="20" eb="22">
      <t>ニュウガク</t>
    </rPh>
    <rPh sb="22" eb="24">
      <t>テイイン</t>
    </rPh>
    <rPh sb="31" eb="32">
      <t>カク</t>
    </rPh>
    <rPh sb="32" eb="33">
      <t>ラン</t>
    </rPh>
    <rPh sb="34" eb="36">
      <t>キニュウ</t>
    </rPh>
    <rPh sb="38" eb="39">
      <t>クダ</t>
    </rPh>
    <phoneticPr fontId="1"/>
  </si>
  <si>
    <t>4．行が足りない場合は適宜追加挿入して下さい。</t>
    <rPh sb="2" eb="3">
      <t>ギョウ</t>
    </rPh>
    <rPh sb="4" eb="5">
      <t>タ</t>
    </rPh>
    <rPh sb="8" eb="10">
      <t>バアイ</t>
    </rPh>
    <rPh sb="11" eb="13">
      <t>テキギ</t>
    </rPh>
    <rPh sb="13" eb="15">
      <t>ツイカ</t>
    </rPh>
    <rPh sb="15" eb="17">
      <t>ソウニュウ</t>
    </rPh>
    <rPh sb="19" eb="20">
      <t>クダ</t>
    </rPh>
    <phoneticPr fontId="1"/>
  </si>
  <si>
    <t>5．入学者数は各年度の5月1日時点の人数を記入して下さい。</t>
    <rPh sb="2" eb="4">
      <t>ニュウガク</t>
    </rPh>
    <rPh sb="4" eb="5">
      <t>シャ</t>
    </rPh>
    <rPh sb="5" eb="6">
      <t>スウ</t>
    </rPh>
    <rPh sb="7" eb="10">
      <t>カクネンド</t>
    </rPh>
    <rPh sb="12" eb="13">
      <t>ガツ</t>
    </rPh>
    <rPh sb="14" eb="15">
      <t>ニチ</t>
    </rPh>
    <rPh sb="15" eb="17">
      <t>ジテン</t>
    </rPh>
    <rPh sb="18" eb="20">
      <t>ニンズウ</t>
    </rPh>
    <rPh sb="21" eb="23">
      <t>キニュウ</t>
    </rPh>
    <rPh sb="25" eb="26">
      <t>クダ</t>
    </rPh>
    <phoneticPr fontId="1"/>
  </si>
  <si>
    <t>6．収容定員充足率及び入学定員超過率は小数点第2位まで（第3位切り捨て）自動計算されます。</t>
    <rPh sb="2" eb="4">
      <t>シュウヨウ</t>
    </rPh>
    <rPh sb="4" eb="6">
      <t>テイイン</t>
    </rPh>
    <rPh sb="6" eb="9">
      <t>ジュウソクリツ</t>
    </rPh>
    <rPh sb="9" eb="10">
      <t>オヨ</t>
    </rPh>
    <rPh sb="11" eb="13">
      <t>ニュウガク</t>
    </rPh>
    <rPh sb="13" eb="15">
      <t>テイイン</t>
    </rPh>
    <rPh sb="15" eb="17">
      <t>チョウカ</t>
    </rPh>
    <rPh sb="17" eb="18">
      <t>リツ</t>
    </rPh>
    <rPh sb="19" eb="22">
      <t>ショウスウテン</t>
    </rPh>
    <rPh sb="22" eb="23">
      <t>ダイ</t>
    </rPh>
    <rPh sb="24" eb="25">
      <t>イ</t>
    </rPh>
    <rPh sb="28" eb="29">
      <t>ダイ</t>
    </rPh>
    <rPh sb="30" eb="31">
      <t>イ</t>
    </rPh>
    <rPh sb="31" eb="32">
      <t>キ</t>
    </rPh>
    <rPh sb="33" eb="34">
      <t>ス</t>
    </rPh>
    <phoneticPr fontId="1"/>
  </si>
  <si>
    <t>7．入学定員に編入学定員は含めないでください。</t>
    <rPh sb="2" eb="4">
      <t>ニュウガク</t>
    </rPh>
    <rPh sb="4" eb="6">
      <t>テイイン</t>
    </rPh>
    <rPh sb="13" eb="14">
      <t>フク</t>
    </rPh>
    <phoneticPr fontId="1"/>
  </si>
  <si>
    <t>令和5年度</t>
    <rPh sb="0" eb="2">
      <t>レイワ</t>
    </rPh>
    <rPh sb="3" eb="4">
      <t>ネン</t>
    </rPh>
    <rPh sb="4" eb="5">
      <t>ド</t>
    </rPh>
    <phoneticPr fontId="1"/>
  </si>
  <si>
    <t>令和4年度</t>
    <rPh sb="0" eb="2">
      <t>レイワ</t>
    </rPh>
    <rPh sb="3" eb="5">
      <t>ネンド</t>
    </rPh>
    <rPh sb="4" eb="5">
      <t>ド</t>
    </rPh>
    <phoneticPr fontId="1"/>
  </si>
  <si>
    <t>令和3年度</t>
    <rPh sb="0" eb="2">
      <t>レイワ</t>
    </rPh>
    <rPh sb="3" eb="4">
      <t>ネン</t>
    </rPh>
    <rPh sb="4" eb="5">
      <t>ド</t>
    </rPh>
    <phoneticPr fontId="1"/>
  </si>
  <si>
    <t>令和2年度</t>
    <rPh sb="0" eb="2">
      <t>レイワ</t>
    </rPh>
    <rPh sb="3" eb="5">
      <t>ネンド</t>
    </rPh>
    <rPh sb="4" eb="5">
      <t>ド</t>
    </rPh>
    <phoneticPr fontId="1"/>
  </si>
  <si>
    <t>平成30年度</t>
    <rPh sb="0" eb="2">
      <t>ヘイセイ</t>
    </rPh>
    <rPh sb="4" eb="6">
      <t>ネンド</t>
    </rPh>
    <rPh sb="5" eb="6">
      <t>ド</t>
    </rPh>
    <phoneticPr fontId="1"/>
  </si>
  <si>
    <t>令和元年度</t>
    <rPh sb="0" eb="2">
      <t>レイワ</t>
    </rPh>
    <rPh sb="2" eb="3">
      <t>ガン</t>
    </rPh>
    <rPh sb="3" eb="4">
      <t>ネン</t>
    </rPh>
    <rPh sb="4" eb="5">
      <t>ド</t>
    </rPh>
    <phoneticPr fontId="1"/>
  </si>
  <si>
    <t>令和4年度</t>
    <phoneticPr fontId="1"/>
  </si>
  <si>
    <t>3．学部毎に令和5年度を含む直近の情報を記入してください。なお、学科で修業年限が異なる場合は、学科ごとに記入してください。（例：医学部（医学科）、医学部（看護学科）　等）</t>
    <rPh sb="2" eb="4">
      <t>ガクブ</t>
    </rPh>
    <rPh sb="4" eb="5">
      <t>ゴト</t>
    </rPh>
    <rPh sb="6" eb="8">
      <t>レイワ</t>
    </rPh>
    <rPh sb="9" eb="11">
      <t>ネンド</t>
    </rPh>
    <rPh sb="12" eb="13">
      <t>フク</t>
    </rPh>
    <rPh sb="14" eb="16">
      <t>チョッキン</t>
    </rPh>
    <rPh sb="17" eb="19">
      <t>ジョウホウ</t>
    </rPh>
    <rPh sb="20" eb="22">
      <t>キニュウ</t>
    </rPh>
    <rPh sb="32" eb="34">
      <t>ガッカ</t>
    </rPh>
    <rPh sb="35" eb="37">
      <t>シュウギョウ</t>
    </rPh>
    <rPh sb="37" eb="39">
      <t>ネンゲン</t>
    </rPh>
    <rPh sb="40" eb="41">
      <t>コト</t>
    </rPh>
    <rPh sb="43" eb="45">
      <t>バアイ</t>
    </rPh>
    <rPh sb="47" eb="49">
      <t>ガッカ</t>
    </rPh>
    <rPh sb="52" eb="54">
      <t>キニュウ</t>
    </rPh>
    <rPh sb="62" eb="63">
      <t>レイ</t>
    </rPh>
    <rPh sb="64" eb="66">
      <t>イガク</t>
    </rPh>
    <rPh sb="66" eb="67">
      <t>ブ</t>
    </rPh>
    <rPh sb="68" eb="70">
      <t>イガク</t>
    </rPh>
    <rPh sb="70" eb="71">
      <t>カ</t>
    </rPh>
    <rPh sb="73" eb="75">
      <t>イガク</t>
    </rPh>
    <rPh sb="75" eb="76">
      <t>ブ</t>
    </rPh>
    <rPh sb="77" eb="79">
      <t>カンゴ</t>
    </rPh>
    <rPh sb="79" eb="81">
      <t>ガッカ</t>
    </rPh>
    <rPh sb="83" eb="84">
      <t>トウ</t>
    </rPh>
    <phoneticPr fontId="1"/>
  </si>
  <si>
    <t>8．完成年度を迎えていない学部の設置以前の年度の各欄及び修業年限が4年の学部における平成30・令和元年度の収容定員・在籍者数欄については、いずれも空欄で結構です。</t>
    <rPh sb="47" eb="49">
      <t>レイワ</t>
    </rPh>
    <rPh sb="49" eb="50">
      <t>ガン</t>
    </rPh>
    <phoneticPr fontId="1"/>
  </si>
  <si>
    <t>大学規模（収容定員）</t>
    <rPh sb="0" eb="2">
      <t>ダイガク</t>
    </rPh>
    <rPh sb="2" eb="4">
      <t>キボ</t>
    </rPh>
    <rPh sb="5" eb="7">
      <t>シュウヨウ</t>
    </rPh>
    <rPh sb="7" eb="9">
      <t>テイイン</t>
    </rPh>
    <phoneticPr fontId="1"/>
  </si>
  <si>
    <t>※プルダウンリストから選択</t>
    <rPh sb="11" eb="13">
      <t>センタク</t>
    </rPh>
    <phoneticPr fontId="1"/>
  </si>
  <si>
    <t>学部規模（入学定員）</t>
    <rPh sb="0" eb="2">
      <t>ガクブ</t>
    </rPh>
    <rPh sb="2" eb="4">
      <t>キボ</t>
    </rPh>
    <rPh sb="5" eb="7">
      <t>ニュウガク</t>
    </rPh>
    <rPh sb="7" eb="9">
      <t>テイイン</t>
    </rPh>
    <phoneticPr fontId="1"/>
  </si>
  <si>
    <t>※数値を入力</t>
    <rPh sb="1" eb="3">
      <t>スウチ</t>
    </rPh>
    <rPh sb="4" eb="6">
      <t>ニュウリョク</t>
    </rPh>
    <phoneticPr fontId="1"/>
  </si>
  <si>
    <t>学部規模（入学定員）区分</t>
    <rPh sb="0" eb="2">
      <t>ガクブ</t>
    </rPh>
    <rPh sb="2" eb="4">
      <t>キボ</t>
    </rPh>
    <rPh sb="5" eb="7">
      <t>ニュウガク</t>
    </rPh>
    <rPh sb="7" eb="9">
      <t>テイイン</t>
    </rPh>
    <rPh sb="10" eb="12">
      <t>クブン</t>
    </rPh>
    <phoneticPr fontId="1"/>
  </si>
  <si>
    <t>令和２年度から令和５年度の平均収容定員充足率</t>
    <rPh sb="0" eb="2">
      <t>レイワ</t>
    </rPh>
    <rPh sb="3" eb="5">
      <t>ネンド</t>
    </rPh>
    <rPh sb="7" eb="9">
      <t>レイワ</t>
    </rPh>
    <rPh sb="10" eb="12">
      <t>ネンド</t>
    </rPh>
    <rPh sb="13" eb="15">
      <t>ヘイキン</t>
    </rPh>
    <rPh sb="15" eb="17">
      <t>シュウヨウ</t>
    </rPh>
    <rPh sb="17" eb="19">
      <t>テイイン</t>
    </rPh>
    <rPh sb="19" eb="22">
      <t>ジュウソクリツ</t>
    </rPh>
    <phoneticPr fontId="1"/>
  </si>
  <si>
    <r>
      <t>◆各学部（学科）の入学定員超過率（直近４カ年）　　</t>
    </r>
    <r>
      <rPr>
        <b/>
        <sz val="10"/>
        <color rgb="FFFF0000"/>
        <rFont val="ＭＳ Ｐゴシック"/>
        <family val="3"/>
        <charset val="128"/>
        <scheme val="major"/>
      </rPr>
      <t>※申請資格ⅸ）及びⅹ）について、「従前の取扱い」により申請する場合のみ、必ず記入すること。</t>
    </r>
    <rPh sb="1" eb="4">
      <t>カクガクブ</t>
    </rPh>
    <rPh sb="5" eb="7">
      <t>ガッカ</t>
    </rPh>
    <rPh sb="9" eb="11">
      <t>ニュウガク</t>
    </rPh>
    <rPh sb="11" eb="13">
      <t>テイイン</t>
    </rPh>
    <rPh sb="13" eb="15">
      <t>チョウカ</t>
    </rPh>
    <rPh sb="15" eb="16">
      <t>リツ</t>
    </rPh>
    <rPh sb="26" eb="28">
      <t>シンセイ</t>
    </rPh>
    <rPh sb="28" eb="30">
      <t>シカク</t>
    </rPh>
    <rPh sb="32" eb="33">
      <t>オヨ</t>
    </rPh>
    <rPh sb="42" eb="44">
      <t>ジュウゼン</t>
    </rPh>
    <rPh sb="45" eb="47">
      <t>トリアツカ</t>
    </rPh>
    <rPh sb="52" eb="54">
      <t>シンセイ</t>
    </rPh>
    <rPh sb="56" eb="58">
      <t>バアイ</t>
    </rPh>
    <rPh sb="61" eb="62">
      <t>カナラ</t>
    </rPh>
    <rPh sb="63" eb="65">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</si>
</sst>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00\)_ "/>
    <numFmt numFmtId="178" formatCode="0_ "/>
  </numFmts>
  <fonts count="6"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scheme val="major"/>
    </font>
    <font>
      <sz val="9"/>
      <color theme="1"/>
      <name val="ＭＳ Ｐゴシック"/>
      <family val="3"/>
      <charset val="128"/>
      <scheme val="major"/>
    </font>
    <font>
      <b/>
      <sz val="14"/>
      <color theme="1"/>
      <name val="ＭＳ Ｐゴシック"/>
      <family val="3"/>
      <charset val="128"/>
      <scheme val="major"/>
    </font>
    <font>
      <b/>
      <sz val="10"/>
      <color rgb="FFFF0000"/>
      <name val="ＭＳ Ｐゴシック"/>
      <family val="3"/>
      <charset val="128"/>
      <scheme val="major"/>
    </font>
  </fonts>
  <fills count="5">
    <fill>
      <patternFill patternType="none"/>
    </fill>
    <fill>
      <patternFill patternType="gray125"/>
    </fill>
    <fill>
      <patternFill patternType="solid">
        <fgColor rgb="FF66FF99"/>
        <bgColor indexed="64"/>
      </patternFill>
    </fill>
    <fill>
      <patternFill patternType="solid">
        <fgColor theme="0" tint="-0.14996795556505021"/>
        <bgColor indexed="64"/>
      </patternFill>
    </fill>
    <fill>
      <patternFill patternType="solid">
        <fgColor theme="0" tint="-0.14999847407452621"/>
        <bgColor indexed="64"/>
      </patternFill>
    </fill>
  </fills>
  <borders count="3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style="thin">
        <color auto="1"/>
      </left>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style="thin">
        <color auto="1"/>
      </top>
      <bottom/>
      <diagonal/>
    </border>
    <border>
      <left/>
      <right style="thin">
        <color auto="1"/>
      </right>
      <top/>
      <bottom/>
      <diagonal/>
    </border>
    <border>
      <left style="double">
        <color auto="1"/>
      </left>
      <right style="thin">
        <color auto="1"/>
      </right>
      <top style="double">
        <color auto="1"/>
      </top>
      <bottom/>
      <diagonal/>
    </border>
    <border>
      <left/>
      <right/>
      <top style="double">
        <color auto="1"/>
      </top>
      <bottom/>
      <diagonal/>
    </border>
    <border>
      <left style="thin">
        <color auto="1"/>
      </left>
      <right style="thin">
        <color auto="1"/>
      </right>
      <top style="double">
        <color auto="1"/>
      </top>
      <bottom/>
      <diagonal/>
    </border>
    <border>
      <left style="thin">
        <color auto="1"/>
      </left>
      <right style="double">
        <color auto="1"/>
      </right>
      <top style="double">
        <color auto="1"/>
      </top>
      <bottom/>
      <diagonal/>
    </border>
    <border>
      <left style="double">
        <color auto="1"/>
      </left>
      <right style="thin">
        <color auto="1"/>
      </right>
      <top/>
      <bottom/>
      <diagonal/>
    </border>
    <border>
      <left style="thin">
        <color auto="1"/>
      </left>
      <right style="double">
        <color auto="1"/>
      </right>
      <top/>
      <bottom/>
      <diagonal/>
    </border>
    <border>
      <left style="double">
        <color auto="1"/>
      </left>
      <right style="thin">
        <color auto="1"/>
      </right>
      <top/>
      <bottom style="double">
        <color auto="1"/>
      </bottom>
      <diagonal/>
    </border>
    <border>
      <left style="thin">
        <color auto="1"/>
      </left>
      <right style="thin">
        <color auto="1"/>
      </right>
      <top/>
      <bottom style="double">
        <color auto="1"/>
      </bottom>
      <diagonal/>
    </border>
    <border>
      <left style="thin">
        <color auto="1"/>
      </left>
      <right style="double">
        <color auto="1"/>
      </right>
      <top/>
      <bottom style="double">
        <color auto="1"/>
      </bottom>
      <diagonal/>
    </border>
    <border>
      <left/>
      <right style="thin">
        <color auto="1"/>
      </right>
      <top style="double">
        <color auto="1"/>
      </top>
      <bottom/>
      <diagonal/>
    </border>
    <border>
      <left/>
      <right style="thin">
        <color auto="1"/>
      </right>
      <top/>
      <bottom style="double">
        <color auto="1"/>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diagonalUp="1">
      <left style="thin">
        <color indexed="64"/>
      </left>
      <right style="thin">
        <color indexed="64"/>
      </right>
      <top/>
      <bottom/>
      <diagonal style="thin">
        <color auto="1"/>
      </diagonal>
    </border>
    <border diagonalUp="1">
      <left style="thin">
        <color indexed="64"/>
      </left>
      <right style="thin">
        <color indexed="64"/>
      </right>
      <top/>
      <bottom style="thin">
        <color auto="1"/>
      </bottom>
      <diagonal style="thin">
        <color auto="1"/>
      </diagonal>
    </border>
    <border>
      <left style="thin">
        <color auto="1"/>
      </left>
      <right/>
      <top style="double">
        <color auto="1"/>
      </top>
      <bottom/>
      <diagonal/>
    </border>
    <border diagonalUp="1">
      <left style="thin">
        <color indexed="64"/>
      </left>
      <right style="double">
        <color auto="1"/>
      </right>
      <top/>
      <bottom/>
      <diagonal style="thin">
        <color auto="1"/>
      </diagonal>
    </border>
    <border>
      <left style="thin">
        <color auto="1"/>
      </left>
      <right/>
      <top/>
      <bottom style="double">
        <color auto="1"/>
      </bottom>
      <diagonal/>
    </border>
    <border diagonalUp="1">
      <left style="thin">
        <color indexed="64"/>
      </left>
      <right style="double">
        <color auto="1"/>
      </right>
      <top/>
      <bottom style="double">
        <color auto="1"/>
      </bottom>
      <diagonal style="thin">
        <color auto="1"/>
      </diagonal>
    </border>
  </borders>
  <cellStyleXfs count="1">
    <xf numFmtId="0" fontId="0" fillId="0" borderId="0">
      <alignment vertical="center"/>
    </xf>
  </cellStyleXfs>
  <cellXfs count="64">
    <xf numFmtId="0" fontId="0" fillId="0" borderId="0" xfId="0">
      <alignment vertical="center"/>
    </xf>
    <xf numFmtId="0" fontId="2" fillId="0" borderId="0" xfId="0" applyFont="1">
      <alignment vertical="center"/>
    </xf>
    <xf numFmtId="0" fontId="2" fillId="2" borderId="2" xfId="0" applyFont="1" applyFill="1" applyBorder="1">
      <alignment vertical="center"/>
    </xf>
    <xf numFmtId="0" fontId="2" fillId="2" borderId="4" xfId="0" applyFont="1" applyFill="1" applyBorder="1">
      <alignment vertical="center"/>
    </xf>
    <xf numFmtId="0" fontId="2" fillId="2" borderId="3" xfId="0" applyFont="1" applyFill="1" applyBorder="1">
      <alignment vertical="center"/>
    </xf>
    <xf numFmtId="0" fontId="2" fillId="2" borderId="6" xfId="0" applyFont="1" applyFill="1" applyBorder="1">
      <alignment vertical="center"/>
    </xf>
    <xf numFmtId="0" fontId="2" fillId="2" borderId="1" xfId="0" applyFont="1" applyFill="1" applyBorder="1" applyAlignment="1">
      <alignment horizontal="center" vertical="center"/>
    </xf>
    <xf numFmtId="0" fontId="2" fillId="0" borderId="4" xfId="0" applyFont="1" applyBorder="1">
      <alignment vertical="center"/>
    </xf>
    <xf numFmtId="177" fontId="2" fillId="3" borderId="4" xfId="0" applyNumberFormat="1" applyFont="1" applyFill="1" applyBorder="1">
      <alignment vertical="center"/>
    </xf>
    <xf numFmtId="0" fontId="2" fillId="2" borderId="5" xfId="0" applyFont="1" applyFill="1" applyBorder="1">
      <alignment vertical="center"/>
    </xf>
    <xf numFmtId="176" fontId="2" fillId="0" borderId="5" xfId="0" applyNumberFormat="1" applyFont="1" applyBorder="1">
      <alignment vertical="center"/>
    </xf>
    <xf numFmtId="176" fontId="2" fillId="0" borderId="6" xfId="0" applyNumberFormat="1" applyFont="1" applyBorder="1">
      <alignment vertical="center"/>
    </xf>
    <xf numFmtId="0" fontId="3" fillId="0" borderId="0" xfId="0" applyFont="1">
      <alignment vertical="center"/>
    </xf>
    <xf numFmtId="0" fontId="2" fillId="0" borderId="10" xfId="0" applyFont="1" applyBorder="1" applyAlignment="1">
      <alignment horizontal="center" vertical="center"/>
    </xf>
    <xf numFmtId="0" fontId="2" fillId="0" borderId="0" xfId="0" applyFont="1" applyAlignment="1">
      <alignment vertical="center" shrinkToFit="1"/>
    </xf>
    <xf numFmtId="0" fontId="2" fillId="0" borderId="0" xfId="0" applyFont="1" applyAlignment="1">
      <alignment horizontal="center" vertical="center"/>
    </xf>
    <xf numFmtId="0" fontId="4" fillId="0" borderId="0" xfId="0" applyFont="1">
      <alignment vertical="center"/>
    </xf>
    <xf numFmtId="176" fontId="2" fillId="0" borderId="11" xfId="0" applyNumberFormat="1" applyFont="1" applyBorder="1">
      <alignment vertical="center"/>
    </xf>
    <xf numFmtId="177" fontId="2" fillId="3" borderId="2" xfId="0" applyNumberFormat="1" applyFont="1" applyFill="1" applyBorder="1">
      <alignment vertical="center"/>
    </xf>
    <xf numFmtId="176" fontId="2" fillId="0" borderId="12" xfId="0" applyNumberFormat="1" applyFont="1" applyBorder="1">
      <alignment vertical="center"/>
    </xf>
    <xf numFmtId="176" fontId="2" fillId="0" borderId="3" xfId="0" applyNumberFormat="1" applyFont="1" applyBorder="1">
      <alignment vertical="center"/>
    </xf>
    <xf numFmtId="0" fontId="2" fillId="2" borderId="12" xfId="0" applyFont="1" applyFill="1" applyBorder="1">
      <alignment vertical="center"/>
    </xf>
    <xf numFmtId="177" fontId="2" fillId="3" borderId="13" xfId="0" applyNumberFormat="1" applyFont="1" applyFill="1" applyBorder="1">
      <alignment vertical="center"/>
    </xf>
    <xf numFmtId="176" fontId="2" fillId="0" borderId="14" xfId="0" applyNumberFormat="1" applyFont="1" applyBorder="1">
      <alignment vertical="center"/>
    </xf>
    <xf numFmtId="0" fontId="2" fillId="2" borderId="7" xfId="0" applyFont="1" applyFill="1" applyBorder="1" applyAlignment="1">
      <alignment horizontal="center" vertical="center"/>
    </xf>
    <xf numFmtId="0" fontId="2" fillId="2" borderId="9" xfId="0" applyFont="1" applyFill="1" applyBorder="1" applyAlignment="1">
      <alignment horizontal="center" vertical="center"/>
    </xf>
    <xf numFmtId="176" fontId="2" fillId="0" borderId="0" xfId="0" applyNumberFormat="1" applyFont="1">
      <alignment vertical="center"/>
    </xf>
    <xf numFmtId="177" fontId="2" fillId="3" borderId="15" xfId="0" applyNumberFormat="1" applyFont="1" applyFill="1" applyBorder="1">
      <alignment vertical="center"/>
    </xf>
    <xf numFmtId="177" fontId="2" fillId="3" borderId="16" xfId="0" applyNumberFormat="1" applyFont="1" applyFill="1" applyBorder="1">
      <alignment vertical="center"/>
    </xf>
    <xf numFmtId="177" fontId="2" fillId="3" borderId="17" xfId="0" applyNumberFormat="1" applyFont="1" applyFill="1" applyBorder="1">
      <alignment vertical="center"/>
    </xf>
    <xf numFmtId="177" fontId="2" fillId="3" borderId="18" xfId="0" applyNumberFormat="1" applyFont="1" applyFill="1" applyBorder="1">
      <alignment vertical="center"/>
    </xf>
    <xf numFmtId="176" fontId="2" fillId="0" borderId="19" xfId="0" applyNumberFormat="1" applyFont="1" applyBorder="1">
      <alignment vertical="center"/>
    </xf>
    <xf numFmtId="176" fontId="2" fillId="0" borderId="20" xfId="0" applyNumberFormat="1" applyFont="1" applyBorder="1">
      <alignment vertical="center"/>
    </xf>
    <xf numFmtId="176" fontId="2" fillId="0" borderId="21" xfId="0" applyNumberFormat="1" applyFont="1" applyBorder="1">
      <alignment vertical="center"/>
    </xf>
    <xf numFmtId="176" fontId="2" fillId="0" borderId="22" xfId="0" applyNumberFormat="1" applyFont="1" applyBorder="1">
      <alignment vertical="center"/>
    </xf>
    <xf numFmtId="176" fontId="2" fillId="0" borderId="23" xfId="0" applyNumberFormat="1" applyFont="1" applyBorder="1">
      <alignment vertical="center"/>
    </xf>
    <xf numFmtId="177" fontId="2" fillId="3" borderId="24" xfId="0" applyNumberFormat="1" applyFont="1" applyFill="1" applyBorder="1">
      <alignment vertical="center"/>
    </xf>
    <xf numFmtId="176" fontId="2" fillId="0" borderId="25" xfId="0" applyNumberFormat="1" applyFont="1" applyBorder="1">
      <alignment vertical="center"/>
    </xf>
    <xf numFmtId="0" fontId="2" fillId="0" borderId="29" xfId="0" applyFont="1" applyBorder="1">
      <alignment vertical="center"/>
    </xf>
    <xf numFmtId="0" fontId="2" fillId="0" borderId="30" xfId="0" applyFont="1" applyBorder="1">
      <alignment vertical="center"/>
    </xf>
    <xf numFmtId="177" fontId="2" fillId="3" borderId="31" xfId="0" applyNumberFormat="1" applyFont="1" applyFill="1" applyBorder="1">
      <alignment vertical="center"/>
    </xf>
    <xf numFmtId="0" fontId="2" fillId="0" borderId="32" xfId="0" applyFont="1" applyBorder="1">
      <alignment vertical="center"/>
    </xf>
    <xf numFmtId="176" fontId="2" fillId="0" borderId="33" xfId="0" applyNumberFormat="1" applyFont="1" applyBorder="1">
      <alignment vertical="center"/>
    </xf>
    <xf numFmtId="0" fontId="2" fillId="0" borderId="34" xfId="0" applyFont="1" applyBorder="1">
      <alignment vertical="center"/>
    </xf>
    <xf numFmtId="0" fontId="2" fillId="2" borderId="7" xfId="0" applyFont="1" applyFill="1" applyBorder="1" applyAlignment="1">
      <alignment horizontal="left" vertical="center"/>
    </xf>
    <xf numFmtId="0" fontId="2" fillId="2" borderId="9" xfId="0" applyFont="1" applyFill="1" applyBorder="1" applyAlignment="1">
      <alignment horizontal="left" vertical="center"/>
    </xf>
    <xf numFmtId="0" fontId="2" fillId="0" borderId="7" xfId="0" applyFont="1" applyBorder="1" applyAlignment="1">
      <alignment horizontal="center" vertical="center"/>
    </xf>
    <xf numFmtId="0" fontId="2" fillId="0" borderId="9" xfId="0" applyFont="1" applyBorder="1" applyAlignment="1">
      <alignment horizontal="center" vertical="center"/>
    </xf>
    <xf numFmtId="176" fontId="2" fillId="0" borderId="7" xfId="0" applyNumberFormat="1" applyFont="1" applyBorder="1" applyAlignment="1">
      <alignment horizontal="center" vertical="center"/>
    </xf>
    <xf numFmtId="176" fontId="2" fillId="0" borderId="9" xfId="0" applyNumberFormat="1" applyFont="1" applyBorder="1" applyAlignment="1">
      <alignment horizontal="center" vertical="center"/>
    </xf>
    <xf numFmtId="0" fontId="2" fillId="2" borderId="4" xfId="0" applyFont="1" applyFill="1" applyBorder="1" applyAlignment="1">
      <alignment horizontal="center" vertical="center"/>
    </xf>
    <xf numFmtId="0" fontId="0" fillId="0" borderId="6" xfId="0" applyBorder="1" applyAlignment="1">
      <alignment horizontal="center" vertical="center"/>
    </xf>
    <xf numFmtId="0" fontId="0" fillId="0" borderId="3" xfId="0" applyBorder="1" applyAlignment="1">
      <alignment horizontal="center" vertical="center"/>
    </xf>
    <xf numFmtId="0" fontId="3" fillId="2" borderId="4" xfId="0" applyFont="1" applyFill="1" applyBorder="1" applyAlignment="1">
      <alignment horizontal="center" vertical="center" wrapText="1"/>
    </xf>
    <xf numFmtId="0" fontId="3"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2" xfId="0" applyFont="1" applyFill="1" applyBorder="1" applyAlignment="1">
      <alignment horizontal="center" vertical="center"/>
    </xf>
    <xf numFmtId="178" fontId="0" fillId="2" borderId="7" xfId="0" applyNumberFormat="1" applyFill="1" applyBorder="1" applyAlignment="1">
      <alignment horizontal="center" vertical="center" shrinkToFit="1"/>
    </xf>
    <xf numFmtId="178" fontId="0" fillId="2" borderId="8" xfId="0" applyNumberFormat="1" applyFill="1" applyBorder="1" applyAlignment="1">
      <alignment horizontal="center" vertical="center" shrinkToFit="1"/>
    </xf>
    <xf numFmtId="177" fontId="0" fillId="4" borderId="26" xfId="0" applyNumberFormat="1" applyFill="1" applyBorder="1" applyAlignment="1">
      <alignment horizontal="center" vertical="center"/>
    </xf>
    <xf numFmtId="0" fontId="0" fillId="4" borderId="27" xfId="0" applyFill="1" applyBorder="1" applyAlignment="1">
      <alignment horizontal="center" vertical="center"/>
    </xf>
    <xf numFmtId="0" fontId="0" fillId="4" borderId="28" xfId="0" applyFill="1" applyBorder="1" applyAlignment="1">
      <alignment horizontal="center" vertical="center"/>
    </xf>
  </cellXfs>
  <cellStyles count="1">
    <cellStyle name="標準" xfId="0" builtinId="0"/>
  </cellStyles>
  <dxfs count="0"/>
  <tableStyles count="0" defaultTableStyle="TableStyleMedium9" defaultPivotStyle="PivotStyleLight16"/>
  <colors>
    <mruColors>
      <color rgb="FF66FF99"/>
      <color rgb="FF66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115"/>
  <sheetViews>
    <sheetView tabSelected="1" view="pageBreakPreview" zoomScaleNormal="75" zoomScaleSheetLayoutView="100" workbookViewId="0">
      <selection activeCell="G18" sqref="G18"/>
    </sheetView>
  </sheetViews>
  <sheetFormatPr defaultColWidth="9" defaultRowHeight="13.2" x14ac:dyDescent="0.2"/>
  <cols>
    <col min="1" max="1" width="20" style="1" customWidth="1"/>
    <col min="2" max="2" width="17.44140625" style="1" customWidth="1"/>
    <col min="3" max="8" width="15" style="1" customWidth="1"/>
    <col min="9" max="9" width="9" style="1" customWidth="1"/>
    <col min="10" max="10" width="9" style="1"/>
    <col min="11" max="13" width="9" style="1" hidden="1" customWidth="1"/>
    <col min="14" max="16384" width="9" style="1"/>
  </cols>
  <sheetData>
    <row r="1" spans="1:13" ht="17.25" customHeight="1" x14ac:dyDescent="0.2">
      <c r="A1" s="16" t="s">
        <v>0</v>
      </c>
    </row>
    <row r="2" spans="1:13" ht="17.25" customHeight="1" x14ac:dyDescent="0.2">
      <c r="H2" s="13" t="s">
        <v>1</v>
      </c>
      <c r="K2" s="1" t="s">
        <v>2</v>
      </c>
    </row>
    <row r="3" spans="1:13" ht="17.25" customHeight="1" x14ac:dyDescent="0.2">
      <c r="I3" s="15"/>
    </row>
    <row r="4" spans="1:13" ht="17.25" customHeight="1" x14ac:dyDescent="0.2">
      <c r="A4" s="44" t="s">
        <v>41</v>
      </c>
      <c r="B4" s="45"/>
      <c r="C4" s="46"/>
      <c r="D4" s="47"/>
      <c r="E4" s="12" t="s">
        <v>42</v>
      </c>
      <c r="I4" s="15"/>
    </row>
    <row r="5" spans="1:13" ht="17.25" customHeight="1" x14ac:dyDescent="0.2">
      <c r="A5" s="44" t="s">
        <v>43</v>
      </c>
      <c r="B5" s="45"/>
      <c r="C5" s="48"/>
      <c r="D5" s="49"/>
      <c r="E5" s="12" t="s">
        <v>44</v>
      </c>
      <c r="I5" s="15"/>
    </row>
    <row r="6" spans="1:13" ht="17.25" customHeight="1" x14ac:dyDescent="0.2">
      <c r="A6" s="44" t="s">
        <v>45</v>
      </c>
      <c r="B6" s="45"/>
      <c r="C6" s="46"/>
      <c r="D6" s="47"/>
      <c r="E6" s="12" t="s">
        <v>42</v>
      </c>
      <c r="I6" s="15"/>
    </row>
    <row r="7" spans="1:13" ht="17.25" customHeight="1" x14ac:dyDescent="0.2">
      <c r="I7" s="15"/>
    </row>
    <row r="8" spans="1:13" ht="17.25" customHeight="1" x14ac:dyDescent="0.2">
      <c r="A8" t="s">
        <v>3</v>
      </c>
      <c r="B8"/>
      <c r="C8"/>
      <c r="K8" s="1" t="s">
        <v>4</v>
      </c>
      <c r="M8" s="1" t="str">
        <f>IF(C8&gt;=4000,"○","×")</f>
        <v>×</v>
      </c>
    </row>
    <row r="9" spans="1:13" x14ac:dyDescent="0.2">
      <c r="A9" s="50" t="s">
        <v>5</v>
      </c>
      <c r="B9" s="50" t="s">
        <v>6</v>
      </c>
      <c r="C9" s="55" t="s">
        <v>7</v>
      </c>
      <c r="D9" s="56"/>
      <c r="E9" s="56"/>
      <c r="F9" s="56"/>
      <c r="G9" s="56"/>
      <c r="H9" s="57"/>
      <c r="I9"/>
    </row>
    <row r="10" spans="1:13" x14ac:dyDescent="0.2">
      <c r="A10" s="51"/>
      <c r="B10" s="51"/>
      <c r="C10" s="6" t="s">
        <v>32</v>
      </c>
      <c r="D10" s="6" t="s">
        <v>33</v>
      </c>
      <c r="E10" s="6" t="s">
        <v>34</v>
      </c>
      <c r="F10" s="6" t="s">
        <v>35</v>
      </c>
      <c r="G10" s="6" t="s">
        <v>37</v>
      </c>
      <c r="H10" s="6" t="s">
        <v>36</v>
      </c>
      <c r="I10"/>
      <c r="L10" s="1" t="s">
        <v>8</v>
      </c>
      <c r="M10" s="1" t="s">
        <v>9</v>
      </c>
    </row>
    <row r="11" spans="1:13" x14ac:dyDescent="0.2">
      <c r="A11" s="7" t="s">
        <v>10</v>
      </c>
      <c r="B11" s="3" t="s">
        <v>11</v>
      </c>
      <c r="C11" s="8" t="e">
        <f>ROUNDDOWN(C12/C13,2)</f>
        <v>#DIV/0!</v>
      </c>
      <c r="D11" s="8" t="e">
        <f>ROUNDDOWN(D12/D13,2)</f>
        <v>#DIV/0!</v>
      </c>
      <c r="E11" s="8" t="e">
        <f t="shared" ref="E11" si="0">ROUNDDOWN(E12/E13,2)</f>
        <v>#DIV/0!</v>
      </c>
      <c r="F11" s="8" t="e">
        <f>ROUNDDOWN(F12/F13,2)</f>
        <v>#DIV/0!</v>
      </c>
      <c r="G11" s="8" t="e">
        <f>ROUNDDOWN(G12/G13,2)</f>
        <v>#DIV/0!</v>
      </c>
      <c r="H11" s="8" t="e">
        <f>ROUNDDOWN(H12/H13,2)</f>
        <v>#DIV/0!</v>
      </c>
      <c r="I11"/>
    </row>
    <row r="12" spans="1:13" x14ac:dyDescent="0.2">
      <c r="A12" s="9"/>
      <c r="B12" s="9" t="s">
        <v>12</v>
      </c>
      <c r="C12" s="10"/>
      <c r="D12" s="10"/>
      <c r="E12" s="10"/>
      <c r="F12" s="10"/>
      <c r="G12" s="10"/>
      <c r="H12" s="10"/>
      <c r="I12"/>
      <c r="K12" s="14" t="s">
        <v>13</v>
      </c>
      <c r="L12" s="1" t="e">
        <f>IF(#REF!="○",_xludf.IFS(C13&gt;300,1.15,(C13&gt;=100)*AND(C13&lt;300),1.2,C13&lt;100,1.25),1.25)</f>
        <v>#REF!</v>
      </c>
      <c r="M12" s="1" t="e">
        <f>IF(I11&lt;L12,"○","×")</f>
        <v>#REF!</v>
      </c>
    </row>
    <row r="13" spans="1:13" x14ac:dyDescent="0.2">
      <c r="A13" s="5"/>
      <c r="B13" s="5" t="s">
        <v>14</v>
      </c>
      <c r="C13" s="11"/>
      <c r="D13" s="11"/>
      <c r="E13" s="11"/>
      <c r="F13" s="11"/>
      <c r="G13" s="11"/>
      <c r="H13" s="11"/>
      <c r="I13"/>
      <c r="K13" s="1" t="s">
        <v>15</v>
      </c>
      <c r="L13" s="1" t="e">
        <f>IF(#REF!="○",_xludf.IFS(C13&gt;300,1.05,(C13&gt;=100)*AND(C13&lt;300),1.1,C13&lt;100,1.15),1.15)</f>
        <v>#REF!</v>
      </c>
      <c r="M13" s="1" t="e">
        <f>IF(C11&lt;L13,"○","×")</f>
        <v>#DIV/0!</v>
      </c>
    </row>
    <row r="14" spans="1:13" x14ac:dyDescent="0.2">
      <c r="A14" s="7" t="s">
        <v>10</v>
      </c>
      <c r="B14" s="3" t="s">
        <v>11</v>
      </c>
      <c r="C14" s="8" t="e">
        <f t="shared" ref="C14:H14" si="1">ROUNDDOWN(C15/C16,2)</f>
        <v>#DIV/0!</v>
      </c>
      <c r="D14" s="8" t="e">
        <f t="shared" si="1"/>
        <v>#DIV/0!</v>
      </c>
      <c r="E14" s="8" t="e">
        <f t="shared" si="1"/>
        <v>#DIV/0!</v>
      </c>
      <c r="F14" s="8" t="e">
        <f t="shared" si="1"/>
        <v>#DIV/0!</v>
      </c>
      <c r="G14" s="8" t="e">
        <f t="shared" si="1"/>
        <v>#DIV/0!</v>
      </c>
      <c r="H14" s="8" t="e">
        <f t="shared" si="1"/>
        <v>#DIV/0!</v>
      </c>
      <c r="I14"/>
    </row>
    <row r="15" spans="1:13" x14ac:dyDescent="0.2">
      <c r="A15" s="9"/>
      <c r="B15" s="9" t="s">
        <v>12</v>
      </c>
      <c r="C15" s="10"/>
      <c r="D15" s="10"/>
      <c r="E15" s="10"/>
      <c r="F15" s="10"/>
      <c r="G15" s="10"/>
      <c r="H15" s="10"/>
      <c r="I15"/>
      <c r="K15" s="14" t="s">
        <v>13</v>
      </c>
      <c r="L15" s="1" t="e">
        <f>IF(#REF!="○",_xlfn.IFS(C16&gt;300,1.15,(C16&gt;=100)*AND(C16&lt;300),1.2,C16&lt;100,1.25),1.25)</f>
        <v>#REF!</v>
      </c>
      <c r="M15" s="1" t="e">
        <f t="shared" ref="M15" si="2">IF(I14&lt;L15,"○","×")</f>
        <v>#REF!</v>
      </c>
    </row>
    <row r="16" spans="1:13" x14ac:dyDescent="0.2">
      <c r="A16" s="5"/>
      <c r="B16" s="5" t="s">
        <v>14</v>
      </c>
      <c r="C16" s="11"/>
      <c r="D16" s="11"/>
      <c r="E16" s="11"/>
      <c r="F16" s="11"/>
      <c r="G16" s="11"/>
      <c r="H16" s="11"/>
      <c r="I16"/>
      <c r="K16" s="1" t="s">
        <v>15</v>
      </c>
      <c r="L16" s="1" t="e">
        <f>IF(#REF!="○",_xlfn.IFS(C16&gt;300,1.05,(C16&gt;=100)*AND(C16&lt;300),1.1,C16&lt;100,1.15),1.15)</f>
        <v>#REF!</v>
      </c>
      <c r="M16" s="1" t="e">
        <f>IF(C14&lt;L16,"○","×")</f>
        <v>#DIV/0!</v>
      </c>
    </row>
    <row r="17" spans="1:13" x14ac:dyDescent="0.2">
      <c r="A17" s="7" t="s">
        <v>10</v>
      </c>
      <c r="B17" s="3" t="s">
        <v>11</v>
      </c>
      <c r="C17" s="8" t="e">
        <f t="shared" ref="C17:H17" si="3">ROUNDDOWN(C18/C19,2)</f>
        <v>#DIV/0!</v>
      </c>
      <c r="D17" s="8" t="e">
        <f t="shared" si="3"/>
        <v>#DIV/0!</v>
      </c>
      <c r="E17" s="8" t="e">
        <f t="shared" si="3"/>
        <v>#DIV/0!</v>
      </c>
      <c r="F17" s="8" t="e">
        <f t="shared" si="3"/>
        <v>#DIV/0!</v>
      </c>
      <c r="G17" s="8" t="e">
        <f t="shared" si="3"/>
        <v>#DIV/0!</v>
      </c>
      <c r="H17" s="8" t="e">
        <f t="shared" si="3"/>
        <v>#DIV/0!</v>
      </c>
      <c r="I17"/>
    </row>
    <row r="18" spans="1:13" x14ac:dyDescent="0.2">
      <c r="A18" s="9"/>
      <c r="B18" s="9" t="s">
        <v>12</v>
      </c>
      <c r="C18" s="10"/>
      <c r="D18" s="10"/>
      <c r="E18" s="10"/>
      <c r="F18" s="10"/>
      <c r="G18" s="10"/>
      <c r="H18" s="10"/>
      <c r="I18"/>
      <c r="K18" s="14" t="s">
        <v>13</v>
      </c>
      <c r="L18" s="1" t="e">
        <f>IF(#REF!="○",_xlfn.IFS(C19&gt;300,1.15,(C19&gt;=100)*AND(C19&lt;300),1.2,C19&lt;100,1.25),1.25)</f>
        <v>#REF!</v>
      </c>
      <c r="M18" s="1" t="e">
        <f t="shared" ref="M18" si="4">IF(I17&lt;L18,"○","×")</f>
        <v>#REF!</v>
      </c>
    </row>
    <row r="19" spans="1:13" x14ac:dyDescent="0.2">
      <c r="A19" s="5"/>
      <c r="B19" s="5" t="s">
        <v>14</v>
      </c>
      <c r="C19" s="11"/>
      <c r="D19" s="11"/>
      <c r="E19" s="11"/>
      <c r="F19" s="11"/>
      <c r="G19" s="11"/>
      <c r="H19" s="11"/>
      <c r="I19"/>
      <c r="K19" s="1" t="s">
        <v>15</v>
      </c>
      <c r="L19" s="1" t="e">
        <f>IF(#REF!="○",_xlfn.IFS(C19&gt;300,1.05,(C19&gt;=100)*AND(C19&lt;300),1.1,C19&lt;100,1.15),1.15)</f>
        <v>#REF!</v>
      </c>
      <c r="M19" s="1" t="e">
        <f>IF(C17&lt;L19,"○","×")</f>
        <v>#DIV/0!</v>
      </c>
    </row>
    <row r="20" spans="1:13" x14ac:dyDescent="0.2">
      <c r="A20" s="7" t="s">
        <v>10</v>
      </c>
      <c r="B20" s="3" t="s">
        <v>11</v>
      </c>
      <c r="C20" s="8" t="e">
        <f t="shared" ref="C20:H20" si="5">ROUNDDOWN(C21/C22,2)</f>
        <v>#DIV/0!</v>
      </c>
      <c r="D20" s="8" t="e">
        <f t="shared" si="5"/>
        <v>#DIV/0!</v>
      </c>
      <c r="E20" s="8" t="e">
        <f t="shared" si="5"/>
        <v>#DIV/0!</v>
      </c>
      <c r="F20" s="8" t="e">
        <f t="shared" si="5"/>
        <v>#DIV/0!</v>
      </c>
      <c r="G20" s="8" t="e">
        <f t="shared" si="5"/>
        <v>#DIV/0!</v>
      </c>
      <c r="H20" s="8" t="e">
        <f t="shared" si="5"/>
        <v>#DIV/0!</v>
      </c>
      <c r="I20"/>
    </row>
    <row r="21" spans="1:13" x14ac:dyDescent="0.2">
      <c r="A21" s="9"/>
      <c r="B21" s="9" t="s">
        <v>12</v>
      </c>
      <c r="C21" s="10"/>
      <c r="D21" s="10"/>
      <c r="E21" s="10"/>
      <c r="F21" s="10"/>
      <c r="G21" s="10"/>
      <c r="H21" s="10"/>
      <c r="I21"/>
      <c r="K21" s="14" t="s">
        <v>13</v>
      </c>
      <c r="L21" s="1" t="e">
        <f>IF(#REF!="○",_xlfn.IFS(C22&gt;300,1.15,(C22&gt;=100)*AND(C22&lt;300),1.2,C22&lt;100,1.25),1.25)</f>
        <v>#REF!</v>
      </c>
      <c r="M21" s="1" t="e">
        <f t="shared" ref="M21" si="6">IF(I20&lt;L21,"○","×")</f>
        <v>#REF!</v>
      </c>
    </row>
    <row r="22" spans="1:13" x14ac:dyDescent="0.2">
      <c r="A22" s="5"/>
      <c r="B22" s="5" t="s">
        <v>14</v>
      </c>
      <c r="C22" s="11"/>
      <c r="D22" s="11"/>
      <c r="E22" s="11"/>
      <c r="F22" s="11"/>
      <c r="G22" s="11"/>
      <c r="H22" s="11"/>
      <c r="I22"/>
      <c r="K22" s="1" t="s">
        <v>15</v>
      </c>
      <c r="L22" s="1" t="e">
        <f>IF(#REF!="○",_xlfn.IFS(C22&gt;300,1.05,(C22&gt;=100)*AND(C22&lt;300),1.1,C22&lt;100,1.15),1.15)</f>
        <v>#REF!</v>
      </c>
      <c r="M22" s="1" t="e">
        <f>IF(C20&lt;L22,"○","×")</f>
        <v>#DIV/0!</v>
      </c>
    </row>
    <row r="23" spans="1:13" x14ac:dyDescent="0.2">
      <c r="A23" s="7" t="s">
        <v>10</v>
      </c>
      <c r="B23" s="3" t="s">
        <v>11</v>
      </c>
      <c r="C23" s="8" t="e">
        <f t="shared" ref="C23:H23" si="7">ROUNDDOWN(C24/C25,2)</f>
        <v>#DIV/0!</v>
      </c>
      <c r="D23" s="8" t="e">
        <f t="shared" si="7"/>
        <v>#DIV/0!</v>
      </c>
      <c r="E23" s="8" t="e">
        <f t="shared" si="7"/>
        <v>#DIV/0!</v>
      </c>
      <c r="F23" s="8" t="e">
        <f t="shared" si="7"/>
        <v>#DIV/0!</v>
      </c>
      <c r="G23" s="8" t="e">
        <f t="shared" si="7"/>
        <v>#DIV/0!</v>
      </c>
      <c r="H23" s="8" t="e">
        <f t="shared" si="7"/>
        <v>#DIV/0!</v>
      </c>
      <c r="I23"/>
    </row>
    <row r="24" spans="1:13" x14ac:dyDescent="0.2">
      <c r="A24" s="9"/>
      <c r="B24" s="9" t="s">
        <v>12</v>
      </c>
      <c r="C24" s="10"/>
      <c r="D24" s="10"/>
      <c r="E24" s="10"/>
      <c r="F24" s="10"/>
      <c r="G24" s="10"/>
      <c r="H24" s="10"/>
      <c r="I24"/>
      <c r="K24" s="14" t="s">
        <v>13</v>
      </c>
      <c r="L24" s="1" t="e">
        <f>IF(#REF!="○",_xlfn.IFS(C25&gt;300,1.15,(C25&gt;=100)*AND(C25&lt;300),1.2,C25&lt;100,1.25),1.25)</f>
        <v>#REF!</v>
      </c>
      <c r="M24" s="1" t="e">
        <f t="shared" ref="M24" si="8">IF(I23&lt;L24,"○","×")</f>
        <v>#REF!</v>
      </c>
    </row>
    <row r="25" spans="1:13" x14ac:dyDescent="0.2">
      <c r="A25" s="5"/>
      <c r="B25" s="5" t="s">
        <v>14</v>
      </c>
      <c r="C25" s="11"/>
      <c r="D25" s="11"/>
      <c r="E25" s="11"/>
      <c r="F25" s="11"/>
      <c r="G25" s="11"/>
      <c r="H25" s="11"/>
      <c r="I25"/>
      <c r="K25" s="1" t="s">
        <v>15</v>
      </c>
      <c r="L25" s="1" t="e">
        <f>IF(#REF!="○",_xlfn.IFS(C25&gt;300,1.05,(C25&gt;=100)*AND(C25&lt;300),1.1,C25&lt;100,1.15),1.15)</f>
        <v>#REF!</v>
      </c>
      <c r="M25" s="1" t="e">
        <f>IF(C23&lt;L25,"○","×")</f>
        <v>#DIV/0!</v>
      </c>
    </row>
    <row r="26" spans="1:13" x14ac:dyDescent="0.2">
      <c r="A26" s="7" t="s">
        <v>10</v>
      </c>
      <c r="B26" s="3" t="s">
        <v>11</v>
      </c>
      <c r="C26" s="8" t="e">
        <f t="shared" ref="C26:H26" si="9">ROUNDDOWN(C27/C28,2)</f>
        <v>#DIV/0!</v>
      </c>
      <c r="D26" s="8" t="e">
        <f t="shared" si="9"/>
        <v>#DIV/0!</v>
      </c>
      <c r="E26" s="8" t="e">
        <f t="shared" si="9"/>
        <v>#DIV/0!</v>
      </c>
      <c r="F26" s="8" t="e">
        <f t="shared" si="9"/>
        <v>#DIV/0!</v>
      </c>
      <c r="G26" s="8" t="e">
        <f t="shared" si="9"/>
        <v>#DIV/0!</v>
      </c>
      <c r="H26" s="8" t="e">
        <f t="shared" si="9"/>
        <v>#DIV/0!</v>
      </c>
      <c r="I26"/>
    </row>
    <row r="27" spans="1:13" x14ac:dyDescent="0.2">
      <c r="A27" s="9"/>
      <c r="B27" s="9" t="s">
        <v>12</v>
      </c>
      <c r="C27" s="10"/>
      <c r="D27" s="10"/>
      <c r="E27" s="10"/>
      <c r="F27" s="10"/>
      <c r="G27" s="10"/>
      <c r="H27" s="10"/>
      <c r="I27"/>
      <c r="K27" s="14" t="s">
        <v>13</v>
      </c>
      <c r="L27" s="1" t="e">
        <f>IF(#REF!="○",_xlfn.IFS(C28&gt;300,1.15,(C28&gt;=100)*AND(C28&lt;300),1.2,C28&lt;100,1.25),1.25)</f>
        <v>#REF!</v>
      </c>
      <c r="M27" s="1" t="e">
        <f t="shared" ref="M27" si="10">IF(I26&lt;L27,"○","×")</f>
        <v>#REF!</v>
      </c>
    </row>
    <row r="28" spans="1:13" x14ac:dyDescent="0.2">
      <c r="A28" s="5"/>
      <c r="B28" s="5" t="s">
        <v>14</v>
      </c>
      <c r="C28" s="11"/>
      <c r="D28" s="11"/>
      <c r="E28" s="11"/>
      <c r="F28" s="11"/>
      <c r="G28" s="11"/>
      <c r="H28" s="11"/>
      <c r="I28"/>
      <c r="K28" s="1" t="s">
        <v>15</v>
      </c>
      <c r="L28" s="1" t="e">
        <f>IF(#REF!="○",_xlfn.IFS(C28&gt;300,1.05,(C28&gt;=100)*AND(C28&lt;300),1.1,C28&lt;100,1.15),1.15)</f>
        <v>#REF!</v>
      </c>
      <c r="M28" s="1" t="e">
        <f>IF(C26&lt;L28,"○","×")</f>
        <v>#DIV/0!</v>
      </c>
    </row>
    <row r="29" spans="1:13" x14ac:dyDescent="0.2">
      <c r="A29" s="7" t="s">
        <v>10</v>
      </c>
      <c r="B29" s="3" t="s">
        <v>11</v>
      </c>
      <c r="C29" s="8" t="e">
        <f t="shared" ref="C29:H29" si="11">ROUNDDOWN(C30/C31,2)</f>
        <v>#DIV/0!</v>
      </c>
      <c r="D29" s="8" t="e">
        <f t="shared" si="11"/>
        <v>#DIV/0!</v>
      </c>
      <c r="E29" s="8" t="e">
        <f t="shared" si="11"/>
        <v>#DIV/0!</v>
      </c>
      <c r="F29" s="8" t="e">
        <f t="shared" si="11"/>
        <v>#DIV/0!</v>
      </c>
      <c r="G29" s="8" t="e">
        <f t="shared" si="11"/>
        <v>#DIV/0!</v>
      </c>
      <c r="H29" s="8" t="e">
        <f t="shared" si="11"/>
        <v>#DIV/0!</v>
      </c>
      <c r="I29"/>
    </row>
    <row r="30" spans="1:13" x14ac:dyDescent="0.2">
      <c r="A30" s="9"/>
      <c r="B30" s="9" t="s">
        <v>12</v>
      </c>
      <c r="C30" s="10"/>
      <c r="D30" s="10"/>
      <c r="E30" s="10"/>
      <c r="F30" s="10"/>
      <c r="G30" s="10"/>
      <c r="H30" s="10"/>
      <c r="I30"/>
      <c r="K30" s="14" t="s">
        <v>13</v>
      </c>
      <c r="L30" s="1" t="e">
        <f>IF(#REF!="○",_xlfn.IFS(C31&gt;300,1.15,(C31&gt;=100)*AND(C31&lt;300),1.2,C31&lt;100,1.25),1.25)</f>
        <v>#REF!</v>
      </c>
      <c r="M30" s="1" t="e">
        <f t="shared" ref="M30" si="12">IF(I29&lt;L30,"○","×")</f>
        <v>#REF!</v>
      </c>
    </row>
    <row r="31" spans="1:13" x14ac:dyDescent="0.2">
      <c r="A31" s="5"/>
      <c r="B31" s="5" t="s">
        <v>14</v>
      </c>
      <c r="C31" s="11"/>
      <c r="D31" s="11"/>
      <c r="E31" s="11"/>
      <c r="F31" s="11"/>
      <c r="G31" s="11"/>
      <c r="H31" s="11"/>
      <c r="I31"/>
      <c r="K31" s="1" t="s">
        <v>15</v>
      </c>
      <c r="L31" s="1" t="e">
        <f>IF(#REF!="○",_xlfn.IFS(C31&gt;300,1.05,(C31&gt;=100)*AND(C31&lt;300),1.1,C31&lt;100,1.15),1.15)</f>
        <v>#REF!</v>
      </c>
      <c r="M31" s="1" t="e">
        <f>IF(C29&lt;L31,"○","×")</f>
        <v>#DIV/0!</v>
      </c>
    </row>
    <row r="32" spans="1:13" x14ac:dyDescent="0.2">
      <c r="A32" s="7" t="s">
        <v>10</v>
      </c>
      <c r="B32" s="3" t="s">
        <v>11</v>
      </c>
      <c r="C32" s="8" t="e">
        <f t="shared" ref="C32:H32" si="13">ROUNDDOWN(C33/C34,2)</f>
        <v>#DIV/0!</v>
      </c>
      <c r="D32" s="8" t="e">
        <f t="shared" si="13"/>
        <v>#DIV/0!</v>
      </c>
      <c r="E32" s="8" t="e">
        <f t="shared" si="13"/>
        <v>#DIV/0!</v>
      </c>
      <c r="F32" s="8" t="e">
        <f t="shared" si="13"/>
        <v>#DIV/0!</v>
      </c>
      <c r="G32" s="8" t="e">
        <f t="shared" si="13"/>
        <v>#DIV/0!</v>
      </c>
      <c r="H32" s="8" t="e">
        <f t="shared" si="13"/>
        <v>#DIV/0!</v>
      </c>
      <c r="I32"/>
    </row>
    <row r="33" spans="1:13" x14ac:dyDescent="0.2">
      <c r="A33" s="9"/>
      <c r="B33" s="9" t="s">
        <v>12</v>
      </c>
      <c r="C33" s="10"/>
      <c r="D33" s="10"/>
      <c r="E33" s="10"/>
      <c r="F33" s="10"/>
      <c r="G33" s="10"/>
      <c r="H33" s="10"/>
      <c r="I33"/>
      <c r="K33" s="14" t="s">
        <v>13</v>
      </c>
      <c r="L33" s="1" t="e">
        <f>IF(#REF!="○",_xlfn.IFS(C34&gt;300,1.15,(C34&gt;=100)*AND(C34&lt;300),1.2,C34&lt;100,1.25),1.25)</f>
        <v>#REF!</v>
      </c>
      <c r="M33" s="1" t="e">
        <f t="shared" ref="M33" si="14">IF(I32&lt;L33,"○","×")</f>
        <v>#REF!</v>
      </c>
    </row>
    <row r="34" spans="1:13" x14ac:dyDescent="0.2">
      <c r="A34" s="5"/>
      <c r="B34" s="5" t="s">
        <v>14</v>
      </c>
      <c r="C34" s="11"/>
      <c r="D34" s="11"/>
      <c r="E34" s="11"/>
      <c r="F34" s="11"/>
      <c r="G34" s="11"/>
      <c r="H34" s="11"/>
      <c r="I34"/>
      <c r="K34" s="1" t="s">
        <v>15</v>
      </c>
      <c r="L34" s="1" t="e">
        <f>IF(#REF!="○",_xlfn.IFS(C34&gt;300,1.05,(C34&gt;=100)*AND(C34&lt;300),1.1,C34&lt;100,1.15),1.15)</f>
        <v>#REF!</v>
      </c>
      <c r="M34" s="1" t="e">
        <f>IF(C32&lt;L34,"○","×")</f>
        <v>#DIV/0!</v>
      </c>
    </row>
    <row r="35" spans="1:13" x14ac:dyDescent="0.2">
      <c r="A35" s="7" t="s">
        <v>10</v>
      </c>
      <c r="B35" s="3" t="s">
        <v>11</v>
      </c>
      <c r="C35" s="8" t="e">
        <f t="shared" ref="C35:H35" si="15">ROUNDDOWN(C36/C37,2)</f>
        <v>#DIV/0!</v>
      </c>
      <c r="D35" s="8" t="e">
        <f t="shared" si="15"/>
        <v>#DIV/0!</v>
      </c>
      <c r="E35" s="8" t="e">
        <f t="shared" si="15"/>
        <v>#DIV/0!</v>
      </c>
      <c r="F35" s="8" t="e">
        <f t="shared" si="15"/>
        <v>#DIV/0!</v>
      </c>
      <c r="G35" s="8" t="e">
        <f t="shared" si="15"/>
        <v>#DIV/0!</v>
      </c>
      <c r="H35" s="8" t="e">
        <f t="shared" si="15"/>
        <v>#DIV/0!</v>
      </c>
      <c r="I35"/>
    </row>
    <row r="36" spans="1:13" x14ac:dyDescent="0.2">
      <c r="A36" s="9"/>
      <c r="B36" s="9" t="s">
        <v>12</v>
      </c>
      <c r="C36" s="10"/>
      <c r="D36" s="10"/>
      <c r="E36" s="10"/>
      <c r="F36" s="10"/>
      <c r="G36" s="10"/>
      <c r="H36" s="10"/>
      <c r="I36"/>
      <c r="K36" s="14" t="s">
        <v>13</v>
      </c>
      <c r="L36" s="1" t="e">
        <f>IF(#REF!="○",_xlfn.IFS(C37&gt;300,1.15,(C37&gt;=100)*AND(C37&lt;300),1.2,C37&lt;100,1.25),1.25)</f>
        <v>#REF!</v>
      </c>
      <c r="M36" s="1" t="e">
        <f t="shared" ref="M36" si="16">IF(I35&lt;L36,"○","×")</f>
        <v>#REF!</v>
      </c>
    </row>
    <row r="37" spans="1:13" x14ac:dyDescent="0.2">
      <c r="A37" s="5"/>
      <c r="B37" s="5" t="s">
        <v>14</v>
      </c>
      <c r="C37" s="11"/>
      <c r="D37" s="11"/>
      <c r="E37" s="11"/>
      <c r="F37" s="11"/>
      <c r="G37" s="11"/>
      <c r="H37" s="11"/>
      <c r="I37"/>
      <c r="K37" s="1" t="s">
        <v>15</v>
      </c>
      <c r="L37" s="1" t="e">
        <f>IF(#REF!="○",_xlfn.IFS(C37&gt;300,1.05,(C37&gt;=100)*AND(C37&lt;300),1.1,C37&lt;100,1.15),1.15)</f>
        <v>#REF!</v>
      </c>
      <c r="M37" s="1" t="e">
        <f>IF(C35&lt;L37,"○","×")</f>
        <v>#DIV/0!</v>
      </c>
    </row>
    <row r="38" spans="1:13" x14ac:dyDescent="0.2">
      <c r="A38" s="7" t="s">
        <v>10</v>
      </c>
      <c r="B38" s="3" t="s">
        <v>11</v>
      </c>
      <c r="C38" s="8" t="e">
        <f t="shared" ref="C38:H38" si="17">ROUNDDOWN(C39/C40,2)</f>
        <v>#DIV/0!</v>
      </c>
      <c r="D38" s="8" t="e">
        <f t="shared" si="17"/>
        <v>#DIV/0!</v>
      </c>
      <c r="E38" s="8" t="e">
        <f t="shared" si="17"/>
        <v>#DIV/0!</v>
      </c>
      <c r="F38" s="8" t="e">
        <f t="shared" si="17"/>
        <v>#DIV/0!</v>
      </c>
      <c r="G38" s="8" t="e">
        <f t="shared" si="17"/>
        <v>#DIV/0!</v>
      </c>
      <c r="H38" s="8" t="e">
        <f t="shared" si="17"/>
        <v>#DIV/0!</v>
      </c>
      <c r="I38"/>
    </row>
    <row r="39" spans="1:13" x14ac:dyDescent="0.2">
      <c r="A39" s="9"/>
      <c r="B39" s="9" t="s">
        <v>12</v>
      </c>
      <c r="C39" s="10"/>
      <c r="D39" s="10"/>
      <c r="E39" s="10"/>
      <c r="F39" s="10"/>
      <c r="G39" s="10"/>
      <c r="H39" s="10"/>
      <c r="I39"/>
      <c r="K39" s="14" t="s">
        <v>13</v>
      </c>
      <c r="L39" s="1" t="e">
        <f>IF(#REF!="○",_xlfn.IFS(C40&gt;300,1.15,(C40&gt;=100)*AND(C40&lt;300),1.2,C40&lt;100,1.25),1.25)</f>
        <v>#REF!</v>
      </c>
      <c r="M39" s="1" t="e">
        <f t="shared" ref="M39" si="18">IF(I38&lt;L39,"○","×")</f>
        <v>#REF!</v>
      </c>
    </row>
    <row r="40" spans="1:13" x14ac:dyDescent="0.2">
      <c r="A40" s="5"/>
      <c r="B40" s="5" t="s">
        <v>14</v>
      </c>
      <c r="C40" s="11"/>
      <c r="D40" s="11"/>
      <c r="E40" s="11"/>
      <c r="F40" s="11"/>
      <c r="G40" s="11"/>
      <c r="H40" s="11"/>
      <c r="I40"/>
      <c r="K40" s="1" t="s">
        <v>15</v>
      </c>
      <c r="L40" s="1" t="e">
        <f>IF(#REF!="○",_xlfn.IFS(C40&gt;300,1.05,(C40&gt;=100)*AND(C40&lt;300),1.1,C40&lt;100,1.15),1.15)</f>
        <v>#REF!</v>
      </c>
      <c r="M40" s="1" t="e">
        <f>IF(C38&lt;L40,"○","×")</f>
        <v>#DIV/0!</v>
      </c>
    </row>
    <row r="41" spans="1:13" x14ac:dyDescent="0.2">
      <c r="A41" s="7" t="s">
        <v>10</v>
      </c>
      <c r="B41" s="3" t="s">
        <v>11</v>
      </c>
      <c r="C41" s="8" t="e">
        <f t="shared" ref="C41:H41" si="19">ROUNDDOWN(C42/C43,2)</f>
        <v>#DIV/0!</v>
      </c>
      <c r="D41" s="8" t="e">
        <f t="shared" si="19"/>
        <v>#DIV/0!</v>
      </c>
      <c r="E41" s="8" t="e">
        <f t="shared" si="19"/>
        <v>#DIV/0!</v>
      </c>
      <c r="F41" s="8" t="e">
        <f t="shared" si="19"/>
        <v>#DIV/0!</v>
      </c>
      <c r="G41" s="8" t="e">
        <f t="shared" si="19"/>
        <v>#DIV/0!</v>
      </c>
      <c r="H41" s="8" t="e">
        <f t="shared" si="19"/>
        <v>#DIV/0!</v>
      </c>
      <c r="I41"/>
    </row>
    <row r="42" spans="1:13" x14ac:dyDescent="0.2">
      <c r="A42" s="9"/>
      <c r="B42" s="9" t="s">
        <v>12</v>
      </c>
      <c r="C42" s="10"/>
      <c r="D42" s="10"/>
      <c r="E42" s="10"/>
      <c r="F42" s="10"/>
      <c r="G42" s="10"/>
      <c r="H42" s="10"/>
      <c r="I42"/>
      <c r="K42" s="14" t="s">
        <v>13</v>
      </c>
      <c r="L42" s="1" t="e">
        <f>IF(#REF!="○",_xlfn.IFS(C43&gt;300,1.15,(C43&gt;=100)*AND(C43&lt;300),1.2,C43&lt;100,1.25),1.25)</f>
        <v>#REF!</v>
      </c>
      <c r="M42" s="1" t="e">
        <f t="shared" ref="M42" si="20">IF(I41&lt;L42,"○","×")</f>
        <v>#REF!</v>
      </c>
    </row>
    <row r="43" spans="1:13" x14ac:dyDescent="0.2">
      <c r="A43" s="5"/>
      <c r="B43" s="5" t="s">
        <v>14</v>
      </c>
      <c r="C43" s="11"/>
      <c r="D43" s="11"/>
      <c r="E43" s="11"/>
      <c r="F43" s="11"/>
      <c r="G43" s="11"/>
      <c r="H43" s="11"/>
      <c r="I43"/>
      <c r="K43" s="1" t="s">
        <v>15</v>
      </c>
      <c r="L43" s="1" t="e">
        <f>IF(#REF!="○",_xlfn.IFS(C43&gt;300,1.05,(C43&gt;=100)*AND(C43&lt;300),1.1,C43&lt;100,1.15),1.15)</f>
        <v>#REF!</v>
      </c>
      <c r="M43" s="1" t="e">
        <f>IF(C41&lt;L43,"○","×")</f>
        <v>#DIV/0!</v>
      </c>
    </row>
    <row r="44" spans="1:13" x14ac:dyDescent="0.2">
      <c r="A44" s="7" t="s">
        <v>10</v>
      </c>
      <c r="B44" s="3" t="s">
        <v>11</v>
      </c>
      <c r="C44" s="8" t="e">
        <f t="shared" ref="C44:H44" si="21">ROUNDDOWN(C45/C46,2)</f>
        <v>#DIV/0!</v>
      </c>
      <c r="D44" s="8" t="e">
        <f t="shared" si="21"/>
        <v>#DIV/0!</v>
      </c>
      <c r="E44" s="8" t="e">
        <f t="shared" si="21"/>
        <v>#DIV/0!</v>
      </c>
      <c r="F44" s="8" t="e">
        <f t="shared" si="21"/>
        <v>#DIV/0!</v>
      </c>
      <c r="G44" s="8" t="e">
        <f t="shared" si="21"/>
        <v>#DIV/0!</v>
      </c>
      <c r="H44" s="8" t="e">
        <f t="shared" si="21"/>
        <v>#DIV/0!</v>
      </c>
      <c r="I44"/>
    </row>
    <row r="45" spans="1:13" x14ac:dyDescent="0.2">
      <c r="A45" s="9"/>
      <c r="B45" s="9" t="s">
        <v>12</v>
      </c>
      <c r="C45" s="10"/>
      <c r="D45" s="10"/>
      <c r="E45" s="10"/>
      <c r="F45" s="10"/>
      <c r="G45" s="10"/>
      <c r="H45" s="10"/>
      <c r="I45"/>
      <c r="K45" s="14" t="s">
        <v>13</v>
      </c>
      <c r="L45" s="1" t="e">
        <f>IF(#REF!="○",_xlfn.IFS(C46&gt;300,1.15,(C46&gt;=100)*AND(C46&lt;300),1.2,C46&lt;100,1.25),1.25)</f>
        <v>#REF!</v>
      </c>
      <c r="M45" s="1" t="e">
        <f t="shared" ref="M45" si="22">IF(I44&lt;L45,"○","×")</f>
        <v>#REF!</v>
      </c>
    </row>
    <row r="46" spans="1:13" x14ac:dyDescent="0.2">
      <c r="A46" s="5"/>
      <c r="B46" s="5" t="s">
        <v>14</v>
      </c>
      <c r="C46" s="11"/>
      <c r="D46" s="11"/>
      <c r="E46" s="11"/>
      <c r="F46" s="11"/>
      <c r="G46" s="11"/>
      <c r="H46" s="11"/>
      <c r="I46"/>
      <c r="K46" s="1" t="s">
        <v>15</v>
      </c>
      <c r="L46" s="1" t="e">
        <f>IF(#REF!="○",_xlfn.IFS(C46&gt;300,1.05,(C46&gt;=100)*AND(C46&lt;300),1.1,C46&lt;100,1.15),1.15)</f>
        <v>#REF!</v>
      </c>
      <c r="M46" s="1" t="e">
        <f>IF(C44&lt;L46,"○","×")</f>
        <v>#DIV/0!</v>
      </c>
    </row>
    <row r="47" spans="1:13" x14ac:dyDescent="0.2">
      <c r="A47" s="7" t="s">
        <v>10</v>
      </c>
      <c r="B47" s="3" t="s">
        <v>11</v>
      </c>
      <c r="C47" s="8" t="e">
        <f t="shared" ref="C47:H47" si="23">ROUNDDOWN(C48/C49,2)</f>
        <v>#DIV/0!</v>
      </c>
      <c r="D47" s="8" t="e">
        <f t="shared" si="23"/>
        <v>#DIV/0!</v>
      </c>
      <c r="E47" s="8" t="e">
        <f t="shared" si="23"/>
        <v>#DIV/0!</v>
      </c>
      <c r="F47" s="8" t="e">
        <f t="shared" si="23"/>
        <v>#DIV/0!</v>
      </c>
      <c r="G47" s="8" t="e">
        <f t="shared" si="23"/>
        <v>#DIV/0!</v>
      </c>
      <c r="H47" s="8" t="e">
        <f t="shared" si="23"/>
        <v>#DIV/0!</v>
      </c>
      <c r="I47"/>
    </row>
    <row r="48" spans="1:13" x14ac:dyDescent="0.2">
      <c r="A48" s="9"/>
      <c r="B48" s="9" t="s">
        <v>12</v>
      </c>
      <c r="C48" s="10"/>
      <c r="D48" s="10"/>
      <c r="E48" s="10"/>
      <c r="F48" s="10"/>
      <c r="G48" s="10"/>
      <c r="H48" s="10"/>
      <c r="I48"/>
      <c r="K48" s="14" t="s">
        <v>13</v>
      </c>
      <c r="L48" s="1" t="e">
        <f>IF(#REF!="○",_xlfn.IFS(C49&gt;300,1.15,(C49&gt;=100)*AND(C49&lt;300),1.2,C49&lt;100,1.25),1.25)</f>
        <v>#REF!</v>
      </c>
      <c r="M48" s="1" t="e">
        <f t="shared" ref="M48" si="24">IF(I47&lt;L48,"○","×")</f>
        <v>#REF!</v>
      </c>
    </row>
    <row r="49" spans="1:13" x14ac:dyDescent="0.2">
      <c r="A49" s="5"/>
      <c r="B49" s="5" t="s">
        <v>14</v>
      </c>
      <c r="C49" s="11"/>
      <c r="D49" s="11"/>
      <c r="E49" s="11"/>
      <c r="F49" s="11"/>
      <c r="G49" s="11"/>
      <c r="H49" s="11"/>
      <c r="I49"/>
      <c r="K49" s="1" t="s">
        <v>15</v>
      </c>
      <c r="L49" s="1" t="e">
        <f>IF(#REF!="○",_xlfn.IFS(C49&gt;300,1.05,(C49&gt;=100)*AND(C49&lt;300),1.1,C49&lt;100,1.15),1.15)</f>
        <v>#REF!</v>
      </c>
      <c r="M49" s="1" t="e">
        <f>IF(C47&lt;L49,"○","×")</f>
        <v>#DIV/0!</v>
      </c>
    </row>
    <row r="50" spans="1:13" x14ac:dyDescent="0.2">
      <c r="A50" s="7" t="s">
        <v>10</v>
      </c>
      <c r="B50" s="3" t="s">
        <v>11</v>
      </c>
      <c r="C50" s="8" t="e">
        <f t="shared" ref="C50:H50" si="25">ROUNDDOWN(C51/C52,2)</f>
        <v>#DIV/0!</v>
      </c>
      <c r="D50" s="8" t="e">
        <f t="shared" si="25"/>
        <v>#DIV/0!</v>
      </c>
      <c r="E50" s="8" t="e">
        <f t="shared" si="25"/>
        <v>#DIV/0!</v>
      </c>
      <c r="F50" s="8" t="e">
        <f t="shared" si="25"/>
        <v>#DIV/0!</v>
      </c>
      <c r="G50" s="8" t="e">
        <f t="shared" si="25"/>
        <v>#DIV/0!</v>
      </c>
      <c r="H50" s="8" t="e">
        <f t="shared" si="25"/>
        <v>#DIV/0!</v>
      </c>
      <c r="I50"/>
    </row>
    <row r="51" spans="1:13" x14ac:dyDescent="0.2">
      <c r="A51" s="9"/>
      <c r="B51" s="9" t="s">
        <v>12</v>
      </c>
      <c r="C51" s="10"/>
      <c r="D51" s="10"/>
      <c r="E51" s="10"/>
      <c r="F51" s="10"/>
      <c r="G51" s="10"/>
      <c r="H51" s="10"/>
      <c r="I51"/>
      <c r="K51" s="14" t="s">
        <v>13</v>
      </c>
      <c r="L51" s="1" t="e">
        <f>IF(#REF!="○",_xlfn.IFS(C52&gt;300,1.15,(C52&gt;=100)*AND(C52&lt;300),1.2,C52&lt;100,1.25),1.25)</f>
        <v>#REF!</v>
      </c>
      <c r="M51" s="1" t="e">
        <f t="shared" ref="M51" si="26">IF(I50&lt;L51,"○","×")</f>
        <v>#REF!</v>
      </c>
    </row>
    <row r="52" spans="1:13" ht="13.8" thickBot="1" x14ac:dyDescent="0.25">
      <c r="A52" s="9"/>
      <c r="B52" s="9" t="s">
        <v>14</v>
      </c>
      <c r="C52" s="10"/>
      <c r="D52" s="10"/>
      <c r="E52" s="10"/>
      <c r="F52" s="10"/>
      <c r="G52" s="10"/>
      <c r="H52" s="10"/>
      <c r="I52"/>
      <c r="K52" s="1" t="s">
        <v>15</v>
      </c>
      <c r="L52" s="1" t="e">
        <f>IF(#REF!="○",_xlfn.IFS(C52&gt;300,1.05,(C52&gt;=100)*AND(C52&lt;300),1.1,C52&lt;100,1.15),1.15)</f>
        <v>#REF!</v>
      </c>
      <c r="M52" s="1" t="e">
        <f>IF(C50&lt;L52,"○","×")</f>
        <v>#DIV/0!</v>
      </c>
    </row>
    <row r="53" spans="1:13" ht="13.8" thickTop="1" x14ac:dyDescent="0.2">
      <c r="A53" s="3" t="s">
        <v>16</v>
      </c>
      <c r="B53" s="2" t="s">
        <v>11</v>
      </c>
      <c r="C53" s="27" t="e">
        <f t="shared" ref="C53:H53" si="27">ROUNDDOWN(C54/C55,2)</f>
        <v>#DIV/0!</v>
      </c>
      <c r="D53" s="28" t="e">
        <f t="shared" si="27"/>
        <v>#DIV/0!</v>
      </c>
      <c r="E53" s="29" t="e">
        <f t="shared" si="27"/>
        <v>#DIV/0!</v>
      </c>
      <c r="F53" s="28" t="e">
        <f t="shared" si="27"/>
        <v>#DIV/0!</v>
      </c>
      <c r="G53" s="29" t="e">
        <f t="shared" si="27"/>
        <v>#DIV/0!</v>
      </c>
      <c r="H53" s="30" t="e">
        <f t="shared" si="27"/>
        <v>#DIV/0!</v>
      </c>
      <c r="I53"/>
    </row>
    <row r="54" spans="1:13" x14ac:dyDescent="0.2">
      <c r="A54" s="9"/>
      <c r="B54" s="21" t="s">
        <v>12</v>
      </c>
      <c r="C54" s="31">
        <f>C12+C15+C18+C21+C24+C27+C30+C33+C36+C39+C42+C45+C48+C51</f>
        <v>0</v>
      </c>
      <c r="D54" s="26">
        <f t="shared" ref="C54:H55" si="28">D12+D15+D18+D21+D24+D27+D30+D33+D36+D39+D42+D45+D48+D51</f>
        <v>0</v>
      </c>
      <c r="E54" s="10">
        <f t="shared" si="28"/>
        <v>0</v>
      </c>
      <c r="F54" s="26">
        <f t="shared" si="28"/>
        <v>0</v>
      </c>
      <c r="G54" s="10">
        <f t="shared" si="28"/>
        <v>0</v>
      </c>
      <c r="H54" s="32">
        <f t="shared" si="28"/>
        <v>0</v>
      </c>
      <c r="I54"/>
      <c r="K54" s="14" t="s">
        <v>13</v>
      </c>
      <c r="L54" s="1" t="e">
        <f>IF(#REF!="○",_xlfn.IFS(C55&gt;300,1.15,(C55&gt;=100)*AND(C55&lt;300),1.2,C55&lt;100,1.25),1.25)</f>
        <v>#REF!</v>
      </c>
      <c r="M54" s="1" t="e">
        <f t="shared" ref="M54" si="29">IF(I53&lt;L54,"○","×")</f>
        <v>#REF!</v>
      </c>
    </row>
    <row r="55" spans="1:13" ht="13.8" thickBot="1" x14ac:dyDescent="0.25">
      <c r="A55" s="5"/>
      <c r="B55" s="4" t="s">
        <v>14</v>
      </c>
      <c r="C55" s="31">
        <f t="shared" si="28"/>
        <v>0</v>
      </c>
      <c r="D55" s="26">
        <f t="shared" si="28"/>
        <v>0</v>
      </c>
      <c r="E55" s="10">
        <f t="shared" si="28"/>
        <v>0</v>
      </c>
      <c r="F55" s="26">
        <f t="shared" si="28"/>
        <v>0</v>
      </c>
      <c r="G55" s="34">
        <f t="shared" si="28"/>
        <v>0</v>
      </c>
      <c r="H55" s="35">
        <f t="shared" si="28"/>
        <v>0</v>
      </c>
      <c r="I55"/>
      <c r="K55" s="1" t="s">
        <v>15</v>
      </c>
      <c r="L55" s="1" t="e">
        <f>IF(#REF!="○",_xlfn.IFS(C55&gt;300,1.05,(C55&gt;=100)*AND(C55&lt;300),1.1,C55&lt;100,1.15),1.15)</f>
        <v>#REF!</v>
      </c>
      <c r="M55" s="1" t="e">
        <f>IF(C53&lt;L55,"○","×")</f>
        <v>#DIV/0!</v>
      </c>
    </row>
    <row r="56" spans="1:13" ht="17.25" customHeight="1" thickTop="1" thickBot="1" x14ac:dyDescent="0.25">
      <c r="A56" s="59" t="s">
        <v>46</v>
      </c>
      <c r="B56" s="60"/>
      <c r="C56" s="61" t="e">
        <f>AVERAGE(C53:F53)</f>
        <v>#DIV/0!</v>
      </c>
      <c r="D56" s="62"/>
      <c r="E56" s="62"/>
      <c r="F56" s="63"/>
      <c r="G56"/>
      <c r="H56"/>
      <c r="I56"/>
    </row>
    <row r="57" spans="1:13" ht="17.25" customHeight="1" thickTop="1" x14ac:dyDescent="0.2">
      <c r="A57"/>
      <c r="B57"/>
      <c r="C57"/>
      <c r="D57"/>
      <c r="E57"/>
      <c r="F57"/>
      <c r="G57"/>
      <c r="H57"/>
      <c r="I57"/>
    </row>
    <row r="58" spans="1:13" ht="17.25" customHeight="1" x14ac:dyDescent="0.2">
      <c r="A58" s="1" t="s">
        <v>47</v>
      </c>
    </row>
    <row r="59" spans="1:13" x14ac:dyDescent="0.2">
      <c r="A59" s="50" t="s">
        <v>5</v>
      </c>
      <c r="B59" s="50" t="s">
        <v>6</v>
      </c>
      <c r="C59" s="58" t="s">
        <v>7</v>
      </c>
      <c r="D59" s="56"/>
      <c r="E59" s="56"/>
      <c r="F59" s="56"/>
      <c r="G59" s="53" t="s">
        <v>17</v>
      </c>
      <c r="H59"/>
    </row>
    <row r="60" spans="1:13" x14ac:dyDescent="0.2">
      <c r="A60" s="51"/>
      <c r="B60" s="52"/>
      <c r="C60" s="6" t="s">
        <v>32</v>
      </c>
      <c r="D60" s="25" t="s">
        <v>38</v>
      </c>
      <c r="E60" s="6" t="s">
        <v>18</v>
      </c>
      <c r="F60" s="24" t="s">
        <v>35</v>
      </c>
      <c r="G60" s="54"/>
      <c r="H60"/>
      <c r="L60" s="1" t="s">
        <v>8</v>
      </c>
      <c r="M60" s="1" t="s">
        <v>9</v>
      </c>
    </row>
    <row r="61" spans="1:13" x14ac:dyDescent="0.2">
      <c r="A61" s="7" t="s">
        <v>10</v>
      </c>
      <c r="B61" s="2" t="s">
        <v>19</v>
      </c>
      <c r="C61" s="8" t="e">
        <f>ROUNDDOWN(C62/C63,2)</f>
        <v>#DIV/0!</v>
      </c>
      <c r="D61" s="22" t="e">
        <f>ROUNDDOWN(D62/D63,2)</f>
        <v>#DIV/0!</v>
      </c>
      <c r="E61" s="8" t="e">
        <f t="shared" ref="E61" si="30">ROUNDDOWN(E62/E63,2)</f>
        <v>#DIV/0!</v>
      </c>
      <c r="F61" s="18" t="e">
        <f>ROUNDDOWN(F62/F63,2)</f>
        <v>#DIV/0!</v>
      </c>
      <c r="G61" s="8" t="e">
        <f>ROUNDDOWN(_xlfn.AGGREGATE(1,6,C61:F61),2)</f>
        <v>#DIV/0!</v>
      </c>
      <c r="H61"/>
    </row>
    <row r="62" spans="1:13" x14ac:dyDescent="0.2">
      <c r="A62" s="9"/>
      <c r="B62" s="21" t="s">
        <v>20</v>
      </c>
      <c r="C62" s="10"/>
      <c r="D62" s="23"/>
      <c r="E62" s="10"/>
      <c r="F62" s="19"/>
      <c r="G62" s="38"/>
      <c r="H62"/>
      <c r="K62" s="14" t="s">
        <v>13</v>
      </c>
      <c r="L62" s="1" t="e">
        <f>IF(#REF!="○",_xlfn.IFS(C63&gt;300,1.15,(C63&gt;=100)*AND(C63&lt;300),1.2,C63&lt;100,1.25),1.25)</f>
        <v>#REF!</v>
      </c>
      <c r="M62" s="1" t="e">
        <f>IF(G61&lt;L62,"○","×")</f>
        <v>#DIV/0!</v>
      </c>
    </row>
    <row r="63" spans="1:13" x14ac:dyDescent="0.2">
      <c r="A63" s="5"/>
      <c r="B63" s="4" t="s">
        <v>21</v>
      </c>
      <c r="C63" s="11"/>
      <c r="D63" s="17"/>
      <c r="E63" s="11"/>
      <c r="F63" s="20"/>
      <c r="G63" s="39"/>
      <c r="H63"/>
      <c r="K63" s="1" t="s">
        <v>15</v>
      </c>
      <c r="L63" s="1" t="e">
        <f>IF(#REF!="○",_xludf.IFS(C63&gt;300,1.05,(C63&gt;=100)*AND(C63&lt;300),1.1,C63&lt;100,1.15),1.15)</f>
        <v>#REF!</v>
      </c>
      <c r="M63" s="1" t="e">
        <f>IF(C61&lt;L63,"○","×")</f>
        <v>#DIV/0!</v>
      </c>
    </row>
    <row r="64" spans="1:13" x14ac:dyDescent="0.2">
      <c r="A64" s="7" t="s">
        <v>10</v>
      </c>
      <c r="B64" s="2" t="s">
        <v>22</v>
      </c>
      <c r="C64" s="8" t="e">
        <f t="shared" ref="C64:E64" si="31">ROUNDDOWN(C65/C66,2)</f>
        <v>#DIV/0!</v>
      </c>
      <c r="D64" s="22" t="e">
        <f t="shared" si="31"/>
        <v>#DIV/0!</v>
      </c>
      <c r="E64" s="8" t="e">
        <f t="shared" si="31"/>
        <v>#DIV/0!</v>
      </c>
      <c r="F64" s="18" t="e">
        <f t="shared" ref="F64" si="32">ROUNDDOWN(F65/F66,2)</f>
        <v>#DIV/0!</v>
      </c>
      <c r="G64" s="8" t="e">
        <f>ROUNDDOWN(_xlfn.AGGREGATE(1,6,C64:F64),2)</f>
        <v>#DIV/0!</v>
      </c>
      <c r="H64"/>
    </row>
    <row r="65" spans="1:13" x14ac:dyDescent="0.2">
      <c r="A65" s="9"/>
      <c r="B65" s="21" t="s">
        <v>23</v>
      </c>
      <c r="C65" s="10"/>
      <c r="D65" s="23"/>
      <c r="E65" s="10"/>
      <c r="F65" s="19"/>
      <c r="G65" s="38"/>
      <c r="H65"/>
      <c r="K65" s="14" t="s">
        <v>13</v>
      </c>
      <c r="L65" s="1" t="e">
        <f>IF(#REF!="○",_xlfn.IFS(C66&gt;300,1.15,(C66&gt;=100)*AND(C66&lt;300),1.2,C66&lt;100,1.25),1.25)</f>
        <v>#REF!</v>
      </c>
      <c r="M65" s="1" t="e">
        <f>IF(G64&lt;L65,"○","×")</f>
        <v>#DIV/0!</v>
      </c>
    </row>
    <row r="66" spans="1:13" x14ac:dyDescent="0.2">
      <c r="A66" s="5"/>
      <c r="B66" s="4" t="s">
        <v>24</v>
      </c>
      <c r="C66" s="11"/>
      <c r="D66" s="17"/>
      <c r="E66" s="11"/>
      <c r="F66" s="20"/>
      <c r="G66" s="39"/>
      <c r="H66"/>
      <c r="K66" s="1" t="s">
        <v>15</v>
      </c>
      <c r="L66" s="1" t="e">
        <f>IF(#REF!="○",_xlfn.IFS(C66&gt;300,1.05,(C66&gt;=100)*AND(C66&lt;300),1.1,C66&lt;100,1.15),1.15)</f>
        <v>#REF!</v>
      </c>
      <c r="M66" s="1" t="e">
        <f>IF(C64&lt;L66,"○","×")</f>
        <v>#DIV/0!</v>
      </c>
    </row>
    <row r="67" spans="1:13" x14ac:dyDescent="0.2">
      <c r="A67" s="7" t="s">
        <v>10</v>
      </c>
      <c r="B67" s="2" t="s">
        <v>22</v>
      </c>
      <c r="C67" s="8" t="e">
        <f t="shared" ref="C67:E67" si="33">ROUNDDOWN(C68/C69,2)</f>
        <v>#DIV/0!</v>
      </c>
      <c r="D67" s="22" t="e">
        <f t="shared" si="33"/>
        <v>#DIV/0!</v>
      </c>
      <c r="E67" s="8" t="e">
        <f t="shared" si="33"/>
        <v>#DIV/0!</v>
      </c>
      <c r="F67" s="18" t="e">
        <f t="shared" ref="F67" si="34">ROUNDDOWN(F68/F69,2)</f>
        <v>#DIV/0!</v>
      </c>
      <c r="G67" s="8" t="e">
        <f>ROUNDDOWN(_xlfn.AGGREGATE(1,6,C67:F67),2)</f>
        <v>#DIV/0!</v>
      </c>
      <c r="H67"/>
    </row>
    <row r="68" spans="1:13" x14ac:dyDescent="0.2">
      <c r="A68" s="9"/>
      <c r="B68" s="21" t="s">
        <v>23</v>
      </c>
      <c r="C68" s="10"/>
      <c r="D68" s="23"/>
      <c r="E68" s="10"/>
      <c r="F68" s="19"/>
      <c r="G68" s="38"/>
      <c r="H68"/>
      <c r="K68" s="14" t="s">
        <v>13</v>
      </c>
      <c r="L68" s="1" t="e">
        <f>IF(#REF!="○",_xlfn.IFS(C69&gt;300,1.15,(C69&gt;=100)*AND(C69&lt;300),1.2,C69&lt;100,1.25),1.25)</f>
        <v>#REF!</v>
      </c>
      <c r="M68" s="1" t="e">
        <f>IF(G67&lt;L68,"○","×")</f>
        <v>#DIV/0!</v>
      </c>
    </row>
    <row r="69" spans="1:13" x14ac:dyDescent="0.2">
      <c r="A69" s="5"/>
      <c r="B69" s="4" t="s">
        <v>24</v>
      </c>
      <c r="C69" s="11"/>
      <c r="D69" s="17"/>
      <c r="E69" s="11"/>
      <c r="F69" s="20"/>
      <c r="G69" s="39"/>
      <c r="H69"/>
      <c r="K69" s="1" t="s">
        <v>15</v>
      </c>
      <c r="L69" s="1" t="e">
        <f>IF(#REF!="○",_xlfn.IFS(C69&gt;300,1.05,(C69&gt;=100)*AND(C69&lt;300),1.1,C69&lt;100,1.15),1.15)</f>
        <v>#REF!</v>
      </c>
      <c r="M69" s="1" t="e">
        <f>IF(C67&lt;L69,"○","×")</f>
        <v>#DIV/0!</v>
      </c>
    </row>
    <row r="70" spans="1:13" x14ac:dyDescent="0.2">
      <c r="A70" s="7" t="s">
        <v>10</v>
      </c>
      <c r="B70" s="2" t="s">
        <v>22</v>
      </c>
      <c r="C70" s="8" t="e">
        <f t="shared" ref="C70:E70" si="35">ROUNDDOWN(C71/C72,2)</f>
        <v>#DIV/0!</v>
      </c>
      <c r="D70" s="22" t="e">
        <f t="shared" si="35"/>
        <v>#DIV/0!</v>
      </c>
      <c r="E70" s="8" t="e">
        <f t="shared" si="35"/>
        <v>#DIV/0!</v>
      </c>
      <c r="F70" s="18" t="e">
        <f t="shared" ref="F70" si="36">ROUNDDOWN(F71/F72,2)</f>
        <v>#DIV/0!</v>
      </c>
      <c r="G70" s="8" t="e">
        <f>ROUNDDOWN(_xlfn.AGGREGATE(1,6,C70:F70),2)</f>
        <v>#DIV/0!</v>
      </c>
      <c r="H70"/>
    </row>
    <row r="71" spans="1:13" x14ac:dyDescent="0.2">
      <c r="A71" s="9"/>
      <c r="B71" s="21" t="s">
        <v>23</v>
      </c>
      <c r="C71" s="10"/>
      <c r="D71" s="23"/>
      <c r="E71" s="10"/>
      <c r="F71" s="19"/>
      <c r="G71" s="38"/>
      <c r="H71"/>
      <c r="K71" s="14" t="s">
        <v>13</v>
      </c>
      <c r="L71" s="1" t="e">
        <f>IF(#REF!="○",_xlfn.IFS(C72&gt;300,1.15,(C72&gt;=100)*AND(C72&lt;300),1.2,C72&lt;100,1.25),1.25)</f>
        <v>#REF!</v>
      </c>
      <c r="M71" s="1" t="e">
        <f>IF(G70&lt;L71,"○","×")</f>
        <v>#DIV/0!</v>
      </c>
    </row>
    <row r="72" spans="1:13" x14ac:dyDescent="0.2">
      <c r="A72" s="5"/>
      <c r="B72" s="4" t="s">
        <v>24</v>
      </c>
      <c r="C72" s="11"/>
      <c r="D72" s="17"/>
      <c r="E72" s="11"/>
      <c r="F72" s="20"/>
      <c r="G72" s="39"/>
      <c r="H72"/>
      <c r="K72" s="1" t="s">
        <v>15</v>
      </c>
      <c r="L72" s="1" t="e">
        <f>IF(#REF!="○",_xlfn.IFS(C72&gt;300,1.05,(C72&gt;=100)*AND(C72&lt;300),1.1,C72&lt;100,1.15),1.15)</f>
        <v>#REF!</v>
      </c>
      <c r="M72" s="1" t="e">
        <f>IF(C70&lt;L72,"○","×")</f>
        <v>#DIV/0!</v>
      </c>
    </row>
    <row r="73" spans="1:13" x14ac:dyDescent="0.2">
      <c r="A73" s="7" t="s">
        <v>10</v>
      </c>
      <c r="B73" s="2" t="s">
        <v>22</v>
      </c>
      <c r="C73" s="8" t="e">
        <f t="shared" ref="C73:E73" si="37">ROUNDDOWN(C74/C75,2)</f>
        <v>#DIV/0!</v>
      </c>
      <c r="D73" s="22" t="e">
        <f t="shared" si="37"/>
        <v>#DIV/0!</v>
      </c>
      <c r="E73" s="8" t="e">
        <f t="shared" si="37"/>
        <v>#DIV/0!</v>
      </c>
      <c r="F73" s="18" t="e">
        <f t="shared" ref="F73" si="38">ROUNDDOWN(F74/F75,2)</f>
        <v>#DIV/0!</v>
      </c>
      <c r="G73" s="8" t="e">
        <f>ROUNDDOWN(_xlfn.AGGREGATE(1,6,C73:F73),2)</f>
        <v>#DIV/0!</v>
      </c>
      <c r="H73"/>
    </row>
    <row r="74" spans="1:13" x14ac:dyDescent="0.2">
      <c r="A74" s="9"/>
      <c r="B74" s="21" t="s">
        <v>23</v>
      </c>
      <c r="C74" s="10"/>
      <c r="D74" s="23"/>
      <c r="E74" s="10"/>
      <c r="F74" s="19"/>
      <c r="G74" s="38"/>
      <c r="H74"/>
      <c r="K74" s="14" t="s">
        <v>13</v>
      </c>
      <c r="L74" s="1" t="e">
        <f>IF(#REF!="○",_xlfn.IFS(C75&gt;300,1.15,(C75&gt;=100)*AND(C75&lt;300),1.2,C75&lt;100,1.25),1.25)</f>
        <v>#REF!</v>
      </c>
      <c r="M74" s="1" t="e">
        <f>IF(G73&lt;L74,"○","×")</f>
        <v>#DIV/0!</v>
      </c>
    </row>
    <row r="75" spans="1:13" x14ac:dyDescent="0.2">
      <c r="A75" s="5"/>
      <c r="B75" s="4" t="s">
        <v>24</v>
      </c>
      <c r="C75" s="11"/>
      <c r="D75" s="17"/>
      <c r="E75" s="11"/>
      <c r="F75" s="20"/>
      <c r="G75" s="39"/>
      <c r="H75"/>
      <c r="K75" s="1" t="s">
        <v>15</v>
      </c>
      <c r="L75" s="1" t="e">
        <f>IF(#REF!="○",_xlfn.IFS(C75&gt;300,1.05,(C75&gt;=100)*AND(C75&lt;300),1.1,C75&lt;100,1.15),1.15)</f>
        <v>#REF!</v>
      </c>
      <c r="M75" s="1" t="e">
        <f>IF(C73&lt;L75,"○","×")</f>
        <v>#DIV/0!</v>
      </c>
    </row>
    <row r="76" spans="1:13" x14ac:dyDescent="0.2">
      <c r="A76" s="7" t="s">
        <v>10</v>
      </c>
      <c r="B76" s="2" t="s">
        <v>22</v>
      </c>
      <c r="C76" s="8" t="e">
        <f t="shared" ref="C76:E76" si="39">ROUNDDOWN(C77/C78,2)</f>
        <v>#DIV/0!</v>
      </c>
      <c r="D76" s="22" t="e">
        <f t="shared" si="39"/>
        <v>#DIV/0!</v>
      </c>
      <c r="E76" s="8" t="e">
        <f t="shared" si="39"/>
        <v>#DIV/0!</v>
      </c>
      <c r="F76" s="18" t="e">
        <f t="shared" ref="F76" si="40">ROUNDDOWN(F77/F78,2)</f>
        <v>#DIV/0!</v>
      </c>
      <c r="G76" s="8" t="e">
        <f>ROUNDDOWN(_xlfn.AGGREGATE(1,6,C76:F76),2)</f>
        <v>#DIV/0!</v>
      </c>
      <c r="H76"/>
    </row>
    <row r="77" spans="1:13" x14ac:dyDescent="0.2">
      <c r="A77" s="9"/>
      <c r="B77" s="21" t="s">
        <v>23</v>
      </c>
      <c r="C77" s="10"/>
      <c r="D77" s="23"/>
      <c r="E77" s="10"/>
      <c r="F77" s="19"/>
      <c r="G77" s="38"/>
      <c r="H77"/>
      <c r="K77" s="14" t="s">
        <v>13</v>
      </c>
      <c r="L77" s="1" t="e">
        <f>IF(#REF!="○",_xlfn.IFS(C78&gt;300,1.15,(C78&gt;=100)*AND(C78&lt;300),1.2,C78&lt;100,1.25),1.25)</f>
        <v>#REF!</v>
      </c>
      <c r="M77" s="1" t="e">
        <f>IF(G76&lt;L77,"○","×")</f>
        <v>#DIV/0!</v>
      </c>
    </row>
    <row r="78" spans="1:13" x14ac:dyDescent="0.2">
      <c r="A78" s="5"/>
      <c r="B78" s="4" t="s">
        <v>24</v>
      </c>
      <c r="C78" s="11"/>
      <c r="D78" s="17"/>
      <c r="E78" s="11"/>
      <c r="F78" s="20"/>
      <c r="G78" s="39"/>
      <c r="H78"/>
      <c r="K78" s="1" t="s">
        <v>15</v>
      </c>
      <c r="L78" s="1" t="e">
        <f>IF(#REF!="○",_xlfn.IFS(C78&gt;300,1.05,(C78&gt;=100)*AND(C78&lt;300),1.1,C78&lt;100,1.15),1.15)</f>
        <v>#REF!</v>
      </c>
      <c r="M78" s="1" t="e">
        <f>IF(C76&lt;L78,"○","×")</f>
        <v>#DIV/0!</v>
      </c>
    </row>
    <row r="79" spans="1:13" x14ac:dyDescent="0.2">
      <c r="A79" s="7" t="s">
        <v>10</v>
      </c>
      <c r="B79" s="2" t="s">
        <v>22</v>
      </c>
      <c r="C79" s="8" t="e">
        <f t="shared" ref="C79:E79" si="41">ROUNDDOWN(C80/C81,2)</f>
        <v>#DIV/0!</v>
      </c>
      <c r="D79" s="22" t="e">
        <f t="shared" si="41"/>
        <v>#DIV/0!</v>
      </c>
      <c r="E79" s="8" t="e">
        <f t="shared" si="41"/>
        <v>#DIV/0!</v>
      </c>
      <c r="F79" s="18" t="e">
        <f t="shared" ref="F79" si="42">ROUNDDOWN(F80/F81,2)</f>
        <v>#DIV/0!</v>
      </c>
      <c r="G79" s="8" t="e">
        <f>ROUNDDOWN(_xlfn.AGGREGATE(1,6,C79:F79),2)</f>
        <v>#DIV/0!</v>
      </c>
      <c r="H79"/>
    </row>
    <row r="80" spans="1:13" x14ac:dyDescent="0.2">
      <c r="A80" s="9"/>
      <c r="B80" s="21" t="s">
        <v>23</v>
      </c>
      <c r="C80" s="10"/>
      <c r="D80" s="23"/>
      <c r="E80" s="10"/>
      <c r="F80" s="19"/>
      <c r="G80" s="38"/>
      <c r="H80"/>
      <c r="K80" s="14" t="s">
        <v>13</v>
      </c>
      <c r="L80" s="1" t="e">
        <f>IF(#REF!="○",_xlfn.IFS(C81&gt;300,1.15,(C81&gt;=100)*AND(C81&lt;300),1.2,C81&lt;100,1.25),1.25)</f>
        <v>#REF!</v>
      </c>
      <c r="M80" s="1" t="e">
        <f>IF(G79&lt;L80,"○","×")</f>
        <v>#DIV/0!</v>
      </c>
    </row>
    <row r="81" spans="1:13" x14ac:dyDescent="0.2">
      <c r="A81" s="5"/>
      <c r="B81" s="4" t="s">
        <v>24</v>
      </c>
      <c r="C81" s="11"/>
      <c r="D81" s="17"/>
      <c r="E81" s="11"/>
      <c r="F81" s="20"/>
      <c r="G81" s="39"/>
      <c r="H81"/>
      <c r="K81" s="1" t="s">
        <v>15</v>
      </c>
      <c r="L81" s="1" t="e">
        <f>IF(#REF!="○",_xlfn.IFS(C81&gt;300,1.05,(C81&gt;=100)*AND(C81&lt;300),1.1,C81&lt;100,1.15),1.15)</f>
        <v>#REF!</v>
      </c>
      <c r="M81" s="1" t="e">
        <f>IF(C79&lt;L81,"○","×")</f>
        <v>#DIV/0!</v>
      </c>
    </row>
    <row r="82" spans="1:13" x14ac:dyDescent="0.2">
      <c r="A82" s="7" t="s">
        <v>10</v>
      </c>
      <c r="B82" s="2" t="s">
        <v>22</v>
      </c>
      <c r="C82" s="8" t="e">
        <f t="shared" ref="C82:E82" si="43">ROUNDDOWN(C83/C84,2)</f>
        <v>#DIV/0!</v>
      </c>
      <c r="D82" s="22" t="e">
        <f t="shared" si="43"/>
        <v>#DIV/0!</v>
      </c>
      <c r="E82" s="8" t="e">
        <f t="shared" si="43"/>
        <v>#DIV/0!</v>
      </c>
      <c r="F82" s="18" t="e">
        <f t="shared" ref="F82" si="44">ROUNDDOWN(F83/F84,2)</f>
        <v>#DIV/0!</v>
      </c>
      <c r="G82" s="8" t="e">
        <f>ROUNDDOWN(_xlfn.AGGREGATE(1,6,C82:F82),2)</f>
        <v>#DIV/0!</v>
      </c>
      <c r="H82"/>
    </row>
    <row r="83" spans="1:13" x14ac:dyDescent="0.2">
      <c r="A83" s="9"/>
      <c r="B83" s="21" t="s">
        <v>23</v>
      </c>
      <c r="C83" s="10"/>
      <c r="D83" s="23"/>
      <c r="E83" s="10"/>
      <c r="F83" s="19"/>
      <c r="G83" s="38"/>
      <c r="H83"/>
      <c r="K83" s="14" t="s">
        <v>13</v>
      </c>
      <c r="L83" s="1" t="e">
        <f>IF(#REF!="○",_xlfn.IFS(C84&gt;300,1.15,(C84&gt;=100)*AND(C84&lt;300),1.2,C84&lt;100,1.25),1.25)</f>
        <v>#REF!</v>
      </c>
      <c r="M83" s="1" t="e">
        <f>IF(G82&lt;L83,"○","×")</f>
        <v>#DIV/0!</v>
      </c>
    </row>
    <row r="84" spans="1:13" x14ac:dyDescent="0.2">
      <c r="A84" s="5"/>
      <c r="B84" s="4" t="s">
        <v>24</v>
      </c>
      <c r="C84" s="11"/>
      <c r="D84" s="17"/>
      <c r="E84" s="11"/>
      <c r="F84" s="20"/>
      <c r="G84" s="39"/>
      <c r="H84"/>
      <c r="K84" s="1" t="s">
        <v>15</v>
      </c>
      <c r="L84" s="1" t="e">
        <f>IF(#REF!="○",_xlfn.IFS(C84&gt;300,1.05,(C84&gt;=100)*AND(C84&lt;300),1.1,C84&lt;100,1.15),1.15)</f>
        <v>#REF!</v>
      </c>
      <c r="M84" s="1" t="e">
        <f>IF(C82&lt;L84,"○","×")</f>
        <v>#DIV/0!</v>
      </c>
    </row>
    <row r="85" spans="1:13" x14ac:dyDescent="0.2">
      <c r="A85" s="7" t="s">
        <v>10</v>
      </c>
      <c r="B85" s="2" t="s">
        <v>22</v>
      </c>
      <c r="C85" s="8" t="e">
        <f t="shared" ref="C85:E85" si="45">ROUNDDOWN(C86/C87,2)</f>
        <v>#DIV/0!</v>
      </c>
      <c r="D85" s="22" t="e">
        <f t="shared" si="45"/>
        <v>#DIV/0!</v>
      </c>
      <c r="E85" s="8" t="e">
        <f t="shared" si="45"/>
        <v>#DIV/0!</v>
      </c>
      <c r="F85" s="18" t="e">
        <f t="shared" ref="F85" si="46">ROUNDDOWN(F86/F87,2)</f>
        <v>#DIV/0!</v>
      </c>
      <c r="G85" s="8" t="e">
        <f>ROUNDDOWN(_xlfn.AGGREGATE(1,6,C85:F85),2)</f>
        <v>#DIV/0!</v>
      </c>
      <c r="H85"/>
    </row>
    <row r="86" spans="1:13" x14ac:dyDescent="0.2">
      <c r="A86" s="9"/>
      <c r="B86" s="21" t="s">
        <v>23</v>
      </c>
      <c r="C86" s="10"/>
      <c r="D86" s="23"/>
      <c r="E86" s="10"/>
      <c r="F86" s="19"/>
      <c r="G86" s="38"/>
      <c r="H86"/>
      <c r="K86" s="14" t="s">
        <v>13</v>
      </c>
      <c r="L86" s="1" t="e">
        <f>IF(#REF!="○",_xlfn.IFS(C87&gt;300,1.15,(C87&gt;=100)*AND(C87&lt;300),1.2,C87&lt;100,1.25),1.25)</f>
        <v>#REF!</v>
      </c>
      <c r="M86" s="1" t="e">
        <f>IF(G85&lt;L86,"○","×")</f>
        <v>#DIV/0!</v>
      </c>
    </row>
    <row r="87" spans="1:13" x14ac:dyDescent="0.2">
      <c r="A87" s="5"/>
      <c r="B87" s="4" t="s">
        <v>24</v>
      </c>
      <c r="C87" s="11"/>
      <c r="D87" s="17"/>
      <c r="E87" s="11"/>
      <c r="F87" s="20"/>
      <c r="G87" s="39"/>
      <c r="H87"/>
      <c r="K87" s="1" t="s">
        <v>15</v>
      </c>
      <c r="L87" s="1" t="e">
        <f>IF(#REF!="○",_xlfn.IFS(C87&gt;300,1.05,(C87&gt;=100)*AND(C87&lt;300),1.1,C87&lt;100,1.15),1.15)</f>
        <v>#REF!</v>
      </c>
      <c r="M87" s="1" t="e">
        <f>IF(C85&lt;L87,"○","×")</f>
        <v>#DIV/0!</v>
      </c>
    </row>
    <row r="88" spans="1:13" x14ac:dyDescent="0.2">
      <c r="A88" s="7" t="s">
        <v>10</v>
      </c>
      <c r="B88" s="2" t="s">
        <v>22</v>
      </c>
      <c r="C88" s="8" t="e">
        <f t="shared" ref="C88:E88" si="47">ROUNDDOWN(C89/C90,2)</f>
        <v>#DIV/0!</v>
      </c>
      <c r="D88" s="22" t="e">
        <f t="shared" si="47"/>
        <v>#DIV/0!</v>
      </c>
      <c r="E88" s="8" t="e">
        <f t="shared" si="47"/>
        <v>#DIV/0!</v>
      </c>
      <c r="F88" s="18" t="e">
        <f t="shared" ref="F88" si="48">ROUNDDOWN(F89/F90,2)</f>
        <v>#DIV/0!</v>
      </c>
      <c r="G88" s="8" t="e">
        <f>ROUNDDOWN(_xlfn.AGGREGATE(1,6,C88:F88),2)</f>
        <v>#DIV/0!</v>
      </c>
      <c r="H88"/>
    </row>
    <row r="89" spans="1:13" x14ac:dyDescent="0.2">
      <c r="A89" s="9"/>
      <c r="B89" s="21" t="s">
        <v>23</v>
      </c>
      <c r="C89" s="10"/>
      <c r="D89" s="23"/>
      <c r="E89" s="10"/>
      <c r="F89" s="19"/>
      <c r="G89" s="38"/>
      <c r="H89"/>
      <c r="K89" s="14" t="s">
        <v>13</v>
      </c>
      <c r="L89" s="1" t="e">
        <f>IF(#REF!="○",_xlfn.IFS(C90&gt;300,1.15,(C90&gt;=100)*AND(C90&lt;300),1.2,C90&lt;100,1.25),1.25)</f>
        <v>#REF!</v>
      </c>
      <c r="M89" s="1" t="e">
        <f>IF(G88&lt;L89,"○","×")</f>
        <v>#DIV/0!</v>
      </c>
    </row>
    <row r="90" spans="1:13" x14ac:dyDescent="0.2">
      <c r="A90" s="5"/>
      <c r="B90" s="4" t="s">
        <v>24</v>
      </c>
      <c r="C90" s="11"/>
      <c r="D90" s="17"/>
      <c r="E90" s="11"/>
      <c r="F90" s="20"/>
      <c r="G90" s="39"/>
      <c r="H90"/>
      <c r="K90" s="1" t="s">
        <v>15</v>
      </c>
      <c r="L90" s="1" t="e">
        <f>IF(#REF!="○",_xlfn.IFS(C90&gt;300,1.05,(C90&gt;=100)*AND(C90&lt;300),1.1,C90&lt;100,1.15),1.15)</f>
        <v>#REF!</v>
      </c>
      <c r="M90" s="1" t="e">
        <f>IF(C88&lt;L90,"○","×")</f>
        <v>#DIV/0!</v>
      </c>
    </row>
    <row r="91" spans="1:13" x14ac:dyDescent="0.2">
      <c r="A91" s="7" t="s">
        <v>10</v>
      </c>
      <c r="B91" s="2" t="s">
        <v>22</v>
      </c>
      <c r="C91" s="8" t="e">
        <f t="shared" ref="C91:E91" si="49">ROUNDDOWN(C92/C93,2)</f>
        <v>#DIV/0!</v>
      </c>
      <c r="D91" s="22" t="e">
        <f t="shared" si="49"/>
        <v>#DIV/0!</v>
      </c>
      <c r="E91" s="8" t="e">
        <f t="shared" si="49"/>
        <v>#DIV/0!</v>
      </c>
      <c r="F91" s="18" t="e">
        <f t="shared" ref="F91" si="50">ROUNDDOWN(F92/F93,2)</f>
        <v>#DIV/0!</v>
      </c>
      <c r="G91" s="8" t="e">
        <f>ROUNDDOWN(_xlfn.AGGREGATE(1,6,C91:F91),2)</f>
        <v>#DIV/0!</v>
      </c>
      <c r="H91"/>
    </row>
    <row r="92" spans="1:13" x14ac:dyDescent="0.2">
      <c r="A92" s="9"/>
      <c r="B92" s="21" t="s">
        <v>23</v>
      </c>
      <c r="C92" s="10"/>
      <c r="D92" s="23"/>
      <c r="E92" s="10"/>
      <c r="F92" s="19"/>
      <c r="G92" s="38"/>
      <c r="H92"/>
      <c r="K92" s="14" t="s">
        <v>13</v>
      </c>
      <c r="L92" s="1" t="e">
        <f>IF(#REF!="○",_xlfn.IFS(C93&gt;300,1.15,(C93&gt;=100)*AND(C93&lt;300),1.2,C93&lt;100,1.25),1.25)</f>
        <v>#REF!</v>
      </c>
      <c r="M92" s="1" t="e">
        <f>IF(G91&lt;L92,"○","×")</f>
        <v>#DIV/0!</v>
      </c>
    </row>
    <row r="93" spans="1:13" x14ac:dyDescent="0.2">
      <c r="A93" s="5"/>
      <c r="B93" s="4" t="s">
        <v>24</v>
      </c>
      <c r="C93" s="11"/>
      <c r="D93" s="17"/>
      <c r="E93" s="11"/>
      <c r="F93" s="20"/>
      <c r="G93" s="39"/>
      <c r="H93"/>
      <c r="K93" s="1" t="s">
        <v>15</v>
      </c>
      <c r="L93" s="1" t="e">
        <f>IF(#REF!="○",_xlfn.IFS(C93&gt;300,1.05,(C93&gt;=100)*AND(C93&lt;300),1.1,C93&lt;100,1.15),1.15)</f>
        <v>#REF!</v>
      </c>
      <c r="M93" s="1" t="e">
        <f>IF(C91&lt;L93,"○","×")</f>
        <v>#DIV/0!</v>
      </c>
    </row>
    <row r="94" spans="1:13" x14ac:dyDescent="0.2">
      <c r="A94" s="7" t="s">
        <v>10</v>
      </c>
      <c r="B94" s="2" t="s">
        <v>22</v>
      </c>
      <c r="C94" s="8" t="e">
        <f t="shared" ref="C94:E94" si="51">ROUNDDOWN(C95/C96,2)</f>
        <v>#DIV/0!</v>
      </c>
      <c r="D94" s="22" t="e">
        <f t="shared" si="51"/>
        <v>#DIV/0!</v>
      </c>
      <c r="E94" s="8" t="e">
        <f t="shared" si="51"/>
        <v>#DIV/0!</v>
      </c>
      <c r="F94" s="18" t="e">
        <f t="shared" ref="F94" si="52">ROUNDDOWN(F95/F96,2)</f>
        <v>#DIV/0!</v>
      </c>
      <c r="G94" s="8" t="e">
        <f>ROUNDDOWN(_xlfn.AGGREGATE(1,6,C94:F94),2)</f>
        <v>#DIV/0!</v>
      </c>
      <c r="H94"/>
    </row>
    <row r="95" spans="1:13" x14ac:dyDescent="0.2">
      <c r="A95" s="9"/>
      <c r="B95" s="21" t="s">
        <v>23</v>
      </c>
      <c r="C95" s="10"/>
      <c r="D95" s="23"/>
      <c r="E95" s="10"/>
      <c r="F95" s="19"/>
      <c r="G95" s="38"/>
      <c r="H95"/>
      <c r="K95" s="14" t="s">
        <v>13</v>
      </c>
      <c r="L95" s="1" t="e">
        <f>IF(#REF!="○",_xlfn.IFS(C96&gt;300,1.15,(C96&gt;=100)*AND(C96&lt;300),1.2,C96&lt;100,1.25),1.25)</f>
        <v>#REF!</v>
      </c>
      <c r="M95" s="1" t="e">
        <f>IF(G94&lt;L95,"○","×")</f>
        <v>#DIV/0!</v>
      </c>
    </row>
    <row r="96" spans="1:13" x14ac:dyDescent="0.2">
      <c r="A96" s="5"/>
      <c r="B96" s="4" t="s">
        <v>24</v>
      </c>
      <c r="C96" s="11"/>
      <c r="D96" s="17"/>
      <c r="E96" s="11"/>
      <c r="F96" s="20"/>
      <c r="G96" s="39"/>
      <c r="H96"/>
      <c r="K96" s="1" t="s">
        <v>15</v>
      </c>
      <c r="L96" s="1" t="e">
        <f>IF(#REF!="○",_xlfn.IFS(C96&gt;300,1.05,(C96&gt;=100)*AND(C96&lt;300),1.1,C96&lt;100,1.15),1.15)</f>
        <v>#REF!</v>
      </c>
      <c r="M96" s="1" t="e">
        <f>IF(C94&lt;L96,"○","×")</f>
        <v>#DIV/0!</v>
      </c>
    </row>
    <row r="97" spans="1:13" x14ac:dyDescent="0.2">
      <c r="A97" s="7" t="s">
        <v>10</v>
      </c>
      <c r="B97" s="2" t="s">
        <v>22</v>
      </c>
      <c r="C97" s="8" t="e">
        <f t="shared" ref="C97:E97" si="53">ROUNDDOWN(C98/C99,2)</f>
        <v>#DIV/0!</v>
      </c>
      <c r="D97" s="22" t="e">
        <f t="shared" si="53"/>
        <v>#DIV/0!</v>
      </c>
      <c r="E97" s="8" t="e">
        <f t="shared" si="53"/>
        <v>#DIV/0!</v>
      </c>
      <c r="F97" s="18" t="e">
        <f t="shared" ref="F97" si="54">ROUNDDOWN(F98/F99,2)</f>
        <v>#DIV/0!</v>
      </c>
      <c r="G97" s="8" t="e">
        <f>ROUNDDOWN(_xlfn.AGGREGATE(1,6,C97:F97),2)</f>
        <v>#DIV/0!</v>
      </c>
      <c r="H97"/>
    </row>
    <row r="98" spans="1:13" x14ac:dyDescent="0.2">
      <c r="A98" s="9"/>
      <c r="B98" s="21" t="s">
        <v>23</v>
      </c>
      <c r="C98" s="10"/>
      <c r="D98" s="23"/>
      <c r="E98" s="10"/>
      <c r="F98" s="19"/>
      <c r="G98" s="38"/>
      <c r="H98"/>
      <c r="K98" s="14" t="s">
        <v>13</v>
      </c>
      <c r="L98" s="1" t="e">
        <f>IF(#REF!="○",_xlfn.IFS(C99&gt;300,1.15,(C99&gt;=100)*AND(C99&lt;300),1.2,C99&lt;100,1.25),1.25)</f>
        <v>#REF!</v>
      </c>
      <c r="M98" s="1" t="e">
        <f>IF(G97&lt;L98,"○","×")</f>
        <v>#DIV/0!</v>
      </c>
    </row>
    <row r="99" spans="1:13" x14ac:dyDescent="0.2">
      <c r="A99" s="5"/>
      <c r="B99" s="4" t="s">
        <v>24</v>
      </c>
      <c r="C99" s="11"/>
      <c r="D99" s="17"/>
      <c r="E99" s="11"/>
      <c r="F99" s="20"/>
      <c r="G99" s="39"/>
      <c r="H99"/>
      <c r="K99" s="1" t="s">
        <v>15</v>
      </c>
      <c r="L99" s="1" t="e">
        <f>IF(#REF!="○",_xlfn.IFS(C99&gt;300,1.05,(C99&gt;=100)*AND(C99&lt;300),1.1,C99&lt;100,1.15),1.15)</f>
        <v>#REF!</v>
      </c>
      <c r="M99" s="1" t="e">
        <f>IF(C97&lt;L99,"○","×")</f>
        <v>#DIV/0!</v>
      </c>
    </row>
    <row r="100" spans="1:13" x14ac:dyDescent="0.2">
      <c r="A100" s="7" t="s">
        <v>10</v>
      </c>
      <c r="B100" s="2" t="s">
        <v>22</v>
      </c>
      <c r="C100" s="8" t="e">
        <f t="shared" ref="C100:E100" si="55">ROUNDDOWN(C101/C102,2)</f>
        <v>#DIV/0!</v>
      </c>
      <c r="D100" s="22" t="e">
        <f t="shared" si="55"/>
        <v>#DIV/0!</v>
      </c>
      <c r="E100" s="8" t="e">
        <f t="shared" si="55"/>
        <v>#DIV/0!</v>
      </c>
      <c r="F100" s="18" t="e">
        <f t="shared" ref="F100" si="56">ROUNDDOWN(F101/F102,2)</f>
        <v>#DIV/0!</v>
      </c>
      <c r="G100" s="8" t="e">
        <f>ROUNDDOWN(_xlfn.AGGREGATE(1,6,C100:F100),2)</f>
        <v>#DIV/0!</v>
      </c>
      <c r="H100"/>
    </row>
    <row r="101" spans="1:13" x14ac:dyDescent="0.2">
      <c r="A101" s="9"/>
      <c r="B101" s="21" t="s">
        <v>23</v>
      </c>
      <c r="C101" s="10"/>
      <c r="D101" s="23"/>
      <c r="E101" s="10"/>
      <c r="F101" s="19"/>
      <c r="G101" s="38"/>
      <c r="H101"/>
      <c r="K101" s="14" t="s">
        <v>13</v>
      </c>
      <c r="L101" s="1" t="e">
        <f>IF(#REF!="○",_xlfn.IFS(C102&gt;300,1.15,(C102&gt;=100)*AND(C102&lt;300),1.2,C102&lt;100,1.25),1.25)</f>
        <v>#REF!</v>
      </c>
      <c r="M101" s="1" t="e">
        <f>IF(G100&lt;L101,"○","×")</f>
        <v>#DIV/0!</v>
      </c>
    </row>
    <row r="102" spans="1:13" ht="13.8" thickBot="1" x14ac:dyDescent="0.25">
      <c r="A102" s="5"/>
      <c r="B102" s="4" t="s">
        <v>24</v>
      </c>
      <c r="C102" s="10"/>
      <c r="D102" s="23"/>
      <c r="E102" s="10"/>
      <c r="F102" s="19"/>
      <c r="G102" s="38"/>
      <c r="H102"/>
      <c r="K102" s="1" t="s">
        <v>15</v>
      </c>
      <c r="L102" s="1" t="e">
        <f>IF(#REF!="○",_xlfn.IFS(C102&gt;300,1.05,(C102&gt;=100)*AND(C102&lt;300),1.1,C102&lt;100,1.15),1.15)</f>
        <v>#REF!</v>
      </c>
      <c r="M102" s="1" t="e">
        <f>IF(C100&lt;L102,"○","×")</f>
        <v>#DIV/0!</v>
      </c>
    </row>
    <row r="103" spans="1:13" ht="13.8" thickTop="1" x14ac:dyDescent="0.2">
      <c r="A103" s="3" t="s">
        <v>16</v>
      </c>
      <c r="B103" s="2" t="s">
        <v>22</v>
      </c>
      <c r="C103" s="27" t="e">
        <f t="shared" ref="C103:E103" si="57">ROUNDDOWN(C104/C105,2)</f>
        <v>#DIV/0!</v>
      </c>
      <c r="D103" s="36" t="e">
        <f t="shared" si="57"/>
        <v>#DIV/0!</v>
      </c>
      <c r="E103" s="29" t="e">
        <f t="shared" si="57"/>
        <v>#DIV/0!</v>
      </c>
      <c r="F103" s="40" t="e">
        <f t="shared" ref="F103" si="58">ROUNDDOWN(F104/F105,2)</f>
        <v>#DIV/0!</v>
      </c>
      <c r="G103" s="30" t="e">
        <f>ROUNDDOWN(_xlfn.AGGREGATE(1,6,C103:F103),2)</f>
        <v>#DIV/0!</v>
      </c>
      <c r="H103"/>
    </row>
    <row r="104" spans="1:13" x14ac:dyDescent="0.2">
      <c r="A104" s="9"/>
      <c r="B104" s="21" t="s">
        <v>23</v>
      </c>
      <c r="C104" s="31">
        <f>C62+C65+C68+C71+C74+C77+C80+C83+C86+C89+C92+C95+C98+C101</f>
        <v>0</v>
      </c>
      <c r="D104" s="23">
        <f t="shared" ref="D104:F104" si="59">D62+D65+D68+D71+D74+D77+D80+D83+D86+D89+D92+D95+D98+D101</f>
        <v>0</v>
      </c>
      <c r="E104" s="10">
        <f t="shared" si="59"/>
        <v>0</v>
      </c>
      <c r="F104" s="19">
        <f t="shared" si="59"/>
        <v>0</v>
      </c>
      <c r="G104" s="41"/>
      <c r="H104"/>
      <c r="K104" s="14" t="s">
        <v>13</v>
      </c>
      <c r="L104" s="1" t="e">
        <f>IF(#REF!="○",_xlfn.IFS(C105&gt;300,1.15,(C105&gt;=100)*AND(C105&lt;300),1.2,C105&lt;100,1.25),1.25)</f>
        <v>#REF!</v>
      </c>
      <c r="M104" s="1" t="e">
        <f>IF(G103&lt;L104,"○","×")</f>
        <v>#DIV/0!</v>
      </c>
    </row>
    <row r="105" spans="1:13" ht="13.8" thickBot="1" x14ac:dyDescent="0.25">
      <c r="A105" s="5"/>
      <c r="B105" s="4" t="s">
        <v>24</v>
      </c>
      <c r="C105" s="33">
        <f>C63+C66+C69+C72+C75+C78+C81+C84+C87+C90+C93+C96+C99+C102</f>
        <v>0</v>
      </c>
      <c r="D105" s="37">
        <f t="shared" ref="D105:F105" si="60">D63+D66+D69+D72+D75+D78+D81+D84+D87+D90+D93+D96+D99+D102</f>
        <v>0</v>
      </c>
      <c r="E105" s="34">
        <f t="shared" si="60"/>
        <v>0</v>
      </c>
      <c r="F105" s="42">
        <f t="shared" si="60"/>
        <v>0</v>
      </c>
      <c r="G105" s="43"/>
      <c r="H105"/>
      <c r="K105" s="1" t="s">
        <v>15</v>
      </c>
      <c r="L105" s="1" t="e">
        <f>IF(#REF!="○",_xlfn.IFS(C105&gt;300,1.05,(C105&gt;=100)*AND(C105&lt;300),1.1,C105&lt;100,1.15),1.15)</f>
        <v>#REF!</v>
      </c>
      <c r="M105" s="1" t="e">
        <f>IF(C103&lt;L105,"○","×")</f>
        <v>#DIV/0!</v>
      </c>
    </row>
    <row r="106" spans="1:13" ht="13.8" thickTop="1" x14ac:dyDescent="0.2"/>
    <row r="107" spans="1:13" x14ac:dyDescent="0.2">
      <c r="A107" s="12" t="s">
        <v>25</v>
      </c>
    </row>
    <row r="108" spans="1:13" x14ac:dyDescent="0.2">
      <c r="A108" s="12" t="s">
        <v>26</v>
      </c>
    </row>
    <row r="109" spans="1:13" x14ac:dyDescent="0.2">
      <c r="A109" s="12" t="s">
        <v>27</v>
      </c>
    </row>
    <row r="110" spans="1:13" x14ac:dyDescent="0.2">
      <c r="A110" s="12" t="s">
        <v>39</v>
      </c>
    </row>
    <row r="111" spans="1:13" x14ac:dyDescent="0.2">
      <c r="A111" s="12" t="s">
        <v>28</v>
      </c>
    </row>
    <row r="112" spans="1:13" x14ac:dyDescent="0.2">
      <c r="A112" s="12" t="s">
        <v>29</v>
      </c>
    </row>
    <row r="113" spans="1:1" x14ac:dyDescent="0.2">
      <c r="A113" s="12" t="s">
        <v>30</v>
      </c>
    </row>
    <row r="114" spans="1:1" x14ac:dyDescent="0.2">
      <c r="A114" s="12" t="s">
        <v>31</v>
      </c>
    </row>
    <row r="115" spans="1:1" x14ac:dyDescent="0.2">
      <c r="A115" s="12" t="s">
        <v>40</v>
      </c>
    </row>
  </sheetData>
  <mergeCells count="15">
    <mergeCell ref="B9:B10"/>
    <mergeCell ref="A9:A10"/>
    <mergeCell ref="A59:A60"/>
    <mergeCell ref="B59:B60"/>
    <mergeCell ref="G59:G60"/>
    <mergeCell ref="C9:H9"/>
    <mergeCell ref="C59:F59"/>
    <mergeCell ref="A56:B56"/>
    <mergeCell ref="C56:F56"/>
    <mergeCell ref="A4:B4"/>
    <mergeCell ref="C4:D4"/>
    <mergeCell ref="A6:B6"/>
    <mergeCell ref="C6:D6"/>
    <mergeCell ref="A5:B5"/>
    <mergeCell ref="C5:D5"/>
  </mergeCells>
  <phoneticPr fontId="1"/>
  <dataValidations count="2">
    <dataValidation type="list" allowBlank="1" showInputMessage="1" showErrorMessage="1" sqref="C4" xr:uid="{AA5C9BD3-6566-4507-B8BF-F7DD42BC64C5}">
      <formula1>"4000人以上,4000人未満"</formula1>
    </dataValidation>
    <dataValidation type="list" allowBlank="1" showInputMessage="1" showErrorMessage="1" sqref="C6:D6" xr:uid="{AA7FA45A-B816-444B-906B-D6685366F7CD}">
      <formula1>"300人以上,100人以上300人未満,100人未満"</formula1>
    </dataValidation>
  </dataValidations>
  <printOptions horizontalCentered="1"/>
  <pageMargins left="0.31496062992125984" right="0.31496062992125984" top="0.74803149606299213" bottom="0.15748031496062992" header="0.31496062992125984" footer="0.31496062992125984"/>
  <pageSetup paperSize="9" scale="76" fitToHeight="0" orientation="portrait" r:id="rId1"/>
</worksheet>
</file>

<file path=docProps/app.xml><?xml version="1.0" encoding="utf-8"?>
<Properties xmlns="http://schemas.openxmlformats.org/officeDocument/2006/extended-properties" xmlns:vt="http://schemas.openxmlformats.org/officeDocument/2006/docPropsVTypes">
  <DocSecurity>2</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収容定員・入学定員</vt:lpstr>
      <vt:lpstr>収容定員・入学定員!Print_Area</vt:lpstr>
      <vt:lpstr>収容定員・入学定員!Print_Titles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2023-03-28T02:19:30Z</dcterms:created>
  <dcterms:modified xsi:type="dcterms:W3CDTF">2023-03-28T02:19:50Z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2023-03-28T02:19:42Z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ffcc6881-78c9-4fb7-8d2d-3cce64d89f1b</vt:lpwstr>
  </property>
  <property fmtid="{D5CDD505-2E9C-101B-9397-08002B2CF9AE}" pid="8" name="MSIP_Label_d899a617-f30e-4fb8-b81c-fb6d0b94ac5b_ContentBits">
    <vt:lpwstr>0</vt:lpwstr>
  </property>
</Properties>
</file>