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E1A9CA50-FAE5-45DE-8D08-BDBB24B241A4}" xr6:coauthVersionLast="47" xr6:coauthVersionMax="47" xr10:uidLastSave="{00000000-0000-0000-0000-000000000000}"/>
  <bookViews>
    <workbookView xWindow="19845" yWindow="3810" windowWidth="16185" windowHeight="16965" firstSheet="1" activeTab="1" xr2:uid="{00000000-000D-0000-FFFF-FFFF00000000}"/>
  </bookViews>
  <sheets>
    <sheet name="2.調整用(1)念のため" sheetId="13" state="hidden" r:id="rId1"/>
    <sheet name="表全体" sheetId="10" r:id="rId2"/>
    <sheet name="分科会資料(VLOOK)" sheetId="12" state="hidden" r:id="rId3"/>
    <sheet name="分科会資料(数値)" sheetId="11" state="hidden" r:id="rId4"/>
  </sheets>
  <externalReferences>
    <externalReference r:id="rId5"/>
  </externalReferences>
  <definedNames>
    <definedName name="_xlnm._FilterDatabase" localSheetId="0" hidden="1">'2.調整用(1)念のため'!$B$7:$AH$45</definedName>
    <definedName name="_xlnm._FilterDatabase" localSheetId="1" hidden="1">表全体!$A$6:$AD$6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8" i="13" l="1"/>
  <c r="B198" i="13"/>
  <c r="AG197" i="13"/>
  <c r="AF197" i="13"/>
  <c r="AE197" i="13"/>
  <c r="AD197" i="13"/>
  <c r="AC197" i="13"/>
  <c r="AB197" i="13"/>
  <c r="AA197" i="13"/>
  <c r="Z197" i="13"/>
  <c r="Y197" i="13"/>
  <c r="X197" i="13"/>
  <c r="W197" i="13"/>
  <c r="V197" i="13"/>
  <c r="U197" i="13"/>
  <c r="T197" i="13"/>
  <c r="S197" i="13"/>
  <c r="R197" i="13"/>
  <c r="Q197" i="13"/>
  <c r="P197" i="13"/>
  <c r="O197" i="13"/>
  <c r="N197" i="13"/>
  <c r="M197" i="13"/>
  <c r="L197" i="13"/>
  <c r="K197" i="13"/>
  <c r="J197" i="13"/>
  <c r="I197" i="13"/>
  <c r="H197" i="13"/>
  <c r="G197" i="13"/>
  <c r="F197" i="13"/>
  <c r="E197" i="13"/>
  <c r="C197" i="13"/>
  <c r="B197" i="13"/>
  <c r="AG196" i="13"/>
  <c r="AF196" i="13"/>
  <c r="AE196" i="13"/>
  <c r="AD196" i="13"/>
  <c r="AC196" i="13"/>
  <c r="AB196" i="13"/>
  <c r="AA196" i="13"/>
  <c r="Z196" i="13"/>
  <c r="Y196" i="13"/>
  <c r="X196" i="13"/>
  <c r="W196" i="13"/>
  <c r="V196" i="13"/>
  <c r="U196" i="13"/>
  <c r="T196" i="13"/>
  <c r="S196" i="13"/>
  <c r="R196" i="13"/>
  <c r="Q196" i="13"/>
  <c r="P196" i="13"/>
  <c r="O196" i="13"/>
  <c r="N196" i="13"/>
  <c r="M196" i="13"/>
  <c r="L196" i="13"/>
  <c r="K196" i="13"/>
  <c r="J196" i="13"/>
  <c r="I196" i="13"/>
  <c r="H196" i="13"/>
  <c r="G196" i="13"/>
  <c r="F196" i="13"/>
  <c r="E196" i="13"/>
  <c r="C196" i="13"/>
  <c r="B196" i="13"/>
  <c r="AG195" i="13"/>
  <c r="AF195" i="13"/>
  <c r="AE195" i="13"/>
  <c r="AD195" i="13"/>
  <c r="AC195" i="13"/>
  <c r="E195" i="13"/>
  <c r="C195" i="13"/>
  <c r="B195" i="13"/>
  <c r="AG194" i="13"/>
  <c r="AF194" i="13"/>
  <c r="AE194" i="13"/>
  <c r="AD194" i="13"/>
  <c r="AC194" i="13"/>
  <c r="AB194" i="13"/>
  <c r="AB195" i="13" s="1"/>
  <c r="AA194" i="13"/>
  <c r="AA195" i="13" s="1"/>
  <c r="Z194" i="13"/>
  <c r="Z195" i="13" s="1"/>
  <c r="Y194" i="13"/>
  <c r="Y195" i="13" s="1"/>
  <c r="X194" i="13"/>
  <c r="X195" i="13" s="1"/>
  <c r="W194" i="13"/>
  <c r="W195" i="13" s="1"/>
  <c r="V194" i="13"/>
  <c r="V195" i="13" s="1"/>
  <c r="U194" i="13"/>
  <c r="U195" i="13" s="1"/>
  <c r="T194" i="13"/>
  <c r="T195" i="13" s="1"/>
  <c r="S194" i="13"/>
  <c r="S195" i="13" s="1"/>
  <c r="R194" i="13"/>
  <c r="R195" i="13" s="1"/>
  <c r="Q194" i="13"/>
  <c r="Q195" i="13" s="1"/>
  <c r="P194" i="13"/>
  <c r="P195" i="13" s="1"/>
  <c r="O194" i="13"/>
  <c r="O195" i="13" s="1"/>
  <c r="N194" i="13"/>
  <c r="N195" i="13" s="1"/>
  <c r="M194" i="13"/>
  <c r="M195" i="13" s="1"/>
  <c r="L194" i="13"/>
  <c r="L195" i="13" s="1"/>
  <c r="K194" i="13"/>
  <c r="K195" i="13" s="1"/>
  <c r="J194" i="13"/>
  <c r="J195" i="13" s="1"/>
  <c r="I194" i="13"/>
  <c r="I195" i="13" s="1"/>
  <c r="H194" i="13"/>
  <c r="H195" i="13" s="1"/>
  <c r="G194" i="13"/>
  <c r="G195" i="13" s="1"/>
  <c r="F194" i="13"/>
  <c r="F195" i="13" s="1"/>
  <c r="E194" i="13"/>
  <c r="C194" i="13"/>
  <c r="B194" i="13"/>
  <c r="AG193" i="13"/>
  <c r="AF193" i="13"/>
  <c r="AE193" i="13"/>
  <c r="AD193" i="13"/>
  <c r="AC193" i="13"/>
  <c r="AB193" i="13"/>
  <c r="AA193" i="13"/>
  <c r="Z193" i="13"/>
  <c r="Y193" i="13"/>
  <c r="X193" i="13"/>
  <c r="W193" i="13"/>
  <c r="V193" i="13"/>
  <c r="U193" i="13"/>
  <c r="T193" i="13"/>
  <c r="S193" i="13"/>
  <c r="R193" i="13"/>
  <c r="Q193" i="13"/>
  <c r="P193" i="13"/>
  <c r="O193" i="13"/>
  <c r="N193" i="13"/>
  <c r="M193" i="13"/>
  <c r="L193" i="13"/>
  <c r="K193" i="13"/>
  <c r="J193" i="13"/>
  <c r="I193" i="13"/>
  <c r="H193" i="13"/>
  <c r="G193" i="13"/>
  <c r="F193" i="13"/>
  <c r="E193" i="13"/>
  <c r="C193" i="13"/>
  <c r="B193" i="13"/>
  <c r="AG192" i="13"/>
  <c r="AF192" i="13"/>
  <c r="AE192" i="13"/>
  <c r="AD192" i="13"/>
  <c r="AC192" i="13"/>
  <c r="AB192" i="13"/>
  <c r="AA192" i="13"/>
  <c r="Z192" i="13"/>
  <c r="Y192" i="13"/>
  <c r="X192" i="13"/>
  <c r="W192" i="13"/>
  <c r="V192" i="13"/>
  <c r="U192" i="13"/>
  <c r="T192" i="13"/>
  <c r="S192" i="13"/>
  <c r="R192" i="13"/>
  <c r="Q192" i="13"/>
  <c r="P192" i="13"/>
  <c r="O192" i="13"/>
  <c r="N192" i="13"/>
  <c r="M192" i="13"/>
  <c r="L192" i="13"/>
  <c r="K192" i="13"/>
  <c r="J192" i="13"/>
  <c r="I192" i="13"/>
  <c r="H192" i="13"/>
  <c r="G192" i="13"/>
  <c r="F192" i="13"/>
  <c r="E192" i="13"/>
  <c r="C192" i="13"/>
  <c r="B192" i="13"/>
  <c r="AG191" i="13"/>
  <c r="AF191" i="13"/>
  <c r="AE191" i="13"/>
  <c r="AD191" i="13"/>
  <c r="AC191" i="13"/>
  <c r="AB191" i="13"/>
  <c r="AA191" i="13"/>
  <c r="Z191" i="13"/>
  <c r="Y191" i="13"/>
  <c r="X191" i="13"/>
  <c r="W191" i="13"/>
  <c r="V191" i="13"/>
  <c r="U191" i="13"/>
  <c r="T191" i="13"/>
  <c r="S191" i="13"/>
  <c r="R191" i="13"/>
  <c r="Q191" i="13"/>
  <c r="P191" i="13"/>
  <c r="O191" i="13"/>
  <c r="N191" i="13"/>
  <c r="M191" i="13"/>
  <c r="L191" i="13"/>
  <c r="K191" i="13"/>
  <c r="J191" i="13"/>
  <c r="I191" i="13"/>
  <c r="H191" i="13"/>
  <c r="G191" i="13"/>
  <c r="F191" i="13"/>
  <c r="E191" i="13"/>
  <c r="C191" i="13"/>
  <c r="B191" i="13"/>
  <c r="AG190" i="13"/>
  <c r="AF190" i="13"/>
  <c r="AE190" i="13"/>
  <c r="AD190" i="13"/>
  <c r="AC190" i="13"/>
  <c r="E190" i="13"/>
  <c r="C190" i="13"/>
  <c r="B190" i="13"/>
  <c r="AG189" i="13"/>
  <c r="AF189" i="13"/>
  <c r="AE189" i="13"/>
  <c r="AD189" i="13"/>
  <c r="AC189" i="13"/>
  <c r="AB189" i="13"/>
  <c r="AB190" i="13" s="1"/>
  <c r="AA189" i="13"/>
  <c r="AA190" i="13" s="1"/>
  <c r="Z189" i="13"/>
  <c r="Z190" i="13" s="1"/>
  <c r="Y189" i="13"/>
  <c r="Y190" i="13" s="1"/>
  <c r="X189" i="13"/>
  <c r="X190" i="13" s="1"/>
  <c r="W189" i="13"/>
  <c r="W190" i="13" s="1"/>
  <c r="V189" i="13"/>
  <c r="V190" i="13" s="1"/>
  <c r="U189" i="13"/>
  <c r="U190" i="13" s="1"/>
  <c r="T189" i="13"/>
  <c r="T190" i="13" s="1"/>
  <c r="S189" i="13"/>
  <c r="S190" i="13" s="1"/>
  <c r="R189" i="13"/>
  <c r="R190" i="13" s="1"/>
  <c r="Q189" i="13"/>
  <c r="Q190" i="13" s="1"/>
  <c r="P189" i="13"/>
  <c r="P190" i="13" s="1"/>
  <c r="O189" i="13"/>
  <c r="O190" i="13" s="1"/>
  <c r="N189" i="13"/>
  <c r="N190" i="13" s="1"/>
  <c r="M189" i="13"/>
  <c r="M190" i="13" s="1"/>
  <c r="L189" i="13"/>
  <c r="L190" i="13" s="1"/>
  <c r="K189" i="13"/>
  <c r="K190" i="13" s="1"/>
  <c r="J189" i="13"/>
  <c r="J190" i="13" s="1"/>
  <c r="I189" i="13"/>
  <c r="I190" i="13" s="1"/>
  <c r="H189" i="13"/>
  <c r="H190" i="13" s="1"/>
  <c r="G189" i="13"/>
  <c r="G190" i="13" s="1"/>
  <c r="F189" i="13"/>
  <c r="F190" i="13" s="1"/>
  <c r="E189" i="13"/>
  <c r="C189" i="13"/>
  <c r="B189" i="13"/>
  <c r="AG188" i="13"/>
  <c r="AF188" i="13"/>
  <c r="AE188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C188" i="13"/>
  <c r="B188" i="13"/>
  <c r="AG187" i="13"/>
  <c r="AF187" i="13"/>
  <c r="AE187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C187" i="13"/>
  <c r="B187" i="13"/>
  <c r="AG186" i="13"/>
  <c r="AF186" i="13"/>
  <c r="AE186" i="13"/>
  <c r="AD186" i="13"/>
  <c r="AC186" i="13"/>
  <c r="AB186" i="13"/>
  <c r="AA186" i="13"/>
  <c r="Z186" i="13"/>
  <c r="Y186" i="13"/>
  <c r="X186" i="13"/>
  <c r="W186" i="13"/>
  <c r="V186" i="13"/>
  <c r="U186" i="13"/>
  <c r="T186" i="13"/>
  <c r="S186" i="13"/>
  <c r="R186" i="13"/>
  <c r="Q186" i="13"/>
  <c r="P186" i="13"/>
  <c r="O186" i="13"/>
  <c r="N186" i="13"/>
  <c r="M186" i="13"/>
  <c r="L186" i="13"/>
  <c r="K186" i="13"/>
  <c r="J186" i="13"/>
  <c r="I186" i="13"/>
  <c r="H186" i="13"/>
  <c r="G186" i="13"/>
  <c r="F186" i="13"/>
  <c r="E186" i="13"/>
  <c r="C186" i="13"/>
  <c r="B186" i="13"/>
  <c r="AG185" i="13"/>
  <c r="AF185" i="13"/>
  <c r="AE185" i="13"/>
  <c r="AD185" i="13"/>
  <c r="AC185" i="13"/>
  <c r="E185" i="13"/>
  <c r="C185" i="13"/>
  <c r="B185" i="13"/>
  <c r="AG184" i="13"/>
  <c r="AF184" i="13"/>
  <c r="AE184" i="13"/>
  <c r="AD184" i="13"/>
  <c r="AC184" i="13"/>
  <c r="AB184" i="13"/>
  <c r="AB185" i="13" s="1"/>
  <c r="AA184" i="13"/>
  <c r="AA185" i="13" s="1"/>
  <c r="Z184" i="13"/>
  <c r="Z185" i="13" s="1"/>
  <c r="Y184" i="13"/>
  <c r="Y185" i="13" s="1"/>
  <c r="X184" i="13"/>
  <c r="X185" i="13" s="1"/>
  <c r="W184" i="13"/>
  <c r="W185" i="13" s="1"/>
  <c r="V184" i="13"/>
  <c r="V185" i="13" s="1"/>
  <c r="U184" i="13"/>
  <c r="U185" i="13" s="1"/>
  <c r="T184" i="13"/>
  <c r="T185" i="13" s="1"/>
  <c r="S184" i="13"/>
  <c r="S185" i="13" s="1"/>
  <c r="R184" i="13"/>
  <c r="R185" i="13" s="1"/>
  <c r="Q184" i="13"/>
  <c r="Q185" i="13" s="1"/>
  <c r="P184" i="13"/>
  <c r="P185" i="13" s="1"/>
  <c r="O184" i="13"/>
  <c r="O185" i="13" s="1"/>
  <c r="N184" i="13"/>
  <c r="N185" i="13" s="1"/>
  <c r="M184" i="13"/>
  <c r="M185" i="13" s="1"/>
  <c r="L184" i="13"/>
  <c r="L185" i="13" s="1"/>
  <c r="K184" i="13"/>
  <c r="K185" i="13" s="1"/>
  <c r="J184" i="13"/>
  <c r="J185" i="13" s="1"/>
  <c r="I184" i="13"/>
  <c r="I185" i="13" s="1"/>
  <c r="H184" i="13"/>
  <c r="H185" i="13" s="1"/>
  <c r="G184" i="13"/>
  <c r="G185" i="13" s="1"/>
  <c r="F184" i="13"/>
  <c r="F185" i="13" s="1"/>
  <c r="E184" i="13"/>
  <c r="C184" i="13"/>
  <c r="B184" i="13"/>
  <c r="AG183" i="13"/>
  <c r="AF183" i="13"/>
  <c r="AE183" i="13"/>
  <c r="AD183" i="13"/>
  <c r="AC183" i="13"/>
  <c r="AB183" i="13"/>
  <c r="AA183" i="13"/>
  <c r="Z183" i="13"/>
  <c r="Y183" i="13"/>
  <c r="X183" i="13"/>
  <c r="W183" i="13"/>
  <c r="V183" i="13"/>
  <c r="U183" i="13"/>
  <c r="T183" i="13"/>
  <c r="S183" i="13"/>
  <c r="R183" i="13"/>
  <c r="Q183" i="13"/>
  <c r="P183" i="13"/>
  <c r="O183" i="13"/>
  <c r="N183" i="13"/>
  <c r="M183" i="13"/>
  <c r="L183" i="13"/>
  <c r="K183" i="13"/>
  <c r="J183" i="13"/>
  <c r="I183" i="13"/>
  <c r="H183" i="13"/>
  <c r="G183" i="13"/>
  <c r="F183" i="13"/>
  <c r="E183" i="13"/>
  <c r="C183" i="13"/>
  <c r="B183" i="13"/>
  <c r="AG182" i="13"/>
  <c r="AF182" i="13"/>
  <c r="AE182" i="13"/>
  <c r="AD182" i="13"/>
  <c r="AC182" i="13"/>
  <c r="AB182" i="13"/>
  <c r="AA182" i="13"/>
  <c r="Z182" i="13"/>
  <c r="Y182" i="13"/>
  <c r="X182" i="13"/>
  <c r="W182" i="13"/>
  <c r="V182" i="13"/>
  <c r="U182" i="13"/>
  <c r="T182" i="13"/>
  <c r="S182" i="13"/>
  <c r="R182" i="13"/>
  <c r="Q182" i="13"/>
  <c r="P182" i="13"/>
  <c r="O182" i="13"/>
  <c r="N182" i="13"/>
  <c r="M182" i="13"/>
  <c r="L182" i="13"/>
  <c r="K182" i="13"/>
  <c r="J182" i="13"/>
  <c r="I182" i="13"/>
  <c r="H182" i="13"/>
  <c r="G182" i="13"/>
  <c r="F182" i="13"/>
  <c r="E182" i="13"/>
  <c r="C182" i="13"/>
  <c r="B182" i="13"/>
  <c r="AG181" i="13"/>
  <c r="AF181" i="13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E181" i="13"/>
  <c r="C181" i="13"/>
  <c r="B181" i="13"/>
  <c r="AG180" i="13"/>
  <c r="AF180" i="13"/>
  <c r="AE180" i="13"/>
  <c r="AD180" i="13"/>
  <c r="AC180" i="13"/>
  <c r="E180" i="13"/>
  <c r="C180" i="13"/>
  <c r="B180" i="13"/>
  <c r="AG179" i="13"/>
  <c r="AF179" i="13"/>
  <c r="AE179" i="13"/>
  <c r="AD179" i="13"/>
  <c r="AC179" i="13"/>
  <c r="AB179" i="13"/>
  <c r="AB180" i="13" s="1"/>
  <c r="AA179" i="13"/>
  <c r="AA180" i="13" s="1"/>
  <c r="Z179" i="13"/>
  <c r="Z180" i="13" s="1"/>
  <c r="Y179" i="13"/>
  <c r="Y180" i="13" s="1"/>
  <c r="X179" i="13"/>
  <c r="X180" i="13" s="1"/>
  <c r="W179" i="13"/>
  <c r="W180" i="13" s="1"/>
  <c r="V179" i="13"/>
  <c r="V180" i="13" s="1"/>
  <c r="U179" i="13"/>
  <c r="U180" i="13" s="1"/>
  <c r="T179" i="13"/>
  <c r="T180" i="13" s="1"/>
  <c r="S179" i="13"/>
  <c r="S180" i="13" s="1"/>
  <c r="R179" i="13"/>
  <c r="R180" i="13" s="1"/>
  <c r="Q179" i="13"/>
  <c r="Q180" i="13" s="1"/>
  <c r="P179" i="13"/>
  <c r="P180" i="13" s="1"/>
  <c r="O179" i="13"/>
  <c r="O180" i="13" s="1"/>
  <c r="N179" i="13"/>
  <c r="N180" i="13" s="1"/>
  <c r="M179" i="13"/>
  <c r="M180" i="13" s="1"/>
  <c r="L179" i="13"/>
  <c r="L180" i="13" s="1"/>
  <c r="K179" i="13"/>
  <c r="K180" i="13" s="1"/>
  <c r="J179" i="13"/>
  <c r="J180" i="13" s="1"/>
  <c r="I179" i="13"/>
  <c r="I180" i="13" s="1"/>
  <c r="H179" i="13"/>
  <c r="H180" i="13" s="1"/>
  <c r="G179" i="13"/>
  <c r="G180" i="13" s="1"/>
  <c r="F179" i="13"/>
  <c r="F180" i="13" s="1"/>
  <c r="E179" i="13"/>
  <c r="C179" i="13"/>
  <c r="B179" i="13"/>
  <c r="AG178" i="13"/>
  <c r="AF178" i="13"/>
  <c r="AE178" i="13"/>
  <c r="AD178" i="13"/>
  <c r="AC178" i="13"/>
  <c r="AB178" i="13"/>
  <c r="AA178" i="13"/>
  <c r="Z178" i="13"/>
  <c r="Y178" i="13"/>
  <c r="X178" i="13"/>
  <c r="W178" i="13"/>
  <c r="V178" i="13"/>
  <c r="U178" i="13"/>
  <c r="T178" i="13"/>
  <c r="S178" i="13"/>
  <c r="R178" i="13"/>
  <c r="Q178" i="13"/>
  <c r="P178" i="13"/>
  <c r="O178" i="13"/>
  <c r="N178" i="13"/>
  <c r="M178" i="13"/>
  <c r="L178" i="13"/>
  <c r="K178" i="13"/>
  <c r="J178" i="13"/>
  <c r="I178" i="13"/>
  <c r="H178" i="13"/>
  <c r="G178" i="13"/>
  <c r="F178" i="13"/>
  <c r="E178" i="13"/>
  <c r="C178" i="13"/>
  <c r="B178" i="13"/>
  <c r="AG177" i="13"/>
  <c r="AF177" i="13"/>
  <c r="AE177" i="13"/>
  <c r="AD177" i="13"/>
  <c r="AC177" i="13"/>
  <c r="AB177" i="13"/>
  <c r="AA177" i="13"/>
  <c r="Z177" i="13"/>
  <c r="Y177" i="13"/>
  <c r="X177" i="13"/>
  <c r="W177" i="13"/>
  <c r="V177" i="13"/>
  <c r="U177" i="13"/>
  <c r="T177" i="13"/>
  <c r="S177" i="13"/>
  <c r="R177" i="13"/>
  <c r="Q177" i="13"/>
  <c r="P177" i="13"/>
  <c r="O177" i="13"/>
  <c r="N177" i="13"/>
  <c r="M177" i="13"/>
  <c r="L177" i="13"/>
  <c r="K177" i="13"/>
  <c r="J177" i="13"/>
  <c r="I177" i="13"/>
  <c r="H177" i="13"/>
  <c r="G177" i="13"/>
  <c r="F177" i="13"/>
  <c r="E177" i="13"/>
  <c r="C177" i="13"/>
  <c r="B177" i="13"/>
  <c r="AG176" i="13"/>
  <c r="AF176" i="13"/>
  <c r="AG175" i="13"/>
  <c r="AF175" i="13"/>
  <c r="AG174" i="13"/>
  <c r="AF174" i="13"/>
  <c r="AG173" i="13"/>
  <c r="AF173" i="13"/>
  <c r="AG172" i="13"/>
  <c r="AF172" i="13"/>
  <c r="AG171" i="13"/>
  <c r="AF171" i="13"/>
  <c r="AG170" i="13"/>
  <c r="AF170" i="13"/>
  <c r="AG169" i="13"/>
  <c r="AF169" i="13"/>
  <c r="AG168" i="13"/>
  <c r="AF168" i="13"/>
  <c r="AG167" i="13"/>
  <c r="AF167" i="13"/>
  <c r="AG166" i="13"/>
  <c r="AF166" i="13"/>
  <c r="AG165" i="13"/>
  <c r="AF165" i="13"/>
  <c r="AG164" i="13"/>
  <c r="AF164" i="13"/>
  <c r="AG163" i="13"/>
  <c r="AF163" i="13"/>
  <c r="AG162" i="13"/>
  <c r="AF162" i="13"/>
  <c r="AG161" i="13"/>
  <c r="AF161" i="13"/>
  <c r="AG160" i="13"/>
  <c r="AF160" i="13"/>
  <c r="AG159" i="13"/>
  <c r="AF159" i="13"/>
  <c r="AG158" i="13"/>
  <c r="AF158" i="13"/>
  <c r="AG157" i="13"/>
  <c r="AF157" i="13"/>
  <c r="AG156" i="13"/>
  <c r="AF156" i="13"/>
  <c r="AG155" i="13"/>
  <c r="AF155" i="13"/>
  <c r="AG154" i="13"/>
  <c r="AF154" i="13"/>
  <c r="AG153" i="13"/>
  <c r="AF153" i="13"/>
  <c r="AG152" i="13"/>
  <c r="AF152" i="13"/>
  <c r="AE152" i="13"/>
  <c r="AB152" i="13"/>
  <c r="AA152" i="13"/>
  <c r="Z152" i="13"/>
  <c r="Y152" i="13"/>
  <c r="X152" i="13"/>
  <c r="W152" i="13"/>
  <c r="V152" i="13"/>
  <c r="U152" i="13"/>
  <c r="T152" i="13"/>
  <c r="S152" i="13"/>
  <c r="R152" i="13"/>
  <c r="Q152" i="13"/>
  <c r="P152" i="13"/>
  <c r="O152" i="13"/>
  <c r="N152" i="13"/>
  <c r="M152" i="13"/>
  <c r="L152" i="13"/>
  <c r="K152" i="13"/>
  <c r="J152" i="13"/>
  <c r="I152" i="13"/>
  <c r="H152" i="13"/>
  <c r="G152" i="13"/>
  <c r="F152" i="13"/>
  <c r="E152" i="13"/>
  <c r="C152" i="13"/>
  <c r="B152" i="13"/>
  <c r="AG151" i="13"/>
  <c r="AF151" i="13"/>
  <c r="AE151" i="13"/>
  <c r="E151" i="13"/>
  <c r="C151" i="13"/>
  <c r="B151" i="13"/>
  <c r="AG150" i="13"/>
  <c r="AF150" i="13"/>
  <c r="AE150" i="13"/>
  <c r="E150" i="13"/>
  <c r="C150" i="13"/>
  <c r="B150" i="13"/>
  <c r="AG149" i="13"/>
  <c r="AE149" i="13"/>
  <c r="C149" i="13"/>
  <c r="B149" i="13"/>
  <c r="AG148" i="13"/>
  <c r="AF148" i="13"/>
  <c r="AE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C148" i="13"/>
  <c r="B148" i="13"/>
  <c r="AG147" i="13"/>
  <c r="AF147" i="13"/>
  <c r="AE147" i="13"/>
  <c r="AB147" i="13"/>
  <c r="AA147" i="13"/>
  <c r="Z147" i="13"/>
  <c r="Y147" i="13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L147" i="13"/>
  <c r="K147" i="13"/>
  <c r="J147" i="13"/>
  <c r="I147" i="13"/>
  <c r="H147" i="13"/>
  <c r="G147" i="13"/>
  <c r="F147" i="13"/>
  <c r="E147" i="13"/>
  <c r="C147" i="13"/>
  <c r="B147" i="13"/>
  <c r="AG146" i="13"/>
  <c r="AF146" i="13"/>
  <c r="AE146" i="13"/>
  <c r="AB146" i="13"/>
  <c r="AA146" i="13"/>
  <c r="Z146" i="13"/>
  <c r="Y146" i="13"/>
  <c r="X146" i="13"/>
  <c r="W146" i="13"/>
  <c r="V146" i="13"/>
  <c r="U146" i="13"/>
  <c r="T146" i="13"/>
  <c r="S146" i="13"/>
  <c r="R146" i="13"/>
  <c r="Q146" i="13"/>
  <c r="P146" i="13"/>
  <c r="O146" i="13"/>
  <c r="N146" i="13"/>
  <c r="M146" i="13"/>
  <c r="L146" i="13"/>
  <c r="K146" i="13"/>
  <c r="J146" i="13"/>
  <c r="I146" i="13"/>
  <c r="H146" i="13"/>
  <c r="G146" i="13"/>
  <c r="F146" i="13"/>
  <c r="E146" i="13"/>
  <c r="C146" i="13"/>
  <c r="B146" i="13"/>
  <c r="AG145" i="13"/>
  <c r="AF145" i="13"/>
  <c r="AE145" i="13"/>
  <c r="E145" i="13"/>
  <c r="C145" i="13"/>
  <c r="B145" i="13"/>
  <c r="AG144" i="13"/>
  <c r="AE144" i="13"/>
  <c r="C144" i="13"/>
  <c r="B144" i="13"/>
  <c r="AG143" i="13"/>
  <c r="AF143" i="13"/>
  <c r="AE143" i="13"/>
  <c r="AB143" i="13"/>
  <c r="AA143" i="13"/>
  <c r="Z143" i="13"/>
  <c r="Y143" i="13"/>
  <c r="X143" i="13"/>
  <c r="W143" i="13"/>
  <c r="V143" i="13"/>
  <c r="U143" i="13"/>
  <c r="T143" i="13"/>
  <c r="S143" i="13"/>
  <c r="R143" i="13"/>
  <c r="Q143" i="13"/>
  <c r="P143" i="13"/>
  <c r="O143" i="13"/>
  <c r="N143" i="13"/>
  <c r="M143" i="13"/>
  <c r="L143" i="13"/>
  <c r="K143" i="13"/>
  <c r="J143" i="13"/>
  <c r="I143" i="13"/>
  <c r="H143" i="13"/>
  <c r="G143" i="13"/>
  <c r="F143" i="13"/>
  <c r="E143" i="13"/>
  <c r="C143" i="13"/>
  <c r="B143" i="13"/>
  <c r="AG142" i="13"/>
  <c r="AF142" i="13"/>
  <c r="AE142" i="13"/>
  <c r="AB142" i="13"/>
  <c r="AA142" i="13"/>
  <c r="Z142" i="13"/>
  <c r="Y142" i="13"/>
  <c r="X142" i="13"/>
  <c r="W142" i="13"/>
  <c r="V142" i="13"/>
  <c r="U142" i="13"/>
  <c r="T142" i="13"/>
  <c r="S142" i="13"/>
  <c r="R142" i="13"/>
  <c r="Q142" i="13"/>
  <c r="P142" i="13"/>
  <c r="O142" i="13"/>
  <c r="N142" i="13"/>
  <c r="M142" i="13"/>
  <c r="L142" i="13"/>
  <c r="K142" i="13"/>
  <c r="J142" i="13"/>
  <c r="I142" i="13"/>
  <c r="H142" i="13"/>
  <c r="G142" i="13"/>
  <c r="F142" i="13"/>
  <c r="E142" i="13"/>
  <c r="C142" i="13"/>
  <c r="B142" i="13"/>
  <c r="AG141" i="13"/>
  <c r="AF141" i="13"/>
  <c r="AE141" i="13"/>
  <c r="E141" i="13"/>
  <c r="C141" i="13"/>
  <c r="B141" i="13"/>
  <c r="AG140" i="13"/>
  <c r="AF140" i="13"/>
  <c r="AE140" i="13"/>
  <c r="E140" i="13"/>
  <c r="C140" i="13"/>
  <c r="B140" i="13"/>
  <c r="AG139" i="13"/>
  <c r="AE139" i="13"/>
  <c r="C139" i="13"/>
  <c r="B139" i="13"/>
  <c r="AG138" i="13"/>
  <c r="AF138" i="13"/>
  <c r="AE138" i="13"/>
  <c r="AB138" i="13"/>
  <c r="AA138" i="13"/>
  <c r="Z138" i="13"/>
  <c r="Y138" i="13"/>
  <c r="X138" i="13"/>
  <c r="W138" i="13"/>
  <c r="V138" i="13"/>
  <c r="U138" i="13"/>
  <c r="T138" i="13"/>
  <c r="S138" i="13"/>
  <c r="R138" i="13"/>
  <c r="Q138" i="13"/>
  <c r="P138" i="13"/>
  <c r="O138" i="13"/>
  <c r="N138" i="13"/>
  <c r="M138" i="13"/>
  <c r="L138" i="13"/>
  <c r="K138" i="13"/>
  <c r="J138" i="13"/>
  <c r="I138" i="13"/>
  <c r="H138" i="13"/>
  <c r="G138" i="13"/>
  <c r="F138" i="13"/>
  <c r="E138" i="13"/>
  <c r="C138" i="13"/>
  <c r="B138" i="13"/>
  <c r="AG137" i="13"/>
  <c r="AF137" i="13"/>
  <c r="AE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G137" i="13"/>
  <c r="F137" i="13"/>
  <c r="E137" i="13"/>
  <c r="C137" i="13"/>
  <c r="B137" i="13"/>
  <c r="AG136" i="13"/>
  <c r="AF136" i="13"/>
  <c r="AE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C136" i="13"/>
  <c r="B136" i="13"/>
  <c r="AG135" i="13"/>
  <c r="AF135" i="13"/>
  <c r="AE135" i="13"/>
  <c r="E135" i="13"/>
  <c r="C135" i="13"/>
  <c r="B135" i="13"/>
  <c r="AG134" i="13"/>
  <c r="AE134" i="13"/>
  <c r="C134" i="13"/>
  <c r="B134" i="13"/>
  <c r="AG133" i="13"/>
  <c r="AF133" i="13"/>
  <c r="AE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F133" i="13"/>
  <c r="E133" i="13"/>
  <c r="C133" i="13"/>
  <c r="B133" i="13"/>
  <c r="AG132" i="13"/>
  <c r="AF132" i="13"/>
  <c r="AE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F132" i="13"/>
  <c r="E132" i="13"/>
  <c r="C132" i="13"/>
  <c r="B132" i="13"/>
  <c r="AG131" i="13"/>
  <c r="AF131" i="13"/>
  <c r="AE131" i="13"/>
  <c r="E131" i="13"/>
  <c r="C131" i="13"/>
  <c r="B131" i="13"/>
  <c r="AG130" i="13"/>
  <c r="AF130" i="13"/>
  <c r="AE130" i="13"/>
  <c r="E130" i="13"/>
  <c r="C130" i="13"/>
  <c r="B130" i="13"/>
  <c r="AG129" i="13"/>
  <c r="AE129" i="13"/>
  <c r="C129" i="13"/>
  <c r="B129" i="13"/>
  <c r="AG128" i="13"/>
  <c r="AF128" i="13"/>
  <c r="AE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F128" i="13"/>
  <c r="E128" i="13"/>
  <c r="C128" i="13"/>
  <c r="B128" i="13"/>
  <c r="AG127" i="13"/>
  <c r="AF127" i="13"/>
  <c r="AE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F127" i="13"/>
  <c r="E127" i="13"/>
  <c r="C127" i="13"/>
  <c r="B127" i="13"/>
  <c r="AG126" i="13"/>
  <c r="AF126" i="13"/>
  <c r="AE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F126" i="13"/>
  <c r="E126" i="13"/>
  <c r="C126" i="13"/>
  <c r="B126" i="13"/>
  <c r="AG125" i="13"/>
  <c r="AF125" i="13"/>
  <c r="AE125" i="13"/>
  <c r="E125" i="13"/>
  <c r="C125" i="13"/>
  <c r="B125" i="13"/>
  <c r="AG124" i="13"/>
  <c r="AE124" i="13"/>
  <c r="C124" i="13"/>
  <c r="B124" i="13"/>
  <c r="AG123" i="13"/>
  <c r="AF123" i="13"/>
  <c r="AE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C123" i="13"/>
  <c r="B123" i="13"/>
  <c r="AG122" i="13"/>
  <c r="AF122" i="13"/>
  <c r="AE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C122" i="13"/>
  <c r="B122" i="13"/>
  <c r="AG121" i="13"/>
  <c r="AF121" i="13"/>
  <c r="AE121" i="13"/>
  <c r="E121" i="13"/>
  <c r="C121" i="13"/>
  <c r="B121" i="13"/>
  <c r="AG120" i="13"/>
  <c r="AF120" i="13"/>
  <c r="AE120" i="13"/>
  <c r="E120" i="13"/>
  <c r="C120" i="13"/>
  <c r="B120" i="13"/>
  <c r="AG119" i="13"/>
  <c r="AE119" i="13"/>
  <c r="C119" i="13"/>
  <c r="B119" i="13"/>
  <c r="AG118" i="13"/>
  <c r="AF118" i="13"/>
  <c r="AE118" i="13"/>
  <c r="AB118" i="13"/>
  <c r="AA118" i="13"/>
  <c r="Z118" i="13"/>
  <c r="Y118" i="13"/>
  <c r="X118" i="13"/>
  <c r="W118" i="13"/>
  <c r="V118" i="13"/>
  <c r="U118" i="13"/>
  <c r="T118" i="13"/>
  <c r="S118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F118" i="13"/>
  <c r="C118" i="13"/>
  <c r="B118" i="13"/>
  <c r="AG117" i="13"/>
  <c r="AF117" i="13"/>
  <c r="AE117" i="13"/>
  <c r="AB117" i="13"/>
  <c r="AA117" i="13"/>
  <c r="Z117" i="13"/>
  <c r="Y117" i="13"/>
  <c r="X117" i="13"/>
  <c r="W117" i="13"/>
  <c r="V117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C117" i="13"/>
  <c r="B117" i="13"/>
  <c r="AG116" i="13"/>
  <c r="AF116" i="13"/>
  <c r="AE116" i="13"/>
  <c r="E116" i="13"/>
  <c r="C116" i="13"/>
  <c r="B116" i="13"/>
  <c r="AG115" i="13"/>
  <c r="AF115" i="13"/>
  <c r="AE115" i="13"/>
  <c r="E115" i="13"/>
  <c r="C115" i="13"/>
  <c r="B115" i="13"/>
  <c r="AG114" i="13"/>
  <c r="AE114" i="13"/>
  <c r="C114" i="13"/>
  <c r="B114" i="13"/>
  <c r="AG113" i="13"/>
  <c r="AF113" i="13"/>
  <c r="AE113" i="13"/>
  <c r="AB113" i="13"/>
  <c r="AA113" i="13"/>
  <c r="Z113" i="13"/>
  <c r="Y113" i="13"/>
  <c r="X113" i="13"/>
  <c r="W113" i="13"/>
  <c r="V113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C113" i="13"/>
  <c r="B113" i="13"/>
  <c r="AG112" i="13"/>
  <c r="AF112" i="13"/>
  <c r="AE112" i="13"/>
  <c r="AB112" i="13"/>
  <c r="AA112" i="13"/>
  <c r="Z112" i="13"/>
  <c r="Y112" i="13"/>
  <c r="X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C112" i="13"/>
  <c r="B112" i="13"/>
  <c r="AG111" i="13"/>
  <c r="AF111" i="13"/>
  <c r="AE111" i="13"/>
  <c r="E111" i="13"/>
  <c r="C111" i="13"/>
  <c r="B111" i="13"/>
  <c r="AG110" i="13"/>
  <c r="AF110" i="13"/>
  <c r="AE110" i="13"/>
  <c r="E110" i="13"/>
  <c r="C110" i="13"/>
  <c r="B110" i="13"/>
  <c r="AG109" i="13"/>
  <c r="AE109" i="13"/>
  <c r="C109" i="13"/>
  <c r="B109" i="13"/>
  <c r="AG108" i="13"/>
  <c r="AF108" i="13"/>
  <c r="AE108" i="13"/>
  <c r="AB108" i="13"/>
  <c r="AA108" i="13"/>
  <c r="Z108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C108" i="13"/>
  <c r="B108" i="13"/>
  <c r="AG107" i="13"/>
  <c r="AF107" i="13"/>
  <c r="AE107" i="13"/>
  <c r="AB107" i="13"/>
  <c r="AA107" i="13"/>
  <c r="Z107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C107" i="13"/>
  <c r="B107" i="13"/>
  <c r="AG106" i="13"/>
  <c r="AF106" i="13"/>
  <c r="AE106" i="13"/>
  <c r="E106" i="13"/>
  <c r="C106" i="13"/>
  <c r="B106" i="13"/>
  <c r="AG105" i="13"/>
  <c r="AF105" i="13"/>
  <c r="AE105" i="13"/>
  <c r="E105" i="13"/>
  <c r="C105" i="13"/>
  <c r="B105" i="13"/>
  <c r="AG104" i="13"/>
  <c r="C104" i="13"/>
  <c r="B104" i="13"/>
  <c r="AG103" i="13"/>
  <c r="AF103" i="13"/>
  <c r="AE103" i="13"/>
  <c r="AB103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C103" i="13"/>
  <c r="B103" i="13"/>
  <c r="AG102" i="13"/>
  <c r="AF102" i="13"/>
  <c r="AE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C102" i="13"/>
  <c r="B102" i="13"/>
  <c r="AG101" i="13"/>
  <c r="AF101" i="13"/>
  <c r="AE101" i="13"/>
  <c r="E101" i="13"/>
  <c r="C101" i="13"/>
  <c r="B101" i="13"/>
  <c r="AG100" i="13"/>
  <c r="AF100" i="13"/>
  <c r="AE100" i="13"/>
  <c r="E100" i="13"/>
  <c r="C100" i="13"/>
  <c r="B100" i="13"/>
  <c r="AG99" i="13"/>
  <c r="C99" i="13"/>
  <c r="B99" i="13"/>
  <c r="AG98" i="13"/>
  <c r="AF98" i="13"/>
  <c r="AE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C98" i="13"/>
  <c r="B98" i="13"/>
  <c r="AG97" i="13"/>
  <c r="AF97" i="13"/>
  <c r="AE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C97" i="13"/>
  <c r="B97" i="13"/>
  <c r="AG96" i="13"/>
  <c r="AF96" i="13"/>
  <c r="AE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C96" i="13"/>
  <c r="B96" i="13"/>
  <c r="AG95" i="13"/>
  <c r="AF95" i="13"/>
  <c r="AE95" i="13"/>
  <c r="E95" i="13"/>
  <c r="C95" i="13"/>
  <c r="B95" i="13"/>
  <c r="AG94" i="13"/>
  <c r="AE94" i="13"/>
  <c r="C94" i="13"/>
  <c r="B94" i="13"/>
  <c r="AG93" i="13"/>
  <c r="AF93" i="13"/>
  <c r="AE93" i="13"/>
  <c r="AB93" i="13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C93" i="13"/>
  <c r="B93" i="13"/>
  <c r="AG92" i="13"/>
  <c r="AF92" i="13"/>
  <c r="AE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C92" i="13"/>
  <c r="B92" i="13"/>
  <c r="AG91" i="13"/>
  <c r="AF91" i="13"/>
  <c r="AE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C91" i="13"/>
  <c r="B91" i="13"/>
  <c r="AG90" i="13"/>
  <c r="AF90" i="13"/>
  <c r="AE90" i="13"/>
  <c r="E90" i="13"/>
  <c r="C90" i="13"/>
  <c r="B90" i="13"/>
  <c r="AG89" i="13"/>
  <c r="AE89" i="13"/>
  <c r="C89" i="13"/>
  <c r="B89" i="13"/>
  <c r="AG88" i="13"/>
  <c r="AF88" i="13"/>
  <c r="AE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C88" i="13"/>
  <c r="B88" i="13"/>
  <c r="AG87" i="13"/>
  <c r="AF87" i="13"/>
  <c r="AE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C87" i="13"/>
  <c r="B87" i="13"/>
  <c r="AG86" i="13"/>
  <c r="AF86" i="13"/>
  <c r="AE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C86" i="13"/>
  <c r="B86" i="13"/>
  <c r="AG85" i="13"/>
  <c r="AF85" i="13"/>
  <c r="AE85" i="13"/>
  <c r="E85" i="13"/>
  <c r="C85" i="13"/>
  <c r="B85" i="13"/>
  <c r="AG84" i="13"/>
  <c r="AE84" i="13"/>
  <c r="C84" i="13"/>
  <c r="B84" i="13"/>
  <c r="AG83" i="13"/>
  <c r="AF83" i="13"/>
  <c r="AE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C83" i="13"/>
  <c r="B83" i="13"/>
  <c r="AG82" i="13"/>
  <c r="AF82" i="13"/>
  <c r="AE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C82" i="13"/>
  <c r="B82" i="13"/>
  <c r="AG81" i="13"/>
  <c r="AF81" i="13"/>
  <c r="AE81" i="13"/>
  <c r="E81" i="13"/>
  <c r="C81" i="13"/>
  <c r="B81" i="13"/>
  <c r="AG80" i="13"/>
  <c r="AF80" i="13"/>
  <c r="AE80" i="13"/>
  <c r="E80" i="13"/>
  <c r="C80" i="13"/>
  <c r="B80" i="13"/>
  <c r="AG79" i="13"/>
  <c r="AE79" i="13"/>
  <c r="C79" i="13"/>
  <c r="B79" i="13"/>
  <c r="AG78" i="13"/>
  <c r="AF78" i="13"/>
  <c r="AE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C78" i="13"/>
  <c r="B78" i="13"/>
  <c r="AG77" i="13"/>
  <c r="AF77" i="13"/>
  <c r="AE77" i="13"/>
  <c r="AB77" i="13"/>
  <c r="AA77" i="13"/>
  <c r="Z77" i="13"/>
  <c r="Y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C77" i="13"/>
  <c r="B77" i="13"/>
  <c r="AG76" i="13"/>
  <c r="AF76" i="13"/>
  <c r="AE76" i="13"/>
  <c r="E76" i="13"/>
  <c r="C76" i="13"/>
  <c r="B76" i="13"/>
  <c r="AG75" i="13"/>
  <c r="AF75" i="13"/>
  <c r="AE75" i="13"/>
  <c r="E75" i="13"/>
  <c r="C75" i="13"/>
  <c r="B75" i="13"/>
  <c r="AG74" i="13"/>
  <c r="AE74" i="13"/>
  <c r="C74" i="13"/>
  <c r="B74" i="13"/>
  <c r="AG73" i="13"/>
  <c r="AF73" i="13"/>
  <c r="AE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C73" i="13"/>
  <c r="B73" i="13"/>
  <c r="AG72" i="13"/>
  <c r="AF72" i="13"/>
  <c r="AE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C72" i="13"/>
  <c r="B72" i="13"/>
  <c r="AG71" i="13"/>
  <c r="AF71" i="13"/>
  <c r="AE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C71" i="13"/>
  <c r="B71" i="13"/>
  <c r="AG70" i="13"/>
  <c r="AF70" i="13"/>
  <c r="AE70" i="13"/>
  <c r="E70" i="13"/>
  <c r="C70" i="13"/>
  <c r="B70" i="13"/>
  <c r="AG69" i="13"/>
  <c r="AE69" i="13"/>
  <c r="C69" i="13"/>
  <c r="B69" i="13"/>
  <c r="AG68" i="13"/>
  <c r="AF68" i="13"/>
  <c r="AE68" i="13"/>
  <c r="AB68" i="13"/>
  <c r="AA68" i="13"/>
  <c r="Z6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C68" i="13"/>
  <c r="B68" i="13"/>
  <c r="AG67" i="13"/>
  <c r="AF67" i="13"/>
  <c r="AE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C67" i="13"/>
  <c r="B67" i="13"/>
  <c r="AG66" i="13"/>
  <c r="AF66" i="13"/>
  <c r="AE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C66" i="13"/>
  <c r="B66" i="13"/>
  <c r="AG65" i="13"/>
  <c r="AF65" i="13"/>
  <c r="AE65" i="13"/>
  <c r="E65" i="13"/>
  <c r="C65" i="13"/>
  <c r="B65" i="13"/>
  <c r="AG64" i="13"/>
  <c r="AE64" i="13"/>
  <c r="C64" i="13"/>
  <c r="B64" i="13"/>
  <c r="AG63" i="13"/>
  <c r="AF63" i="13"/>
  <c r="AE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C63" i="13"/>
  <c r="B63" i="13"/>
  <c r="AG62" i="13"/>
  <c r="AF62" i="13"/>
  <c r="AE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C62" i="13"/>
  <c r="B62" i="13"/>
  <c r="AG61" i="13"/>
  <c r="AF61" i="13"/>
  <c r="AE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C61" i="13"/>
  <c r="B61" i="13"/>
  <c r="AG60" i="13"/>
  <c r="AF60" i="13"/>
  <c r="AE60" i="13"/>
  <c r="E60" i="13"/>
  <c r="C60" i="13"/>
  <c r="B60" i="13"/>
  <c r="AG59" i="13"/>
  <c r="AE59" i="13"/>
  <c r="C59" i="13"/>
  <c r="B59" i="13"/>
  <c r="AG58" i="13"/>
  <c r="AF58" i="13"/>
  <c r="AE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C58" i="13"/>
  <c r="B58" i="13"/>
  <c r="AG57" i="13"/>
  <c r="AF57" i="13"/>
  <c r="AE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C57" i="13"/>
  <c r="B57" i="13"/>
  <c r="AG56" i="13"/>
  <c r="AF56" i="13"/>
  <c r="AE56" i="13"/>
  <c r="E56" i="13"/>
  <c r="C56" i="13"/>
  <c r="B56" i="13"/>
  <c r="AG55" i="13"/>
  <c r="AF55" i="13"/>
  <c r="AE55" i="13"/>
  <c r="E55" i="13"/>
  <c r="C55" i="13"/>
  <c r="B55" i="13"/>
  <c r="AG54" i="13"/>
  <c r="AE54" i="13"/>
  <c r="C54" i="13"/>
  <c r="B54" i="13"/>
  <c r="AG53" i="13"/>
  <c r="AF53" i="13"/>
  <c r="AE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C53" i="13"/>
  <c r="B53" i="13"/>
  <c r="AG52" i="13"/>
  <c r="AF52" i="13"/>
  <c r="AE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C52" i="13"/>
  <c r="B52" i="13"/>
  <c r="AG51" i="13"/>
  <c r="AF51" i="13"/>
  <c r="AE51" i="13"/>
  <c r="E51" i="13"/>
  <c r="C51" i="13"/>
  <c r="B51" i="13"/>
  <c r="AG50" i="13"/>
  <c r="AF50" i="13"/>
  <c r="AE50" i="13"/>
  <c r="E50" i="13"/>
  <c r="C50" i="13"/>
  <c r="B50" i="13"/>
  <c r="AG49" i="13"/>
  <c r="C49" i="13"/>
  <c r="B49" i="13"/>
  <c r="AG48" i="13"/>
  <c r="AF48" i="13"/>
  <c r="AE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C48" i="13"/>
  <c r="B48" i="13"/>
  <c r="AG47" i="13"/>
  <c r="AF47" i="13"/>
  <c r="AE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C47" i="13"/>
  <c r="B47" i="13"/>
  <c r="AG46" i="13"/>
  <c r="AF46" i="13"/>
  <c r="AE46" i="13"/>
  <c r="E46" i="13"/>
  <c r="C46" i="13"/>
  <c r="B46" i="13"/>
  <c r="AG45" i="13"/>
  <c r="AF45" i="13"/>
  <c r="AE45" i="13"/>
  <c r="E45" i="13"/>
  <c r="C45" i="13"/>
  <c r="B45" i="13"/>
  <c r="AG44" i="13"/>
  <c r="AE44" i="13"/>
  <c r="C44" i="13"/>
  <c r="B44" i="13"/>
  <c r="AG43" i="13"/>
  <c r="AF43" i="13"/>
  <c r="AE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C43" i="13"/>
  <c r="B43" i="13"/>
  <c r="AG42" i="13"/>
  <c r="AF42" i="13"/>
  <c r="AE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C42" i="13"/>
  <c r="B42" i="13"/>
  <c r="AG41" i="13"/>
  <c r="AF41" i="13"/>
  <c r="AE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C41" i="13"/>
  <c r="B41" i="13"/>
  <c r="AG40" i="13"/>
  <c r="AF40" i="13"/>
  <c r="AE40" i="13"/>
  <c r="E40" i="13"/>
  <c r="C40" i="13"/>
  <c r="B40" i="13"/>
  <c r="AG39" i="13"/>
  <c r="AF39" i="13"/>
  <c r="AE39" i="13"/>
  <c r="AB39" i="13"/>
  <c r="AB40" i="13" s="1"/>
  <c r="AA39" i="13"/>
  <c r="AA40" i="13" s="1"/>
  <c r="Z39" i="13"/>
  <c r="Z40" i="13" s="1"/>
  <c r="Y39" i="13"/>
  <c r="Y40" i="13" s="1"/>
  <c r="X39" i="13"/>
  <c r="X40" i="13" s="1"/>
  <c r="W39" i="13"/>
  <c r="W40" i="13" s="1"/>
  <c r="V39" i="13"/>
  <c r="V40" i="13" s="1"/>
  <c r="U39" i="13"/>
  <c r="U40" i="13" s="1"/>
  <c r="T39" i="13"/>
  <c r="T40" i="13" s="1"/>
  <c r="S39" i="13"/>
  <c r="S40" i="13" s="1"/>
  <c r="R39" i="13"/>
  <c r="R40" i="13" s="1"/>
  <c r="Q39" i="13"/>
  <c r="Q40" i="13" s="1"/>
  <c r="P39" i="13"/>
  <c r="P40" i="13" s="1"/>
  <c r="O39" i="13"/>
  <c r="O40" i="13" s="1"/>
  <c r="N39" i="13"/>
  <c r="N40" i="13" s="1"/>
  <c r="M39" i="13"/>
  <c r="M40" i="13" s="1"/>
  <c r="L39" i="13"/>
  <c r="L40" i="13" s="1"/>
  <c r="K39" i="13"/>
  <c r="K40" i="13" s="1"/>
  <c r="J39" i="13"/>
  <c r="J40" i="13" s="1"/>
  <c r="I39" i="13"/>
  <c r="I40" i="13" s="1"/>
  <c r="H39" i="13"/>
  <c r="H40" i="13" s="1"/>
  <c r="G39" i="13"/>
  <c r="G40" i="13" s="1"/>
  <c r="F39" i="13"/>
  <c r="F40" i="13" s="1"/>
  <c r="E39" i="13"/>
  <c r="C39" i="13"/>
  <c r="B39" i="13"/>
  <c r="AG38" i="13"/>
  <c r="AF38" i="13"/>
  <c r="AE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C38" i="13"/>
  <c r="B38" i="13"/>
  <c r="AG37" i="13"/>
  <c r="AF37" i="13"/>
  <c r="AE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C37" i="13"/>
  <c r="B37" i="13"/>
  <c r="AG36" i="13"/>
  <c r="AF36" i="13"/>
  <c r="AE36" i="13"/>
  <c r="E36" i="13"/>
  <c r="C36" i="13"/>
  <c r="B36" i="13"/>
  <c r="AG35" i="13"/>
  <c r="AF35" i="13"/>
  <c r="AE35" i="13"/>
  <c r="E35" i="13"/>
  <c r="C35" i="13"/>
  <c r="B35" i="13"/>
  <c r="AG34" i="13"/>
  <c r="AF34" i="13"/>
  <c r="AE34" i="13"/>
  <c r="AB34" i="13"/>
  <c r="AB35" i="13" s="1"/>
  <c r="AB36" i="13" s="1"/>
  <c r="AA34" i="13"/>
  <c r="AA35" i="13" s="1"/>
  <c r="AA36" i="13" s="1"/>
  <c r="Z34" i="13"/>
  <c r="Z35" i="13" s="1"/>
  <c r="Z36" i="13" s="1"/>
  <c r="Y34" i="13"/>
  <c r="Y35" i="13" s="1"/>
  <c r="Y36" i="13" s="1"/>
  <c r="X34" i="13"/>
  <c r="X35" i="13" s="1"/>
  <c r="X36" i="13" s="1"/>
  <c r="W34" i="13"/>
  <c r="W35" i="13" s="1"/>
  <c r="W36" i="13" s="1"/>
  <c r="V34" i="13"/>
  <c r="V35" i="13" s="1"/>
  <c r="V36" i="13" s="1"/>
  <c r="U34" i="13"/>
  <c r="U35" i="13" s="1"/>
  <c r="U36" i="13" s="1"/>
  <c r="T34" i="13"/>
  <c r="T35" i="13" s="1"/>
  <c r="T36" i="13" s="1"/>
  <c r="S34" i="13"/>
  <c r="S35" i="13" s="1"/>
  <c r="S36" i="13" s="1"/>
  <c r="R34" i="13"/>
  <c r="R35" i="13" s="1"/>
  <c r="R36" i="13" s="1"/>
  <c r="Q34" i="13"/>
  <c r="Q35" i="13" s="1"/>
  <c r="Q36" i="13" s="1"/>
  <c r="P34" i="13"/>
  <c r="P35" i="13" s="1"/>
  <c r="P36" i="13" s="1"/>
  <c r="O34" i="13"/>
  <c r="O35" i="13" s="1"/>
  <c r="O36" i="13" s="1"/>
  <c r="N34" i="13"/>
  <c r="N35" i="13" s="1"/>
  <c r="N36" i="13" s="1"/>
  <c r="M34" i="13"/>
  <c r="M35" i="13" s="1"/>
  <c r="M36" i="13" s="1"/>
  <c r="L34" i="13"/>
  <c r="L35" i="13" s="1"/>
  <c r="L36" i="13" s="1"/>
  <c r="K34" i="13"/>
  <c r="K35" i="13" s="1"/>
  <c r="K36" i="13" s="1"/>
  <c r="J34" i="13"/>
  <c r="J35" i="13" s="1"/>
  <c r="J36" i="13" s="1"/>
  <c r="I34" i="13"/>
  <c r="I35" i="13" s="1"/>
  <c r="I36" i="13" s="1"/>
  <c r="H34" i="13"/>
  <c r="H35" i="13" s="1"/>
  <c r="H36" i="13" s="1"/>
  <c r="G34" i="13"/>
  <c r="G35" i="13" s="1"/>
  <c r="G36" i="13" s="1"/>
  <c r="F34" i="13"/>
  <c r="F35" i="13" s="1"/>
  <c r="F36" i="13" s="1"/>
  <c r="E34" i="13"/>
  <c r="C34" i="13"/>
  <c r="B34" i="13"/>
  <c r="AG33" i="13"/>
  <c r="AF33" i="13"/>
  <c r="AE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C33" i="13"/>
  <c r="B33" i="13"/>
  <c r="AG32" i="13"/>
  <c r="AF32" i="13"/>
  <c r="AE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C32" i="13"/>
  <c r="B32" i="13"/>
  <c r="AG31" i="13"/>
  <c r="AF31" i="13"/>
  <c r="AE31" i="13"/>
  <c r="E31" i="13"/>
  <c r="C31" i="13"/>
  <c r="B31" i="13"/>
  <c r="AG30" i="13"/>
  <c r="AF30" i="13"/>
  <c r="AE30" i="13"/>
  <c r="E30" i="13"/>
  <c r="C30" i="13"/>
  <c r="B30" i="13"/>
  <c r="AG29" i="13"/>
  <c r="AF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C29" i="13"/>
  <c r="B29" i="13"/>
  <c r="AG28" i="13"/>
  <c r="AF28" i="13"/>
  <c r="AE28" i="13"/>
  <c r="AE29" i="13" s="1"/>
  <c r="AB28" i="13"/>
  <c r="AB30" i="13" s="1"/>
  <c r="AB31" i="13" s="1"/>
  <c r="AA28" i="13"/>
  <c r="AA30" i="13" s="1"/>
  <c r="AA31" i="13" s="1"/>
  <c r="Z28" i="13"/>
  <c r="Y28" i="13"/>
  <c r="X28" i="13"/>
  <c r="W28" i="13"/>
  <c r="W30" i="13" s="1"/>
  <c r="W31" i="13" s="1"/>
  <c r="V28" i="13"/>
  <c r="U28" i="13"/>
  <c r="T28" i="13"/>
  <c r="S28" i="13"/>
  <c r="S30" i="13" s="1"/>
  <c r="S31" i="13" s="1"/>
  <c r="R28" i="13"/>
  <c r="Q28" i="13"/>
  <c r="P28" i="13"/>
  <c r="O28" i="13"/>
  <c r="O30" i="13" s="1"/>
  <c r="O31" i="13" s="1"/>
  <c r="N28" i="13"/>
  <c r="M28" i="13"/>
  <c r="L28" i="13"/>
  <c r="K28" i="13"/>
  <c r="K30" i="13" s="1"/>
  <c r="K31" i="13" s="1"/>
  <c r="J28" i="13"/>
  <c r="I28" i="13"/>
  <c r="H28" i="13"/>
  <c r="G28" i="13"/>
  <c r="G30" i="13" s="1"/>
  <c r="G31" i="13" s="1"/>
  <c r="F28" i="13"/>
  <c r="E28" i="13"/>
  <c r="C28" i="13"/>
  <c r="B28" i="13"/>
  <c r="AG27" i="13"/>
  <c r="AF27" i="13"/>
  <c r="AE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C27" i="13"/>
  <c r="B27" i="13"/>
  <c r="AG26" i="13"/>
  <c r="AF26" i="13"/>
  <c r="AE26" i="13"/>
  <c r="E26" i="13"/>
  <c r="C26" i="13"/>
  <c r="B26" i="13"/>
  <c r="AG25" i="13"/>
  <c r="AF25" i="13"/>
  <c r="AE25" i="13"/>
  <c r="E25" i="13"/>
  <c r="C25" i="13"/>
  <c r="B25" i="13"/>
  <c r="AG24" i="13"/>
  <c r="C24" i="13"/>
  <c r="B24" i="13"/>
  <c r="AG23" i="13"/>
  <c r="AF23" i="13"/>
  <c r="AE23" i="13"/>
  <c r="AE24" i="13" s="1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J25" i="13" s="1"/>
  <c r="J26" i="13" s="1"/>
  <c r="I23" i="13"/>
  <c r="I25" i="13" s="1"/>
  <c r="I26" i="13" s="1"/>
  <c r="H23" i="13"/>
  <c r="G23" i="13"/>
  <c r="F23" i="13"/>
  <c r="E23" i="13"/>
  <c r="C23" i="13"/>
  <c r="B23" i="13"/>
  <c r="AG22" i="13"/>
  <c r="AF22" i="13"/>
  <c r="AE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C22" i="13"/>
  <c r="B22" i="13"/>
  <c r="AG21" i="13"/>
  <c r="AF21" i="13"/>
  <c r="AE21" i="13"/>
  <c r="E21" i="13"/>
  <c r="C21" i="13"/>
  <c r="B21" i="13"/>
  <c r="AG20" i="13"/>
  <c r="AF20" i="13"/>
  <c r="AE20" i="13"/>
  <c r="E20" i="13"/>
  <c r="C20" i="13"/>
  <c r="B20" i="13"/>
  <c r="AG19" i="13"/>
  <c r="C19" i="13"/>
  <c r="B19" i="13"/>
  <c r="AG18" i="13"/>
  <c r="AF18" i="13"/>
  <c r="AE18" i="13"/>
  <c r="AE19" i="13" s="1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C18" i="13"/>
  <c r="B18" i="13"/>
  <c r="AG17" i="13"/>
  <c r="AF17" i="13"/>
  <c r="AE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C17" i="13"/>
  <c r="B17" i="13"/>
  <c r="AG16" i="13"/>
  <c r="AF16" i="13"/>
  <c r="AE16" i="13"/>
  <c r="E16" i="13"/>
  <c r="C16" i="13"/>
  <c r="B16" i="13"/>
  <c r="AG15" i="13"/>
  <c r="AF15" i="13"/>
  <c r="AE15" i="13"/>
  <c r="E15" i="13"/>
  <c r="C15" i="13"/>
  <c r="B15" i="13"/>
  <c r="AG14" i="13"/>
  <c r="AE14" i="13"/>
  <c r="C14" i="13"/>
  <c r="B14" i="13"/>
  <c r="AG13" i="13"/>
  <c r="AF13" i="13"/>
  <c r="AE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C13" i="13"/>
  <c r="B13" i="13"/>
  <c r="AG12" i="13"/>
  <c r="AF12" i="13"/>
  <c r="AE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/>
  <c r="B12" i="13"/>
  <c r="AG11" i="13"/>
  <c r="AF11" i="13"/>
  <c r="AE11" i="13"/>
  <c r="E11" i="13"/>
  <c r="C11" i="13"/>
  <c r="B11" i="13"/>
  <c r="AG10" i="13"/>
  <c r="AF10" i="13"/>
  <c r="AE10" i="13"/>
  <c r="E10" i="13"/>
  <c r="C10" i="13"/>
  <c r="B10" i="13"/>
  <c r="AG9" i="13"/>
  <c r="AE9" i="13"/>
  <c r="C9" i="13"/>
  <c r="B9" i="13"/>
  <c r="AG8" i="13"/>
  <c r="AF8" i="13"/>
  <c r="AE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C8" i="13"/>
  <c r="B8" i="13"/>
  <c r="H30" i="13" l="1"/>
  <c r="H31" i="13" s="1"/>
  <c r="L30" i="13"/>
  <c r="L31" i="13" s="1"/>
  <c r="P30" i="13"/>
  <c r="P31" i="13" s="1"/>
  <c r="T30" i="13"/>
  <c r="T31" i="13" s="1"/>
  <c r="X30" i="13"/>
  <c r="X31" i="13" s="1"/>
  <c r="N30" i="13"/>
  <c r="N31" i="13" s="1"/>
  <c r="R30" i="13"/>
  <c r="R31" i="13" s="1"/>
  <c r="V30" i="13"/>
  <c r="V31" i="13" s="1"/>
  <c r="Z30" i="13"/>
  <c r="Z31" i="13" s="1"/>
  <c r="Q30" i="13"/>
  <c r="Q31" i="13" s="1"/>
  <c r="U30" i="13"/>
  <c r="U31" i="13" s="1"/>
  <c r="Y30" i="13"/>
  <c r="Y31" i="13" s="1"/>
  <c r="I30" i="13"/>
  <c r="I31" i="13" s="1"/>
  <c r="M30" i="13"/>
  <c r="M31" i="13" s="1"/>
  <c r="F30" i="13"/>
  <c r="F31" i="13" s="1"/>
  <c r="J30" i="13"/>
  <c r="J31" i="13" s="1"/>
  <c r="Z149" i="13" l="1"/>
  <c r="Z150" i="13" s="1"/>
  <c r="Z151" i="13" s="1"/>
  <c r="Z144" i="13"/>
  <c r="Z145" i="13" s="1"/>
  <c r="AB149" i="13"/>
  <c r="AB150" i="13" s="1"/>
  <c r="AB151" i="13" s="1"/>
  <c r="X149" i="13"/>
  <c r="X150" i="13" s="1"/>
  <c r="X151" i="13" s="1"/>
  <c r="T149" i="13"/>
  <c r="T150" i="13" s="1"/>
  <c r="T151" i="13" s="1"/>
  <c r="P149" i="13"/>
  <c r="P150" i="13" s="1"/>
  <c r="P151" i="13" s="1"/>
  <c r="L149" i="13"/>
  <c r="L150" i="13" s="1"/>
  <c r="L151" i="13" s="1"/>
  <c r="H149" i="13"/>
  <c r="H150" i="13" s="1"/>
  <c r="H151" i="13" s="1"/>
  <c r="AB144" i="13"/>
  <c r="AB145" i="13" s="1"/>
  <c r="X144" i="13"/>
  <c r="X145" i="13" s="1"/>
  <c r="T144" i="13"/>
  <c r="T145" i="13" s="1"/>
  <c r="P144" i="13"/>
  <c r="P145" i="13" s="1"/>
  <c r="L144" i="13"/>
  <c r="L145" i="13" s="1"/>
  <c r="H144" i="13"/>
  <c r="H145" i="13" s="1"/>
  <c r="AA149" i="13"/>
  <c r="AA150" i="13" s="1"/>
  <c r="AA151" i="13" s="1"/>
  <c r="W149" i="13"/>
  <c r="W150" i="13" s="1"/>
  <c r="W151" i="13" s="1"/>
  <c r="S149" i="13"/>
  <c r="S150" i="13" s="1"/>
  <c r="S151" i="13" s="1"/>
  <c r="O149" i="13"/>
  <c r="O150" i="13" s="1"/>
  <c r="O151" i="13" s="1"/>
  <c r="K149" i="13"/>
  <c r="K150" i="13" s="1"/>
  <c r="K151" i="13" s="1"/>
  <c r="G149" i="13"/>
  <c r="G150" i="13" s="1"/>
  <c r="G151" i="13" s="1"/>
  <c r="AA144" i="13"/>
  <c r="AA145" i="13" s="1"/>
  <c r="W144" i="13"/>
  <c r="W145" i="13" s="1"/>
  <c r="S144" i="13"/>
  <c r="S145" i="13" s="1"/>
  <c r="O144" i="13"/>
  <c r="O145" i="13" s="1"/>
  <c r="K144" i="13"/>
  <c r="K145" i="13" s="1"/>
  <c r="G144" i="13"/>
  <c r="G145" i="13" s="1"/>
  <c r="V149" i="13"/>
  <c r="V150" i="13" s="1"/>
  <c r="V151" i="13" s="1"/>
  <c r="R149" i="13"/>
  <c r="R150" i="13" s="1"/>
  <c r="R151" i="13" s="1"/>
  <c r="N149" i="13"/>
  <c r="N150" i="13" s="1"/>
  <c r="N151" i="13" s="1"/>
  <c r="J149" i="13"/>
  <c r="J150" i="13" s="1"/>
  <c r="J151" i="13" s="1"/>
  <c r="F149" i="13"/>
  <c r="F150" i="13" s="1"/>
  <c r="F151" i="13" s="1"/>
  <c r="V144" i="13"/>
  <c r="V145" i="13" s="1"/>
  <c r="R144" i="13"/>
  <c r="R145" i="13" s="1"/>
  <c r="N144" i="13"/>
  <c r="N145" i="13" s="1"/>
  <c r="J144" i="13"/>
  <c r="J145" i="13" s="1"/>
  <c r="F144" i="13"/>
  <c r="F145" i="13" s="1"/>
  <c r="Y149" i="13"/>
  <c r="Y150" i="13" s="1"/>
  <c r="Y151" i="13" s="1"/>
  <c r="U149" i="13"/>
  <c r="U150" i="13" s="1"/>
  <c r="U151" i="13" s="1"/>
  <c r="Q149" i="13"/>
  <c r="Q150" i="13" s="1"/>
  <c r="Q151" i="13" s="1"/>
  <c r="M149" i="13"/>
  <c r="M150" i="13" s="1"/>
  <c r="M151" i="13" s="1"/>
  <c r="I149" i="13"/>
  <c r="I150" i="13" s="1"/>
  <c r="I151" i="13" s="1"/>
  <c r="E149" i="13"/>
  <c r="Y144" i="13"/>
  <c r="Y145" i="13" s="1"/>
  <c r="U144" i="13"/>
  <c r="U145" i="13" s="1"/>
  <c r="Q144" i="13"/>
  <c r="Q145" i="13" s="1"/>
  <c r="M144" i="13"/>
  <c r="M145" i="13" s="1"/>
  <c r="I144" i="13"/>
  <c r="I145" i="13" s="1"/>
  <c r="E144" i="13"/>
  <c r="E9" i="13" l="1"/>
  <c r="H9" i="13" l="1"/>
  <c r="H10" i="13" s="1"/>
  <c r="H11" i="13" s="1"/>
  <c r="U9" i="13"/>
  <c r="U10" i="13" s="1"/>
  <c r="U11" i="13" s="1"/>
  <c r="J14" i="13"/>
  <c r="J15" i="13" s="1"/>
  <c r="J16" i="13" s="1"/>
  <c r="V14" i="13"/>
  <c r="V15" i="13" s="1"/>
  <c r="V16" i="13" s="1"/>
  <c r="K19" i="13"/>
  <c r="K20" i="13" s="1"/>
  <c r="K21" i="13" s="1"/>
  <c r="S19" i="13"/>
  <c r="S20" i="13" s="1"/>
  <c r="S21" i="13" s="1"/>
  <c r="G24" i="13"/>
  <c r="G25" i="13" s="1"/>
  <c r="G26" i="13" s="1"/>
  <c r="T24" i="13"/>
  <c r="T25" i="13" s="1"/>
  <c r="T26" i="13" s="1"/>
  <c r="M44" i="13"/>
  <c r="M45" i="13" s="1"/>
  <c r="M46" i="13" s="1"/>
  <c r="Q44" i="13"/>
  <c r="Q45" i="13" s="1"/>
  <c r="Q46" i="13" s="1"/>
  <c r="J49" i="13"/>
  <c r="J50" i="13" s="1"/>
  <c r="J51" i="13" s="1"/>
  <c r="R49" i="13"/>
  <c r="R50" i="13" s="1"/>
  <c r="R51" i="13" s="1"/>
  <c r="F54" i="13"/>
  <c r="F55" i="13" s="1"/>
  <c r="F56" i="13" s="1"/>
  <c r="S54" i="13"/>
  <c r="S55" i="13" s="1"/>
  <c r="S56" i="13" s="1"/>
  <c r="G59" i="13"/>
  <c r="G60" i="13" s="1"/>
  <c r="P59" i="13"/>
  <c r="P60" i="13" s="1"/>
  <c r="H64" i="13"/>
  <c r="H65" i="13" s="1"/>
  <c r="U64" i="13"/>
  <c r="U65" i="13" s="1"/>
  <c r="E69" i="13"/>
  <c r="V69" i="13"/>
  <c r="V70" i="13" s="1"/>
  <c r="F74" i="13"/>
  <c r="F75" i="13" s="1"/>
  <c r="F76" i="13" s="1"/>
  <c r="S74" i="13"/>
  <c r="S75" i="13" s="1"/>
  <c r="S76" i="13" s="1"/>
  <c r="L79" i="13"/>
  <c r="L80" i="13" s="1"/>
  <c r="L81" i="13" s="1"/>
  <c r="X79" i="13"/>
  <c r="X80" i="13" s="1"/>
  <c r="X81" i="13" s="1"/>
  <c r="H84" i="13"/>
  <c r="H85" i="13" s="1"/>
  <c r="U84" i="13"/>
  <c r="U85" i="13" s="1"/>
  <c r="E89" i="13"/>
  <c r="R89" i="13"/>
  <c r="R90" i="13" s="1"/>
  <c r="K94" i="13"/>
  <c r="K95" i="13" s="1"/>
  <c r="W94" i="13"/>
  <c r="W95" i="13" s="1"/>
  <c r="L134" i="13"/>
  <c r="L135" i="13" s="1"/>
  <c r="T134" i="13"/>
  <c r="T135" i="13" s="1"/>
  <c r="M139" i="13"/>
  <c r="M140" i="13" s="1"/>
  <c r="M141" i="13" s="1"/>
  <c r="Q139" i="13"/>
  <c r="Q140" i="13" s="1"/>
  <c r="Q141" i="13" s="1"/>
  <c r="J9" i="13"/>
  <c r="J10" i="13" s="1"/>
  <c r="J11" i="13" s="1"/>
  <c r="R9" i="13"/>
  <c r="R10" i="13" s="1"/>
  <c r="R11" i="13" s="1"/>
  <c r="Z9" i="13"/>
  <c r="Z10" i="13" s="1"/>
  <c r="Z11" i="13" s="1"/>
  <c r="I94" i="13"/>
  <c r="I95" i="13" s="1"/>
  <c r="F9" i="13"/>
  <c r="F10" i="13" s="1"/>
  <c r="F11" i="13" s="1"/>
  <c r="K9" i="13"/>
  <c r="K10" i="13" s="1"/>
  <c r="K11" i="13" s="1"/>
  <c r="O9" i="13"/>
  <c r="O10" i="13" s="1"/>
  <c r="O11" i="13" s="1"/>
  <c r="S9" i="13"/>
  <c r="S10" i="13" s="1"/>
  <c r="S11" i="13" s="1"/>
  <c r="W9" i="13"/>
  <c r="W10" i="13" s="1"/>
  <c r="W11" i="13" s="1"/>
  <c r="AA9" i="13"/>
  <c r="AA10" i="13" s="1"/>
  <c r="AA11" i="13" s="1"/>
  <c r="G14" i="13"/>
  <c r="G15" i="13" s="1"/>
  <c r="G16" i="13" s="1"/>
  <c r="L14" i="13"/>
  <c r="L15" i="13" s="1"/>
  <c r="L16" i="13" s="1"/>
  <c r="P14" i="13"/>
  <c r="P15" i="13" s="1"/>
  <c r="P16" i="13" s="1"/>
  <c r="T14" i="13"/>
  <c r="T15" i="13" s="1"/>
  <c r="T16" i="13" s="1"/>
  <c r="X14" i="13"/>
  <c r="X15" i="13" s="1"/>
  <c r="X16" i="13" s="1"/>
  <c r="AB14" i="13"/>
  <c r="AB15" i="13" s="1"/>
  <c r="AB16" i="13" s="1"/>
  <c r="H19" i="13"/>
  <c r="H20" i="13" s="1"/>
  <c r="H21" i="13" s="1"/>
  <c r="M19" i="13"/>
  <c r="M20" i="13" s="1"/>
  <c r="M21" i="13" s="1"/>
  <c r="Q19" i="13"/>
  <c r="Q20" i="13" s="1"/>
  <c r="Q21" i="13" s="1"/>
  <c r="U19" i="13"/>
  <c r="U20" i="13" s="1"/>
  <c r="U21" i="13" s="1"/>
  <c r="Y19" i="13"/>
  <c r="Y20" i="13" s="1"/>
  <c r="Y21" i="13" s="1"/>
  <c r="E24" i="13"/>
  <c r="N24" i="13"/>
  <c r="N25" i="13" s="1"/>
  <c r="N26" i="13" s="1"/>
  <c r="R24" i="13"/>
  <c r="R25" i="13" s="1"/>
  <c r="R26" i="13" s="1"/>
  <c r="V24" i="13"/>
  <c r="V25" i="13" s="1"/>
  <c r="V26" i="13" s="1"/>
  <c r="Z24" i="13"/>
  <c r="Z25" i="13" s="1"/>
  <c r="Z26" i="13" s="1"/>
  <c r="F44" i="13"/>
  <c r="F45" i="13" s="1"/>
  <c r="F46" i="13" s="1"/>
  <c r="K44" i="13"/>
  <c r="K45" i="13" s="1"/>
  <c r="K46" i="13" s="1"/>
  <c r="O44" i="13"/>
  <c r="O45" i="13" s="1"/>
  <c r="O46" i="13" s="1"/>
  <c r="S44" i="13"/>
  <c r="S45" i="13" s="1"/>
  <c r="S46" i="13" s="1"/>
  <c r="W44" i="13"/>
  <c r="W45" i="13" s="1"/>
  <c r="W46" i="13" s="1"/>
  <c r="AA44" i="13"/>
  <c r="AA45" i="13" s="1"/>
  <c r="AA46" i="13" s="1"/>
  <c r="G49" i="13"/>
  <c r="G50" i="13" s="1"/>
  <c r="G51" i="13" s="1"/>
  <c r="L49" i="13"/>
  <c r="L50" i="13" s="1"/>
  <c r="L51" i="13" s="1"/>
  <c r="P49" i="13"/>
  <c r="P50" i="13" s="1"/>
  <c r="P51" i="13" s="1"/>
  <c r="T49" i="13"/>
  <c r="T50" i="13" s="1"/>
  <c r="T51" i="13" s="1"/>
  <c r="X49" i="13"/>
  <c r="X50" i="13" s="1"/>
  <c r="X51" i="13" s="1"/>
  <c r="AB49" i="13"/>
  <c r="AB50" i="13" s="1"/>
  <c r="AB51" i="13" s="1"/>
  <c r="H54" i="13"/>
  <c r="H55" i="13" s="1"/>
  <c r="H56" i="13" s="1"/>
  <c r="M54" i="13"/>
  <c r="M55" i="13" s="1"/>
  <c r="M56" i="13" s="1"/>
  <c r="Q54" i="13"/>
  <c r="Q55" i="13" s="1"/>
  <c r="Q56" i="13" s="1"/>
  <c r="U54" i="13"/>
  <c r="U55" i="13" s="1"/>
  <c r="U56" i="13" s="1"/>
  <c r="Y54" i="13"/>
  <c r="Y55" i="13" s="1"/>
  <c r="Y56" i="13" s="1"/>
  <c r="E59" i="13"/>
  <c r="J59" i="13"/>
  <c r="J60" i="13" s="1"/>
  <c r="N59" i="13"/>
  <c r="N60" i="13" s="1"/>
  <c r="R59" i="13"/>
  <c r="R60" i="13" s="1"/>
  <c r="V59" i="13"/>
  <c r="V60" i="13" s="1"/>
  <c r="Z59" i="13"/>
  <c r="Z60" i="13" s="1"/>
  <c r="F64" i="13"/>
  <c r="F65" i="13" s="1"/>
  <c r="K64" i="13"/>
  <c r="K65" i="13" s="1"/>
  <c r="O64" i="13"/>
  <c r="O65" i="13" s="1"/>
  <c r="S64" i="13"/>
  <c r="S65" i="13" s="1"/>
  <c r="W64" i="13"/>
  <c r="W65" i="13" s="1"/>
  <c r="AA64" i="13"/>
  <c r="AA65" i="13" s="1"/>
  <c r="G69" i="13"/>
  <c r="G70" i="13" s="1"/>
  <c r="L69" i="13"/>
  <c r="L70" i="13" s="1"/>
  <c r="P69" i="13"/>
  <c r="P70" i="13" s="1"/>
  <c r="T69" i="13"/>
  <c r="T70" i="13" s="1"/>
  <c r="X69" i="13"/>
  <c r="X70" i="13" s="1"/>
  <c r="AB69" i="13"/>
  <c r="AB70" i="13" s="1"/>
  <c r="H74" i="13"/>
  <c r="H75" i="13" s="1"/>
  <c r="H76" i="13" s="1"/>
  <c r="M74" i="13"/>
  <c r="M75" i="13" s="1"/>
  <c r="M76" i="13" s="1"/>
  <c r="Q74" i="13"/>
  <c r="Q75" i="13" s="1"/>
  <c r="Q76" i="13" s="1"/>
  <c r="U74" i="13"/>
  <c r="U75" i="13" s="1"/>
  <c r="U76" i="13" s="1"/>
  <c r="Y74" i="13"/>
  <c r="Y75" i="13" s="1"/>
  <c r="Y76" i="13" s="1"/>
  <c r="E79" i="13"/>
  <c r="J79" i="13"/>
  <c r="J80" i="13" s="1"/>
  <c r="J81" i="13" s="1"/>
  <c r="N79" i="13"/>
  <c r="N80" i="13" s="1"/>
  <c r="N81" i="13" s="1"/>
  <c r="R79" i="13"/>
  <c r="R80" i="13" s="1"/>
  <c r="R81" i="13" s="1"/>
  <c r="V79" i="13"/>
  <c r="V80" i="13" s="1"/>
  <c r="V81" i="13" s="1"/>
  <c r="Z79" i="13"/>
  <c r="Z80" i="13" s="1"/>
  <c r="Z81" i="13" s="1"/>
  <c r="F84" i="13"/>
  <c r="F85" i="13" s="1"/>
  <c r="K84" i="13"/>
  <c r="K85" i="13" s="1"/>
  <c r="O84" i="13"/>
  <c r="O85" i="13" s="1"/>
  <c r="S84" i="13"/>
  <c r="S85" i="13" s="1"/>
  <c r="W84" i="13"/>
  <c r="W85" i="13" s="1"/>
  <c r="AA84" i="13"/>
  <c r="AA85" i="13" s="1"/>
  <c r="G89" i="13"/>
  <c r="G90" i="13" s="1"/>
  <c r="L89" i="13"/>
  <c r="L90" i="13" s="1"/>
  <c r="P89" i="13"/>
  <c r="P90" i="13" s="1"/>
  <c r="T89" i="13"/>
  <c r="T90" i="13" s="1"/>
  <c r="X89" i="13"/>
  <c r="X90" i="13" s="1"/>
  <c r="AB89" i="13"/>
  <c r="AB90" i="13" s="1"/>
  <c r="H94" i="13"/>
  <c r="H95" i="13" s="1"/>
  <c r="M94" i="13"/>
  <c r="M95" i="13" s="1"/>
  <c r="Q94" i="13"/>
  <c r="Q95" i="13" s="1"/>
  <c r="U94" i="13"/>
  <c r="U95" i="13" s="1"/>
  <c r="Y94" i="13"/>
  <c r="Y95" i="13" s="1"/>
  <c r="E134" i="13"/>
  <c r="J134" i="13"/>
  <c r="J135" i="13" s="1"/>
  <c r="N134" i="13"/>
  <c r="N135" i="13" s="1"/>
  <c r="R134" i="13"/>
  <c r="R135" i="13" s="1"/>
  <c r="V134" i="13"/>
  <c r="V135" i="13" s="1"/>
  <c r="Z134" i="13"/>
  <c r="Z135" i="13" s="1"/>
  <c r="F139" i="13"/>
  <c r="F140" i="13" s="1"/>
  <c r="F141" i="13" s="1"/>
  <c r="K139" i="13"/>
  <c r="K140" i="13" s="1"/>
  <c r="K141" i="13" s="1"/>
  <c r="O139" i="13"/>
  <c r="O140" i="13" s="1"/>
  <c r="O141" i="13" s="1"/>
  <c r="S139" i="13"/>
  <c r="S140" i="13" s="1"/>
  <c r="S141" i="13" s="1"/>
  <c r="W139" i="13"/>
  <c r="W140" i="13" s="1"/>
  <c r="W141" i="13" s="1"/>
  <c r="AA139" i="13"/>
  <c r="AA140" i="13" s="1"/>
  <c r="AA141" i="13" s="1"/>
  <c r="I74" i="13"/>
  <c r="I75" i="13" s="1"/>
  <c r="I76" i="13" s="1"/>
  <c r="Q9" i="13"/>
  <c r="Q10" i="13" s="1"/>
  <c r="Q11" i="13" s="1"/>
  <c r="Y9" i="13"/>
  <c r="Y10" i="13" s="1"/>
  <c r="Y11" i="13" s="1"/>
  <c r="N14" i="13"/>
  <c r="N15" i="13" s="1"/>
  <c r="N16" i="13" s="1"/>
  <c r="Z14" i="13"/>
  <c r="Z15" i="13" s="1"/>
  <c r="Z16" i="13" s="1"/>
  <c r="O19" i="13"/>
  <c r="O20" i="13" s="1"/>
  <c r="O21" i="13" s="1"/>
  <c r="AA19" i="13"/>
  <c r="AA20" i="13" s="1"/>
  <c r="AA21" i="13" s="1"/>
  <c r="P24" i="13"/>
  <c r="P25" i="13" s="1"/>
  <c r="P26" i="13" s="1"/>
  <c r="AB24" i="13"/>
  <c r="AB25" i="13" s="1"/>
  <c r="AB26" i="13" s="1"/>
  <c r="H44" i="13"/>
  <c r="H45" i="13" s="1"/>
  <c r="H46" i="13" s="1"/>
  <c r="U44" i="13"/>
  <c r="U45" i="13" s="1"/>
  <c r="U46" i="13" s="1"/>
  <c r="E49" i="13"/>
  <c r="V49" i="13"/>
  <c r="V50" i="13" s="1"/>
  <c r="V51" i="13" s="1"/>
  <c r="K54" i="13"/>
  <c r="K55" i="13" s="1"/>
  <c r="K56" i="13" s="1"/>
  <c r="W54" i="13"/>
  <c r="W55" i="13" s="1"/>
  <c r="W56" i="13" s="1"/>
  <c r="L59" i="13"/>
  <c r="L60" i="13" s="1"/>
  <c r="X59" i="13"/>
  <c r="X60" i="13" s="1"/>
  <c r="AB59" i="13"/>
  <c r="AB60" i="13" s="1"/>
  <c r="Q64" i="13"/>
  <c r="Q65" i="13" s="1"/>
  <c r="J69" i="13"/>
  <c r="J70" i="13" s="1"/>
  <c r="R69" i="13"/>
  <c r="R70" i="13" s="1"/>
  <c r="K74" i="13"/>
  <c r="K75" i="13" s="1"/>
  <c r="K76" i="13" s="1"/>
  <c r="W74" i="13"/>
  <c r="W75" i="13" s="1"/>
  <c r="W76" i="13" s="1"/>
  <c r="G79" i="13"/>
  <c r="G80" i="13" s="1"/>
  <c r="G81" i="13" s="1"/>
  <c r="T79" i="13"/>
  <c r="T80" i="13" s="1"/>
  <c r="T81" i="13" s="1"/>
  <c r="M84" i="13"/>
  <c r="M85" i="13" s="1"/>
  <c r="Q84" i="13"/>
  <c r="Q85" i="13" s="1"/>
  <c r="J89" i="13"/>
  <c r="J90" i="13" s="1"/>
  <c r="V89" i="13"/>
  <c r="V90" i="13" s="1"/>
  <c r="F94" i="13"/>
  <c r="F95" i="13" s="1"/>
  <c r="S94" i="13"/>
  <c r="S95" i="13" s="1"/>
  <c r="G134" i="13"/>
  <c r="G135" i="13" s="1"/>
  <c r="X134" i="13"/>
  <c r="X135" i="13" s="1"/>
  <c r="H139" i="13"/>
  <c r="H140" i="13" s="1"/>
  <c r="H141" i="13" s="1"/>
  <c r="U139" i="13"/>
  <c r="U140" i="13" s="1"/>
  <c r="U141" i="13" s="1"/>
  <c r="I134" i="13"/>
  <c r="I135" i="13" s="1"/>
  <c r="N9" i="13"/>
  <c r="N10" i="13" s="1"/>
  <c r="N11" i="13" s="1"/>
  <c r="I89" i="13"/>
  <c r="I90" i="13" s="1"/>
  <c r="G9" i="13"/>
  <c r="G10" i="13" s="1"/>
  <c r="G11" i="13" s="1"/>
  <c r="L9" i="13"/>
  <c r="L10" i="13" s="1"/>
  <c r="L11" i="13" s="1"/>
  <c r="P9" i="13"/>
  <c r="P10" i="13" s="1"/>
  <c r="P11" i="13" s="1"/>
  <c r="T9" i="13"/>
  <c r="T10" i="13" s="1"/>
  <c r="T11" i="13" s="1"/>
  <c r="X9" i="13"/>
  <c r="X10" i="13" s="1"/>
  <c r="X11" i="13" s="1"/>
  <c r="AB9" i="13"/>
  <c r="AB10" i="13" s="1"/>
  <c r="AB11" i="13" s="1"/>
  <c r="H14" i="13"/>
  <c r="H15" i="13" s="1"/>
  <c r="H16" i="13" s="1"/>
  <c r="M14" i="13"/>
  <c r="M15" i="13" s="1"/>
  <c r="M16" i="13" s="1"/>
  <c r="Q14" i="13"/>
  <c r="Q15" i="13" s="1"/>
  <c r="Q16" i="13" s="1"/>
  <c r="U14" i="13"/>
  <c r="U15" i="13" s="1"/>
  <c r="U16" i="13" s="1"/>
  <c r="Y14" i="13"/>
  <c r="Y15" i="13" s="1"/>
  <c r="Y16" i="13" s="1"/>
  <c r="E19" i="13"/>
  <c r="J19" i="13"/>
  <c r="J20" i="13" s="1"/>
  <c r="J21" i="13" s="1"/>
  <c r="N19" i="13"/>
  <c r="N20" i="13" s="1"/>
  <c r="N21" i="13" s="1"/>
  <c r="R19" i="13"/>
  <c r="R20" i="13" s="1"/>
  <c r="R21" i="13" s="1"/>
  <c r="V19" i="13"/>
  <c r="V20" i="13" s="1"/>
  <c r="V21" i="13" s="1"/>
  <c r="Z19" i="13"/>
  <c r="Z20" i="13" s="1"/>
  <c r="Z21" i="13" s="1"/>
  <c r="F24" i="13"/>
  <c r="F25" i="13" s="1"/>
  <c r="F26" i="13" s="1"/>
  <c r="K24" i="13"/>
  <c r="K25" i="13" s="1"/>
  <c r="K26" i="13" s="1"/>
  <c r="O24" i="13"/>
  <c r="O25" i="13" s="1"/>
  <c r="O26" i="13" s="1"/>
  <c r="S24" i="13"/>
  <c r="S25" i="13" s="1"/>
  <c r="S26" i="13" s="1"/>
  <c r="W24" i="13"/>
  <c r="W25" i="13" s="1"/>
  <c r="W26" i="13" s="1"/>
  <c r="AA24" i="13"/>
  <c r="AA25" i="13" s="1"/>
  <c r="AA26" i="13" s="1"/>
  <c r="G44" i="13"/>
  <c r="G45" i="13" s="1"/>
  <c r="G46" i="13" s="1"/>
  <c r="L44" i="13"/>
  <c r="L45" i="13" s="1"/>
  <c r="L46" i="13" s="1"/>
  <c r="P44" i="13"/>
  <c r="P45" i="13" s="1"/>
  <c r="P46" i="13" s="1"/>
  <c r="T44" i="13"/>
  <c r="T45" i="13" s="1"/>
  <c r="T46" i="13" s="1"/>
  <c r="X44" i="13"/>
  <c r="X45" i="13" s="1"/>
  <c r="X46" i="13" s="1"/>
  <c r="AB44" i="13"/>
  <c r="AB45" i="13" s="1"/>
  <c r="AB46" i="13" s="1"/>
  <c r="H49" i="13"/>
  <c r="H50" i="13" s="1"/>
  <c r="H51" i="13" s="1"/>
  <c r="M49" i="13"/>
  <c r="M50" i="13" s="1"/>
  <c r="M51" i="13" s="1"/>
  <c r="Q49" i="13"/>
  <c r="Q50" i="13" s="1"/>
  <c r="Q51" i="13" s="1"/>
  <c r="U49" i="13"/>
  <c r="U50" i="13" s="1"/>
  <c r="U51" i="13" s="1"/>
  <c r="Y49" i="13"/>
  <c r="Y50" i="13" s="1"/>
  <c r="Y51" i="13" s="1"/>
  <c r="E54" i="13"/>
  <c r="J54" i="13"/>
  <c r="J55" i="13" s="1"/>
  <c r="J56" i="13" s="1"/>
  <c r="N54" i="13"/>
  <c r="N55" i="13" s="1"/>
  <c r="N56" i="13" s="1"/>
  <c r="R54" i="13"/>
  <c r="R55" i="13" s="1"/>
  <c r="R56" i="13" s="1"/>
  <c r="V54" i="13"/>
  <c r="V55" i="13" s="1"/>
  <c r="V56" i="13" s="1"/>
  <c r="Z54" i="13"/>
  <c r="Z55" i="13" s="1"/>
  <c r="Z56" i="13" s="1"/>
  <c r="F59" i="13"/>
  <c r="F60" i="13" s="1"/>
  <c r="K59" i="13"/>
  <c r="K60" i="13" s="1"/>
  <c r="O59" i="13"/>
  <c r="O60" i="13" s="1"/>
  <c r="S59" i="13"/>
  <c r="S60" i="13" s="1"/>
  <c r="W59" i="13"/>
  <c r="W60" i="13" s="1"/>
  <c r="AA59" i="13"/>
  <c r="AA60" i="13" s="1"/>
  <c r="G64" i="13"/>
  <c r="G65" i="13" s="1"/>
  <c r="L64" i="13"/>
  <c r="L65" i="13" s="1"/>
  <c r="P64" i="13"/>
  <c r="P65" i="13" s="1"/>
  <c r="T64" i="13"/>
  <c r="T65" i="13" s="1"/>
  <c r="X64" i="13"/>
  <c r="X65" i="13" s="1"/>
  <c r="AB64" i="13"/>
  <c r="AB65" i="13" s="1"/>
  <c r="H69" i="13"/>
  <c r="H70" i="13" s="1"/>
  <c r="M69" i="13"/>
  <c r="M70" i="13" s="1"/>
  <c r="Q69" i="13"/>
  <c r="Q70" i="13" s="1"/>
  <c r="U69" i="13"/>
  <c r="U70" i="13" s="1"/>
  <c r="Y69" i="13"/>
  <c r="Y70" i="13" s="1"/>
  <c r="E74" i="13"/>
  <c r="J74" i="13"/>
  <c r="J75" i="13" s="1"/>
  <c r="J76" i="13" s="1"/>
  <c r="N74" i="13"/>
  <c r="N75" i="13" s="1"/>
  <c r="N76" i="13" s="1"/>
  <c r="R74" i="13"/>
  <c r="R75" i="13" s="1"/>
  <c r="R76" i="13" s="1"/>
  <c r="V74" i="13"/>
  <c r="V75" i="13" s="1"/>
  <c r="V76" i="13" s="1"/>
  <c r="Z74" i="13"/>
  <c r="Z75" i="13" s="1"/>
  <c r="Z76" i="13" s="1"/>
  <c r="F79" i="13"/>
  <c r="F80" i="13" s="1"/>
  <c r="F81" i="13" s="1"/>
  <c r="K79" i="13"/>
  <c r="K80" i="13" s="1"/>
  <c r="K81" i="13" s="1"/>
  <c r="O79" i="13"/>
  <c r="O80" i="13" s="1"/>
  <c r="O81" i="13" s="1"/>
  <c r="S79" i="13"/>
  <c r="S80" i="13" s="1"/>
  <c r="S81" i="13" s="1"/>
  <c r="W79" i="13"/>
  <c r="W80" i="13" s="1"/>
  <c r="W81" i="13" s="1"/>
  <c r="AA79" i="13"/>
  <c r="AA80" i="13" s="1"/>
  <c r="AA81" i="13" s="1"/>
  <c r="G84" i="13"/>
  <c r="G85" i="13" s="1"/>
  <c r="L84" i="13"/>
  <c r="L85" i="13" s="1"/>
  <c r="P84" i="13"/>
  <c r="P85" i="13" s="1"/>
  <c r="T84" i="13"/>
  <c r="T85" i="13" s="1"/>
  <c r="X84" i="13"/>
  <c r="X85" i="13" s="1"/>
  <c r="AB84" i="13"/>
  <c r="AB85" i="13" s="1"/>
  <c r="H89" i="13"/>
  <c r="H90" i="13" s="1"/>
  <c r="M89" i="13"/>
  <c r="M90" i="13" s="1"/>
  <c r="Q89" i="13"/>
  <c r="Q90" i="13" s="1"/>
  <c r="U89" i="13"/>
  <c r="U90" i="13" s="1"/>
  <c r="Y89" i="13"/>
  <c r="Y90" i="13" s="1"/>
  <c r="E94" i="13"/>
  <c r="J94" i="13"/>
  <c r="J95" i="13" s="1"/>
  <c r="N94" i="13"/>
  <c r="N95" i="13" s="1"/>
  <c r="R94" i="13"/>
  <c r="R95" i="13" s="1"/>
  <c r="V94" i="13"/>
  <c r="V95" i="13" s="1"/>
  <c r="Z94" i="13"/>
  <c r="Z95" i="13" s="1"/>
  <c r="F134" i="13"/>
  <c r="F135" i="13" s="1"/>
  <c r="K134" i="13"/>
  <c r="K135" i="13" s="1"/>
  <c r="O134" i="13"/>
  <c r="O135" i="13" s="1"/>
  <c r="S134" i="13"/>
  <c r="S135" i="13" s="1"/>
  <c r="W134" i="13"/>
  <c r="W135" i="13" s="1"/>
  <c r="AA134" i="13"/>
  <c r="AA135" i="13" s="1"/>
  <c r="G139" i="13"/>
  <c r="G140" i="13" s="1"/>
  <c r="G141" i="13" s="1"/>
  <c r="L139" i="13"/>
  <c r="L140" i="13" s="1"/>
  <c r="L141" i="13" s="1"/>
  <c r="P139" i="13"/>
  <c r="P140" i="13" s="1"/>
  <c r="P141" i="13" s="1"/>
  <c r="T139" i="13"/>
  <c r="T140" i="13" s="1"/>
  <c r="T141" i="13" s="1"/>
  <c r="X139" i="13"/>
  <c r="X140" i="13" s="1"/>
  <c r="X141" i="13" s="1"/>
  <c r="AB139" i="13"/>
  <c r="AB140" i="13" s="1"/>
  <c r="AB141" i="13" s="1"/>
  <c r="M9" i="13"/>
  <c r="M10" i="13" s="1"/>
  <c r="M11" i="13" s="1"/>
  <c r="E14" i="13"/>
  <c r="R14" i="13"/>
  <c r="R15" i="13" s="1"/>
  <c r="R16" i="13" s="1"/>
  <c r="F19" i="13"/>
  <c r="F20" i="13" s="1"/>
  <c r="F21" i="13" s="1"/>
  <c r="W19" i="13"/>
  <c r="W20" i="13" s="1"/>
  <c r="W21" i="13" s="1"/>
  <c r="L24" i="13"/>
  <c r="L25" i="13" s="1"/>
  <c r="L26" i="13" s="1"/>
  <c r="X24" i="13"/>
  <c r="X25" i="13" s="1"/>
  <c r="X26" i="13" s="1"/>
  <c r="Y44" i="13"/>
  <c r="Y45" i="13" s="1"/>
  <c r="Y46" i="13" s="1"/>
  <c r="N49" i="13"/>
  <c r="N50" i="13" s="1"/>
  <c r="N51" i="13" s="1"/>
  <c r="Z49" i="13"/>
  <c r="Z50" i="13" s="1"/>
  <c r="Z51" i="13" s="1"/>
  <c r="O54" i="13"/>
  <c r="O55" i="13" s="1"/>
  <c r="O56" i="13" s="1"/>
  <c r="AA54" i="13"/>
  <c r="AA55" i="13" s="1"/>
  <c r="AA56" i="13" s="1"/>
  <c r="T59" i="13"/>
  <c r="T60" i="13" s="1"/>
  <c r="M64" i="13"/>
  <c r="M65" i="13" s="1"/>
  <c r="Y64" i="13"/>
  <c r="Y65" i="13" s="1"/>
  <c r="N69" i="13"/>
  <c r="N70" i="13" s="1"/>
  <c r="Z69" i="13"/>
  <c r="Z70" i="13" s="1"/>
  <c r="O74" i="13"/>
  <c r="O75" i="13" s="1"/>
  <c r="O76" i="13" s="1"/>
  <c r="AA74" i="13"/>
  <c r="AA75" i="13" s="1"/>
  <c r="AA76" i="13" s="1"/>
  <c r="P79" i="13"/>
  <c r="P80" i="13" s="1"/>
  <c r="P81" i="13" s="1"/>
  <c r="AB79" i="13"/>
  <c r="AB80" i="13" s="1"/>
  <c r="AB81" i="13" s="1"/>
  <c r="Y84" i="13"/>
  <c r="Y85" i="13" s="1"/>
  <c r="N89" i="13"/>
  <c r="N90" i="13" s="1"/>
  <c r="Z89" i="13"/>
  <c r="Z90" i="13" s="1"/>
  <c r="O94" i="13"/>
  <c r="O95" i="13" s="1"/>
  <c r="AA94" i="13"/>
  <c r="AA95" i="13" s="1"/>
  <c r="P134" i="13"/>
  <c r="P135" i="13" s="1"/>
  <c r="AB134" i="13"/>
  <c r="AB135" i="13" s="1"/>
  <c r="Y139" i="13"/>
  <c r="Y140" i="13" s="1"/>
  <c r="Y141" i="13" s="1"/>
  <c r="I69" i="13"/>
  <c r="I70" i="13" s="1"/>
  <c r="V9" i="13"/>
  <c r="V10" i="13" s="1"/>
  <c r="V11" i="13" s="1"/>
  <c r="F14" i="13"/>
  <c r="F15" i="13" s="1"/>
  <c r="F16" i="13" s="1"/>
  <c r="K14" i="13"/>
  <c r="K15" i="13" s="1"/>
  <c r="K16" i="13" s="1"/>
  <c r="O14" i="13"/>
  <c r="O15" i="13" s="1"/>
  <c r="O16" i="13" s="1"/>
  <c r="S14" i="13"/>
  <c r="S15" i="13" s="1"/>
  <c r="S16" i="13" s="1"/>
  <c r="W14" i="13"/>
  <c r="W15" i="13" s="1"/>
  <c r="W16" i="13" s="1"/>
  <c r="AA14" i="13"/>
  <c r="AA15" i="13" s="1"/>
  <c r="AA16" i="13" s="1"/>
  <c r="G19" i="13"/>
  <c r="G20" i="13" s="1"/>
  <c r="G21" i="13" s="1"/>
  <c r="L19" i="13"/>
  <c r="L20" i="13" s="1"/>
  <c r="L21" i="13" s="1"/>
  <c r="P19" i="13"/>
  <c r="P20" i="13" s="1"/>
  <c r="P21" i="13" s="1"/>
  <c r="T19" i="13"/>
  <c r="T20" i="13" s="1"/>
  <c r="T21" i="13" s="1"/>
  <c r="X19" i="13"/>
  <c r="X20" i="13" s="1"/>
  <c r="X21" i="13" s="1"/>
  <c r="AB19" i="13"/>
  <c r="AB20" i="13" s="1"/>
  <c r="AB21" i="13" s="1"/>
  <c r="H24" i="13"/>
  <c r="H25" i="13" s="1"/>
  <c r="H26" i="13" s="1"/>
  <c r="M24" i="13"/>
  <c r="M25" i="13" s="1"/>
  <c r="M26" i="13" s="1"/>
  <c r="Q24" i="13"/>
  <c r="Q25" i="13" s="1"/>
  <c r="Q26" i="13" s="1"/>
  <c r="U24" i="13"/>
  <c r="U25" i="13" s="1"/>
  <c r="U26" i="13" s="1"/>
  <c r="Y24" i="13"/>
  <c r="Y25" i="13" s="1"/>
  <c r="Y26" i="13" s="1"/>
  <c r="E44" i="13"/>
  <c r="J44" i="13"/>
  <c r="J45" i="13" s="1"/>
  <c r="J46" i="13" s="1"/>
  <c r="N44" i="13"/>
  <c r="N45" i="13" s="1"/>
  <c r="N46" i="13" s="1"/>
  <c r="R44" i="13"/>
  <c r="R45" i="13" s="1"/>
  <c r="R46" i="13" s="1"/>
  <c r="V44" i="13"/>
  <c r="V45" i="13" s="1"/>
  <c r="V46" i="13" s="1"/>
  <c r="Z44" i="13"/>
  <c r="Z45" i="13" s="1"/>
  <c r="Z46" i="13" s="1"/>
  <c r="F49" i="13"/>
  <c r="F50" i="13" s="1"/>
  <c r="F51" i="13" s="1"/>
  <c r="K49" i="13"/>
  <c r="K50" i="13" s="1"/>
  <c r="K51" i="13" s="1"/>
  <c r="O49" i="13"/>
  <c r="O50" i="13" s="1"/>
  <c r="O51" i="13" s="1"/>
  <c r="S49" i="13"/>
  <c r="S50" i="13" s="1"/>
  <c r="S51" i="13" s="1"/>
  <c r="W49" i="13"/>
  <c r="W50" i="13" s="1"/>
  <c r="W51" i="13" s="1"/>
  <c r="AA49" i="13"/>
  <c r="AA50" i="13" s="1"/>
  <c r="AA51" i="13" s="1"/>
  <c r="G54" i="13"/>
  <c r="G55" i="13" s="1"/>
  <c r="G56" i="13" s="1"/>
  <c r="L54" i="13"/>
  <c r="L55" i="13" s="1"/>
  <c r="L56" i="13" s="1"/>
  <c r="P54" i="13"/>
  <c r="P55" i="13" s="1"/>
  <c r="P56" i="13" s="1"/>
  <c r="T54" i="13"/>
  <c r="T55" i="13" s="1"/>
  <c r="T56" i="13" s="1"/>
  <c r="X54" i="13"/>
  <c r="X55" i="13" s="1"/>
  <c r="X56" i="13" s="1"/>
  <c r="AB54" i="13"/>
  <c r="AB55" i="13" s="1"/>
  <c r="AB56" i="13" s="1"/>
  <c r="H59" i="13"/>
  <c r="H60" i="13" s="1"/>
  <c r="M59" i="13"/>
  <c r="M60" i="13" s="1"/>
  <c r="Q59" i="13"/>
  <c r="Q60" i="13" s="1"/>
  <c r="U59" i="13"/>
  <c r="U60" i="13" s="1"/>
  <c r="Y59" i="13"/>
  <c r="Y60" i="13" s="1"/>
  <c r="E64" i="13"/>
  <c r="J64" i="13"/>
  <c r="J65" i="13" s="1"/>
  <c r="N64" i="13"/>
  <c r="N65" i="13" s="1"/>
  <c r="R64" i="13"/>
  <c r="R65" i="13" s="1"/>
  <c r="V64" i="13"/>
  <c r="V65" i="13" s="1"/>
  <c r="Z64" i="13"/>
  <c r="Z65" i="13" s="1"/>
  <c r="F69" i="13"/>
  <c r="F70" i="13" s="1"/>
  <c r="K69" i="13"/>
  <c r="K70" i="13" s="1"/>
  <c r="O69" i="13"/>
  <c r="O70" i="13" s="1"/>
  <c r="S69" i="13"/>
  <c r="S70" i="13" s="1"/>
  <c r="W69" i="13"/>
  <c r="W70" i="13" s="1"/>
  <c r="AA69" i="13"/>
  <c r="AA70" i="13" s="1"/>
  <c r="G74" i="13"/>
  <c r="G75" i="13" s="1"/>
  <c r="G76" i="13" s="1"/>
  <c r="L74" i="13"/>
  <c r="L75" i="13" s="1"/>
  <c r="L76" i="13" s="1"/>
  <c r="P74" i="13"/>
  <c r="P75" i="13" s="1"/>
  <c r="P76" i="13" s="1"/>
  <c r="T74" i="13"/>
  <c r="T75" i="13" s="1"/>
  <c r="T76" i="13" s="1"/>
  <c r="X74" i="13"/>
  <c r="X75" i="13" s="1"/>
  <c r="X76" i="13" s="1"/>
  <c r="AB74" i="13"/>
  <c r="AB75" i="13" s="1"/>
  <c r="AB76" i="13" s="1"/>
  <c r="H79" i="13"/>
  <c r="H80" i="13" s="1"/>
  <c r="H81" i="13" s="1"/>
  <c r="M79" i="13"/>
  <c r="M80" i="13" s="1"/>
  <c r="M81" i="13" s="1"/>
  <c r="Q79" i="13"/>
  <c r="Q80" i="13" s="1"/>
  <c r="Q81" i="13" s="1"/>
  <c r="U79" i="13"/>
  <c r="U80" i="13" s="1"/>
  <c r="U81" i="13" s="1"/>
  <c r="Y79" i="13"/>
  <c r="Y80" i="13" s="1"/>
  <c r="Y81" i="13" s="1"/>
  <c r="E84" i="13"/>
  <c r="J84" i="13"/>
  <c r="J85" i="13" s="1"/>
  <c r="N84" i="13"/>
  <c r="N85" i="13" s="1"/>
  <c r="R84" i="13"/>
  <c r="R85" i="13" s="1"/>
  <c r="V84" i="13"/>
  <c r="V85" i="13" s="1"/>
  <c r="Z84" i="13"/>
  <c r="Z85" i="13" s="1"/>
  <c r="F89" i="13"/>
  <c r="F90" i="13" s="1"/>
  <c r="K89" i="13"/>
  <c r="K90" i="13" s="1"/>
  <c r="O89" i="13"/>
  <c r="O90" i="13" s="1"/>
  <c r="S89" i="13"/>
  <c r="S90" i="13" s="1"/>
  <c r="W89" i="13"/>
  <c r="W90" i="13" s="1"/>
  <c r="AA89" i="13"/>
  <c r="AA90" i="13" s="1"/>
  <c r="G94" i="13"/>
  <c r="G95" i="13" s="1"/>
  <c r="L94" i="13"/>
  <c r="L95" i="13" s="1"/>
  <c r="P94" i="13"/>
  <c r="P95" i="13" s="1"/>
  <c r="T94" i="13"/>
  <c r="T95" i="13" s="1"/>
  <c r="X94" i="13"/>
  <c r="X95" i="13" s="1"/>
  <c r="AB94" i="13"/>
  <c r="AB95" i="13" s="1"/>
  <c r="H134" i="13"/>
  <c r="H135" i="13" s="1"/>
  <c r="M134" i="13"/>
  <c r="M135" i="13" s="1"/>
  <c r="Q134" i="13"/>
  <c r="Q135" i="13" s="1"/>
  <c r="U134" i="13"/>
  <c r="U135" i="13" s="1"/>
  <c r="Y134" i="13"/>
  <c r="Y135" i="13" s="1"/>
  <c r="E139" i="13"/>
  <c r="J139" i="13"/>
  <c r="J140" i="13" s="1"/>
  <c r="J141" i="13" s="1"/>
  <c r="N139" i="13"/>
  <c r="N140" i="13" s="1"/>
  <c r="N141" i="13" s="1"/>
  <c r="R139" i="13"/>
  <c r="R140" i="13" s="1"/>
  <c r="R141" i="13" s="1"/>
  <c r="V139" i="13"/>
  <c r="V140" i="13" s="1"/>
  <c r="V141" i="13" s="1"/>
  <c r="Z139" i="13"/>
  <c r="Z140" i="13" s="1"/>
  <c r="Z141" i="13" s="1"/>
  <c r="I14" i="13" l="1"/>
  <c r="I15" i="13" s="1"/>
  <c r="I16" i="13" s="1"/>
  <c r="I84" i="13"/>
  <c r="I85" i="13" s="1"/>
  <c r="I79" i="13"/>
  <c r="I80" i="13" s="1"/>
  <c r="I81" i="13" s="1"/>
  <c r="I64" i="13"/>
  <c r="I65" i="13" s="1"/>
  <c r="I19" i="13"/>
  <c r="I20" i="13" s="1"/>
  <c r="I21" i="13" s="1"/>
  <c r="I59" i="13"/>
  <c r="I60" i="13" s="1"/>
  <c r="I49" i="13"/>
  <c r="I50" i="13" s="1"/>
  <c r="I51" i="13" s="1"/>
  <c r="I54" i="13"/>
  <c r="I55" i="13" s="1"/>
  <c r="I56" i="13" s="1"/>
  <c r="I139" i="13"/>
  <c r="I140" i="13" s="1"/>
  <c r="I141" i="13" s="1"/>
  <c r="I44" i="13"/>
  <c r="I45" i="13" s="1"/>
  <c r="I46" i="13" s="1"/>
  <c r="I9" i="13" l="1"/>
  <c r="I10" i="13" s="1"/>
  <c r="I11" i="13" s="1"/>
  <c r="E114" i="13" l="1"/>
  <c r="E124" i="13" l="1"/>
  <c r="E104" i="13"/>
  <c r="E119" i="13"/>
  <c r="E129" i="13"/>
  <c r="E99" i="13"/>
  <c r="E109" i="13"/>
  <c r="Q129" i="13" l="1"/>
  <c r="Q130" i="13" s="1"/>
  <c r="Q131" i="13" s="1"/>
  <c r="Y129" i="13"/>
  <c r="Y130" i="13" s="1"/>
  <c r="Y131" i="13" s="1"/>
  <c r="Z129" i="13"/>
  <c r="Z130" i="13" s="1"/>
  <c r="Z131" i="13" s="1"/>
  <c r="O129" i="13"/>
  <c r="O130" i="13" s="1"/>
  <c r="O131" i="13" s="1"/>
  <c r="AB129" i="13"/>
  <c r="AB130" i="13" s="1"/>
  <c r="AB131" i="13" s="1"/>
  <c r="O114" i="13"/>
  <c r="O115" i="13" s="1"/>
  <c r="O116" i="13" s="1"/>
  <c r="X129" i="13"/>
  <c r="X130" i="13" s="1"/>
  <c r="X131" i="13" s="1"/>
  <c r="G129" i="13"/>
  <c r="G130" i="13" s="1"/>
  <c r="G131" i="13" s="1"/>
  <c r="F129" i="13"/>
  <c r="F130" i="13" s="1"/>
  <c r="F131" i="13" s="1"/>
  <c r="S129" i="13"/>
  <c r="S130" i="13" s="1"/>
  <c r="S131" i="13" s="1"/>
  <c r="H129" i="13"/>
  <c r="H130" i="13" s="1"/>
  <c r="H131" i="13" s="1"/>
  <c r="R129" i="13"/>
  <c r="R130" i="13" s="1"/>
  <c r="R131" i="13" s="1"/>
  <c r="V129" i="13"/>
  <c r="V130" i="13" s="1"/>
  <c r="V131" i="13" s="1"/>
  <c r="U129" i="13"/>
  <c r="U130" i="13" s="1"/>
  <c r="U131" i="13" s="1"/>
  <c r="J129" i="13"/>
  <c r="J130" i="13" s="1"/>
  <c r="J131" i="13" s="1"/>
  <c r="L129" i="13"/>
  <c r="L130" i="13" s="1"/>
  <c r="L131" i="13" s="1"/>
  <c r="P129" i="13"/>
  <c r="P130" i="13" s="1"/>
  <c r="P131" i="13" s="1"/>
  <c r="W129" i="13"/>
  <c r="W130" i="13" s="1"/>
  <c r="W131" i="13" s="1"/>
  <c r="G124" i="13" l="1"/>
  <c r="G125" i="13" s="1"/>
  <c r="J119" i="13"/>
  <c r="J120" i="13" s="1"/>
  <c r="J121" i="13" s="1"/>
  <c r="H119" i="13"/>
  <c r="H120" i="13" s="1"/>
  <c r="H121" i="13" s="1"/>
  <c r="T119" i="13"/>
  <c r="T120" i="13" s="1"/>
  <c r="T121" i="13" s="1"/>
  <c r="V124" i="13"/>
  <c r="V125" i="13" s="1"/>
  <c r="O119" i="13"/>
  <c r="O120" i="13" s="1"/>
  <c r="O121" i="13" s="1"/>
  <c r="L114" i="13"/>
  <c r="L115" i="13" s="1"/>
  <c r="L116" i="13" s="1"/>
  <c r="Q119" i="13"/>
  <c r="Q120" i="13" s="1"/>
  <c r="Q121" i="13" s="1"/>
  <c r="X124" i="13"/>
  <c r="X125" i="13" s="1"/>
  <c r="M114" i="13"/>
  <c r="M115" i="13" s="1"/>
  <c r="M116" i="13" s="1"/>
  <c r="L119" i="13"/>
  <c r="L120" i="13" s="1"/>
  <c r="L121" i="13" s="1"/>
  <c r="AB119" i="13"/>
  <c r="AB120" i="13" s="1"/>
  <c r="AB121" i="13" s="1"/>
  <c r="M119" i="13"/>
  <c r="M120" i="13" s="1"/>
  <c r="M121" i="13" s="1"/>
  <c r="V114" i="13"/>
  <c r="V115" i="13" s="1"/>
  <c r="V116" i="13" s="1"/>
  <c r="Y114" i="13"/>
  <c r="Y115" i="13" s="1"/>
  <c r="Y116" i="13" s="1"/>
  <c r="Q124" i="13"/>
  <c r="Q125" i="13" s="1"/>
  <c r="AB124" i="13"/>
  <c r="AB125" i="13" s="1"/>
  <c r="Y119" i="13"/>
  <c r="Y120" i="13" s="1"/>
  <c r="Y121" i="13" s="1"/>
  <c r="S124" i="13"/>
  <c r="S125" i="13" s="1"/>
  <c r="T129" i="13"/>
  <c r="T130" i="13" s="1"/>
  <c r="T131" i="13" s="1"/>
  <c r="G119" i="13"/>
  <c r="G120" i="13" s="1"/>
  <c r="G121" i="13" s="1"/>
  <c r="R119" i="13"/>
  <c r="R120" i="13" s="1"/>
  <c r="R121" i="13" s="1"/>
  <c r="W124" i="13"/>
  <c r="W125" i="13" s="1"/>
  <c r="P119" i="13"/>
  <c r="P120" i="13" s="1"/>
  <c r="P121" i="13" s="1"/>
  <c r="O124" i="13"/>
  <c r="O125" i="13" s="1"/>
  <c r="F119" i="13"/>
  <c r="F120" i="13" s="1"/>
  <c r="F121" i="13" s="1"/>
  <c r="X119" i="13"/>
  <c r="X120" i="13" s="1"/>
  <c r="X121" i="13" s="1"/>
  <c r="U114" i="13"/>
  <c r="U115" i="13" s="1"/>
  <c r="U116" i="13" s="1"/>
  <c r="J124" i="13"/>
  <c r="J125" i="13" s="1"/>
  <c r="R114" i="13"/>
  <c r="R115" i="13" s="1"/>
  <c r="R116" i="13" s="1"/>
  <c r="F114" i="13"/>
  <c r="F115" i="13" s="1"/>
  <c r="F116" i="13" s="1"/>
  <c r="H124" i="13"/>
  <c r="H125" i="13" s="1"/>
  <c r="Z119" i="13"/>
  <c r="Z120" i="13" s="1"/>
  <c r="Z121" i="13" s="1"/>
  <c r="J114" i="13"/>
  <c r="J115" i="13" s="1"/>
  <c r="J116" i="13" s="1"/>
  <c r="G114" i="13"/>
  <c r="G115" i="13" s="1"/>
  <c r="G116" i="13" s="1"/>
  <c r="P124" i="13"/>
  <c r="P125" i="13" s="1"/>
  <c r="V119" i="13"/>
  <c r="V120" i="13" s="1"/>
  <c r="V121" i="13" s="1"/>
  <c r="S114" i="13"/>
  <c r="S115" i="13" s="1"/>
  <c r="S116" i="13" s="1"/>
  <c r="X114" i="13"/>
  <c r="X115" i="13" s="1"/>
  <c r="X116" i="13" s="1"/>
  <c r="T124" i="13"/>
  <c r="T125" i="13" s="1"/>
  <c r="Z124" i="13"/>
  <c r="Z125" i="13" s="1"/>
  <c r="R124" i="13"/>
  <c r="R125" i="13" s="1"/>
  <c r="AB114" i="13"/>
  <c r="AB115" i="13" s="1"/>
  <c r="AB116" i="13" s="1"/>
  <c r="U124" i="13"/>
  <c r="U125" i="13" s="1"/>
  <c r="S119" i="13"/>
  <c r="S120" i="13" s="1"/>
  <c r="S121" i="13" s="1"/>
  <c r="P114" i="13"/>
  <c r="P115" i="13" s="1"/>
  <c r="P116" i="13" s="1"/>
  <c r="W114" i="13"/>
  <c r="W115" i="13" s="1"/>
  <c r="W116" i="13" s="1"/>
  <c r="M124" i="13"/>
  <c r="M125" i="13" s="1"/>
  <c r="Q114" i="13"/>
  <c r="Q115" i="13" s="1"/>
  <c r="Q116" i="13" s="1"/>
  <c r="Z114" i="13"/>
  <c r="Z115" i="13" s="1"/>
  <c r="Z116" i="13" s="1"/>
  <c r="L124" i="13"/>
  <c r="L125" i="13" s="1"/>
  <c r="T114" i="13"/>
  <c r="T115" i="13" s="1"/>
  <c r="T116" i="13" s="1"/>
  <c r="H114" i="13"/>
  <c r="H115" i="13" s="1"/>
  <c r="H116" i="13" s="1"/>
  <c r="F124" i="13"/>
  <c r="F125" i="13" s="1"/>
  <c r="Y124" i="13"/>
  <c r="Y125" i="13" s="1"/>
  <c r="W119" i="13"/>
  <c r="W120" i="13" s="1"/>
  <c r="W121" i="13" s="1"/>
  <c r="U119" i="13"/>
  <c r="U120" i="13" s="1"/>
  <c r="U121" i="13" s="1"/>
  <c r="AA119" i="13" l="1"/>
  <c r="AA120" i="13" s="1"/>
  <c r="AA121" i="13" s="1"/>
  <c r="I114" i="13"/>
  <c r="I115" i="13" s="1"/>
  <c r="I116" i="13" s="1"/>
  <c r="N114" i="13"/>
  <c r="N115" i="13" s="1"/>
  <c r="N116" i="13" s="1"/>
  <c r="K114" i="13"/>
  <c r="K115" i="13" s="1"/>
  <c r="K116" i="13" s="1"/>
  <c r="M129" i="13"/>
  <c r="M130" i="13" s="1"/>
  <c r="M131" i="13" s="1"/>
  <c r="N119" i="13"/>
  <c r="N120" i="13" s="1"/>
  <c r="N121" i="13" s="1"/>
  <c r="I119" i="13"/>
  <c r="I120" i="13" s="1"/>
  <c r="I121" i="13" s="1"/>
  <c r="N124" i="13"/>
  <c r="N125" i="13" s="1"/>
  <c r="K119" i="13"/>
  <c r="K120" i="13" s="1"/>
  <c r="K121" i="13" s="1"/>
  <c r="I129" i="13" l="1"/>
  <c r="I130" i="13" s="1"/>
  <c r="I131" i="13" s="1"/>
  <c r="AA114" i="13"/>
  <c r="AA115" i="13" s="1"/>
  <c r="AA116" i="13" s="1"/>
  <c r="N129" i="13"/>
  <c r="N130" i="13" s="1"/>
  <c r="N131" i="13" s="1"/>
  <c r="K129" i="13"/>
  <c r="K130" i="13" s="1"/>
  <c r="K131" i="13" s="1"/>
  <c r="AA129" i="13"/>
  <c r="AA130" i="13" s="1"/>
  <c r="AA131" i="13" s="1"/>
  <c r="K124" i="13" l="1"/>
  <c r="K125" i="13" s="1"/>
  <c r="AA124" i="13"/>
  <c r="AA125" i="13" s="1"/>
  <c r="I124" i="13"/>
  <c r="I125" i="13" s="1"/>
  <c r="Z99" i="13" l="1"/>
  <c r="Z100" i="13" s="1"/>
  <c r="Z101" i="13" s="1"/>
  <c r="T99" i="13"/>
  <c r="T100" i="13" s="1"/>
  <c r="T101" i="13" s="1"/>
  <c r="W99" i="13"/>
  <c r="W100" i="13" s="1"/>
  <c r="W101" i="13" s="1"/>
  <c r="Y99" i="13"/>
  <c r="Y100" i="13" s="1"/>
  <c r="Y101" i="13" s="1"/>
  <c r="G104" i="13"/>
  <c r="G105" i="13" s="1"/>
  <c r="G106" i="13" s="1"/>
  <c r="AB99" i="13"/>
  <c r="AB100" i="13" s="1"/>
  <c r="AB101" i="13" s="1"/>
  <c r="J99" i="13"/>
  <c r="J100" i="13" s="1"/>
  <c r="J101" i="13" s="1"/>
  <c r="O104" i="13"/>
  <c r="O105" i="13" s="1"/>
  <c r="O106" i="13" s="1"/>
  <c r="H99" i="13"/>
  <c r="H100" i="13" s="1"/>
  <c r="H101" i="13" s="1"/>
  <c r="G99" i="13"/>
  <c r="G100" i="13" s="1"/>
  <c r="G101" i="13" s="1"/>
  <c r="O99" i="13"/>
  <c r="O100" i="13" s="1"/>
  <c r="O101" i="13" s="1"/>
  <c r="V99" i="13"/>
  <c r="V100" i="13" s="1"/>
  <c r="V101" i="13" s="1"/>
  <c r="S104" i="13"/>
  <c r="S105" i="13" s="1"/>
  <c r="S106" i="13" s="1"/>
  <c r="Q99" i="13"/>
  <c r="Q100" i="13" s="1"/>
  <c r="Q101" i="13" s="1"/>
  <c r="R104" i="13"/>
  <c r="R105" i="13" s="1"/>
  <c r="R106" i="13" s="1"/>
  <c r="S99" i="13"/>
  <c r="S100" i="13" s="1"/>
  <c r="S101" i="13" s="1"/>
  <c r="M99" i="13"/>
  <c r="M100" i="13" s="1"/>
  <c r="M101" i="13" s="1"/>
  <c r="R99" i="13"/>
  <c r="R100" i="13" s="1"/>
  <c r="R101" i="13" s="1"/>
  <c r="P99" i="13"/>
  <c r="P100" i="13" s="1"/>
  <c r="P101" i="13" s="1"/>
  <c r="U99" i="13"/>
  <c r="U100" i="13" s="1"/>
  <c r="U101" i="13" s="1"/>
  <c r="F99" i="13" l="1"/>
  <c r="F100" i="13" s="1"/>
  <c r="F101" i="13" s="1"/>
  <c r="O109" i="13"/>
  <c r="O110" i="13" s="1"/>
  <c r="O111" i="13" s="1"/>
  <c r="P104" i="13"/>
  <c r="P105" i="13" s="1"/>
  <c r="P106" i="13" s="1"/>
  <c r="T104" i="13"/>
  <c r="T105" i="13" s="1"/>
  <c r="T106" i="13" s="1"/>
  <c r="Z104" i="13"/>
  <c r="Z105" i="13" s="1"/>
  <c r="Z106" i="13" s="1"/>
  <c r="V109" i="13"/>
  <c r="V110" i="13" s="1"/>
  <c r="V111" i="13" s="1"/>
  <c r="J109" i="13"/>
  <c r="J110" i="13" s="1"/>
  <c r="J111" i="13" s="1"/>
  <c r="AB104" i="13"/>
  <c r="AB105" i="13" s="1"/>
  <c r="AB106" i="13" s="1"/>
  <c r="F109" i="13"/>
  <c r="F110" i="13" s="1"/>
  <c r="F111" i="13" s="1"/>
  <c r="U104" i="13"/>
  <c r="U105" i="13" s="1"/>
  <c r="U106" i="13" s="1"/>
  <c r="M104" i="13"/>
  <c r="M105" i="13" s="1"/>
  <c r="M106" i="13" s="1"/>
  <c r="Z109" i="13"/>
  <c r="Z110" i="13" s="1"/>
  <c r="Z111" i="13" s="1"/>
  <c r="J104" i="13"/>
  <c r="J105" i="13" s="1"/>
  <c r="J106" i="13" s="1"/>
  <c r="W104" i="13"/>
  <c r="W105" i="13" s="1"/>
  <c r="W106" i="13" s="1"/>
  <c r="L99" i="13"/>
  <c r="L100" i="13" s="1"/>
  <c r="L101" i="13" s="1"/>
  <c r="X104" i="13"/>
  <c r="X105" i="13" s="1"/>
  <c r="X106" i="13" s="1"/>
  <c r="R109" i="13"/>
  <c r="R110" i="13" s="1"/>
  <c r="R111" i="13" s="1"/>
  <c r="X99" i="13"/>
  <c r="X100" i="13" s="1"/>
  <c r="X101" i="13" s="1"/>
  <c r="Q109" i="13"/>
  <c r="Q110" i="13" s="1"/>
  <c r="Q111" i="13" s="1"/>
  <c r="H104" i="13"/>
  <c r="H105" i="13" s="1"/>
  <c r="H106" i="13" s="1"/>
  <c r="X109" i="13"/>
  <c r="X110" i="13" s="1"/>
  <c r="X111" i="13" s="1"/>
  <c r="F104" i="13"/>
  <c r="F105" i="13" s="1"/>
  <c r="F106" i="13" s="1"/>
  <c r="Q104" i="13"/>
  <c r="Q105" i="13" s="1"/>
  <c r="Q106" i="13" s="1"/>
  <c r="M109" i="13"/>
  <c r="M110" i="13" s="1"/>
  <c r="M111" i="13" s="1"/>
  <c r="AB109" i="13"/>
  <c r="AB110" i="13" s="1"/>
  <c r="AB111" i="13" s="1"/>
  <c r="L109" i="13"/>
  <c r="L110" i="13" s="1"/>
  <c r="L111" i="13" s="1"/>
  <c r="Y104" i="13"/>
  <c r="Y105" i="13" s="1"/>
  <c r="Y106" i="13" s="1"/>
  <c r="Y109" i="13"/>
  <c r="Y110" i="13" s="1"/>
  <c r="Y111" i="13" s="1"/>
  <c r="V104" i="13"/>
  <c r="V105" i="13" s="1"/>
  <c r="V106" i="13" s="1"/>
  <c r="H109" i="13" l="1"/>
  <c r="H110" i="13" s="1"/>
  <c r="H111" i="13" s="1"/>
  <c r="W109" i="13"/>
  <c r="W110" i="13" s="1"/>
  <c r="W111" i="13" s="1"/>
  <c r="N109" i="13"/>
  <c r="N110" i="13" s="1"/>
  <c r="N111" i="13" s="1"/>
  <c r="N99" i="13"/>
  <c r="N100" i="13" s="1"/>
  <c r="N101" i="13" s="1"/>
  <c r="I99" i="13"/>
  <c r="I100" i="13" s="1"/>
  <c r="I101" i="13" s="1"/>
  <c r="K109" i="13"/>
  <c r="K110" i="13" s="1"/>
  <c r="K111" i="13" s="1"/>
  <c r="S109" i="13"/>
  <c r="S110" i="13" s="1"/>
  <c r="S111" i="13" s="1"/>
  <c r="K99" i="13"/>
  <c r="K100" i="13" s="1"/>
  <c r="K101" i="13" s="1"/>
  <c r="P109" i="13"/>
  <c r="P110" i="13" s="1"/>
  <c r="P111" i="13" s="1"/>
  <c r="G109" i="13"/>
  <c r="G110" i="13" s="1"/>
  <c r="G111" i="13" s="1"/>
  <c r="L104" i="13"/>
  <c r="L105" i="13" s="1"/>
  <c r="L106" i="13" s="1"/>
  <c r="U109" i="13"/>
  <c r="U110" i="13" s="1"/>
  <c r="U111" i="13" s="1"/>
  <c r="T109" i="13"/>
  <c r="T110" i="13" s="1"/>
  <c r="T111" i="13" s="1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B31" i="11"/>
  <c r="A31" i="11"/>
  <c r="AA99" i="13" l="1"/>
  <c r="AA100" i="13" s="1"/>
  <c r="AA101" i="13" s="1"/>
  <c r="N104" i="13"/>
  <c r="N105" i="13" s="1"/>
  <c r="N106" i="13" s="1"/>
  <c r="I104" i="13"/>
  <c r="I105" i="13" s="1"/>
  <c r="I106" i="13" s="1"/>
  <c r="K104" i="13"/>
  <c r="K105" i="13" s="1"/>
  <c r="K106" i="13" s="1"/>
  <c r="AA104" i="13"/>
  <c r="AA105" i="13" s="1"/>
  <c r="AA106" i="13" s="1"/>
  <c r="AA109" i="13"/>
  <c r="AA110" i="13" s="1"/>
  <c r="AA111" i="13" s="1"/>
  <c r="I109" i="13"/>
  <c r="I110" i="13" s="1"/>
  <c r="I111" i="13" s="1"/>
  <c r="B31" i="12"/>
  <c r="A31" i="12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6" i="11"/>
  <c r="AF149" i="13" l="1"/>
  <c r="AF144" i="13"/>
  <c r="AF139" i="13"/>
  <c r="AF134" i="13"/>
  <c r="AF129" i="13"/>
  <c r="AF124" i="13"/>
  <c r="AF119" i="13"/>
  <c r="AF114" i="13"/>
  <c r="AF109" i="13"/>
  <c r="AF104" i="13"/>
  <c r="AF99" i="13"/>
  <c r="AF94" i="13"/>
  <c r="AF89" i="13"/>
  <c r="AF84" i="13"/>
  <c r="AF79" i="13"/>
  <c r="AF74" i="13"/>
  <c r="AF69" i="13"/>
  <c r="AF64" i="13"/>
  <c r="AF59" i="13"/>
  <c r="AF54" i="13"/>
  <c r="AF49" i="13"/>
  <c r="AF44" i="13"/>
  <c r="AF24" i="13"/>
  <c r="AF19" i="13"/>
  <c r="AF14" i="13"/>
  <c r="AF9" i="13"/>
  <c r="O6" i="12" l="1"/>
  <c r="Z6" i="12"/>
  <c r="K13" i="12"/>
  <c r="I9" i="12"/>
  <c r="W30" i="12" l="1"/>
  <c r="G30" i="12"/>
  <c r="K29" i="12"/>
  <c r="P28" i="12"/>
  <c r="Z27" i="12"/>
  <c r="J27" i="12"/>
  <c r="S26" i="12"/>
  <c r="Y25" i="12"/>
  <c r="I25" i="12"/>
  <c r="R24" i="12"/>
  <c r="S23" i="12"/>
  <c r="AA22" i="12"/>
  <c r="J22" i="12"/>
  <c r="N21" i="12"/>
  <c r="U20" i="12"/>
  <c r="D20" i="12"/>
  <c r="M19" i="12"/>
  <c r="U18" i="12"/>
  <c r="D18" i="12"/>
  <c r="M17" i="12"/>
  <c r="U16" i="12"/>
  <c r="Z30" i="12"/>
  <c r="J30" i="12"/>
  <c r="N29" i="12"/>
  <c r="S28" i="12"/>
  <c r="Y27" i="12"/>
  <c r="H27" i="12"/>
  <c r="R26" i="12"/>
  <c r="X25" i="12"/>
  <c r="H25" i="12"/>
  <c r="Q24" i="12"/>
  <c r="V23" i="12"/>
  <c r="D23" i="12"/>
  <c r="M22" i="12"/>
  <c r="V21" i="12"/>
  <c r="D21" i="12"/>
  <c r="K20" i="12"/>
  <c r="Q30" i="12"/>
  <c r="AA29" i="12"/>
  <c r="I29" i="12"/>
  <c r="R28" i="12"/>
  <c r="X27" i="12"/>
  <c r="G27" i="12"/>
  <c r="M26" i="12"/>
  <c r="W25" i="12"/>
  <c r="G25" i="12"/>
  <c r="K24" i="12"/>
  <c r="Q23" i="12"/>
  <c r="T22" i="12"/>
  <c r="D22" i="12"/>
  <c r="L21" i="12"/>
  <c r="N20" i="12"/>
  <c r="S19" i="12"/>
  <c r="W18" i="12"/>
  <c r="F18" i="12"/>
  <c r="K17" i="12"/>
  <c r="X15" i="12"/>
  <c r="E15" i="12"/>
  <c r="V13" i="12"/>
  <c r="K12" i="12"/>
  <c r="Z10" i="12"/>
  <c r="P9" i="12"/>
  <c r="J8" i="12"/>
  <c r="M8" i="12"/>
  <c r="E28" i="12"/>
  <c r="P19" i="12"/>
  <c r="L16" i="12"/>
  <c r="U13" i="12"/>
  <c r="Y10" i="12"/>
  <c r="G7" i="12"/>
  <c r="X23" i="12"/>
  <c r="D13" i="12"/>
  <c r="L10" i="12"/>
  <c r="R7" i="12"/>
  <c r="Z29" i="12"/>
  <c r="T23" i="12"/>
  <c r="J17" i="12"/>
  <c r="Y9" i="12"/>
  <c r="V18" i="12"/>
  <c r="S30" i="12"/>
  <c r="X29" i="12"/>
  <c r="G29" i="12"/>
  <c r="L28" i="12"/>
  <c r="V27" i="12"/>
  <c r="E27" i="12"/>
  <c r="O26" i="12"/>
  <c r="U25" i="12"/>
  <c r="E25" i="12"/>
  <c r="M24" i="12"/>
  <c r="O23" i="12"/>
  <c r="V22" i="12"/>
  <c r="F22" i="12"/>
  <c r="J21" i="12"/>
  <c r="Q20" i="12"/>
  <c r="Z19" i="12"/>
  <c r="H19" i="12"/>
  <c r="Q18" i="12"/>
  <c r="Z17" i="12"/>
  <c r="H17" i="12"/>
  <c r="Q16" i="12"/>
  <c r="V30" i="12"/>
  <c r="F30" i="12"/>
  <c r="J29" i="12"/>
  <c r="O28" i="12"/>
  <c r="U27" i="12"/>
  <c r="D27" i="12"/>
  <c r="N26" i="12"/>
  <c r="T25" i="12"/>
  <c r="D25" i="12"/>
  <c r="L24" i="12"/>
  <c r="R23" i="12"/>
  <c r="Z22" i="12"/>
  <c r="I22" i="12"/>
  <c r="R21" i="12"/>
  <c r="X20" i="12"/>
  <c r="G20" i="12"/>
  <c r="M30" i="12"/>
  <c r="V29" i="12"/>
  <c r="E29" i="12"/>
  <c r="N28" i="12"/>
  <c r="T27" i="12"/>
  <c r="Y26" i="12"/>
  <c r="I26" i="12"/>
  <c r="S25" i="12"/>
  <c r="X24" i="12"/>
  <c r="D24" i="12"/>
  <c r="M23" i="12"/>
  <c r="P22" i="12"/>
  <c r="Z21" i="12"/>
  <c r="G21" i="12"/>
  <c r="J20" i="12"/>
  <c r="O19" i="12"/>
  <c r="S18" i="12"/>
  <c r="W17" i="12"/>
  <c r="F17" i="12"/>
  <c r="T15" i="12"/>
  <c r="AA14" i="12"/>
  <c r="R13" i="12"/>
  <c r="G12" i="12"/>
  <c r="V10" i="12"/>
  <c r="L9" i="12"/>
  <c r="D8" i="12"/>
  <c r="V6" i="12"/>
  <c r="AA7" i="12"/>
  <c r="S27" i="12"/>
  <c r="T18" i="12"/>
  <c r="U15" i="12"/>
  <c r="E13" i="12"/>
  <c r="I10" i="12"/>
  <c r="E6" i="12"/>
  <c r="L15" i="12"/>
  <c r="M12" i="12"/>
  <c r="V9" i="12"/>
  <c r="X6" i="12"/>
  <c r="Z28" i="12"/>
  <c r="T21" i="12"/>
  <c r="S15" i="12"/>
  <c r="U7" i="12"/>
  <c r="N17" i="12"/>
  <c r="Z11" i="12"/>
  <c r="M11" i="12"/>
  <c r="O30" i="12"/>
  <c r="T29" i="12"/>
  <c r="X28" i="12"/>
  <c r="H28" i="12"/>
  <c r="R27" i="12"/>
  <c r="AA26" i="12"/>
  <c r="K26" i="12"/>
  <c r="Q25" i="12"/>
  <c r="Z24" i="12"/>
  <c r="F24" i="12"/>
  <c r="K23" i="12"/>
  <c r="R22" i="12"/>
  <c r="W21" i="12"/>
  <c r="E21" i="12"/>
  <c r="L20" i="12"/>
  <c r="U19" i="12"/>
  <c r="D19" i="12"/>
  <c r="M18" i="12"/>
  <c r="U17" i="12"/>
  <c r="D17" i="12"/>
  <c r="M16" i="12"/>
  <c r="R30" i="12"/>
  <c r="W29" i="12"/>
  <c r="F29" i="12"/>
  <c r="K28" i="12"/>
  <c r="Q27" i="12"/>
  <c r="Z26" i="12"/>
  <c r="J26" i="12"/>
  <c r="P25" i="12"/>
  <c r="Y24" i="12"/>
  <c r="E24" i="12"/>
  <c r="N23" i="12"/>
  <c r="U22" i="12"/>
  <c r="E22" i="12"/>
  <c r="M21" i="12"/>
  <c r="T20" i="12"/>
  <c r="Y30" i="12"/>
  <c r="I30" i="12"/>
  <c r="R29" i="12"/>
  <c r="AA28" i="12"/>
  <c r="J28" i="12"/>
  <c r="P27" i="12"/>
  <c r="U26" i="12"/>
  <c r="E26" i="12"/>
  <c r="O25" i="12"/>
  <c r="T24" i="12"/>
  <c r="Z23" i="12"/>
  <c r="G23" i="12"/>
  <c r="L22" i="12"/>
  <c r="U21" i="12"/>
  <c r="W20" i="12"/>
  <c r="F20" i="12"/>
  <c r="K19" i="12"/>
  <c r="O18" i="12"/>
  <c r="S17" i="12"/>
  <c r="S16" i="12"/>
  <c r="V15" i="12"/>
  <c r="N14" i="12"/>
  <c r="F13" i="12"/>
  <c r="P11" i="12"/>
  <c r="J10" i="12"/>
  <c r="Z8" i="12"/>
  <c r="P7" i="12"/>
  <c r="J6" i="12"/>
  <c r="U6" i="12"/>
  <c r="S24" i="12"/>
  <c r="X17" i="12"/>
  <c r="D15" i="12"/>
  <c r="N12" i="12"/>
  <c r="S9" i="12"/>
  <c r="W27" i="12"/>
  <c r="P14" i="12"/>
  <c r="V11" i="12"/>
  <c r="F9" i="12"/>
  <c r="H6" i="12"/>
  <c r="F27" i="12"/>
  <c r="V19" i="12"/>
  <c r="W13" i="12"/>
  <c r="P21" i="12"/>
  <c r="F16" i="12"/>
  <c r="G10" i="12"/>
  <c r="Y28" i="12"/>
  <c r="J24" i="12"/>
  <c r="Y23" i="12"/>
  <c r="Y22" i="12"/>
  <c r="I21" i="12"/>
  <c r="Y17" i="12"/>
  <c r="Y29" i="12"/>
  <c r="I24" i="12"/>
  <c r="J23" i="12"/>
  <c r="Y18" i="12"/>
  <c r="I17" i="12"/>
  <c r="Y15" i="12"/>
  <c r="I14" i="12"/>
  <c r="Y12" i="12"/>
  <c r="O29" i="12"/>
  <c r="I27" i="12"/>
  <c r="AA24" i="12"/>
  <c r="H24" i="12"/>
  <c r="I23" i="12"/>
  <c r="Y21" i="12"/>
  <c r="AA20" i="12"/>
  <c r="Y19" i="12"/>
  <c r="I18" i="12"/>
  <c r="I15" i="12"/>
  <c r="H8" i="12"/>
  <c r="O24" i="12"/>
  <c r="O21" i="12"/>
  <c r="Y20" i="12"/>
  <c r="I19" i="12"/>
  <c r="Y16" i="12"/>
  <c r="Y13" i="12"/>
  <c r="Y11" i="12"/>
  <c r="I8" i="12"/>
  <c r="O20" i="12"/>
  <c r="Y14" i="12"/>
  <c r="X21" i="12"/>
  <c r="Q7" i="12"/>
  <c r="U9" i="12"/>
  <c r="D12" i="12"/>
  <c r="AA6" i="12"/>
  <c r="W8" i="12"/>
  <c r="S10" i="12"/>
  <c r="L12" i="12"/>
  <c r="S13" i="12"/>
  <c r="F15" i="12"/>
  <c r="N16" i="12"/>
  <c r="V17" i="12"/>
  <c r="E19" i="12"/>
  <c r="M20" i="12"/>
  <c r="K6" i="12"/>
  <c r="O8" i="12"/>
  <c r="K10" i="12"/>
  <c r="H12" i="12"/>
  <c r="K14" i="12"/>
  <c r="J16" i="12"/>
  <c r="R17" i="12"/>
  <c r="AA18" i="12"/>
  <c r="E20" i="12"/>
  <c r="G22" i="12"/>
  <c r="G24" i="12"/>
  <c r="V25" i="12"/>
  <c r="O27" i="12"/>
  <c r="L29" i="12"/>
  <c r="D30" i="12"/>
  <c r="T30" i="12"/>
  <c r="L6" i="12"/>
  <c r="F7" i="12"/>
  <c r="V7" i="12"/>
  <c r="P8" i="12"/>
  <c r="J9" i="12"/>
  <c r="Z9" i="12"/>
  <c r="P10" i="12"/>
  <c r="J11" i="12"/>
  <c r="AA11" i="12"/>
  <c r="Q12" i="12"/>
  <c r="H13" i="12"/>
  <c r="X13" i="12"/>
  <c r="T14" i="12"/>
  <c r="P15" i="12"/>
  <c r="N24" i="12"/>
  <c r="L26" i="12"/>
  <c r="I28" i="12"/>
  <c r="I6" i="12"/>
  <c r="O7" i="12"/>
  <c r="Y8" i="12"/>
  <c r="W9" i="12"/>
  <c r="M10" i="12"/>
  <c r="G11" i="12"/>
  <c r="W11" i="12"/>
  <c r="R12" i="12"/>
  <c r="I13" i="12"/>
  <c r="Z13" i="12"/>
  <c r="Q14" i="12"/>
  <c r="H15" i="12"/>
  <c r="Z15" i="12"/>
  <c r="P16" i="12"/>
  <c r="L17" i="12"/>
  <c r="G18" i="12"/>
  <c r="X18" i="12"/>
  <c r="T19" i="12"/>
  <c r="G6" i="12"/>
  <c r="E8" i="12"/>
  <c r="O10" i="12"/>
  <c r="P12" i="12"/>
  <c r="M7" i="12"/>
  <c r="E9" i="12"/>
  <c r="E11" i="12"/>
  <c r="X12" i="12"/>
  <c r="F14" i="12"/>
  <c r="O15" i="12"/>
  <c r="V16" i="12"/>
  <c r="E18" i="12"/>
  <c r="R19" i="12"/>
  <c r="R20" i="12"/>
  <c r="W6" i="12"/>
  <c r="AA8" i="12"/>
  <c r="W10" i="12"/>
  <c r="T12" i="12"/>
  <c r="S14" i="12"/>
  <c r="R16" i="12"/>
  <c r="AA17" i="12"/>
  <c r="J19" i="12"/>
  <c r="V20" i="12"/>
  <c r="S22" i="12"/>
  <c r="W24" i="12"/>
  <c r="H26" i="12"/>
  <c r="AA27" i="12"/>
  <c r="Q29" i="12"/>
  <c r="H30" i="12"/>
  <c r="X30" i="12"/>
  <c r="P6" i="12"/>
  <c r="J7" i="12"/>
  <c r="Z7" i="12"/>
  <c r="T8" i="12"/>
  <c r="N9" i="12"/>
  <c r="D10" i="12"/>
  <c r="T10" i="12"/>
  <c r="N11" i="12"/>
  <c r="E12" i="12"/>
  <c r="U12" i="12"/>
  <c r="L13" i="12"/>
  <c r="G14" i="12"/>
  <c r="X14" i="12"/>
  <c r="O22" i="12"/>
  <c r="J25" i="12"/>
  <c r="X26" i="12"/>
  <c r="Q28" i="12"/>
  <c r="Q6" i="12"/>
  <c r="W7" i="12"/>
  <c r="K9" i="12"/>
  <c r="AA9" i="12"/>
  <c r="Q10" i="12"/>
  <c r="K11" i="12"/>
  <c r="F12" i="12"/>
  <c r="V12" i="12"/>
  <c r="M13" i="12"/>
  <c r="D14" i="12"/>
  <c r="U14" i="12"/>
  <c r="M15" i="12"/>
  <c r="D16" i="12"/>
  <c r="T16" i="12"/>
  <c r="P17" i="12"/>
  <c r="L18" i="12"/>
  <c r="G19" i="12"/>
  <c r="X19" i="12"/>
  <c r="D26" i="12"/>
  <c r="U28" i="12"/>
  <c r="K7" i="12"/>
  <c r="U8" i="12"/>
  <c r="N6" i="12"/>
  <c r="D7" i="12"/>
  <c r="T7" i="12"/>
  <c r="N8" i="12"/>
  <c r="D9" i="12"/>
  <c r="T9" i="12"/>
  <c r="N10" i="12"/>
  <c r="D11" i="12"/>
  <c r="T11" i="12"/>
  <c r="O12" i="12"/>
  <c r="J13" i="12"/>
  <c r="AA13" i="12"/>
  <c r="R14" i="12"/>
  <c r="J15" i="12"/>
  <c r="AA15" i="12"/>
  <c r="G16" i="12"/>
  <c r="W16" i="12"/>
  <c r="S6" i="12"/>
  <c r="S8" i="12"/>
  <c r="AA10" i="12"/>
  <c r="K22" i="12"/>
  <c r="Y7" i="12"/>
  <c r="Q9" i="12"/>
  <c r="Q11" i="12"/>
  <c r="G13" i="12"/>
  <c r="O14" i="12"/>
  <c r="W15" i="12"/>
  <c r="E17" i="12"/>
  <c r="N18" i="12"/>
  <c r="AA19" i="12"/>
  <c r="F21" i="12"/>
  <c r="I7" i="12"/>
  <c r="M9" i="12"/>
  <c r="I11" i="12"/>
  <c r="O13" i="12"/>
  <c r="K15" i="12"/>
  <c r="AA16" i="12"/>
  <c r="J18" i="12"/>
  <c r="N19" i="12"/>
  <c r="K21" i="12"/>
  <c r="F23" i="12"/>
  <c r="F25" i="12"/>
  <c r="T26" i="12"/>
  <c r="M28" i="12"/>
  <c r="U29" i="12"/>
  <c r="L30" i="12"/>
  <c r="D6" i="12"/>
  <c r="T6" i="12"/>
  <c r="N7" i="12"/>
  <c r="F8" i="12"/>
  <c r="X8" i="12"/>
  <c r="R9" i="12"/>
  <c r="H10" i="12"/>
  <c r="X10" i="12"/>
  <c r="R11" i="12"/>
  <c r="I12" i="12"/>
  <c r="Z12" i="12"/>
  <c r="P13" i="12"/>
  <c r="L14" i="12"/>
  <c r="G15" i="12"/>
  <c r="L23" i="12"/>
  <c r="R25" i="12"/>
  <c r="K27" i="12"/>
  <c r="D29" i="12"/>
  <c r="Y6" i="12"/>
  <c r="G8" i="12"/>
  <c r="O9" i="12"/>
  <c r="E10" i="12"/>
  <c r="U10" i="12"/>
  <c r="O11" i="12"/>
  <c r="J12" i="12"/>
  <c r="AA12" i="12"/>
  <c r="Q13" i="12"/>
  <c r="H14" i="12"/>
  <c r="Z14" i="12"/>
  <c r="Q15" i="12"/>
  <c r="H16" i="12"/>
  <c r="X16" i="12"/>
  <c r="T17" i="12"/>
  <c r="P18" i="12"/>
  <c r="L19" i="12"/>
  <c r="W22" i="12"/>
  <c r="P26" i="12"/>
  <c r="H29" i="12"/>
  <c r="S7" i="12"/>
  <c r="G9" i="12"/>
  <c r="R6" i="12"/>
  <c r="H7" i="12"/>
  <c r="X7" i="12"/>
  <c r="R8" i="12"/>
  <c r="H9" i="12"/>
  <c r="X9" i="12"/>
  <c r="R10" i="12"/>
  <c r="H11" i="12"/>
  <c r="X11" i="12"/>
  <c r="S12" i="12"/>
  <c r="N13" i="12"/>
  <c r="E14" i="12"/>
  <c r="V14" i="12"/>
  <c r="N15" i="12"/>
  <c r="E16" i="12"/>
  <c r="K16" i="12"/>
  <c r="AA30" i="12"/>
  <c r="K30" i="12"/>
  <c r="P29" i="12"/>
  <c r="T28" i="12"/>
  <c r="D28" i="12"/>
  <c r="N27" i="12"/>
  <c r="W26" i="12"/>
  <c r="G26" i="12"/>
  <c r="M25" i="12"/>
  <c r="V24" i="12"/>
  <c r="W23" i="12"/>
  <c r="E23" i="12"/>
  <c r="N22" i="12"/>
  <c r="S21" i="12"/>
  <c r="Z20" i="12"/>
  <c r="H20" i="12"/>
  <c r="Q19" i="12"/>
  <c r="Z18" i="12"/>
  <c r="H18" i="12"/>
  <c r="Q17" i="12"/>
  <c r="Z16" i="12"/>
  <c r="I16" i="12"/>
  <c r="N30" i="12"/>
  <c r="S29" i="12"/>
  <c r="W28" i="12"/>
  <c r="G28" i="12"/>
  <c r="M27" i="12"/>
  <c r="V26" i="12"/>
  <c r="F26" i="12"/>
  <c r="L25" i="12"/>
  <c r="U24" i="12"/>
  <c r="AA23" i="12"/>
  <c r="H23" i="12"/>
  <c r="Q22" i="12"/>
  <c r="AA21" i="12"/>
  <c r="H21" i="12"/>
  <c r="P20" i="12"/>
  <c r="U30" i="12"/>
  <c r="E30" i="12"/>
  <c r="M29" i="12"/>
  <c r="V28" i="12"/>
  <c r="F28" i="12"/>
  <c r="L27" i="12"/>
  <c r="Q26" i="12"/>
  <c r="AA25" i="12"/>
  <c r="K25" i="12"/>
  <c r="P24" i="12"/>
  <c r="U23" i="12"/>
  <c r="X22" i="12"/>
  <c r="H22" i="12"/>
  <c r="Q21" i="12"/>
  <c r="S20" i="12"/>
  <c r="W19" i="12"/>
  <c r="F19" i="12"/>
  <c r="K18" i="12"/>
  <c r="O17" i="12"/>
  <c r="O16" i="12"/>
  <c r="R15" i="12"/>
  <c r="J14" i="12"/>
  <c r="W12" i="12"/>
  <c r="L11" i="12"/>
  <c r="F10" i="12"/>
  <c r="V8" i="12"/>
  <c r="L7" i="12"/>
  <c r="F6" i="12"/>
  <c r="M6" i="12"/>
  <c r="P23" i="12"/>
  <c r="G17" i="12"/>
  <c r="M14" i="12"/>
  <c r="S11" i="12"/>
  <c r="Q8" i="12"/>
  <c r="Z25" i="12"/>
  <c r="T13" i="12"/>
  <c r="F11" i="12"/>
  <c r="L8" i="12"/>
  <c r="P30" i="12"/>
  <c r="N25" i="12"/>
  <c r="R18" i="12"/>
  <c r="U11" i="12"/>
  <c r="I20" i="12"/>
  <c r="W14" i="12"/>
  <c r="K8" i="12"/>
  <c r="E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C8" authorId="0" shapeId="0" xr:uid="{82EF6524-C818-496C-8BAB-E9B06DEFF7C6}">
      <text>
        <r>
          <rPr>
            <b/>
            <sz val="9"/>
            <color indexed="81"/>
            <rFont val="MS P ゴシック"/>
            <family val="3"/>
            <charset val="128"/>
          </rPr>
          <t>HP大元の数値が書式が違うため？VLOOKもってこない→該当のみ数値貼り付けて対応</t>
        </r>
      </text>
    </comment>
    <comment ref="AD10" authorId="0" shapeId="0" xr:uid="{D3B19EAF-C4E0-4E63-9F6F-83ABCD68AE95}">
      <text>
        <r>
          <rPr>
            <b/>
            <sz val="9"/>
            <color indexed="81"/>
            <rFont val="MS P ゴシック"/>
            <family val="3"/>
            <charset val="128"/>
          </rPr>
          <t>第１表の更新理由をはりつける</t>
        </r>
      </text>
    </comment>
    <comment ref="J24" authorId="0" shapeId="0" xr:uid="{864F5007-3FC3-4A54-93AA-26A6EBF30956}">
      <text>
        <r>
          <rPr>
            <b/>
            <sz val="9"/>
            <color indexed="81"/>
            <rFont val="MS P ゴシック"/>
            <family val="3"/>
            <charset val="128"/>
          </rPr>
          <t>まるめ忘れ？
→小数第一がただしい
2022/12/12</t>
        </r>
      </text>
    </comment>
    <comment ref="AE49" authorId="0" shapeId="0" xr:uid="{69F9129F-5A2F-456F-BBC7-A7AD0BB082D9}">
      <text>
        <r>
          <rPr>
            <b/>
            <sz val="9"/>
            <color indexed="81"/>
            <rFont val="MS P ゴシック"/>
            <family val="3"/>
            <charset val="128"/>
          </rPr>
          <t>１表の備考欄と同じ文言</t>
        </r>
      </text>
    </comment>
    <comment ref="P99" authorId="0" shapeId="0" xr:uid="{4345EC54-13D3-4542-A4D9-3CE1F0263BD7}">
      <text>
        <r>
          <rPr>
            <b/>
            <sz val="9"/>
            <color indexed="81"/>
            <rFont val="MS P ゴシック"/>
            <family val="3"/>
            <charset val="128"/>
          </rPr>
          <t>まるめ忘れ？</t>
        </r>
      </text>
    </comment>
    <comment ref="Z99" authorId="0" shapeId="0" xr:uid="{96A348E1-6D9B-40F6-BFC1-92C2DF06D96F}">
      <text>
        <r>
          <rPr>
            <b/>
            <sz val="9"/>
            <color indexed="81"/>
            <rFont val="MS P ゴシック"/>
            <family val="3"/>
            <charset val="128"/>
          </rPr>
          <t>( )つけ忘れ？</t>
        </r>
      </text>
    </comment>
    <comment ref="AE99" authorId="0" shapeId="0" xr:uid="{FE15BEAF-E22F-4D23-A8A5-959E6BCEE8BF}">
      <text>
        <r>
          <rPr>
            <b/>
            <sz val="9"/>
            <color indexed="81"/>
            <rFont val="MS P ゴシック"/>
            <family val="3"/>
            <charset val="128"/>
          </rPr>
          <t>１表と同じ備考欄の文言にした</t>
        </r>
      </text>
    </comment>
    <comment ref="AE104" authorId="0" shapeId="0" xr:uid="{FC0C15BF-B619-45F2-933F-707AD9223DC0}">
      <text>
        <r>
          <rPr>
            <b/>
            <sz val="9"/>
            <color indexed="81"/>
            <rFont val="MS P ゴシック"/>
            <family val="3"/>
            <charset val="128"/>
          </rPr>
          <t>１表と同じ備考欄の文言にした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AD6" authorId="0" shapeId="0" xr:uid="{8205EBE7-972E-4F10-B18B-4719C93CDC67}">
      <text>
        <r>
          <rPr>
            <b/>
            <sz val="9"/>
            <color indexed="81"/>
            <rFont val="MS P ゴシック"/>
            <family val="3"/>
            <charset val="128"/>
          </rPr>
          <t>備考は、「5.完成形」からVLOOK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AD6" authorId="0" shapeId="0" xr:uid="{5630C164-70BA-469A-B1F7-82ECAB7F1C9B}">
      <text>
        <r>
          <rPr>
            <b/>
            <sz val="9"/>
            <color indexed="81"/>
            <rFont val="MS P ゴシック"/>
            <family val="3"/>
            <charset val="128"/>
          </rPr>
          <t>備考は、「5.完成形」からVLOOK</t>
        </r>
      </text>
    </comment>
  </commentList>
</comments>
</file>

<file path=xl/sharedStrings.xml><?xml version="1.0" encoding="utf-8"?>
<sst xmlns="http://schemas.openxmlformats.org/spreadsheetml/2006/main" count="7014" uniqueCount="377">
  <si>
    <t>日本食品標準成分表2020年版（八訂）　アミノ酸成分表　編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3" eb="24">
      <t>サン</t>
    </rPh>
    <rPh sb="24" eb="27">
      <t>セイブンヒョウ</t>
    </rPh>
    <rPh sb="28" eb="29">
      <t>ヘン</t>
    </rPh>
    <phoneticPr fontId="1"/>
  </si>
  <si>
    <t xml:space="preserve">ILE </t>
  </si>
  <si>
    <t xml:space="preserve">LEU </t>
  </si>
  <si>
    <t>LYS</t>
  </si>
  <si>
    <t xml:space="preserve">MET </t>
  </si>
  <si>
    <t xml:space="preserve">CYS </t>
  </si>
  <si>
    <t>AAS</t>
  </si>
  <si>
    <t>PHE</t>
  </si>
  <si>
    <t>TYR</t>
  </si>
  <si>
    <t xml:space="preserve">AAA </t>
  </si>
  <si>
    <t xml:space="preserve">THR </t>
  </si>
  <si>
    <t xml:space="preserve">TRP </t>
  </si>
  <si>
    <t>VAL</t>
  </si>
  <si>
    <t xml:space="preserve">HIS </t>
  </si>
  <si>
    <t>ARG</t>
  </si>
  <si>
    <t xml:space="preserve">ALA </t>
  </si>
  <si>
    <t>ASP</t>
  </si>
  <si>
    <t xml:space="preserve">GLU </t>
  </si>
  <si>
    <t>GLY</t>
  </si>
  <si>
    <t>PRO</t>
  </si>
  <si>
    <t>SER</t>
  </si>
  <si>
    <t xml:space="preserve">HYP </t>
  </si>
  <si>
    <t>AMMON</t>
  </si>
  <si>
    <t>mg/100 g</t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</si>
  <si>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</si>
  <si>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</si>
  <si>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</si>
  <si>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</si>
  <si>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</si>
  <si>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</si>
  <si>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</si>
  <si>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</si>
  <si>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</si>
  <si>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</si>
  <si>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</si>
  <si>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</si>
  <si>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合計</t>
    </r>
    <rPh sb="0" eb="2">
      <t>ホウコウ</t>
    </rPh>
    <rPh sb="2" eb="3">
      <t>ゾク</t>
    </rPh>
    <rPh sb="6" eb="7">
      <t>サン</t>
    </rPh>
    <rPh sb="9" eb="11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</si>
  <si>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</si>
  <si>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</si>
  <si>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</si>
  <si>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</si>
  <si>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</si>
  <si>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</si>
  <si>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</si>
  <si>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</si>
  <si>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</si>
  <si>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</si>
  <si>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</si>
  <si>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</si>
  <si>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</si>
  <si>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</si>
  <si>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</si>
  <si>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1"/>
  </si>
  <si>
    <t>01</t>
  </si>
  <si>
    <t>-</t>
  </si>
  <si>
    <t>01028</t>
  </si>
  <si>
    <t>こむぎ　［パン類］　コッペパン</t>
  </si>
  <si>
    <t>04</t>
  </si>
  <si>
    <t>05</t>
  </si>
  <si>
    <t>06</t>
  </si>
  <si>
    <t>（キャベツ類）　キャベツ　結球葉　生</t>
  </si>
  <si>
    <t>別名： かんらん、たまな
廃棄部位： しん</t>
  </si>
  <si>
    <t>廃棄部位： 根端、葉柄基部及び皮</t>
  </si>
  <si>
    <t>（にんじん類）　にんじん　根　皮なし　生</t>
  </si>
  <si>
    <t>06287</t>
  </si>
  <si>
    <t>（もやし類）　だいずもやし　生</t>
  </si>
  <si>
    <t>廃棄部位： 種皮及び損傷部</t>
  </si>
  <si>
    <t>06291</t>
  </si>
  <si>
    <t>（もやし類）　りょくとうもやし　生</t>
  </si>
  <si>
    <t>07</t>
  </si>
  <si>
    <t>08</t>
  </si>
  <si>
    <t>08013</t>
  </si>
  <si>
    <t>09</t>
  </si>
  <si>
    <t>09006</t>
  </si>
  <si>
    <t>09007</t>
  </si>
  <si>
    <t>10</t>
  </si>
  <si>
    <t>10281</t>
  </si>
  <si>
    <t>＜貝類＞　あさり　生</t>
  </si>
  <si>
    <t>廃棄部位： 貝殻</t>
  </si>
  <si>
    <t>廃棄部位： 内臓等</t>
  </si>
  <si>
    <t>10361</t>
  </si>
  <si>
    <t>10381</t>
  </si>
  <si>
    <t>11</t>
  </si>
  <si>
    <t>15</t>
  </si>
  <si>
    <t>18</t>
  </si>
  <si>
    <t>AAT</t>
  </si>
  <si>
    <t>成分識別子</t>
    <rPh sb="0" eb="2">
      <t>セイブン</t>
    </rPh>
    <rPh sb="2" eb="5">
      <t>シキベツシ</t>
    </rPh>
    <phoneticPr fontId="4"/>
  </si>
  <si>
    <t>別名：ベーコン</t>
  </si>
  <si>
    <t>食品番号(VLOOK用)</t>
    <rPh sb="0" eb="1">
      <t>ショクヒン</t>
    </rPh>
    <rPh sb="1" eb="3">
      <t>バンゴウ</t>
    </rPh>
    <rPh sb="10" eb="11">
      <t>ヨウ</t>
    </rPh>
    <phoneticPr fontId="2"/>
  </si>
  <si>
    <t>更新年月日</t>
    <phoneticPr fontId="4"/>
  </si>
  <si>
    <t>更新理由</t>
    <phoneticPr fontId="4"/>
  </si>
  <si>
    <r>
      <t>002_</t>
    </r>
    <r>
      <rPr>
        <sz val="11"/>
        <color rgb="FF000000"/>
        <rFont val="ＭＳ ゴシック"/>
        <family val="3"/>
        <charset val="128"/>
      </rPr>
      <t>（元表）</t>
    </r>
    <r>
      <rPr>
        <sz val="11"/>
        <color rgb="FF000000"/>
        <rFont val="Arial"/>
        <family val="2"/>
      </rPr>
      <t>H31+R2</t>
    </r>
    <r>
      <rPr>
        <sz val="11"/>
        <color rgb="FF000000"/>
        <rFont val="ＭＳ ゴシック"/>
        <family val="3"/>
        <charset val="128"/>
      </rPr>
      <t>収載値案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ＭＳ ゴシック"/>
        <family val="3"/>
        <charset val="128"/>
      </rPr>
      <t>アミノ酸</t>
    </r>
    <r>
      <rPr>
        <sz val="11"/>
        <color rgb="FF000000"/>
        <rFont val="Arial"/>
        <family val="2"/>
      </rPr>
      <t>.xlsx</t>
    </r>
    <r>
      <rPr>
        <sz val="11"/>
        <color rgb="FF000000"/>
        <rFont val="ＭＳ Ｐゴシック"/>
        <family val="2"/>
        <charset val="128"/>
      </rPr>
      <t>　からVLOOK</t>
    </r>
    <phoneticPr fontId="4"/>
  </si>
  <si>
    <t>06287B</t>
  </si>
  <si>
    <t>08013B</t>
  </si>
  <si>
    <t>10281B</t>
  </si>
  <si>
    <t>10361B</t>
  </si>
  <si>
    <t>04新01</t>
  </si>
  <si>
    <t>09新05</t>
  </si>
  <si>
    <t>09新06</t>
  </si>
  <si>
    <t>10新01</t>
  </si>
  <si>
    <t>10新02</t>
  </si>
  <si>
    <t>10新03</t>
  </si>
  <si>
    <t>10新04</t>
  </si>
  <si>
    <t>10新05</t>
  </si>
  <si>
    <t>10新06</t>
  </si>
  <si>
    <t>10新07</t>
  </si>
  <si>
    <t>10新08</t>
  </si>
  <si>
    <t>10新09</t>
  </si>
  <si>
    <t>10386</t>
  </si>
  <si>
    <t>11101</t>
  </si>
  <si>
    <t>11新01</t>
  </si>
  <si>
    <t>11新02</t>
  </si>
  <si>
    <t>11新06</t>
  </si>
  <si>
    <t>11新11</t>
  </si>
  <si>
    <t>18新13</t>
  </si>
  <si>
    <t>18新15</t>
  </si>
  <si>
    <t>推計
or
分析</t>
    <rPh sb="0" eb="2">
      <t>スイケイ</t>
    </rPh>
    <rPh sb="6" eb="8">
      <t>ブンセキ</t>
    </rPh>
    <phoneticPr fontId="4"/>
  </si>
  <si>
    <t>更新日：2022年XX月XX日</t>
    <phoneticPr fontId="1"/>
  </si>
  <si>
    <t>01028B</t>
  </si>
  <si>
    <t>04新01B</t>
  </si>
  <si>
    <t>06291B</t>
  </si>
  <si>
    <t>09新05B</t>
  </si>
  <si>
    <t>09新06B</t>
  </si>
  <si>
    <t>09006B</t>
  </si>
  <si>
    <t>09007B</t>
  </si>
  <si>
    <t>10新01B</t>
  </si>
  <si>
    <t>10新02B</t>
  </si>
  <si>
    <t>10新03B</t>
  </si>
  <si>
    <t>10新04B</t>
  </si>
  <si>
    <t>10新05B</t>
  </si>
  <si>
    <t>10新06B</t>
  </si>
  <si>
    <t>10新07B</t>
  </si>
  <si>
    <t>10新08B</t>
  </si>
  <si>
    <t>10新09B</t>
  </si>
  <si>
    <t>10381B</t>
  </si>
  <si>
    <t>10386B</t>
  </si>
  <si>
    <t>11101B</t>
  </si>
  <si>
    <t>11新01B</t>
  </si>
  <si>
    <t>11新02B</t>
  </si>
  <si>
    <t>11新06B</t>
  </si>
  <si>
    <t>11新11B</t>
  </si>
  <si>
    <t>18新13B</t>
  </si>
  <si>
    <t>18新15B</t>
  </si>
  <si>
    <t>論点メモ</t>
    <rPh sb="0" eb="2">
      <t>ロンテン</t>
    </rPh>
    <phoneticPr fontId="4"/>
  </si>
  <si>
    <t>八訂収載なし</t>
    <rPh sb="0" eb="2">
      <t>ハチテイ</t>
    </rPh>
    <rPh sb="2" eb="4">
      <t>シュウサイ</t>
    </rPh>
    <phoneticPr fontId="4"/>
  </si>
  <si>
    <t>①新規分析（未収載成分）</t>
    <phoneticPr fontId="4"/>
  </si>
  <si>
    <t>②新規分析（既収載成分）</t>
    <phoneticPr fontId="4"/>
  </si>
  <si>
    <t>③構成成分・計算要素の更新</t>
    <phoneticPr fontId="4"/>
  </si>
  <si>
    <t>④分析方法の変更</t>
    <phoneticPr fontId="4"/>
  </si>
  <si>
    <t>⑤その他</t>
    <phoneticPr fontId="4"/>
  </si>
  <si>
    <t>更新日：2021年12月27日</t>
    <phoneticPr fontId="4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</si>
  <si>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</si>
  <si>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</si>
  <si>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r>
      <t>mg /g</t>
    </r>
    <r>
      <rPr>
        <sz val="9"/>
        <color theme="1"/>
        <rFont val="ＭＳ Ｐゴシック"/>
        <family val="3"/>
        <charset val="128"/>
      </rPr>
      <t>たんぱく質</t>
    </r>
    <rPh sb="9" eb="10">
      <t>シツ</t>
    </rPh>
    <phoneticPr fontId="3"/>
  </si>
  <si>
    <r>
      <rPr>
        <sz val="12"/>
        <color theme="1"/>
        <rFont val="游ゴシック"/>
        <family val="1"/>
        <charset val="128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游ゴシック"/>
        <family val="1"/>
        <charset val="128"/>
      </rPr>
      <t>表　（基準窒素による）たんぱく質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游ゴシック"/>
        <family val="1"/>
        <charset val="128"/>
      </rPr>
      <t>当たりのアミノ酸成分表</t>
    </r>
    <phoneticPr fontId="1"/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</si>
  <si>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版（八訂）　アミノ酸成分表　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4">
      <t>バン</t>
    </rPh>
    <rPh sb="15" eb="16">
      <t>ハチ</t>
    </rPh>
    <rPh sb="16" eb="17">
      <t>テイ</t>
    </rPh>
    <rPh sb="22" eb="23">
      <t>サン</t>
    </rPh>
    <rPh sb="23" eb="26">
      <t>セイブンヒョウ</t>
    </rPh>
    <rPh sb="27" eb="28">
      <t>ヘン</t>
    </rPh>
    <phoneticPr fontId="1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</si>
  <si>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Ｐゴシック"/>
        <family val="3"/>
        <charset val="128"/>
      </rPr>
      <t>表　（基準窒素による）たんぱく質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5" eb="7">
      <t>キジュン</t>
    </rPh>
    <rPh sb="7" eb="9">
      <t>チッソ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1"/>
  </si>
  <si>
    <t xml:space="preserve">ILEP </t>
  </si>
  <si>
    <t xml:space="preserve">LEUP </t>
  </si>
  <si>
    <t>LYSP</t>
  </si>
  <si>
    <t xml:space="preserve">METP </t>
  </si>
  <si>
    <t xml:space="preserve">CYSP </t>
  </si>
  <si>
    <t>AASP</t>
  </si>
  <si>
    <t>PHEP</t>
  </si>
  <si>
    <t>TYRP</t>
  </si>
  <si>
    <t xml:space="preserve">AAAP </t>
  </si>
  <si>
    <t xml:space="preserve">THRP </t>
  </si>
  <si>
    <t xml:space="preserve">TRPP </t>
  </si>
  <si>
    <t>VALP</t>
  </si>
  <si>
    <t xml:space="preserve">HISP </t>
  </si>
  <si>
    <t>ARGP</t>
  </si>
  <si>
    <t xml:space="preserve">ALAP </t>
  </si>
  <si>
    <t>ASPP</t>
  </si>
  <si>
    <t xml:space="preserve">GLUP </t>
  </si>
  <si>
    <t>GLYP</t>
  </si>
  <si>
    <t>PROP</t>
  </si>
  <si>
    <t>SERP</t>
  </si>
  <si>
    <t xml:space="preserve">HYPP </t>
  </si>
  <si>
    <t>AATP</t>
  </si>
  <si>
    <t>AMMONP</t>
  </si>
  <si>
    <t>成分識別子</t>
    <rPh sb="0" eb="2">
      <t>セイブン</t>
    </rPh>
    <rPh sb="2" eb="5">
      <t>シキベツシ</t>
    </rPh>
    <phoneticPr fontId="18"/>
  </si>
  <si>
    <t>01028A4</t>
  </si>
  <si>
    <t>04新01A4</t>
  </si>
  <si>
    <t>06287B4</t>
  </si>
  <si>
    <t>06291A4</t>
  </si>
  <si>
    <t>08013B4</t>
  </si>
  <si>
    <t>09新05A4</t>
  </si>
  <si>
    <t>09新06A4</t>
  </si>
  <si>
    <t>09006A4</t>
  </si>
  <si>
    <t>10新01A4</t>
  </si>
  <si>
    <t>10新02A4</t>
  </si>
  <si>
    <t>10新03A4</t>
  </si>
  <si>
    <t>10新04A4</t>
  </si>
  <si>
    <t>10新05A4</t>
  </si>
  <si>
    <t>10新06A4</t>
  </si>
  <si>
    <t>10新07A4</t>
  </si>
  <si>
    <t>10新08A4</t>
  </si>
  <si>
    <t>10新09②A4</t>
  </si>
  <si>
    <t>10281B4</t>
  </si>
  <si>
    <t>10361B4</t>
  </si>
  <si>
    <t>10381A4</t>
  </si>
  <si>
    <t>10386A4</t>
  </si>
  <si>
    <t>11101A4</t>
  </si>
  <si>
    <t>11新01A4</t>
  </si>
  <si>
    <t>11新02A4</t>
  </si>
  <si>
    <t>11新06A4</t>
  </si>
  <si>
    <t>11新11A4</t>
  </si>
  <si>
    <t>18新13A4</t>
  </si>
  <si>
    <t>18新15A4</t>
  </si>
  <si>
    <t>09007A4</t>
  </si>
  <si>
    <t>すき干ししたもの</t>
  </si>
  <si>
    <t>廃棄部位： 貝殻
ヒドロキシプロリン：軟体類の平均値から推計</t>
  </si>
  <si>
    <t>廃棄部位： 内臓等
ヒドロキシプロリン：軟体類の平均値から推計</t>
  </si>
  <si>
    <t/>
  </si>
  <si>
    <t>②新規分析（既収載成分）</t>
  </si>
  <si>
    <t>①新規分析（未収載成分）</t>
  </si>
  <si>
    <t>③構成成分・計算要素の更新</t>
  </si>
  <si>
    <t>(こむぎ　［パン類］　コッペパン)</t>
  </si>
  <si>
    <t>あずき、つぶし生あん</t>
  </si>
  <si>
    <t>あらめ　蒸し干し</t>
  </si>
  <si>
    <t>(あらめ　蒸し干し)</t>
  </si>
  <si>
    <t>いわのり　素干し</t>
  </si>
  <si>
    <t>(いわのり　素干し)</t>
  </si>
  <si>
    <t>＜魚類＞（あじ類）にしまあじ、開き干し</t>
  </si>
  <si>
    <t>＜魚類＞（あじ類）にしまあじ、開き干し、焼き</t>
  </si>
  <si>
    <t>＜魚類＞（まぐろ類）くろまぐろ（養殖（畜養））、脂身、生</t>
  </si>
  <si>
    <t>＜魚類＞（まぐろ類）くろまぐろ（養殖（畜養））、脂身、水煮</t>
  </si>
  <si>
    <t>＜魚類＞（まぐろ類）くろまぐろ（養殖（畜養））、脂身、蒸し</t>
  </si>
  <si>
    <t>＜魚類＞（まぐろ類）くろまぐろ（養殖（畜養））、脂身、電子レンジ調理</t>
  </si>
  <si>
    <t>＜魚類＞（まぐろ類）くろまぐろ（養殖（畜養））、脂身、焼き</t>
  </si>
  <si>
    <t>＜魚類＞（まぐろ類）くろまぐろ（養殖（畜養））、脂身、ソテー</t>
  </si>
  <si>
    <t>＜魚類＞（まぐろ類）くろまぐろ（養殖（畜養））、脂身、天ぷら</t>
  </si>
  <si>
    <t>＜貝類＞あさり、生</t>
  </si>
  <si>
    <t>＜いか・たこ類＞（たこ類)まだこ、皮つき、生</t>
  </si>
  <si>
    <t>＜水産練り製品＞焼き竹輪</t>
  </si>
  <si>
    <t>＜水産練り製品＞さつま揚げ</t>
  </si>
  <si>
    <t>＜畜肉類＞うし［副生物］腱、ゆで</t>
  </si>
  <si>
    <t>＜畜肉類＞ぶた［副生物］ネック(豚トロ)、生</t>
  </si>
  <si>
    <t>＜畜肉類＞ぶた［副生物］ネック(豚トロ)、焼き</t>
  </si>
  <si>
    <t>＜畜肉類＞ぶた［ソーセージ類］ランチョンミート</t>
  </si>
  <si>
    <t>＜畜肉類＞しか　ほんしゅうじか　赤肉　生</t>
  </si>
  <si>
    <t>かきフライ（冷凍）（調理後）</t>
  </si>
  <si>
    <t>鶏唐揚げ（冷凍）（調理後）</t>
  </si>
  <si>
    <t>（もやし類）りょくとうもやし、生</t>
  </si>
  <si>
    <t>(5.7)</t>
  </si>
  <si>
    <t>④分析方法の変更</t>
  </si>
  <si>
    <t>⑤その他</t>
  </si>
  <si>
    <t>別名： あげはん</t>
  </si>
  <si>
    <t>別名： すじ</t>
  </si>
  <si>
    <t>2.0</t>
  </si>
  <si>
    <t>あずき　あん　つぶし生あん</t>
  </si>
  <si>
    <t>(あずき　あん　つぶし生あん)</t>
  </si>
  <si>
    <t>(（もやし類）　だいずもやし　生)</t>
  </si>
  <si>
    <t>(（もやし類）　りょくとうもやし　生)</t>
  </si>
  <si>
    <t>＜魚類＞　（あじ類）　にしまあじ　開き干し</t>
  </si>
  <si>
    <t>(＜魚類＞　（あじ類）　にしまあじ　開き干し)</t>
  </si>
  <si>
    <t>＜魚類＞　（あじ類）　にしまあじ　開き干し　焼き</t>
  </si>
  <si>
    <t>(＜魚類＞　（あじ類）　にしまあじ　開き干し　焼き)</t>
  </si>
  <si>
    <t>＜魚類＞　（まぐろ類）　くろまぐろ　養殖　脂身　生</t>
  </si>
  <si>
    <t>(＜魚類＞　（まぐろ類）　くろまぐろ　養殖　脂身　生)</t>
  </si>
  <si>
    <t>＜魚類＞　（まぐろ類）　くろまぐろ　養殖　脂身　水煮</t>
  </si>
  <si>
    <t>(＜魚類＞　（まぐろ類）　くろまぐろ　養殖　脂身　水煮)</t>
  </si>
  <si>
    <t>＜魚類＞　（まぐろ類）　くろまぐろ　養殖　脂身　蒸し</t>
  </si>
  <si>
    <t>(＜魚類＞　（まぐろ類）　くろまぐろ　養殖　脂身　蒸し)</t>
  </si>
  <si>
    <t>＜魚類＞　（まぐろ類）　くろまぐろ　養殖　脂身　電子レンジ調理</t>
  </si>
  <si>
    <t>(＜魚類＞　（まぐろ類）　くろまぐろ　養殖　脂身　電子レンジ調理)</t>
  </si>
  <si>
    <t>＜魚類＞　（まぐろ類）　くろまぐろ　養殖　脂身　焼き</t>
  </si>
  <si>
    <t>(＜魚類＞　（まぐろ類）　くろまぐろ　養殖　脂身　焼き)</t>
  </si>
  <si>
    <t>＜魚類＞　（まぐろ類）　くろまぐろ　養殖　脂身　ソテー</t>
  </si>
  <si>
    <t>(＜魚類＞　（まぐろ類）　くろまぐろ　養殖　脂身　ソテー)</t>
  </si>
  <si>
    <t>＜魚類＞　（まぐろ類）　くろまぐろ　養殖　脂身　天ぷら</t>
  </si>
  <si>
    <t>(＜魚類＞　（まぐろ類）　くろまぐろ　養殖　脂身　天ぷら)</t>
  </si>
  <si>
    <t>(＜貝類＞　あさり　生)</t>
  </si>
  <si>
    <t>＜いか・たこ類＞　（たこ類）　まだこ　皮つき　生</t>
  </si>
  <si>
    <t>(＜いか・たこ類＞　（たこ類）　まだこ　皮つき　生)</t>
  </si>
  <si>
    <t>＜水産練り製品＞　焼き竹輪</t>
  </si>
  <si>
    <t>(＜水産練り製品＞　焼き竹輪)</t>
  </si>
  <si>
    <t>＜水産練り製品＞　さつま揚げ</t>
  </si>
  <si>
    <t>(＜水産練り製品＞　さつま揚げ)</t>
  </si>
  <si>
    <t>＜畜肉類＞　うし　［副生物］　腱　ゆで</t>
  </si>
  <si>
    <t>(＜畜肉類＞　うし　［副生物］　腱　ゆで)</t>
  </si>
  <si>
    <t>＜畜肉類＞　ぶた　［副生物］　ネック　生</t>
  </si>
  <si>
    <t>(＜畜肉類＞　ぶた　［副生物］　ネック　生)</t>
  </si>
  <si>
    <t>＜畜肉類＞　ぶた　［副生物］　ネック　焼き</t>
  </si>
  <si>
    <t>(＜畜肉類＞　ぶた　［副生物］　ネック　焼き)</t>
  </si>
  <si>
    <t>＜畜肉類＞　ぶた　［ソーセージ類］　ランチョンミート</t>
  </si>
  <si>
    <t>(＜畜肉類＞　ぶた　［ソーセージ類］　ランチョンミート)</t>
  </si>
  <si>
    <t>＜畜肉類＞　しか　ほんしゅうじか　赤肉　生</t>
  </si>
  <si>
    <t>(＜畜肉類＞　しか　ほんしゅうじか　赤肉　生)</t>
  </si>
  <si>
    <t>洋風料理　フライ用冷凍食品　かきフライ　冷凍　調理後</t>
  </si>
  <si>
    <t>(洋風料理　フライ用冷凍食品　かきフライ　冷凍　調理後)</t>
  </si>
  <si>
    <t>中国料理　菜類　鶏唐揚げ　冷凍　調理後</t>
  </si>
  <si>
    <t>(中国料理　菜類　鶏唐揚げ　冷凍　調理後)</t>
  </si>
  <si>
    <t>●2022年10月18日　第22回食品成分委員会承認食品（26食品うち新規16食品）</t>
    <phoneticPr fontId="4"/>
  </si>
  <si>
    <t>●2022年12月6日　第23回食品成分委員会承認食品（27食品うち新規23食品）</t>
    <phoneticPr fontId="4"/>
  </si>
  <si>
    <t>01新05</t>
  </si>
  <si>
    <t>こむぎ　［パン類］　バンズ</t>
  </si>
  <si>
    <t>(こむぎ　［パン類］　バンズ)</t>
  </si>
  <si>
    <t>01新14</t>
  </si>
  <si>
    <t>こめ　［うるち米製品］　水稲全かゆ　レトルト　玄米</t>
  </si>
  <si>
    <t>(こめ　［うるち米製品］　水稲全かゆ　レトルト　玄米)</t>
  </si>
  <si>
    <t>01新15</t>
  </si>
  <si>
    <t>こめ　［うるち米製品］　水稲全かゆ　レトルト　精白米</t>
  </si>
  <si>
    <t>(こめ　［うるち米製品］　水稲全かゆ　レトルト　精白米)</t>
  </si>
  <si>
    <t>えんどう　あん　うぐいすあん</t>
  </si>
  <si>
    <t>(えんどう　あん　うぐいすあん)</t>
  </si>
  <si>
    <t>04新02</t>
  </si>
  <si>
    <t>だいず　［豆腐・油揚げ類］　絹厚揚げ</t>
  </si>
  <si>
    <t>(だいず　［豆腐・油揚げ類］　絹厚揚げ)</t>
  </si>
  <si>
    <t>04新03</t>
  </si>
  <si>
    <t>だいず　［納豆類］　塩納豆</t>
  </si>
  <si>
    <t>(だいず　［納豆類］　塩納豆)</t>
  </si>
  <si>
    <t>04新04</t>
  </si>
  <si>
    <t>だいず　［納豆類］　干し納豆</t>
  </si>
  <si>
    <t>(だいず　［納豆類］　干し納豆)</t>
  </si>
  <si>
    <t>05027</t>
  </si>
  <si>
    <t>ひまわり　フライ　味付け　　</t>
  </si>
  <si>
    <t>(ひまわり　フライ　味付け　　)</t>
  </si>
  <si>
    <t>06新01</t>
  </si>
  <si>
    <t>アイスプラント　生</t>
  </si>
  <si>
    <t>(アイスプラント　生)</t>
  </si>
  <si>
    <t>06061</t>
  </si>
  <si>
    <t>(（キャベツ類）　キャベツ　結球葉　生)</t>
  </si>
  <si>
    <t>06新02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</si>
  <si>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</si>
  <si>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</si>
  <si>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</si>
  <si>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</si>
  <si>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</si>
  <si>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06214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</si>
  <si>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</si>
  <si>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</si>
  <si>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</si>
  <si>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</si>
  <si>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</si>
  <si>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</si>
  <si>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</si>
  <si>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07新01</t>
  </si>
  <si>
    <t>（すぐり類）　スグリ　冷凍</t>
  </si>
  <si>
    <t>8.0</t>
  </si>
  <si>
    <t>(（すぐり類）　スグリ　冷凍)</t>
  </si>
  <si>
    <t>07新02</t>
  </si>
  <si>
    <t>ぶどう　皮つき　シャインマスカット　生</t>
  </si>
  <si>
    <t>(ぶどう　皮つき　シャインマスカット　生)</t>
  </si>
  <si>
    <t>08新01</t>
  </si>
  <si>
    <t>マッシュルーム　ブラウン種　生</t>
  </si>
  <si>
    <t>6.0</t>
  </si>
  <si>
    <t>(マッシュルーム　ブラウン種　生)</t>
  </si>
  <si>
    <t>＜えび・かに類＞　（えび類）　アルゼンチンあかえび　生</t>
  </si>
  <si>
    <t>(＜えび・かに類＞　（えび類）　アルゼンチンあかえび　生)</t>
  </si>
  <si>
    <t>＜えび・かに類＞　（えび類）　アルゼンチンあかえび　ゆで</t>
  </si>
  <si>
    <t>(＜えび・かに類＞　（えび類）　アルゼンチンあかえび　ゆで)</t>
  </si>
  <si>
    <t>＜えび・かに類＞　（えび類）　アルゼンチンあかえび　焼き</t>
  </si>
  <si>
    <t>(＜えび・かに類＞　（えび類）　アルゼンチンあかえび　焼き)</t>
  </si>
  <si>
    <t>11183</t>
  </si>
  <si>
    <t>＜畜肉類＞　ぶた　［ベーコン類］　ばらベーコン　生</t>
  </si>
  <si>
    <t>(＜畜肉類＞　ぶた　［ベーコン類］　ばらベーコン　生)</t>
  </si>
  <si>
    <t>11新03</t>
  </si>
  <si>
    <t>＜畜肉類＞　ぶた　［ベーコン類］　ばらベーコン　ゆで</t>
  </si>
  <si>
    <t>(＜畜肉類＞　ぶた　［ベーコン類］　ばらベーコン　ゆで)</t>
  </si>
  <si>
    <t>11新04</t>
  </si>
  <si>
    <t>＜畜肉類＞　ぶた　［ベーコン類］　ばらベーコン　焼き</t>
  </si>
  <si>
    <t>(＜畜肉類＞　ぶた　［ベーコン類］　ばらベーコン　焼き)</t>
  </si>
  <si>
    <t>11新05</t>
  </si>
  <si>
    <t>＜畜肉類＞　ぶた　［ベーコン類］　ばらベーコン　油いため</t>
  </si>
  <si>
    <t>(＜畜肉類＞　ぶた　［ベーコン類］　ばらベーコン　油いため)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</si>
  <si>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</si>
  <si>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</si>
  <si>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</si>
  <si>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</si>
  <si>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</si>
  <si>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(＜チョコレート類＞　スィートチョコレート　カカオ増量)</t>
  </si>
  <si>
    <t>【注記】</t>
    <phoneticPr fontId="4"/>
  </si>
  <si>
    <t>・新規収載予定食品の食品番号および食品名は仮のものである。正式公表時に整理するものとする。</t>
    <phoneticPr fontId="4"/>
  </si>
  <si>
    <t>・備考欄は、原則、日本食品標準成分表2020年版（八訂）に収載されている食品は同成分表2020年版（八訂）の備考欄と同じ記載としており、新規収載予定食品は記載を行っていない。正式公表時に整理するものとする。</t>
    <phoneticPr fontId="4"/>
  </si>
  <si>
    <t>更新日：2023年2月28日</t>
    <phoneticPr fontId="4"/>
  </si>
  <si>
    <r>
      <rPr>
        <sz val="12"/>
        <color theme="1"/>
        <rFont val="ＭＳ Ｐゴシック"/>
        <family val="3"/>
        <charset val="128"/>
      </rPr>
      <t>日本食品標準成分表（八訂）</t>
    </r>
    <r>
      <rPr>
        <sz val="12"/>
        <color theme="1"/>
        <rFont val="Times New Roman"/>
        <family val="3"/>
      </rPr>
      <t>2023</t>
    </r>
    <r>
      <rPr>
        <sz val="12"/>
        <color theme="1"/>
        <rFont val="游ゴシック"/>
        <family val="3"/>
        <charset val="128"/>
      </rPr>
      <t>年</t>
    </r>
    <r>
      <rPr>
        <sz val="12"/>
        <color theme="1"/>
        <rFont val="Times New Roman"/>
        <family val="3"/>
      </rPr>
      <t xml:space="preserve"> </t>
    </r>
    <r>
      <rPr>
        <sz val="12"/>
        <color theme="1"/>
        <rFont val="游ゴシック"/>
        <family val="3"/>
        <charset val="128"/>
      </rPr>
      <t>アミノ酸成分表編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22" eb="23">
      <t>サン</t>
    </rPh>
    <rPh sb="23" eb="26">
      <t>セイブンヒョウ</t>
    </rPh>
    <rPh sb="26" eb="27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</si>
</sst>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.0"/>
  </numFmts>
  <fonts count="2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Yu Gothic"/>
      <family val="1"/>
      <charset val="128"/>
    </font>
    <font>
      <sz val="11"/>
      <color rgb="FF000000"/>
      <name val="Inherit"/>
      <family val="2"/>
    </font>
    <font>
      <sz val="11"/>
      <color rgb="FF000000"/>
      <name val="ＭＳ 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Times New Roman"/>
      <family val="1"/>
      <charset val="128"/>
    </font>
    <font>
      <sz val="12"/>
      <color theme="1"/>
      <name val="Times New Roman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sz val="12"/>
      <color theme="1"/>
      <name val="游ゴシック"/>
      <family val="1"/>
      <charset val="128"/>
    </font>
    <font>
      <b/>
      <sz val="9"/>
      <color rgb="FFFF0000"/>
      <name val="Times New Roman"/>
      <family val="1"/>
    </font>
    <font>
      <sz val="9"/>
      <color theme="1"/>
      <name val="Meiryo UI"/>
      <family val="1"/>
      <charset val="128"/>
    </font>
    <font>
      <sz val="9"/>
      <color rgb="FF0000FF"/>
      <name val="Times New Roman"/>
      <family val="1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Times New Roman"/>
      <family val="3"/>
    </font>
    <font>
      <sz val="12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11" fillId="3" borderId="0" xfId="0" applyFont="1" applyFill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 applyAlignment="1">
      <alignment vertical="center" wrapText="1"/>
    </xf>
    <xf numFmtId="0" fontId="11" fillId="4" borderId="0" xfId="0" applyFont="1" applyFill="1">
      <alignment vertical="center"/>
    </xf>
    <xf numFmtId="0" fontId="0" fillId="2" borderId="0" xfId="0" applyFill="1" applyAlignment="1">
      <alignment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/>
    </xf>
    <xf numFmtId="0" fontId="9" fillId="5" borderId="18" xfId="0" applyFont="1" applyFill="1" applyBorder="1" applyAlignment="1">
      <alignment horizontal="right" vertical="center"/>
    </xf>
    <xf numFmtId="0" fontId="9" fillId="5" borderId="16" xfId="0" applyFont="1" applyFill="1" applyBorder="1" applyAlignment="1">
      <alignment horizontal="right" vertical="center"/>
    </xf>
    <xf numFmtId="0" fontId="9" fillId="5" borderId="19" xfId="0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/>
    </xf>
    <xf numFmtId="0" fontId="9" fillId="5" borderId="20" xfId="0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right" vertical="center"/>
    </xf>
    <xf numFmtId="0" fontId="9" fillId="5" borderId="13" xfId="0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/>
    </xf>
    <xf numFmtId="0" fontId="9" fillId="5" borderId="15" xfId="0" applyFont="1" applyFill="1" applyBorder="1" applyAlignment="1">
      <alignment horizontal="right" vertical="center"/>
    </xf>
    <xf numFmtId="0" fontId="0" fillId="6" borderId="0" xfId="0" applyFill="1">
      <alignment vertical="center"/>
    </xf>
    <xf numFmtId="49" fontId="9" fillId="6" borderId="10" xfId="0" applyNumberFormat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horizontal="right" vertical="center"/>
    </xf>
    <xf numFmtId="0" fontId="9" fillId="6" borderId="13" xfId="0" applyFont="1" applyFill="1" applyBorder="1" applyAlignment="1">
      <alignment horizontal="right" vertical="center"/>
    </xf>
    <xf numFmtId="0" fontId="9" fillId="6" borderId="14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0" fillId="7" borderId="0" xfId="0" applyFill="1">
      <alignment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49" fontId="17" fillId="0" borderId="0" xfId="0" applyNumberFormat="1" applyFont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0" xfId="0" applyFont="1" applyFill="1" applyBorder="1" applyAlignment="1">
      <alignment horizontal="right" vertical="center" wrapText="1"/>
    </xf>
    <xf numFmtId="0" fontId="8" fillId="5" borderId="12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right" vertical="center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9" fillId="8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177" fontId="9" fillId="3" borderId="14" xfId="0" applyNumberFormat="1" applyFont="1" applyFill="1" applyBorder="1" applyAlignment="1">
      <alignment horizontal="right" vertical="center"/>
    </xf>
    <xf numFmtId="177" fontId="22" fillId="0" borderId="10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3" fillId="0" borderId="30" xfId="0" applyNumberFormat="1" applyFont="1" applyBorder="1" applyAlignment="1">
      <alignment horizontal="left" vertical="center" wrapText="1"/>
    </xf>
    <xf numFmtId="49" fontId="23" fillId="0" borderId="31" xfId="0" applyNumberFormat="1" applyFont="1" applyBorder="1" applyAlignment="1">
      <alignment horizontal="left" vertical="center" wrapText="1"/>
    </xf>
    <xf numFmtId="49" fontId="23" fillId="0" borderId="32" xfId="0" applyNumberFormat="1" applyFont="1" applyBorder="1" applyAlignment="1">
      <alignment horizontal="left" vertical="center" wrapText="1"/>
    </xf>
    <xf numFmtId="49" fontId="23" fillId="0" borderId="30" xfId="0" applyNumberFormat="1" applyFont="1" applyBorder="1" applyAlignment="1">
      <alignment horizontal="left" vertical="center"/>
    </xf>
    <xf numFmtId="49" fontId="23" fillId="0" borderId="31" xfId="0" applyNumberFormat="1" applyFont="1" applyBorder="1" applyAlignment="1">
      <alignment horizontal="left" vertical="center"/>
    </xf>
    <xf numFmtId="49" fontId="23" fillId="0" borderId="32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9" fillId="0" borderId="1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6"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CCCCFF"/>
        </patternFill>
      </fill>
    </dxf>
    <dxf>
      <fill>
        <patternFill>
          <bgColor rgb="FFFF9999"/>
        </patternFill>
      </fill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9999"/>
      <color rgb="FF99FFCC"/>
      <color rgb="FF0000FF"/>
      <color rgb="FFCC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297654</xdr:colOff>
      <xdr:row>17</xdr:row>
      <xdr:rowOff>297655</xdr:rowOff>
    </xdr:from>
    <xdr:to>
      <xdr:col>25</xdr:col>
      <xdr:colOff>380998</xdr:colOff>
      <xdr:row>21</xdr:row>
      <xdr:rowOff>357187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CCD4BC-3975-4198-BE4D-09FC5F54B04F}"/>
            </a:ext>
          </a:extLst>
        </xdr:cNvPr>
        <xdr:cNvSpPr/>
      </xdr:nvSpPr>
      <xdr:spPr>
        <a:xfrm>
          <a:off x="14004129" y="7908130"/>
          <a:ext cx="4683919" cy="17740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たんぱく質変更になってるか確認して、多少の変更でほぼ</a:t>
          </a:r>
          <a:r>
            <a:rPr kumimoji="1" lang="en-US" altLang="ja-JP" sz="1400"/>
            <a:t>3</a:t>
          </a:r>
          <a:r>
            <a:rPr kumimoji="1" lang="ja-JP" altLang="en-US" sz="1400"/>
            <a:t>表はかわらないのかも？</a:t>
          </a:r>
          <a:endParaRPr kumimoji="1" lang="en-US" altLang="ja-JP" sz="1400"/>
        </a:p>
        <a:p>
          <a:pPr algn="l"/>
          <a:r>
            <a:rPr kumimoji="1" lang="ja-JP" altLang="en-US" sz="1400"/>
            <a:t>変更なければ、収載しない→しいたけも確認　</a:t>
          </a:r>
          <a:endParaRPr kumimoji="1" lang="en-US" altLang="ja-JP" sz="1400"/>
        </a:p>
        <a:p>
          <a:pPr algn="l"/>
          <a:r>
            <a:rPr kumimoji="1" lang="ja-JP" altLang="en-US" sz="1400"/>
            <a:t>→ともに、たんぱく質変更での再計算、４表は変更なしなので削除</a:t>
          </a:r>
        </a:p>
      </xdr:txBody>
    </xdr:sp>
    <xdr:clientData/>
  </xdr:twoCellAnchor>
  <xdr:twoCellAnchor>
    <xdr:from>
      <xdr:col>18</xdr:col>
      <xdr:colOff>83344</xdr:colOff>
      <xdr:row>27</xdr:row>
      <xdr:rowOff>154782</xdr:rowOff>
    </xdr:from>
    <xdr:to>
      <xdr:col>25</xdr:col>
      <xdr:colOff>166688</xdr:colOff>
      <xdr:row>31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DB3DEDD-A57D-4640-9FFE-722AD16D4E97}"/>
            </a:ext>
          </a:extLst>
        </xdr:cNvPr>
        <xdr:cNvSpPr/>
      </xdr:nvSpPr>
      <xdr:spPr>
        <a:xfrm>
          <a:off x="13789819" y="12118182"/>
          <a:ext cx="4683919" cy="17692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たんぱく質変更になってるか確認して、多少の変更でほぼ</a:t>
          </a:r>
          <a:r>
            <a:rPr kumimoji="1" lang="en-US" altLang="ja-JP" sz="1400"/>
            <a:t>3</a:t>
          </a:r>
          <a:r>
            <a:rPr kumimoji="1" lang="ja-JP" altLang="en-US" sz="1400"/>
            <a:t>表はかわらないのかも？</a:t>
          </a:r>
          <a:endParaRPr kumimoji="1" lang="en-US" altLang="ja-JP" sz="1400"/>
        </a:p>
        <a:p>
          <a:pPr algn="l"/>
          <a:r>
            <a:rPr kumimoji="1" lang="ja-JP" altLang="en-US" sz="1400"/>
            <a:t>変更なければ、収載しない→しいたけも確認　</a:t>
          </a:r>
          <a:endParaRPr kumimoji="1" lang="en-US" altLang="ja-JP" sz="1400"/>
        </a:p>
        <a:p>
          <a:pPr algn="l"/>
          <a:r>
            <a:rPr kumimoji="1" lang="ja-JP" altLang="en-US" sz="1400"/>
            <a:t>→ともに、たんぱく質変更での再計算、４表は変更なしなので削除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ki-sato/Desktop/&#12304;&#26368;&#32066;&#12305;H31+R2&#21454;&#36617;&#20516;&#26696;/H31R2&#21454;&#36617;&#20516;&#26696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水分AB CHK"/>
      <sheetName val="CHKシート"/>
      <sheetName val="やることリスト"/>
      <sheetName val="食品番号順"/>
      <sheetName val="アミノ酸番号"/>
      <sheetName val="アミノ酸分析or推計"/>
      <sheetName val="脂肪酸番号"/>
      <sheetName val="脂肪酸分析or推計"/>
      <sheetName val="炭水化物番号"/>
      <sheetName val="最終CHK"/>
    </sheetNames>
    <sheetDataSet>
      <sheetData sheetId="0">
        <row r="13">
          <cell r="B13" t="str">
            <v>01028A</v>
          </cell>
          <cell r="C13" t="str">
            <v>01028</v>
          </cell>
          <cell r="D13" t="str">
            <v>こむぎ［パン類］コッペパン</v>
          </cell>
          <cell r="E13" t="str">
            <v>A</v>
          </cell>
          <cell r="F13" t="str">
            <v>追加</v>
          </cell>
          <cell r="G13" t="str">
            <v>たんぱく質変更</v>
          </cell>
          <cell r="H13" t="str">
            <v>脂質変更なし</v>
          </cell>
          <cell r="I13" t="str">
            <v>推計→分析</v>
          </cell>
        </row>
        <row r="14">
          <cell r="B14" t="str">
            <v>01079A</v>
          </cell>
          <cell r="C14" t="str">
            <v>01079</v>
          </cell>
          <cell r="D14" t="str">
            <v>こむぎ［その他］パン粉、乾燥</v>
          </cell>
          <cell r="E14" t="str">
            <v>A</v>
          </cell>
          <cell r="F14" t="str">
            <v>追加</v>
          </cell>
          <cell r="G14" t="str">
            <v>たんぱく質変更&amp;推計</v>
          </cell>
          <cell r="H14" t="str">
            <v>脂質変更&amp;推計</v>
          </cell>
          <cell r="I14" t="str">
            <v>推計→分析</v>
          </cell>
        </row>
        <row r="15">
          <cell r="B15" t="str">
            <v>01新14A</v>
          </cell>
          <cell r="C15" t="str">
            <v>01新14</v>
          </cell>
          <cell r="D15" t="str">
            <v>こめ［うるち米製品］水稲全かゆ、レトルト、玄米</v>
          </cell>
          <cell r="E15" t="str">
            <v>新規</v>
          </cell>
          <cell r="F15" t="str">
            <v>新規</v>
          </cell>
          <cell r="G15" t="str">
            <v>新規分析なし</v>
          </cell>
          <cell r="H15" t="str">
            <v>新規分析なし</v>
          </cell>
          <cell r="I15" t="str">
            <v>新規分析</v>
          </cell>
        </row>
        <row r="16">
          <cell r="B16" t="str">
            <v>01新15A</v>
          </cell>
          <cell r="C16" t="str">
            <v>01新15</v>
          </cell>
          <cell r="D16" t="str">
            <v>こめ［うるち米製品］水稲全かゆ、レトルト、精白米</v>
          </cell>
          <cell r="E16" t="str">
            <v>新規</v>
          </cell>
          <cell r="F16" t="str">
            <v>新規</v>
          </cell>
          <cell r="G16" t="str">
            <v>新規分析なし</v>
          </cell>
          <cell r="H16" t="str">
            <v>新規分析なし</v>
          </cell>
          <cell r="I16" t="str">
            <v>新規分析</v>
          </cell>
        </row>
        <row r="17">
          <cell r="B17" t="str">
            <v>01002A</v>
          </cell>
          <cell r="C17" t="str">
            <v>01002</v>
          </cell>
          <cell r="D17" t="str">
            <v>あわ、精白粒</v>
          </cell>
          <cell r="E17" t="str">
            <v>A</v>
          </cell>
          <cell r="F17" t="str">
            <v>追加</v>
          </cell>
          <cell r="G17" t="str">
            <v>たんぱく質変更</v>
          </cell>
          <cell r="H17" t="str">
            <v>脂質変更</v>
          </cell>
          <cell r="I17" t="str">
            <v>水分補正</v>
          </cell>
        </row>
        <row r="18">
          <cell r="B18" t="str">
            <v>01新17A</v>
          </cell>
          <cell r="C18" t="str">
            <v>01新17</v>
          </cell>
          <cell r="D18" t="str">
            <v>あわ、めし</v>
          </cell>
          <cell r="E18" t="str">
            <v>新規</v>
          </cell>
          <cell r="F18" t="str">
            <v>新規</v>
          </cell>
          <cell r="G18" t="str">
            <v>新規
推計</v>
          </cell>
          <cell r="H18" t="str">
            <v>新規推計</v>
          </cell>
          <cell r="I18" t="str">
            <v>新規推計</v>
          </cell>
        </row>
        <row r="19">
          <cell r="B19" t="str">
            <v>01139A</v>
          </cell>
          <cell r="C19" t="str">
            <v>01139</v>
          </cell>
          <cell r="D19" t="str">
            <v>ひえ、精白粒</v>
          </cell>
          <cell r="E19" t="str">
            <v>A</v>
          </cell>
          <cell r="F19" t="str">
            <v>追加</v>
          </cell>
          <cell r="G19" t="str">
            <v>たんぱく質変更</v>
          </cell>
          <cell r="H19" t="str">
            <v>脂質変更</v>
          </cell>
          <cell r="I19" t="str">
            <v>水分補正</v>
          </cell>
        </row>
        <row r="20">
          <cell r="B20" t="str">
            <v>01新18A</v>
          </cell>
          <cell r="C20" t="str">
            <v>01新18</v>
          </cell>
          <cell r="D20" t="str">
            <v>ひえ、めし</v>
          </cell>
          <cell r="E20" t="str">
            <v>新規</v>
          </cell>
          <cell r="F20" t="str">
            <v>新規</v>
          </cell>
          <cell r="G20" t="str">
            <v>新規
推計</v>
          </cell>
          <cell r="H20" t="str">
            <v>新規推計</v>
          </cell>
          <cell r="I20" t="str">
            <v>新規推計</v>
          </cell>
        </row>
        <row r="21">
          <cell r="B21" t="str">
            <v>01011A</v>
          </cell>
          <cell r="C21" t="str">
            <v>01011</v>
          </cell>
          <cell r="D21" t="str">
            <v>きび、精白粒</v>
          </cell>
          <cell r="E21" t="str">
            <v>A</v>
          </cell>
          <cell r="F21" t="str">
            <v>追加</v>
          </cell>
          <cell r="G21" t="str">
            <v>たんぱく質変更</v>
          </cell>
          <cell r="H21" t="str">
            <v>脂質変更</v>
          </cell>
          <cell r="I21" t="str">
            <v>水分補正</v>
          </cell>
        </row>
        <row r="22">
          <cell r="B22" t="str">
            <v>01新19A</v>
          </cell>
          <cell r="C22" t="str">
            <v>01新19</v>
          </cell>
          <cell r="D22" t="str">
            <v>きび、めし</v>
          </cell>
          <cell r="E22" t="str">
            <v>新規</v>
          </cell>
          <cell r="F22" t="str">
            <v>新規</v>
          </cell>
          <cell r="G22" t="str">
            <v>新規
推計</v>
          </cell>
          <cell r="H22" t="str">
            <v>新規推計</v>
          </cell>
          <cell r="I22" t="str">
            <v>新規推計</v>
          </cell>
        </row>
        <row r="23">
          <cell r="B23" t="str">
            <v>２ いも及びでん粉類</v>
          </cell>
          <cell r="C23" t="str">
            <v>２ いも及びでん粉類</v>
          </cell>
          <cell r="D23"/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>02008B</v>
          </cell>
          <cell r="C24" t="str">
            <v>02008</v>
          </cell>
          <cell r="D24" t="str">
            <v>＜いも類＞（さつまいも類）さつまいも、塊根、皮むき、焼き（石焼き芋）</v>
          </cell>
          <cell r="E24" t="str">
            <v>B</v>
          </cell>
          <cell r="F24" t="str">
            <v>追加</v>
          </cell>
          <cell r="G24" t="str">
            <v>たんぱく質変更なし</v>
          </cell>
          <cell r="H24" t="str">
            <v>脂質変更なし</v>
          </cell>
          <cell r="I24" t="str">
            <v>水分補正なし&amp;有機酸再分析</v>
          </cell>
        </row>
        <row r="25">
          <cell r="B25" t="str">
            <v>02009B</v>
          </cell>
          <cell r="C25" t="str">
            <v>02009</v>
          </cell>
          <cell r="D25" t="str">
            <v>＜いも類＞（さつまいも類）さつまいも、蒸し切干（干しいも）</v>
          </cell>
          <cell r="E25" t="str">
            <v>B</v>
          </cell>
          <cell r="F25" t="str">
            <v>追加</v>
          </cell>
          <cell r="G25" t="str">
            <v>たんぱく質変更なし</v>
          </cell>
          <cell r="H25" t="str">
            <v>脂質変更なし</v>
          </cell>
          <cell r="I25" t="str">
            <v>水分補正なし&amp;有機酸再分析</v>
          </cell>
        </row>
        <row r="26">
          <cell r="B26" t="str">
            <v>02012B</v>
          </cell>
          <cell r="C26" t="str">
            <v>02012</v>
          </cell>
          <cell r="D26" t="str">
            <v>＜いも類＞（さといも類）さといも、球茎、冷凍</v>
          </cell>
          <cell r="E26" t="str">
            <v>B</v>
          </cell>
          <cell r="F26" t="str">
            <v>追加</v>
          </cell>
          <cell r="G26" t="str">
            <v>たんぱく質変更なし</v>
          </cell>
          <cell r="H26" t="str">
            <v>脂質変更なし</v>
          </cell>
          <cell r="I26" t="str">
            <v>水分補正なし&amp;有機酸再分析</v>
          </cell>
        </row>
        <row r="27">
          <cell r="B27" t="str">
            <v>４ 豆類</v>
          </cell>
          <cell r="C27" t="str">
            <v>４ 豆類</v>
          </cell>
          <cell r="D27"/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>04新01A</v>
          </cell>
          <cell r="C28" t="str">
            <v>04新01</v>
          </cell>
          <cell r="D28" t="str">
            <v>あずき、つぶし生あん</v>
          </cell>
          <cell r="E28" t="str">
            <v>新規</v>
          </cell>
          <cell r="F28" t="str">
            <v>新規</v>
          </cell>
          <cell r="G28" t="str">
            <v>新規
分析</v>
          </cell>
          <cell r="H28" t="str">
            <v>新規分析</v>
          </cell>
          <cell r="I28" t="str">
            <v>新規分析</v>
          </cell>
        </row>
        <row r="29">
          <cell r="B29" t="str">
            <v>04039B</v>
          </cell>
          <cell r="C29" t="str">
            <v>04039</v>
          </cell>
          <cell r="D29" t="str">
            <v>だいず［豆腐・油揚げ類］生揚げ</v>
          </cell>
          <cell r="E29" t="str">
            <v>B</v>
          </cell>
          <cell r="F29" t="str">
            <v>追加</v>
          </cell>
          <cell r="G29" t="str">
            <v>たんぱく質変更なし</v>
          </cell>
          <cell r="H29" t="str">
            <v>脂質変更なし</v>
          </cell>
          <cell r="I29" t="str">
            <v>水分補正なし</v>
          </cell>
        </row>
        <row r="30">
          <cell r="B30" t="str">
            <v>04046B</v>
          </cell>
          <cell r="C30" t="str">
            <v>04046</v>
          </cell>
          <cell r="D30" t="str">
            <v>だいず［納豆類］糸引き納豆</v>
          </cell>
          <cell r="E30" t="str">
            <v>B</v>
          </cell>
          <cell r="F30" t="str">
            <v>追加</v>
          </cell>
          <cell r="G30" t="str">
            <v>たんぱく質変更なし</v>
          </cell>
          <cell r="H30" t="str">
            <v>脂質変更なし</v>
          </cell>
          <cell r="I30" t="str">
            <v>水分補正なし</v>
          </cell>
        </row>
        <row r="31">
          <cell r="B31" t="str">
            <v>６ 野菜類</v>
          </cell>
          <cell r="C31" t="str">
            <v>６ 野菜類</v>
          </cell>
          <cell r="D31"/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  <row r="32">
          <cell r="B32" t="str">
            <v>06287B</v>
          </cell>
          <cell r="C32" t="str">
            <v>06287</v>
          </cell>
          <cell r="D32" t="str">
            <v>（もやし類）だいずもやし、生</v>
          </cell>
          <cell r="E32" t="str">
            <v>B</v>
          </cell>
          <cell r="F32" t="str">
            <v>追加</v>
          </cell>
          <cell r="G32" t="str">
            <v>たんぱく質変更</v>
          </cell>
          <cell r="H32" t="str">
            <v>脂質変更</v>
          </cell>
          <cell r="I32" t="str">
            <v>水分補正なし</v>
          </cell>
        </row>
        <row r="33">
          <cell r="B33" t="str">
            <v>06新01A</v>
          </cell>
          <cell r="C33" t="str">
            <v>06新01</v>
          </cell>
          <cell r="D33" t="str">
            <v>（もやし類）だいずもやし、油いため</v>
          </cell>
          <cell r="E33" t="str">
            <v>新規</v>
          </cell>
          <cell r="F33" t="str">
            <v>新規</v>
          </cell>
          <cell r="G33" t="str">
            <v>新規
推計</v>
          </cell>
          <cell r="H33" t="str">
            <v>新規推計</v>
          </cell>
          <cell r="I33" t="str">
            <v>分析なし</v>
          </cell>
        </row>
        <row r="34">
          <cell r="B34" t="str">
            <v>06291A</v>
          </cell>
          <cell r="C34" t="str">
            <v>06291</v>
          </cell>
          <cell r="D34" t="str">
            <v>（もやし類）りょくとうもやし、生</v>
          </cell>
          <cell r="E34" t="str">
            <v>A</v>
          </cell>
          <cell r="F34" t="str">
            <v>追加</v>
          </cell>
          <cell r="G34" t="str">
            <v>たんぱく質変更</v>
          </cell>
          <cell r="H34" t="str">
            <v>脂質変更</v>
          </cell>
          <cell r="I34" t="str">
            <v>水分補正</v>
          </cell>
        </row>
        <row r="35">
          <cell r="B35" t="str">
            <v>06新02A</v>
          </cell>
          <cell r="C35" t="str">
            <v>06新02</v>
          </cell>
          <cell r="D35" t="str">
            <v>（もやし類）りょくとうもやし、油いため</v>
          </cell>
          <cell r="E35" t="str">
            <v>新規</v>
          </cell>
          <cell r="F35" t="str">
            <v>新規</v>
          </cell>
          <cell r="G35" t="str">
            <v>新規
推計</v>
          </cell>
          <cell r="H35" t="str">
            <v>新規推計</v>
          </cell>
          <cell r="I35" t="str">
            <v>新規分析なし</v>
          </cell>
        </row>
        <row r="36">
          <cell r="B36" t="str">
            <v>06新03A</v>
          </cell>
          <cell r="C36" t="str">
            <v>06新03</v>
          </cell>
          <cell r="D36" t="str">
            <v>（ごぼう類）堀川ごぼう、根、生</v>
          </cell>
          <cell r="E36" t="str">
            <v>新規</v>
          </cell>
          <cell r="F36" t="str">
            <v>新規</v>
          </cell>
          <cell r="G36" t="str">
            <v>新規分析なし</v>
          </cell>
          <cell r="H36" t="str">
            <v>新規分析なし</v>
          </cell>
          <cell r="I36" t="str">
            <v>新規分析なし</v>
          </cell>
        </row>
        <row r="37">
          <cell r="B37" t="str">
            <v>06新04A</v>
          </cell>
          <cell r="C37" t="str">
            <v>06新04</v>
          </cell>
          <cell r="D37" t="str">
            <v>（とうがらし類）万願寺とうがらし、果実、生</v>
          </cell>
          <cell r="E37" t="str">
            <v>新規</v>
          </cell>
          <cell r="F37" t="str">
            <v>新規</v>
          </cell>
          <cell r="G37" t="str">
            <v>新規分析なし</v>
          </cell>
          <cell r="H37" t="str">
            <v>新規分析なし</v>
          </cell>
          <cell r="I37" t="str">
            <v>新規分析なし</v>
          </cell>
        </row>
        <row r="38">
          <cell r="B38" t="str">
            <v>06新05A</v>
          </cell>
          <cell r="C38" t="str">
            <v>06新05</v>
          </cell>
          <cell r="D38" t="str">
            <v>（にんじん類）島にんじん、根、皮むき、生</v>
          </cell>
          <cell r="E38" t="str">
            <v>新規</v>
          </cell>
          <cell r="F38" t="str">
            <v>新規</v>
          </cell>
          <cell r="G38" t="str">
            <v>新規分析なし</v>
          </cell>
          <cell r="H38" t="str">
            <v>新規分析なし</v>
          </cell>
          <cell r="I38" t="str">
            <v>新規分析なし</v>
          </cell>
        </row>
        <row r="39">
          <cell r="B39" t="str">
            <v>06新06A</v>
          </cell>
          <cell r="C39" t="str">
            <v>06新06</v>
          </cell>
          <cell r="D39" t="str">
            <v>（ねぎ類）九条ねぎ、葉、生</v>
          </cell>
          <cell r="E39" t="str">
            <v>新規</v>
          </cell>
          <cell r="F39" t="str">
            <v>新規</v>
          </cell>
          <cell r="G39" t="str">
            <v>新規分析なし</v>
          </cell>
          <cell r="H39" t="str">
            <v>新規分析なし</v>
          </cell>
          <cell r="I39" t="str">
            <v>新規分析なし</v>
          </cell>
        </row>
        <row r="40">
          <cell r="B40" t="str">
            <v>06新07A</v>
          </cell>
          <cell r="C40" t="str">
            <v>06新07</v>
          </cell>
          <cell r="D40" t="str">
            <v>（ねぎ類）めねぎ、葉、生</v>
          </cell>
          <cell r="E40" t="str">
            <v>新規</v>
          </cell>
          <cell r="F40" t="str">
            <v>新規</v>
          </cell>
          <cell r="G40" t="str">
            <v>新規分析なし</v>
          </cell>
          <cell r="H40" t="str">
            <v>新規分析なし</v>
          </cell>
          <cell r="I40" t="str">
            <v>新規分析なし</v>
          </cell>
        </row>
        <row r="41">
          <cell r="B41" t="str">
            <v>06010A</v>
          </cell>
          <cell r="C41" t="str">
            <v>06010</v>
          </cell>
          <cell r="D41" t="str">
            <v>いんげんまめ　さやいんげん　若ざや　生</v>
          </cell>
          <cell r="E41" t="str">
            <v>八訂</v>
          </cell>
          <cell r="F41" t="str">
            <v>再分析</v>
          </cell>
          <cell r="G41" t="str">
            <v>たんぱく質変更なし</v>
          </cell>
          <cell r="H41" t="str">
            <v>脂質変更なし</v>
          </cell>
          <cell r="I41" t="str">
            <v>水分補正なし</v>
          </cell>
        </row>
        <row r="42">
          <cell r="B42" t="str">
            <v>06011A</v>
          </cell>
          <cell r="C42" t="str">
            <v>06011</v>
          </cell>
          <cell r="D42" t="str">
            <v>いんげんまめ　さやいんげん　若ざや　ゆで</v>
          </cell>
          <cell r="E42" t="str">
            <v>八訂</v>
          </cell>
          <cell r="F42" t="str">
            <v>再分析</v>
          </cell>
          <cell r="G42" t="str">
            <v>たんぱく質変更なし</v>
          </cell>
          <cell r="H42" t="str">
            <v>脂質変更なし</v>
          </cell>
          <cell r="I42" t="str">
            <v>水分補正なし</v>
          </cell>
        </row>
        <row r="43">
          <cell r="B43" t="str">
            <v>06032A</v>
          </cell>
          <cell r="C43" t="str">
            <v>06032</v>
          </cell>
          <cell r="D43" t="str">
            <v>オクラ　果実　　生</v>
          </cell>
          <cell r="E43" t="str">
            <v>八訂</v>
          </cell>
          <cell r="F43" t="str">
            <v>再分析</v>
          </cell>
          <cell r="G43" t="str">
            <v>たんぱく質変更なし</v>
          </cell>
          <cell r="H43" t="str">
            <v>脂質変更なし</v>
          </cell>
          <cell r="I43" t="str">
            <v>水分補正なし</v>
          </cell>
        </row>
        <row r="44">
          <cell r="B44" t="str">
            <v>06033A</v>
          </cell>
          <cell r="C44" t="str">
            <v>06033</v>
          </cell>
          <cell r="D44" t="str">
            <v>オクラ　果実　　ゆで</v>
          </cell>
          <cell r="E44" t="str">
            <v>八訂</v>
          </cell>
          <cell r="F44" t="str">
            <v>再分析</v>
          </cell>
          <cell r="G44" t="str">
            <v>たんぱく質変更なし</v>
          </cell>
          <cell r="H44" t="str">
            <v>脂質変更なし</v>
          </cell>
          <cell r="I44" t="str">
            <v>水分補正なし</v>
          </cell>
        </row>
        <row r="45">
          <cell r="B45" t="str">
            <v>06046A</v>
          </cell>
          <cell r="C45" t="str">
            <v>06046</v>
          </cell>
          <cell r="D45" t="str">
            <v>（かぼちゃ類）日本かぼちゃ　果実　生</v>
          </cell>
          <cell r="E45" t="str">
            <v>八訂</v>
          </cell>
          <cell r="F45" t="str">
            <v>再分析</v>
          </cell>
          <cell r="G45" t="str">
            <v>たんぱく質変更なし</v>
          </cell>
          <cell r="H45" t="str">
            <v>脂質変更なし</v>
          </cell>
          <cell r="I45" t="str">
            <v>水分補正なし</v>
          </cell>
        </row>
        <row r="46">
          <cell r="B46" t="str">
            <v>06047A</v>
          </cell>
          <cell r="C46" t="str">
            <v>06047</v>
          </cell>
          <cell r="D46" t="str">
            <v>（かぼちゃ類）日本かぼちゃ　果実　ゆで</v>
          </cell>
          <cell r="E46" t="str">
            <v>八訂</v>
          </cell>
          <cell r="F46" t="str">
            <v>再分析</v>
          </cell>
          <cell r="G46" t="str">
            <v>たんぱく質変更なし</v>
          </cell>
          <cell r="H46" t="str">
            <v>脂質変更なし</v>
          </cell>
          <cell r="I46" t="str">
            <v>水分補正なし</v>
          </cell>
        </row>
        <row r="47">
          <cell r="B47" t="str">
            <v>06048A</v>
          </cell>
          <cell r="C47" t="str">
            <v>06048</v>
          </cell>
          <cell r="D47" t="str">
            <v>（かぼちゃ類）西洋かぼちゃ　果実　生</v>
          </cell>
          <cell r="E47" t="str">
            <v>八訂</v>
          </cell>
          <cell r="F47" t="str">
            <v>再分析</v>
          </cell>
          <cell r="G47" t="str">
            <v>たんぱく質変更なし</v>
          </cell>
          <cell r="H47" t="str">
            <v>脂質変更なし</v>
          </cell>
          <cell r="I47" t="str">
            <v>水分補正なし</v>
          </cell>
        </row>
        <row r="48">
          <cell r="B48" t="str">
            <v>06049A</v>
          </cell>
          <cell r="C48" t="str">
            <v>06049</v>
          </cell>
          <cell r="D48" t="str">
            <v>（かぼちゃ類）西洋かぼちゃ　果実　ゆで</v>
          </cell>
          <cell r="E48" t="str">
            <v>八訂</v>
          </cell>
          <cell r="F48" t="str">
            <v>再分析</v>
          </cell>
          <cell r="G48" t="str">
            <v>たんぱく質変更なし</v>
          </cell>
          <cell r="H48" t="str">
            <v>脂質変更なし</v>
          </cell>
          <cell r="I48" t="str">
            <v>水分補正なし</v>
          </cell>
        </row>
        <row r="49">
          <cell r="B49" t="str">
            <v>06097A</v>
          </cell>
          <cell r="C49" t="str">
            <v>06097</v>
          </cell>
          <cell r="D49" t="str">
            <v>じゅうろくささげ　若ざや　生</v>
          </cell>
          <cell r="E49" t="str">
            <v>八訂</v>
          </cell>
          <cell r="F49" t="str">
            <v>再分析</v>
          </cell>
          <cell r="G49" t="str">
            <v>たんぱく質変更なし</v>
          </cell>
          <cell r="H49" t="str">
            <v>脂質変更なし</v>
          </cell>
          <cell r="I49" t="str">
            <v>水分補正なし</v>
          </cell>
        </row>
        <row r="50">
          <cell r="B50" t="str">
            <v>06098A</v>
          </cell>
          <cell r="C50" t="str">
            <v>06098</v>
          </cell>
          <cell r="D50" t="str">
            <v>じゅうろくささげ　若ざや　ゆで</v>
          </cell>
          <cell r="E50" t="str">
            <v>八訂</v>
          </cell>
          <cell r="F50" t="str">
            <v>再分析</v>
          </cell>
          <cell r="G50" t="str">
            <v>たんぱく質変更なし</v>
          </cell>
          <cell r="H50" t="str">
            <v>脂質変更なし</v>
          </cell>
          <cell r="I50" t="str">
            <v>水分補正なし</v>
          </cell>
        </row>
        <row r="51">
          <cell r="B51" t="str">
            <v>06269A</v>
          </cell>
          <cell r="C51" t="str">
            <v>06269</v>
          </cell>
          <cell r="D51" t="str">
            <v>ほうれんそう　葉　冷凍</v>
          </cell>
          <cell r="E51" t="str">
            <v>八訂</v>
          </cell>
          <cell r="F51" t="str">
            <v>再分析</v>
          </cell>
          <cell r="G51" t="str">
            <v>たんぱく質変更なし</v>
          </cell>
          <cell r="H51" t="str">
            <v>脂質変更なし</v>
          </cell>
          <cell r="I51" t="str">
            <v>水分補正なし</v>
          </cell>
        </row>
        <row r="52">
          <cell r="B52" t="str">
            <v>06372A</v>
          </cell>
          <cell r="C52" t="str">
            <v>06372</v>
          </cell>
          <cell r="D52" t="str">
            <v>ほうれんそう　葉　冷凍　ゆで</v>
          </cell>
          <cell r="E52" t="str">
            <v>八訂</v>
          </cell>
          <cell r="F52" t="str">
            <v>再分析</v>
          </cell>
          <cell r="G52" t="str">
            <v>たんぱく質変更なし</v>
          </cell>
          <cell r="H52" t="str">
            <v>脂質変更なし</v>
          </cell>
          <cell r="I52" t="str">
            <v>水分補正なし</v>
          </cell>
        </row>
        <row r="53">
          <cell r="B53" t="str">
            <v>８ きのこ類</v>
          </cell>
          <cell r="C53" t="str">
            <v>８ きのこ類</v>
          </cell>
          <cell r="D53"/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B54" t="str">
            <v>08013B</v>
          </cell>
          <cell r="C54" t="str">
            <v>08013</v>
          </cell>
          <cell r="D54" t="str">
            <v>しいたけ　乾しいたけ　乾</v>
          </cell>
          <cell r="E54" t="str">
            <v>B</v>
          </cell>
          <cell r="F54" t="str">
            <v>再分析</v>
          </cell>
          <cell r="G54" t="str">
            <v>たんぱく質変更</v>
          </cell>
          <cell r="H54" t="str">
            <v>脂質変更</v>
          </cell>
          <cell r="I54" t="str">
            <v>水分補正なし</v>
          </cell>
        </row>
        <row r="55">
          <cell r="B55" t="str">
            <v>08新02①A</v>
          </cell>
          <cell r="C55" t="str">
            <v>08新02</v>
          </cell>
          <cell r="D55" t="str">
            <v>しいたけ　乾しいたけ　水戻し</v>
          </cell>
          <cell r="E55" t="str">
            <v>新規①</v>
          </cell>
          <cell r="F55" t="str">
            <v>新規</v>
          </cell>
          <cell r="G55" t="str">
            <v>新規分析なし</v>
          </cell>
          <cell r="H55" t="str">
            <v>新規分析なし</v>
          </cell>
          <cell r="I55" t="str">
            <v>新規分析なし</v>
          </cell>
        </row>
        <row r="56">
          <cell r="B56" t="str">
            <v>08新03②A</v>
          </cell>
          <cell r="C56" t="str">
            <v>08新03</v>
          </cell>
          <cell r="D56" t="str">
            <v>しいたけ　乾しいたけ　水戻し　ゆで</v>
          </cell>
          <cell r="E56" t="str">
            <v>新規②</v>
          </cell>
          <cell r="F56" t="str">
            <v>新規</v>
          </cell>
          <cell r="G56" t="str">
            <v>新規分析なし</v>
          </cell>
          <cell r="H56" t="str">
            <v>新規分析なし</v>
          </cell>
          <cell r="I56" t="str">
            <v>新規分析なし</v>
          </cell>
        </row>
        <row r="57">
          <cell r="B57" t="str">
            <v>08新04②A</v>
          </cell>
          <cell r="C57" t="str">
            <v>08新04</v>
          </cell>
          <cell r="D57" t="str">
            <v>しいたけ　乾しいたけ　水戻し　油いため</v>
          </cell>
          <cell r="E57" t="str">
            <v>新規②</v>
          </cell>
          <cell r="F57" t="str">
            <v>新規</v>
          </cell>
          <cell r="G57" t="str">
            <v>新規分析なし</v>
          </cell>
          <cell r="H57" t="str">
            <v>新規分析なし</v>
          </cell>
          <cell r="I57" t="str">
            <v>新規分析なし</v>
          </cell>
        </row>
        <row r="58">
          <cell r="B58" t="str">
            <v>９ 藻類</v>
          </cell>
          <cell r="C58" t="str">
            <v>９ 藻類</v>
          </cell>
          <cell r="D58"/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>09040A</v>
          </cell>
          <cell r="C59" t="str">
            <v>09040</v>
          </cell>
          <cell r="D59" t="str">
            <v>わかめ、乾燥わかめ、素干し、乾</v>
          </cell>
          <cell r="E59" t="str">
            <v>A</v>
          </cell>
          <cell r="F59" t="str">
            <v>追加</v>
          </cell>
          <cell r="G59" t="str">
            <v>たんぱく質変更&amp;推計</v>
          </cell>
          <cell r="H59" t="str">
            <v>脂質変更&amp;推計</v>
          </cell>
          <cell r="I59" t="str">
            <v>分析なし（収載なし）</v>
          </cell>
        </row>
        <row r="60">
          <cell r="B60" t="str">
            <v>09041A</v>
          </cell>
          <cell r="C60" t="str">
            <v>09041</v>
          </cell>
          <cell r="D60" t="str">
            <v>わかめ、乾燥わかめ、素干し、水戻し</v>
          </cell>
          <cell r="E60" t="str">
            <v>A</v>
          </cell>
          <cell r="F60" t="str">
            <v>追加</v>
          </cell>
          <cell r="G60" t="str">
            <v>たんぱく質変更&amp;推計</v>
          </cell>
          <cell r="H60" t="str">
            <v>脂質変更なし</v>
          </cell>
          <cell r="I60" t="str">
            <v>分析なし（収載なし）</v>
          </cell>
        </row>
        <row r="61">
          <cell r="B61" t="str">
            <v>09新01②A</v>
          </cell>
          <cell r="C61" t="str">
            <v>09新01</v>
          </cell>
          <cell r="D61" t="str">
            <v>わかめ、乾燥わかめ、素干し、水煮</v>
          </cell>
          <cell r="E61" t="str">
            <v>新規②</v>
          </cell>
          <cell r="F61" t="str">
            <v>新規</v>
          </cell>
          <cell r="G61" t="str">
            <v>たんぱく質変更&amp;推計</v>
          </cell>
          <cell r="H61" t="str">
            <v>新規推計</v>
          </cell>
          <cell r="I61" t="str">
            <v>新規分析なし</v>
          </cell>
        </row>
        <row r="62">
          <cell r="B62" t="str">
            <v>09001A</v>
          </cell>
          <cell r="C62" t="str">
            <v>09001</v>
          </cell>
          <cell r="D62" t="str">
            <v>あおさ　素干し</v>
          </cell>
          <cell r="E62" t="str">
            <v>八訂</v>
          </cell>
          <cell r="F62" t="str">
            <v>再分析</v>
          </cell>
          <cell r="G62" t="str">
            <v>たんぱく質変更なし</v>
          </cell>
          <cell r="H62" t="str">
            <v>脂質変更なし</v>
          </cell>
          <cell r="I62" t="str">
            <v>分析なし（収載なし）</v>
          </cell>
        </row>
        <row r="63">
          <cell r="B63" t="str">
            <v>09002A</v>
          </cell>
          <cell r="C63" t="str">
            <v>09002</v>
          </cell>
          <cell r="D63" t="str">
            <v>あおのり　素干し</v>
          </cell>
          <cell r="E63" t="str">
            <v>八訂</v>
          </cell>
          <cell r="F63" t="str">
            <v>再分析</v>
          </cell>
          <cell r="G63" t="str">
            <v>たんぱく質変更なし</v>
          </cell>
          <cell r="H63" t="str">
            <v>脂質変更なし</v>
          </cell>
          <cell r="I63" t="str">
            <v>水分補正なし</v>
          </cell>
        </row>
        <row r="64">
          <cell r="B64" t="str">
            <v>09新05A</v>
          </cell>
          <cell r="C64" t="str">
            <v>09新05</v>
          </cell>
          <cell r="D64" t="str">
            <v>アカモク 素干し</v>
          </cell>
          <cell r="E64" t="str">
            <v>新規</v>
          </cell>
          <cell r="F64" t="str">
            <v>新規</v>
          </cell>
          <cell r="G64" t="str">
            <v>新規分析</v>
          </cell>
          <cell r="H64" t="str">
            <v>新規分析なし</v>
          </cell>
          <cell r="I64" t="str">
            <v>新規分析</v>
          </cell>
        </row>
        <row r="65">
          <cell r="B65" t="str">
            <v>09新06A</v>
          </cell>
          <cell r="C65" t="str">
            <v>09新06</v>
          </cell>
          <cell r="D65" t="str">
            <v>アカモク ゆで</v>
          </cell>
          <cell r="E65" t="str">
            <v>新規</v>
          </cell>
          <cell r="F65" t="str">
            <v>新規</v>
          </cell>
          <cell r="G65" t="str">
            <v>新規分析</v>
          </cell>
          <cell r="H65" t="str">
            <v>新規分析なし</v>
          </cell>
          <cell r="I65" t="str">
            <v>新規分析</v>
          </cell>
        </row>
        <row r="66">
          <cell r="B66" t="str">
            <v>09003A</v>
          </cell>
          <cell r="C66" t="str">
            <v>09003</v>
          </cell>
          <cell r="D66" t="str">
            <v>あまのり　ほしのり</v>
          </cell>
          <cell r="E66" t="str">
            <v>八訂</v>
          </cell>
          <cell r="F66" t="str">
            <v>再分析</v>
          </cell>
          <cell r="G66" t="str">
            <v>たんぱく質変更なし</v>
          </cell>
          <cell r="H66" t="str">
            <v>脂質変更なし</v>
          </cell>
          <cell r="I66" t="str">
            <v>水分補正なし</v>
          </cell>
        </row>
        <row r="67">
          <cell r="B67" t="str">
            <v>09004A</v>
          </cell>
          <cell r="C67" t="str">
            <v>09004</v>
          </cell>
          <cell r="D67" t="str">
            <v>あまのり　焼きのり</v>
          </cell>
          <cell r="E67" t="str">
            <v>八訂</v>
          </cell>
          <cell r="F67" t="str">
            <v>再分析</v>
          </cell>
          <cell r="G67" t="str">
            <v>たんぱく質変更なし</v>
          </cell>
          <cell r="H67" t="str">
            <v>脂質変更なし</v>
          </cell>
          <cell r="I67" t="str">
            <v>水分補正なし</v>
          </cell>
        </row>
        <row r="68">
          <cell r="B68" t="str">
            <v>09005A</v>
          </cell>
          <cell r="C68" t="str">
            <v>09005</v>
          </cell>
          <cell r="D68" t="str">
            <v>あまのり　味付けのり</v>
          </cell>
          <cell r="E68" t="str">
            <v>八訂</v>
          </cell>
          <cell r="F68" t="str">
            <v>追加</v>
          </cell>
          <cell r="G68" t="str">
            <v>たんぱく質変更なし</v>
          </cell>
          <cell r="H68" t="str">
            <v>推計→新規分析</v>
          </cell>
          <cell r="I68" t="str">
            <v>水分補正なし</v>
          </cell>
        </row>
        <row r="69">
          <cell r="B69" t="str">
            <v>09006A</v>
          </cell>
          <cell r="C69" t="str">
            <v>09006</v>
          </cell>
          <cell r="D69" t="str">
            <v>あらめ　蒸し干し</v>
          </cell>
          <cell r="E69" t="str">
            <v>八訂</v>
          </cell>
          <cell r="F69" t="str">
            <v>追加</v>
          </cell>
          <cell r="G69" t="str">
            <v>推計→新規分析</v>
          </cell>
          <cell r="H69" t="str">
            <v>推計→新規分析</v>
          </cell>
          <cell r="I69" t="str">
            <v>分析なし（収載なし）</v>
          </cell>
        </row>
        <row r="70">
          <cell r="B70" t="str">
            <v>09007A</v>
          </cell>
          <cell r="C70" t="str">
            <v>09007</v>
          </cell>
          <cell r="D70" t="str">
            <v>いわのり　素干し</v>
          </cell>
          <cell r="E70" t="str">
            <v>八訂</v>
          </cell>
          <cell r="F70" t="str">
            <v>追加</v>
          </cell>
          <cell r="G70" t="str">
            <v>推計→新規分析</v>
          </cell>
          <cell r="H70" t="str">
            <v>推計→新規分析</v>
          </cell>
          <cell r="I70" t="str">
            <v>水分補正なし</v>
          </cell>
        </row>
        <row r="71">
          <cell r="B71" t="str">
            <v>09008A</v>
          </cell>
          <cell r="C71" t="str">
            <v>09008</v>
          </cell>
          <cell r="D71" t="str">
            <v>えごのり　素干し</v>
          </cell>
          <cell r="E71" t="str">
            <v>八訂</v>
          </cell>
          <cell r="F71" t="str">
            <v>再分析</v>
          </cell>
          <cell r="G71" t="str">
            <v>分析なし（収載なし）</v>
          </cell>
          <cell r="H71" t="str">
            <v>分析なし（収載なし）</v>
          </cell>
          <cell r="I71" t="str">
            <v>分析なし（収載なし）</v>
          </cell>
        </row>
        <row r="72">
          <cell r="B72" t="str">
            <v>09009A</v>
          </cell>
          <cell r="C72" t="str">
            <v>09009</v>
          </cell>
          <cell r="D72" t="str">
            <v>えごのり　おきうと</v>
          </cell>
          <cell r="E72" t="str">
            <v>八訂</v>
          </cell>
          <cell r="F72" t="str">
            <v>再分析</v>
          </cell>
          <cell r="G72" t="str">
            <v>分析なし（収載なし）</v>
          </cell>
          <cell r="H72" t="str">
            <v>分析なし（収載なし）</v>
          </cell>
          <cell r="I72" t="str">
            <v>分析なし（収載なし）</v>
          </cell>
        </row>
        <row r="73">
          <cell r="B73" t="str">
            <v>09011A</v>
          </cell>
          <cell r="C73" t="str">
            <v>09011</v>
          </cell>
          <cell r="D73" t="str">
            <v>かわのり　素干し</v>
          </cell>
          <cell r="E73" t="str">
            <v>八訂</v>
          </cell>
          <cell r="F73" t="str">
            <v>再分析</v>
          </cell>
          <cell r="G73" t="str">
            <v>たんぱく質変更なし</v>
          </cell>
          <cell r="H73" t="str">
            <v>脂質変更なし</v>
          </cell>
          <cell r="I73" t="str">
            <v>水分補正なし</v>
          </cell>
        </row>
        <row r="74">
          <cell r="B74" t="str">
            <v>１０ 魚介類</v>
          </cell>
          <cell r="C74" t="str">
            <v>１０ 魚介類</v>
          </cell>
          <cell r="D74"/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</row>
        <row r="75">
          <cell r="B75" t="str">
            <v>10新01A</v>
          </cell>
          <cell r="C75" t="str">
            <v>10新01</v>
          </cell>
          <cell r="D75" t="str">
            <v>＜魚類＞（あじ類）にしまあじ、開き干し</v>
          </cell>
          <cell r="E75" t="str">
            <v>新規</v>
          </cell>
          <cell r="F75" t="str">
            <v>新規</v>
          </cell>
          <cell r="G75" t="str">
            <v>新規分析</v>
          </cell>
          <cell r="H75" t="str">
            <v>新規分析</v>
          </cell>
          <cell r="I75" t="str">
            <v>新規分析なし</v>
          </cell>
        </row>
        <row r="76">
          <cell r="B76" t="str">
            <v>10新02A</v>
          </cell>
          <cell r="C76" t="str">
            <v>10新02</v>
          </cell>
          <cell r="D76" t="str">
            <v>＜魚類＞(あじ類)にしまあじ、開き干し、焼き</v>
          </cell>
          <cell r="E76" t="str">
            <v>新規</v>
          </cell>
          <cell r="F76" t="str">
            <v>新規</v>
          </cell>
          <cell r="G76" t="str">
            <v>新規分析</v>
          </cell>
          <cell r="H76" t="str">
            <v>新規分析</v>
          </cell>
          <cell r="I76" t="str">
            <v>新規分析なし</v>
          </cell>
        </row>
        <row r="77">
          <cell r="B77" t="str">
            <v>10新03A</v>
          </cell>
          <cell r="C77" t="str">
            <v>10新03</v>
          </cell>
          <cell r="D77" t="str">
            <v>＜魚類＞（まぐろ類）くろまぐろ（養殖（畜養））、脂身、生</v>
          </cell>
          <cell r="E77" t="str">
            <v>新規</v>
          </cell>
          <cell r="F77" t="str">
            <v>新規</v>
          </cell>
          <cell r="G77" t="str">
            <v>新規分析</v>
          </cell>
          <cell r="H77" t="str">
            <v>新規分析</v>
          </cell>
          <cell r="I77" t="str">
            <v>新規分析なし</v>
          </cell>
        </row>
        <row r="78">
          <cell r="B78" t="str">
            <v>10新04A</v>
          </cell>
          <cell r="C78" t="str">
            <v>10新04</v>
          </cell>
          <cell r="D78" t="str">
            <v>＜魚類＞（まぐろ類）くろまぐろ（養殖（畜養））、脂身、水煮</v>
          </cell>
          <cell r="E78" t="str">
            <v>新規</v>
          </cell>
          <cell r="F78" t="str">
            <v>新規</v>
          </cell>
          <cell r="G78" t="str">
            <v>新規分析</v>
          </cell>
          <cell r="H78" t="str">
            <v>新規分析</v>
          </cell>
          <cell r="I78" t="str">
            <v>新規分析なし</v>
          </cell>
        </row>
        <row r="79">
          <cell r="B79" t="str">
            <v>10新05A</v>
          </cell>
          <cell r="C79" t="str">
            <v>10新05</v>
          </cell>
          <cell r="D79" t="str">
            <v>＜魚類＞（まぐろ類）くろまぐろ（養殖（畜養））、脂身、蒸し</v>
          </cell>
          <cell r="E79" t="str">
            <v>新規</v>
          </cell>
          <cell r="F79" t="str">
            <v>新規</v>
          </cell>
          <cell r="G79" t="str">
            <v>新規分析</v>
          </cell>
          <cell r="H79" t="str">
            <v>新規分析</v>
          </cell>
          <cell r="I79" t="str">
            <v>新規分析なし</v>
          </cell>
        </row>
        <row r="80">
          <cell r="B80" t="str">
            <v>10新06A</v>
          </cell>
          <cell r="C80" t="str">
            <v>10新06</v>
          </cell>
          <cell r="D80" t="str">
            <v>＜魚類＞（まぐろ類）くろまぐろ（養殖（畜養））、脂身、電子レンジ調理</v>
          </cell>
          <cell r="E80" t="str">
            <v>新規</v>
          </cell>
          <cell r="F80" t="str">
            <v>新規</v>
          </cell>
          <cell r="G80" t="str">
            <v>新規分析</v>
          </cell>
          <cell r="H80" t="str">
            <v>新規分析</v>
          </cell>
          <cell r="I80" t="str">
            <v>新規分析なし</v>
          </cell>
        </row>
        <row r="81">
          <cell r="B81" t="str">
            <v>10新07A</v>
          </cell>
          <cell r="C81" t="str">
            <v>10新07</v>
          </cell>
          <cell r="D81" t="str">
            <v>＜魚類＞（まぐろ類）くろまぐろ（養殖（畜養））、脂身、焼き</v>
          </cell>
          <cell r="E81" t="str">
            <v>新規</v>
          </cell>
          <cell r="F81" t="str">
            <v>新規</v>
          </cell>
          <cell r="G81" t="str">
            <v>新規分析</v>
          </cell>
          <cell r="H81" t="str">
            <v>新規分析</v>
          </cell>
          <cell r="I81" t="str">
            <v>新規分析なし</v>
          </cell>
        </row>
        <row r="82">
          <cell r="B82" t="str">
            <v>10新08A</v>
          </cell>
          <cell r="C82" t="str">
            <v>10新08</v>
          </cell>
          <cell r="D82" t="str">
            <v>＜魚類＞（まぐろ類）くろまぐろ（養殖（畜養））、脂身、ソテー</v>
          </cell>
          <cell r="E82" t="str">
            <v>新規</v>
          </cell>
          <cell r="F82" t="str">
            <v>新規</v>
          </cell>
          <cell r="G82" t="str">
            <v>新規分析</v>
          </cell>
          <cell r="H82" t="str">
            <v>新規分析</v>
          </cell>
          <cell r="I82" t="str">
            <v>新規分析なし</v>
          </cell>
        </row>
        <row r="83">
          <cell r="B83" t="str">
            <v>10新09②A</v>
          </cell>
          <cell r="C83" t="str">
            <v>10新09</v>
          </cell>
          <cell r="D83" t="str">
            <v>＜魚類＞（まぐろ類）くろまぐろ（養殖（畜養））、脂身、天ぷら</v>
          </cell>
          <cell r="E83" t="str">
            <v>新規②</v>
          </cell>
          <cell r="F83" t="str">
            <v>新規</v>
          </cell>
          <cell r="G83" t="str">
            <v>新規分析</v>
          </cell>
          <cell r="H83" t="str">
            <v>新規分析</v>
          </cell>
          <cell r="I83" t="str">
            <v>新規分析なし</v>
          </cell>
        </row>
        <row r="84">
          <cell r="B84" t="str">
            <v>10281B</v>
          </cell>
          <cell r="C84" t="str">
            <v>10281</v>
          </cell>
          <cell r="D84" t="str">
            <v>＜貝類＞あさり、生</v>
          </cell>
          <cell r="E84" t="str">
            <v>B</v>
          </cell>
          <cell r="F84" t="str">
            <v>再分析</v>
          </cell>
          <cell r="G84" t="str">
            <v>たんぱく質変更</v>
          </cell>
          <cell r="H84" t="str">
            <v>分析方法変更→追加分析</v>
          </cell>
          <cell r="I84" t="str">
            <v>分析なし（収載なし）</v>
          </cell>
        </row>
        <row r="85">
          <cell r="B85" t="str">
            <v>10新10A</v>
          </cell>
          <cell r="C85" t="str">
            <v>10新10</v>
          </cell>
          <cell r="D85" t="str">
            <v>＜貝類＞あさり、蒸し</v>
          </cell>
          <cell r="E85" t="str">
            <v>新規</v>
          </cell>
          <cell r="F85" t="str">
            <v>新規</v>
          </cell>
          <cell r="G85" t="str">
            <v>新規推計</v>
          </cell>
          <cell r="H85" t="str">
            <v>新規分析</v>
          </cell>
          <cell r="I85" t="str">
            <v>新規分析なし</v>
          </cell>
        </row>
        <row r="86">
          <cell r="B86" t="str">
            <v>10345A</v>
          </cell>
          <cell r="C86" t="str">
            <v>10345</v>
          </cell>
          <cell r="D86" t="str">
            <v>＜いか・たこ類＞（いか類）するめいか、皮つき、生</v>
          </cell>
          <cell r="E86" t="str">
            <v>A</v>
          </cell>
          <cell r="F86" t="str">
            <v>追加</v>
          </cell>
          <cell r="G86" t="str">
            <v>たんぱく質変更&amp;構成比計算</v>
          </cell>
          <cell r="H86" t="str">
            <v>分析方法変更→追加分析</v>
          </cell>
          <cell r="I86" t="str">
            <v>分析なし（収載なし）</v>
          </cell>
        </row>
        <row r="87">
          <cell r="B87" t="str">
            <v>10新11A</v>
          </cell>
          <cell r="C87" t="str">
            <v>10新11</v>
          </cell>
          <cell r="D87" t="str">
            <v>＜いか・たこ類＞（いか類）するめいか、皮なし、生</v>
          </cell>
          <cell r="E87" t="str">
            <v>新規</v>
          </cell>
          <cell r="F87" t="str">
            <v>新規</v>
          </cell>
          <cell r="G87" t="str">
            <v>新規&amp;構成比算出</v>
          </cell>
          <cell r="H87" t="str">
            <v>新規分析</v>
          </cell>
          <cell r="I87" t="str">
            <v>新規分析なし</v>
          </cell>
        </row>
        <row r="88">
          <cell r="B88" t="str">
            <v>10新12A②</v>
          </cell>
          <cell r="C88" t="str">
            <v>10新12</v>
          </cell>
          <cell r="D88" t="str">
            <v>＜いか・たこ類＞（いか類）するめいか、皮なし、フライ</v>
          </cell>
          <cell r="E88" t="str">
            <v>新規②</v>
          </cell>
          <cell r="F88" t="str">
            <v>新規</v>
          </cell>
          <cell r="G88" t="str">
            <v>分析なし</v>
          </cell>
          <cell r="H88" t="str">
            <v>新規分析</v>
          </cell>
          <cell r="I88" t="str">
            <v>新規分析なし</v>
          </cell>
        </row>
        <row r="89">
          <cell r="B89" t="str">
            <v>10361B</v>
          </cell>
          <cell r="C89" t="str">
            <v>10361</v>
          </cell>
          <cell r="D89" t="str">
            <v>＜いか・たこ類＞（たこ類)まだこ、皮つき、生</v>
          </cell>
          <cell r="E89" t="str">
            <v>B</v>
          </cell>
          <cell r="F89" t="str">
            <v>追加</v>
          </cell>
          <cell r="G89" t="str">
            <v>たんぱく質変更</v>
          </cell>
          <cell r="H89" t="str">
            <v>分析方法変更→追加分析</v>
          </cell>
          <cell r="I89" t="str">
            <v>分析なし（収載なし）</v>
          </cell>
        </row>
        <row r="90">
          <cell r="B90" t="str">
            <v>10新13①A</v>
          </cell>
          <cell r="C90" t="str">
            <v>10新13</v>
          </cell>
          <cell r="D90" t="str">
            <v>＜いか・たこ類＞（たこ類)まだこ、皮なし、生</v>
          </cell>
          <cell r="E90" t="str">
            <v>新規</v>
          </cell>
          <cell r="F90" t="str">
            <v>新規</v>
          </cell>
          <cell r="G90" t="str">
            <v>分析なし</v>
          </cell>
          <cell r="H90" t="str">
            <v>新規分析</v>
          </cell>
          <cell r="I90" t="str">
            <v>新規分析なし</v>
          </cell>
        </row>
        <row r="91">
          <cell r="B91" t="str">
            <v>10新16②A</v>
          </cell>
          <cell r="C91" t="str">
            <v>10新16</v>
          </cell>
          <cell r="D91" t="str">
            <v>＜いか・たこ類＞（たこ類）まだこ、蒸し</v>
          </cell>
          <cell r="E91" t="str">
            <v>新規</v>
          </cell>
          <cell r="F91" t="str">
            <v>新規</v>
          </cell>
          <cell r="G91" t="str">
            <v>分析なし</v>
          </cell>
          <cell r="H91" t="str">
            <v>新規分析</v>
          </cell>
          <cell r="I91" t="str">
            <v>新規分析なし</v>
          </cell>
        </row>
        <row r="92">
          <cell r="B92" t="str">
            <v>10新14②A</v>
          </cell>
          <cell r="C92" t="str">
            <v>10新14</v>
          </cell>
          <cell r="D92" t="str">
            <v>＜いか・たこ類＞（たこ類）まだこ、蒸し、油いため</v>
          </cell>
          <cell r="E92" t="str">
            <v>新規②</v>
          </cell>
          <cell r="F92" t="str">
            <v>新規</v>
          </cell>
          <cell r="G92" t="str">
            <v>分析なし</v>
          </cell>
          <cell r="H92" t="str">
            <v>新規分析</v>
          </cell>
          <cell r="I92" t="str">
            <v>新規分析なし</v>
          </cell>
        </row>
        <row r="93">
          <cell r="B93" t="str">
            <v>10新15②A</v>
          </cell>
          <cell r="C93" t="str">
            <v>10新15</v>
          </cell>
          <cell r="D93" t="str">
            <v>＜いか・たこ類＞（たこ類）まだこ、蒸し、素揚げ</v>
          </cell>
          <cell r="E93" t="str">
            <v xml:space="preserve">新規② </v>
          </cell>
          <cell r="F93" t="str">
            <v>新規</v>
          </cell>
          <cell r="G93" t="str">
            <v>分析なし</v>
          </cell>
          <cell r="H93" t="str">
            <v>新規分析</v>
          </cell>
          <cell r="I93" t="str">
            <v>新規分析なし</v>
          </cell>
        </row>
        <row r="94">
          <cell r="B94" t="str">
            <v>10381A</v>
          </cell>
          <cell r="C94" t="str">
            <v>10381</v>
          </cell>
          <cell r="D94" t="str">
            <v>＜水産練り製品＞焼き竹輪</v>
          </cell>
          <cell r="E94" t="str">
            <v>A</v>
          </cell>
          <cell r="F94" t="str">
            <v>追加</v>
          </cell>
          <cell r="G94" t="str">
            <v>推計→新規分析</v>
          </cell>
          <cell r="H94" t="str">
            <v>分析方法変更→追加分析</v>
          </cell>
          <cell r="I94" t="str">
            <v>収載なし→新規分析</v>
          </cell>
        </row>
        <row r="95">
          <cell r="B95" t="str">
            <v>10386A</v>
          </cell>
          <cell r="C95" t="str">
            <v>10386</v>
          </cell>
          <cell r="D95" t="str">
            <v>＜水産練り製品＞さつま揚げ</v>
          </cell>
          <cell r="E95" t="str">
            <v>A</v>
          </cell>
          <cell r="F95" t="str">
            <v>追加</v>
          </cell>
          <cell r="G95" t="str">
            <v>新規分析</v>
          </cell>
          <cell r="H95" t="str">
            <v>分析方法変更→追加分析</v>
          </cell>
          <cell r="I95" t="str">
            <v>収載なし→新規分析</v>
          </cell>
        </row>
        <row r="96">
          <cell r="B96" t="str">
            <v>１１ 肉類</v>
          </cell>
          <cell r="C96" t="str">
            <v>１１ 肉類</v>
          </cell>
          <cell r="D96"/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B97" t="str">
            <v>11101A</v>
          </cell>
          <cell r="C97" t="str">
            <v>11101</v>
          </cell>
          <cell r="D97" t="str">
            <v>＜畜肉類＞うし［副生物］腱、ゆで</v>
          </cell>
          <cell r="E97" t="str">
            <v>A</v>
          </cell>
          <cell r="F97" t="str">
            <v>追加</v>
          </cell>
          <cell r="G97" t="str">
            <v>新規分析</v>
          </cell>
          <cell r="H97" t="str">
            <v>追加分析</v>
          </cell>
          <cell r="I97" t="str">
            <v>収載なし→新規分析</v>
          </cell>
        </row>
        <row r="98">
          <cell r="B98" t="str">
            <v>11新01A</v>
          </cell>
          <cell r="C98" t="str">
            <v>11新01</v>
          </cell>
          <cell r="D98" t="str">
            <v>＜畜肉類＞ぶた［副生物］ネック(豚トロ)、生</v>
          </cell>
          <cell r="E98" t="str">
            <v>新規</v>
          </cell>
          <cell r="F98" t="str">
            <v>新規</v>
          </cell>
          <cell r="G98" t="str">
            <v>新規分析</v>
          </cell>
          <cell r="H98" t="str">
            <v>新規分析</v>
          </cell>
          <cell r="I98" t="str">
            <v>新規分析</v>
          </cell>
        </row>
        <row r="99">
          <cell r="B99" t="str">
            <v>11新02A</v>
          </cell>
          <cell r="C99" t="str">
            <v>11新02</v>
          </cell>
          <cell r="D99" t="str">
            <v>＜畜肉類＞ぶた［副生物］ネック(豚トロ)、焼き</v>
          </cell>
          <cell r="E99" t="str">
            <v>新規</v>
          </cell>
          <cell r="F99" t="str">
            <v>新規</v>
          </cell>
          <cell r="G99" t="str">
            <v>新規分析</v>
          </cell>
          <cell r="H99" t="str">
            <v>新規分析</v>
          </cell>
          <cell r="I99" t="str">
            <v>新規分析</v>
          </cell>
        </row>
        <row r="100">
          <cell r="B100" t="str">
            <v>11183B</v>
          </cell>
          <cell r="C100" t="str">
            <v>11183</v>
          </cell>
          <cell r="D100" t="str">
            <v>＜畜肉類＞ぶた［ベーコン類］ベーコン、生</v>
          </cell>
          <cell r="E100" t="str">
            <v>B</v>
          </cell>
          <cell r="F100" t="str">
            <v>追加</v>
          </cell>
          <cell r="G100" t="str">
            <v>追加分析</v>
          </cell>
          <cell r="H100" t="str">
            <v>追加分析</v>
          </cell>
          <cell r="I100" t="str">
            <v>追加分析</v>
          </cell>
        </row>
        <row r="101">
          <cell r="B101" t="str">
            <v>11新03A</v>
          </cell>
          <cell r="C101" t="str">
            <v>11新03</v>
          </cell>
          <cell r="D101" t="str">
            <v>＜畜肉類＞ぶた［ベーコン類］ベーコン、ゆで</v>
          </cell>
          <cell r="E101" t="str">
            <v>新規</v>
          </cell>
          <cell r="F101" t="str">
            <v>新規</v>
          </cell>
          <cell r="G101" t="str">
            <v>新規分析</v>
          </cell>
          <cell r="H101" t="str">
            <v>新規分析</v>
          </cell>
          <cell r="I101" t="str">
            <v>新規分析</v>
          </cell>
        </row>
        <row r="102">
          <cell r="B102" t="str">
            <v>11新04A</v>
          </cell>
          <cell r="C102" t="str">
            <v>11新04</v>
          </cell>
          <cell r="D102" t="str">
            <v>＜畜肉類＞ぶた［ベーコン類］ベーコン、焼き</v>
          </cell>
          <cell r="E102" t="str">
            <v>新規</v>
          </cell>
          <cell r="F102" t="str">
            <v>新規</v>
          </cell>
          <cell r="G102" t="str">
            <v>新規分析</v>
          </cell>
          <cell r="H102" t="str">
            <v>新規分析</v>
          </cell>
          <cell r="I102" t="str">
            <v>新規分析</v>
          </cell>
        </row>
        <row r="103">
          <cell r="B103" t="str">
            <v>11新05A</v>
          </cell>
          <cell r="C103" t="str">
            <v>11新05</v>
          </cell>
          <cell r="D103" t="str">
            <v>＜畜肉類＞ぶた［ベーコン類］ベーコン、油いため</v>
          </cell>
          <cell r="E103" t="str">
            <v>新規</v>
          </cell>
          <cell r="F103" t="str">
            <v>新規</v>
          </cell>
          <cell r="G103" t="str">
            <v>新規分析</v>
          </cell>
          <cell r="H103" t="str">
            <v>新規分析</v>
          </cell>
          <cell r="I103" t="str">
            <v>新規分析</v>
          </cell>
        </row>
        <row r="104">
          <cell r="B104" t="str">
            <v>11新06A</v>
          </cell>
          <cell r="C104" t="str">
            <v>11新06</v>
          </cell>
          <cell r="D104" t="str">
            <v>＜畜肉類＞ぶた［ソーセージ類］ランチョンミート</v>
          </cell>
          <cell r="E104" t="str">
            <v>新規</v>
          </cell>
          <cell r="F104" t="str">
            <v>新規</v>
          </cell>
          <cell r="G104" t="str">
            <v>新規分析</v>
          </cell>
          <cell r="H104" t="str">
            <v>新規分析</v>
          </cell>
          <cell r="I104" t="str">
            <v>新規分析</v>
          </cell>
        </row>
        <row r="105">
          <cell r="B105" t="str">
            <v>11030A</v>
          </cell>
          <cell r="C105" t="str">
            <v>11030</v>
          </cell>
          <cell r="D105" t="str">
            <v>＜畜肉類＞うし　［乳用肥育牛肉］　かた　脂身つき　生</v>
          </cell>
          <cell r="E105" t="str">
            <v>A</v>
          </cell>
          <cell r="F105" t="str">
            <v>計算</v>
          </cell>
          <cell r="G105" t="str">
            <v>構成比で計算</v>
          </cell>
          <cell r="H105" t="str">
            <v>構成比で計算</v>
          </cell>
          <cell r="I105" t="str">
            <v>新規分析（構成比計算）</v>
          </cell>
        </row>
        <row r="106">
          <cell r="B106" t="str">
            <v>11新規焼きA</v>
          </cell>
          <cell r="C106" t="str">
            <v>11新規焼き</v>
          </cell>
          <cell r="D106" t="str">
            <v>＜畜肉類＞うし　［乳用肥育牛肉］　かた　脂身つき、焼き</v>
          </cell>
          <cell r="E106" t="str">
            <v>新規</v>
          </cell>
          <cell r="F106" t="str">
            <v>計算</v>
          </cell>
          <cell r="G106" t="str">
            <v>構成比で計算</v>
          </cell>
          <cell r="H106" t="str">
            <v>構成比で計算</v>
          </cell>
          <cell r="I106" t="str">
            <v>新規分析なし</v>
          </cell>
        </row>
        <row r="107">
          <cell r="B107" t="str">
            <v>11新規ゆでA</v>
          </cell>
          <cell r="C107" t="str">
            <v>11新規ゆで</v>
          </cell>
          <cell r="D107" t="str">
            <v>＜畜肉類＞うし　［乳用肥育牛肉］　かた　脂身つき、ゆで</v>
          </cell>
          <cell r="E107" t="str">
            <v>新規</v>
          </cell>
          <cell r="F107" t="str">
            <v>計算</v>
          </cell>
          <cell r="G107" t="str">
            <v>構成比で計算</v>
          </cell>
          <cell r="H107" t="str">
            <v>構成比で計算</v>
          </cell>
          <cell r="I107" t="str">
            <v>新規分析なし</v>
          </cell>
        </row>
        <row r="108">
          <cell r="B108" t="str">
            <v>11032A</v>
          </cell>
          <cell r="C108" t="str">
            <v>11032</v>
          </cell>
          <cell r="D108" t="str">
            <v>＜畜肉類＞うし　［乳用肥育牛肉］　かた　赤肉　生</v>
          </cell>
          <cell r="E108" t="str">
            <v>A</v>
          </cell>
          <cell r="F108" t="str">
            <v>再分析</v>
          </cell>
          <cell r="G108" t="str">
            <v>新規分析</v>
          </cell>
          <cell r="H108" t="str">
            <v>新規分析</v>
          </cell>
          <cell r="I108" t="str">
            <v>収載なし→新規収載</v>
          </cell>
        </row>
        <row r="109">
          <cell r="B109" t="str">
            <v>11新07A</v>
          </cell>
          <cell r="C109" t="str">
            <v>11新07</v>
          </cell>
          <cell r="D109" t="str">
            <v>＜畜肉類＞うし　［乳用肥育牛肉］　かた　赤肉、焼き</v>
          </cell>
          <cell r="E109" t="str">
            <v>新規</v>
          </cell>
          <cell r="F109" t="str">
            <v>再分析</v>
          </cell>
          <cell r="G109" t="str">
            <v>新規分析</v>
          </cell>
          <cell r="H109" t="str">
            <v>新規分析</v>
          </cell>
          <cell r="I109" t="str">
            <v>新規分析なし</v>
          </cell>
        </row>
        <row r="110">
          <cell r="B110" t="str">
            <v>11新08A</v>
          </cell>
          <cell r="C110" t="str">
            <v>11新08</v>
          </cell>
          <cell r="D110" t="str">
            <v>＜畜肉類＞うし　［乳用肥育牛肉］　かた　赤肉、ゆで</v>
          </cell>
          <cell r="E110" t="str">
            <v>新規</v>
          </cell>
          <cell r="F110" t="str">
            <v>再分析</v>
          </cell>
          <cell r="G110" t="str">
            <v>新規分析</v>
          </cell>
          <cell r="H110" t="str">
            <v>新規分析</v>
          </cell>
          <cell r="I110" t="str">
            <v>新規分析なし</v>
          </cell>
        </row>
        <row r="111">
          <cell r="B111" t="str">
            <v>11033A</v>
          </cell>
          <cell r="C111" t="str">
            <v>11033</v>
          </cell>
          <cell r="D111" t="str">
            <v>＜畜肉類＞うし　［乳用肥育牛肉］　かた　脂身　生</v>
          </cell>
          <cell r="E111" t="str">
            <v>A</v>
          </cell>
          <cell r="F111" t="str">
            <v>再分析</v>
          </cell>
          <cell r="G111" t="str">
            <v>新規分析</v>
          </cell>
          <cell r="H111" t="str">
            <v>新規分析</v>
          </cell>
          <cell r="I111" t="str">
            <v>収載なし→新規収載</v>
          </cell>
        </row>
        <row r="112">
          <cell r="B112" t="str">
            <v>11新09A</v>
          </cell>
          <cell r="C112" t="str">
            <v>11新09</v>
          </cell>
          <cell r="D112" t="str">
            <v>＜畜肉類＞うし　［乳用肥育牛肉］　かた　脂身、焼き</v>
          </cell>
          <cell r="E112" t="str">
            <v>新規</v>
          </cell>
          <cell r="F112" t="str">
            <v>再分析</v>
          </cell>
          <cell r="G112" t="str">
            <v>新規分析</v>
          </cell>
          <cell r="H112" t="str">
            <v>新規分析</v>
          </cell>
          <cell r="I112" t="str">
            <v>新規分析なし</v>
          </cell>
        </row>
        <row r="113">
          <cell r="B113" t="str">
            <v>11新10A</v>
          </cell>
          <cell r="C113" t="str">
            <v>11新10</v>
          </cell>
          <cell r="D113" t="str">
            <v>＜畜肉類＞うし　［乳用肥育牛肉］　かた　脂身、ゆで</v>
          </cell>
          <cell r="E113" t="str">
            <v>新規</v>
          </cell>
          <cell r="F113" t="str">
            <v>再分析</v>
          </cell>
          <cell r="G113" t="str">
            <v>新規分析</v>
          </cell>
          <cell r="H113" t="str">
            <v>新規分析</v>
          </cell>
          <cell r="I113" t="str">
            <v>新規分析なし</v>
          </cell>
        </row>
        <row r="114">
          <cell r="B114" t="str">
            <v>11新11A</v>
          </cell>
          <cell r="C114" t="str">
            <v>11新11</v>
          </cell>
          <cell r="D114" t="str">
            <v>＜畜肉類＞しか　ほんしゅうじか　赤肉　生</v>
          </cell>
          <cell r="E114" t="str">
            <v>新規</v>
          </cell>
          <cell r="F114" t="str">
            <v>新規</v>
          </cell>
          <cell r="G114" t="str">
            <v>新規分析</v>
          </cell>
          <cell r="H114" t="str">
            <v>新規分析</v>
          </cell>
          <cell r="I114" t="str">
            <v>新規分析</v>
          </cell>
        </row>
        <row r="115">
          <cell r="B115" t="str">
            <v>11181A</v>
          </cell>
          <cell r="C115" t="str">
            <v>11181</v>
          </cell>
          <cell r="D115" t="str">
            <v>＜畜肉類＞ぶた　［ハム類］　生ハム　促成</v>
          </cell>
          <cell r="E115" t="str">
            <v>八訂</v>
          </cell>
          <cell r="F115" t="str">
            <v>収載値検討</v>
          </cell>
          <cell r="G115" t="str">
            <v/>
          </cell>
          <cell r="H115" t="str">
            <v/>
          </cell>
          <cell r="I115" t="str">
            <v/>
          </cell>
        </row>
        <row r="116">
          <cell r="B116" t="str">
            <v>１７　調味料及び香辛料類</v>
          </cell>
          <cell r="C116" t="str">
            <v>１７　調味料及び香辛料類</v>
          </cell>
          <cell r="D116"/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B117" t="str">
            <v>17022</v>
          </cell>
          <cell r="C117" t="str">
            <v>17022</v>
          </cell>
          <cell r="D117" t="str">
            <v>＜調味料類＞（だし類）　しいたけだし</v>
          </cell>
          <cell r="E117" t="str">
            <v>A</v>
          </cell>
          <cell r="F117" t="str">
            <v>再分析</v>
          </cell>
          <cell r="G117" t="str">
            <v>分析なし（収載なし）</v>
          </cell>
          <cell r="H117" t="str">
            <v>分析なし（収載なし）</v>
          </cell>
          <cell r="I117" t="str">
            <v>分析なし（収載なし）</v>
          </cell>
        </row>
        <row r="118">
          <cell r="B118" t="str">
            <v>１８　調理加工食品類</v>
          </cell>
          <cell r="C118" t="str">
            <v>１８　調理加工食品類</v>
          </cell>
          <cell r="D118"/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B119" t="str">
            <v>18新12A</v>
          </cell>
          <cell r="C119" t="str">
            <v>18新12</v>
          </cell>
          <cell r="D119" t="str">
            <v>お好み焼き（冷凍）（調理後）</v>
          </cell>
          <cell r="E119" t="str">
            <v>新規</v>
          </cell>
          <cell r="F119" t="str">
            <v>新規</v>
          </cell>
          <cell r="G119" t="str">
            <v>新規分析なし</v>
          </cell>
          <cell r="H119" t="str">
            <v>新規分析なし</v>
          </cell>
          <cell r="I119" t="str">
            <v>新規分析</v>
          </cell>
        </row>
        <row r="120">
          <cell r="B120" t="str">
            <v>18新13A</v>
          </cell>
          <cell r="C120" t="str">
            <v>18新13</v>
          </cell>
          <cell r="D120" t="str">
            <v>かきフライ（冷凍）（調理後）</v>
          </cell>
          <cell r="E120" t="str">
            <v>新規</v>
          </cell>
          <cell r="F120" t="str">
            <v>新規</v>
          </cell>
          <cell r="G120" t="str">
            <v>新規分析</v>
          </cell>
          <cell r="H120" t="str">
            <v>新規分析</v>
          </cell>
          <cell r="I120" t="str">
            <v>新規分析</v>
          </cell>
        </row>
        <row r="121">
          <cell r="B121" t="str">
            <v>18新14A</v>
          </cell>
          <cell r="C121" t="str">
            <v>18新14</v>
          </cell>
          <cell r="D121" t="str">
            <v>チャーハン（冷凍）（調理後）</v>
          </cell>
          <cell r="E121" t="str">
            <v>新規</v>
          </cell>
          <cell r="F121" t="str">
            <v>新規</v>
          </cell>
          <cell r="G121" t="str">
            <v>新規分析なし</v>
          </cell>
          <cell r="H121" t="str">
            <v>新規分析なし</v>
          </cell>
          <cell r="I121" t="str">
            <v>新規分析</v>
          </cell>
        </row>
        <row r="122">
          <cell r="B122" t="str">
            <v>18新15A</v>
          </cell>
          <cell r="C122" t="str">
            <v>18新15</v>
          </cell>
          <cell r="D122" t="str">
            <v>鶏唐揚げ（冷凍）（調理後）</v>
          </cell>
          <cell r="E122" t="str">
            <v>新規</v>
          </cell>
          <cell r="F122" t="str">
            <v>新規</v>
          </cell>
          <cell r="G122" t="str">
            <v>新規分析</v>
          </cell>
          <cell r="H122" t="str">
            <v>新規分析</v>
          </cell>
          <cell r="I122" t="str">
            <v>新規分析</v>
          </cell>
        </row>
        <row r="123">
          <cell r="B123" t="str">
            <v>18新16A</v>
          </cell>
          <cell r="C123" t="str">
            <v>18新16</v>
          </cell>
          <cell r="D123" t="str">
            <v>春巻き（冷凍）（調理後）</v>
          </cell>
          <cell r="E123" t="str">
            <v>新規</v>
          </cell>
          <cell r="F123" t="str">
            <v>新規</v>
          </cell>
          <cell r="G123" t="str">
            <v>新規分析なし</v>
          </cell>
          <cell r="H123" t="str">
            <v>新規分析なし</v>
          </cell>
          <cell r="I123" t="str">
            <v>新規分析</v>
          </cell>
        </row>
      </sheetData>
      <sheetData sheetId="1"/>
      <sheetData sheetId="2"/>
      <sheetData sheetId="3"/>
      <sheetData sheetId="4">
        <row r="7">
          <cell r="C7" t="str">
            <v>01028A</v>
          </cell>
        </row>
      </sheetData>
      <sheetData sheetId="5"/>
      <sheetData sheetId="6">
        <row r="7">
          <cell r="C7" t="str">
            <v>01079A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1A1-C083-4440-AB1E-C00FD3193555}">
  <dimension ref="A1:AL428"/>
  <sheetViews>
    <sheetView zoomScale="80" zoomScaleNormal="80" workbookViewId="0">
      <pane xSplit="5" ySplit="7" topLeftCell="R8" activePane="bottomRight" state="frozen"/>
      <selection pane="topRight" activeCell="F1" sqref="F1"/>
      <selection pane="bottomLeft" activeCell="A8" sqref="A8"/>
      <selection pane="bottomRight" activeCell="AE8" sqref="AE8"/>
    </sheetView>
  </sheetViews>
  <sheetFormatPr defaultRowHeight="18.75"/>
  <cols>
    <col min="1" max="1" width="8.375" customWidth="1"/>
    <col min="2" max="2" width="5.75" customWidth="1"/>
    <col min="3" max="3" width="7.25" customWidth="1"/>
    <col min="4" max="4" width="5.75" customWidth="1"/>
    <col min="5" max="5" width="40.625" customWidth="1"/>
    <col min="6" max="28" width="8.625" customWidth="1"/>
    <col min="29" max="29" width="12.875" customWidth="1"/>
    <col min="30" max="30" width="27.25" customWidth="1"/>
    <col min="31" max="31" width="42.375" customWidth="1"/>
  </cols>
  <sheetData>
    <row r="1" spans="1:38" ht="33.75" customHeight="1">
      <c r="A1" s="2"/>
      <c r="B1" s="1" t="s">
        <v>0</v>
      </c>
      <c r="C1" s="2"/>
      <c r="D1" s="2"/>
      <c r="E1" s="3"/>
      <c r="F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6" t="s">
        <v>117</v>
      </c>
    </row>
    <row r="2" spans="1:38" ht="33.75" customHeight="1">
      <c r="A2" s="7"/>
      <c r="B2" s="82" t="s">
        <v>154</v>
      </c>
      <c r="C2" s="7"/>
      <c r="D2" s="7"/>
      <c r="E2" s="8"/>
      <c r="F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39" t="s">
        <v>91</v>
      </c>
    </row>
    <row r="3" spans="1:38" ht="19.5" customHeight="1">
      <c r="A3" s="45"/>
      <c r="B3" s="46"/>
      <c r="C3" s="45"/>
      <c r="D3" s="45"/>
      <c r="E3" s="47"/>
      <c r="F3" s="48"/>
      <c r="G3" s="49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50"/>
      <c r="AD3" s="50"/>
      <c r="AE3" s="51"/>
      <c r="AF3" s="49"/>
    </row>
    <row r="4" spans="1:38" ht="19.5" customHeight="1">
      <c r="A4" s="42"/>
      <c r="B4" s="42"/>
      <c r="C4" s="42"/>
      <c r="D4" s="42"/>
      <c r="E4" s="42">
        <v>5</v>
      </c>
      <c r="F4" s="42">
        <v>9</v>
      </c>
      <c r="G4" s="43">
        <v>10</v>
      </c>
      <c r="H4" s="42">
        <v>11</v>
      </c>
      <c r="I4" s="42">
        <v>14</v>
      </c>
      <c r="J4" s="42">
        <v>15</v>
      </c>
      <c r="K4" s="42">
        <v>16</v>
      </c>
      <c r="L4" s="42">
        <v>17</v>
      </c>
      <c r="M4" s="42">
        <v>18</v>
      </c>
      <c r="N4" s="42">
        <v>19</v>
      </c>
      <c r="O4" s="42">
        <v>20</v>
      </c>
      <c r="P4" s="42">
        <v>21</v>
      </c>
      <c r="Q4" s="42">
        <v>22</v>
      </c>
      <c r="R4" s="42">
        <v>23</v>
      </c>
      <c r="S4" s="42">
        <v>24</v>
      </c>
      <c r="T4" s="42">
        <v>25</v>
      </c>
      <c r="U4" s="42">
        <v>26</v>
      </c>
      <c r="V4" s="42">
        <v>27</v>
      </c>
      <c r="W4" s="42">
        <v>28</v>
      </c>
      <c r="X4" s="42">
        <v>29</v>
      </c>
      <c r="Y4" s="42">
        <v>30</v>
      </c>
      <c r="Z4" s="42">
        <v>31</v>
      </c>
      <c r="AA4" s="42">
        <v>32</v>
      </c>
      <c r="AB4" s="44">
        <v>33</v>
      </c>
      <c r="AC4" s="44"/>
      <c r="AD4" s="44"/>
      <c r="AE4" s="44">
        <v>35</v>
      </c>
      <c r="AF4" s="44">
        <v>36</v>
      </c>
    </row>
    <row r="5" spans="1:38" ht="60" customHeight="1">
      <c r="A5" s="38" t="s">
        <v>88</v>
      </c>
      <c r="B5" s="11" t="s">
        <v>24</v>
      </c>
      <c r="C5" s="12" t="s">
        <v>25</v>
      </c>
      <c r="D5" s="12" t="s">
        <v>26</v>
      </c>
      <c r="E5" s="11" t="s">
        <v>27</v>
      </c>
      <c r="F5" s="14" t="s">
        <v>28</v>
      </c>
      <c r="G5" s="15" t="s">
        <v>29</v>
      </c>
      <c r="H5" s="16" t="s">
        <v>30</v>
      </c>
      <c r="I5" s="14" t="s">
        <v>31</v>
      </c>
      <c r="J5" s="15" t="s">
        <v>32</v>
      </c>
      <c r="K5" s="16" t="s">
        <v>33</v>
      </c>
      <c r="L5" s="14" t="s">
        <v>34</v>
      </c>
      <c r="M5" s="15" t="s">
        <v>35</v>
      </c>
      <c r="N5" s="16" t="s">
        <v>36</v>
      </c>
      <c r="O5" s="14" t="s">
        <v>37</v>
      </c>
      <c r="P5" s="15" t="s">
        <v>38</v>
      </c>
      <c r="Q5" s="15" t="s">
        <v>39</v>
      </c>
      <c r="R5" s="15" t="s">
        <v>40</v>
      </c>
      <c r="S5" s="15" t="s">
        <v>41</v>
      </c>
      <c r="T5" s="15" t="s">
        <v>42</v>
      </c>
      <c r="U5" s="15" t="s">
        <v>43</v>
      </c>
      <c r="V5" s="15" t="s">
        <v>44</v>
      </c>
      <c r="W5" s="15" t="s">
        <v>45</v>
      </c>
      <c r="X5" s="15" t="s">
        <v>46</v>
      </c>
      <c r="Y5" s="15" t="s">
        <v>47</v>
      </c>
      <c r="Z5" s="16" t="s">
        <v>48</v>
      </c>
      <c r="AA5" s="13" t="s">
        <v>49</v>
      </c>
      <c r="AB5" s="14" t="s">
        <v>50</v>
      </c>
      <c r="AC5" s="114" t="s">
        <v>89</v>
      </c>
      <c r="AD5" s="114" t="s">
        <v>90</v>
      </c>
      <c r="AE5" s="117" t="s">
        <v>51</v>
      </c>
      <c r="AF5" s="52" t="s">
        <v>116</v>
      </c>
      <c r="AG5" s="73" t="s">
        <v>143</v>
      </c>
    </row>
    <row r="6" spans="1:38" ht="33.75" customHeight="1">
      <c r="A6" s="53"/>
      <c r="B6" s="17"/>
      <c r="C6" s="18"/>
      <c r="D6" s="18"/>
      <c r="E6" s="19" t="s">
        <v>86</v>
      </c>
      <c r="F6" s="14" t="s">
        <v>1</v>
      </c>
      <c r="G6" s="15" t="s">
        <v>2</v>
      </c>
      <c r="H6" s="16" t="s">
        <v>3</v>
      </c>
      <c r="I6" s="14" t="s">
        <v>4</v>
      </c>
      <c r="J6" s="15" t="s">
        <v>5</v>
      </c>
      <c r="K6" s="16" t="s">
        <v>6</v>
      </c>
      <c r="L6" s="14" t="s">
        <v>7</v>
      </c>
      <c r="M6" s="15" t="s">
        <v>8</v>
      </c>
      <c r="N6" s="16" t="s">
        <v>9</v>
      </c>
      <c r="O6" s="14" t="s">
        <v>10</v>
      </c>
      <c r="P6" s="15" t="s">
        <v>11</v>
      </c>
      <c r="Q6" s="15" t="s">
        <v>12</v>
      </c>
      <c r="R6" s="15" t="s">
        <v>13</v>
      </c>
      <c r="S6" s="15" t="s">
        <v>14</v>
      </c>
      <c r="T6" s="15" t="s">
        <v>15</v>
      </c>
      <c r="U6" s="15" t="s">
        <v>16</v>
      </c>
      <c r="V6" s="15" t="s">
        <v>17</v>
      </c>
      <c r="W6" s="15" t="s">
        <v>18</v>
      </c>
      <c r="X6" s="15" t="s">
        <v>19</v>
      </c>
      <c r="Y6" s="15" t="s">
        <v>20</v>
      </c>
      <c r="Z6" s="16" t="s">
        <v>21</v>
      </c>
      <c r="AA6" s="13" t="s">
        <v>85</v>
      </c>
      <c r="AB6" s="14" t="s">
        <v>22</v>
      </c>
      <c r="AC6" s="115"/>
      <c r="AD6" s="115"/>
      <c r="AE6" s="115"/>
    </row>
    <row r="7" spans="1:38" ht="34.5" customHeight="1" thickBot="1">
      <c r="A7" s="54"/>
      <c r="B7" s="20"/>
      <c r="C7" s="21"/>
      <c r="D7" s="21"/>
      <c r="E7" s="22" t="s">
        <v>52</v>
      </c>
      <c r="F7" s="24" t="s">
        <v>23</v>
      </c>
      <c r="G7" s="25" t="s">
        <v>23</v>
      </c>
      <c r="H7" s="26" t="s">
        <v>23</v>
      </c>
      <c r="I7" s="24" t="s">
        <v>23</v>
      </c>
      <c r="J7" s="25" t="s">
        <v>23</v>
      </c>
      <c r="K7" s="26" t="s">
        <v>23</v>
      </c>
      <c r="L7" s="24" t="s">
        <v>23</v>
      </c>
      <c r="M7" s="25" t="s">
        <v>23</v>
      </c>
      <c r="N7" s="26" t="s">
        <v>23</v>
      </c>
      <c r="O7" s="24" t="s">
        <v>23</v>
      </c>
      <c r="P7" s="25" t="s">
        <v>23</v>
      </c>
      <c r="Q7" s="25" t="s">
        <v>23</v>
      </c>
      <c r="R7" s="25" t="s">
        <v>23</v>
      </c>
      <c r="S7" s="25" t="s">
        <v>23</v>
      </c>
      <c r="T7" s="25" t="s">
        <v>23</v>
      </c>
      <c r="U7" s="25" t="s">
        <v>23</v>
      </c>
      <c r="V7" s="25" t="s">
        <v>23</v>
      </c>
      <c r="W7" s="25" t="s">
        <v>23</v>
      </c>
      <c r="X7" s="25" t="s">
        <v>23</v>
      </c>
      <c r="Y7" s="25" t="s">
        <v>23</v>
      </c>
      <c r="Z7" s="26" t="s">
        <v>23</v>
      </c>
      <c r="AA7" s="23" t="s">
        <v>23</v>
      </c>
      <c r="AB7" s="24" t="s">
        <v>23</v>
      </c>
      <c r="AC7" s="116"/>
      <c r="AD7" s="116"/>
      <c r="AE7" s="116"/>
    </row>
    <row r="8" spans="1:38" ht="34.5" customHeight="1" thickTop="1">
      <c r="A8" s="55" t="s">
        <v>55</v>
      </c>
      <c r="B8" s="65" t="str">
        <f>LEFT(A8,2)</f>
        <v>01</v>
      </c>
      <c r="C8" s="57" t="str">
        <f t="shared" ref="C8:C71" si="0">LEFT(A8,5)</f>
        <v>01028</v>
      </c>
      <c r="D8" s="57"/>
      <c r="E8" s="58" t="str">
        <f>IFERROR(VLOOKUP($A8,#REF!,COLUMN(E8)-2,FALSE),"")</f>
        <v/>
      </c>
      <c r="F8" s="95" t="str">
        <f>IFERROR(VLOOKUP($A8,#REF!,COLUMN(F8)-2,FALSE),"")</f>
        <v/>
      </c>
      <c r="G8" s="94" t="str">
        <f>IFERROR(VLOOKUP($A8,#REF!,COLUMN(G8)-2,FALSE),"")</f>
        <v/>
      </c>
      <c r="H8" s="60" t="str">
        <f>IFERROR(VLOOKUP($A8,#REF!,COLUMN(H8)-2,FALSE),"")</f>
        <v/>
      </c>
      <c r="I8" s="61" t="str">
        <f>IFERROR(VLOOKUP($A8,#REF!,COLUMN(I8)-2,FALSE),"")</f>
        <v/>
      </c>
      <c r="J8" s="59" t="str">
        <f>IFERROR(VLOOKUP($A8,#REF!,COLUMN(J8)-2,FALSE),"")</f>
        <v/>
      </c>
      <c r="K8" s="60" t="str">
        <f>IFERROR(VLOOKUP($A8,#REF!,COLUMN(K8)-2,FALSE),"")</f>
        <v/>
      </c>
      <c r="L8" s="61" t="str">
        <f>IFERROR(VLOOKUP($A8,#REF!,COLUMN(L8)-2,FALSE),"")</f>
        <v/>
      </c>
      <c r="M8" s="59" t="str">
        <f>IFERROR(VLOOKUP($A8,#REF!,COLUMN(M8)-2,FALSE),"")</f>
        <v/>
      </c>
      <c r="N8" s="60" t="str">
        <f>IFERROR(VLOOKUP($A8,#REF!,COLUMN(N8)-2,FALSE),"")</f>
        <v/>
      </c>
      <c r="O8" s="61" t="str">
        <f>IFERROR(VLOOKUP($A8,#REF!,COLUMN(O8)-2,FALSE),"")</f>
        <v/>
      </c>
      <c r="P8" s="59" t="str">
        <f>IFERROR(VLOOKUP($A8,#REF!,COLUMN(P8)-2,FALSE),"")</f>
        <v/>
      </c>
      <c r="Q8" s="62" t="str">
        <f>IFERROR(VLOOKUP($A8,#REF!,COLUMN(Q8)-2,FALSE),"")</f>
        <v/>
      </c>
      <c r="R8" s="59" t="str">
        <f>IFERROR(VLOOKUP($A8,#REF!,COLUMN(R8)-2,FALSE),"")</f>
        <v/>
      </c>
      <c r="S8" s="62" t="str">
        <f>IFERROR(VLOOKUP($A8,#REF!,COLUMN(S8)-2,FALSE),"")</f>
        <v/>
      </c>
      <c r="T8" s="59" t="str">
        <f>IFERROR(VLOOKUP($A8,#REF!,COLUMN(T8)-2,FALSE),"")</f>
        <v/>
      </c>
      <c r="U8" s="62" t="str">
        <f>IFERROR(VLOOKUP($A8,#REF!,COLUMN(U8)-2,FALSE),"")</f>
        <v/>
      </c>
      <c r="V8" s="59" t="str">
        <f>IFERROR(VLOOKUP($A8,#REF!,COLUMN(V8)-2,FALSE),"")</f>
        <v/>
      </c>
      <c r="W8" s="62" t="str">
        <f>IFERROR(VLOOKUP($A8,#REF!,COLUMN(W8)-2,FALSE),"")</f>
        <v/>
      </c>
      <c r="X8" s="59" t="str">
        <f>IFERROR(VLOOKUP($A8,#REF!,COLUMN(X8)-2,FALSE),"")</f>
        <v/>
      </c>
      <c r="Y8" s="59" t="str">
        <f>IFERROR(VLOOKUP($A8,#REF!,COLUMN(Y8)-2,FALSE),"")</f>
        <v/>
      </c>
      <c r="Z8" s="60" t="str">
        <f>IFERROR(VLOOKUP($A8,#REF!,COLUMN(Z8)-2,FALSE),"")</f>
        <v/>
      </c>
      <c r="AA8" s="63" t="str">
        <f>IFERROR(VLOOKUP($A8,#REF!,COLUMN(AA8)-2,FALSE),"")</f>
        <v/>
      </c>
      <c r="AB8" s="64" t="str">
        <f>IFERROR(VLOOKUP($A8,#REF!,COLUMN(AB8)-2,FALSE),"")</f>
        <v/>
      </c>
      <c r="AC8" s="58"/>
      <c r="AD8" s="58"/>
      <c r="AE8" s="58" t="str">
        <f>IFERROR(IF(VLOOKUP($A8,#REF!,27,FALSE)="","",VLOOKUP($A8,#REF!,27,FALSE)),"")</f>
        <v/>
      </c>
      <c r="AF8" t="str">
        <f>IFERROR(VLOOKUP($A8,#REF!,32,FALSE),"")</f>
        <v/>
      </c>
      <c r="AG8" t="str">
        <f>IFERROR(VLOOKUP($A8,'[1]水分AB CHK'!$B$13:$I$123,6,FALSE),"")</f>
        <v/>
      </c>
      <c r="AJ8" s="81" t="s">
        <v>145</v>
      </c>
      <c r="AK8" s="81"/>
      <c r="AL8" s="81"/>
    </row>
    <row r="9" spans="1:38" ht="39" customHeight="1">
      <c r="A9" s="56" t="s">
        <v>181</v>
      </c>
      <c r="B9" s="41" t="str">
        <f t="shared" ref="B9:B72" si="1">LEFT(A9,2)</f>
        <v>01</v>
      </c>
      <c r="C9" s="31" t="str">
        <f t="shared" si="0"/>
        <v>01028</v>
      </c>
      <c r="D9" s="31"/>
      <c r="E9" s="32" t="str">
        <f>IFERROR(VLOOKUP($A9,#REF!,COLUMN(E9),FALSE),"")</f>
        <v/>
      </c>
      <c r="F9" s="34" t="str">
        <f>IFERROR(VLOOKUP($A9,#REF!,COLUMN(F9),FALSE),"")</f>
        <v/>
      </c>
      <c r="G9" s="35" t="str">
        <f>IFERROR(VLOOKUP($A9,#REF!,COLUMN(G9),FALSE),"")</f>
        <v/>
      </c>
      <c r="H9" s="36" t="str">
        <f>IFERROR(VLOOKUP($A9,#REF!,COLUMN(H9),FALSE),"")</f>
        <v/>
      </c>
      <c r="I9" s="34" t="str">
        <f>IFERROR(VLOOKUP($A9,#REF!,COLUMN(I9),FALSE),"")</f>
        <v/>
      </c>
      <c r="J9" s="35" t="str">
        <f>IFERROR(VLOOKUP($A9,#REF!,COLUMN(J9),FALSE),"")</f>
        <v/>
      </c>
      <c r="K9" s="36" t="str">
        <f>IFERROR(VLOOKUP($A9,#REF!,COLUMN(K9),FALSE),"")</f>
        <v/>
      </c>
      <c r="L9" s="34" t="str">
        <f>IFERROR(VLOOKUP($A9,#REF!,COLUMN(L9),FALSE),"")</f>
        <v/>
      </c>
      <c r="M9" s="35" t="str">
        <f>IFERROR(VLOOKUP($A9,#REF!,COLUMN(M9),FALSE),"")</f>
        <v/>
      </c>
      <c r="N9" s="36" t="str">
        <f>IFERROR(VLOOKUP($A9,#REF!,COLUMN(N9),FALSE),"")</f>
        <v/>
      </c>
      <c r="O9" s="34" t="str">
        <f>IFERROR(VLOOKUP($A9,#REF!,COLUMN(O9),FALSE),"")</f>
        <v/>
      </c>
      <c r="P9" s="35" t="str">
        <f>IFERROR(VLOOKUP($A9,#REF!,COLUMN(P9),FALSE),"")</f>
        <v/>
      </c>
      <c r="Q9" s="35" t="str">
        <f>IFERROR(VLOOKUP($A9,#REF!,COLUMN(Q9),FALSE),"")</f>
        <v/>
      </c>
      <c r="R9" s="35" t="str">
        <f>IFERROR(VLOOKUP($A9,#REF!,COLUMN(R9),FALSE),"")</f>
        <v/>
      </c>
      <c r="S9" s="35" t="str">
        <f>IFERROR(VLOOKUP($A9,#REF!,COLUMN(S9),FALSE),"")</f>
        <v/>
      </c>
      <c r="T9" s="35" t="str">
        <f>IFERROR(VLOOKUP($A9,#REF!,COLUMN(T9),FALSE),"")</f>
        <v/>
      </c>
      <c r="U9" s="35" t="str">
        <f>IFERROR(VLOOKUP($A9,#REF!,COLUMN(U9),FALSE),"")</f>
        <v/>
      </c>
      <c r="V9" s="35" t="str">
        <f>IFERROR(VLOOKUP($A9,#REF!,COLUMN(V9),FALSE),"")</f>
        <v/>
      </c>
      <c r="W9" s="35" t="str">
        <f>IFERROR(VLOOKUP($A9,#REF!,COLUMN(W9),FALSE),"")</f>
        <v/>
      </c>
      <c r="X9" s="35" t="str">
        <f>IFERROR(VLOOKUP($A9,#REF!,COLUMN(X9),FALSE),"")</f>
        <v/>
      </c>
      <c r="Y9" s="35" t="str">
        <f>IFERROR(VLOOKUP($A9,#REF!,COLUMN(Y9),FALSE),"")</f>
        <v/>
      </c>
      <c r="Z9" s="36" t="str">
        <f>IFERROR(VLOOKUP($A9,#REF!,COLUMN(Z9),FALSE),"")</f>
        <v/>
      </c>
      <c r="AA9" s="33" t="str">
        <f>IFERROR(VLOOKUP($A9,#REF!,COLUMN(AA9),FALSE),"")</f>
        <v/>
      </c>
      <c r="AB9" s="34" t="str">
        <f>IFERROR(VLOOKUP($A9,#REF!,COLUMN(AB9),FALSE),"")</f>
        <v/>
      </c>
      <c r="AC9" s="32"/>
      <c r="AD9" s="32"/>
      <c r="AE9" s="32" t="str">
        <f>IFERROR(IF(VLOOKUP($A9,#REF!,35,FALSE)="","",VLOOKUP($A9,#REF!,36,FALSE)),"")</f>
        <v/>
      </c>
      <c r="AF9" t="str">
        <f>IFERROR(VLOOKUP($A9,#REF!,32,FALSE),"")</f>
        <v/>
      </c>
      <c r="AG9" t="str">
        <f>IFERROR(VLOOKUP($A9,'[1]水分AB CHK'!$B$13:$I$123,6,FALSE),"")</f>
        <v/>
      </c>
      <c r="AJ9" s="81" t="s">
        <v>146</v>
      </c>
      <c r="AK9" s="81"/>
      <c r="AL9" s="81"/>
    </row>
    <row r="10" spans="1:38" ht="39" customHeight="1">
      <c r="A10" s="56"/>
      <c r="B10" s="41" t="str">
        <f t="shared" si="1"/>
        <v/>
      </c>
      <c r="C10" s="31" t="str">
        <f t="shared" si="0"/>
        <v/>
      </c>
      <c r="D10" s="31"/>
      <c r="E10" s="32" t="str">
        <f>IFERROR(VLOOKUP($A10,#REF!,COLUMN(E10),FALSE),"")</f>
        <v/>
      </c>
      <c r="F10" s="34" t="b">
        <f t="shared" ref="F10:AB10" si="2">EXACT(F8,F9)</f>
        <v>1</v>
      </c>
      <c r="G10" s="35" t="b">
        <f t="shared" si="2"/>
        <v>1</v>
      </c>
      <c r="H10" s="36" t="b">
        <f t="shared" si="2"/>
        <v>1</v>
      </c>
      <c r="I10" s="34" t="b">
        <f t="shared" si="2"/>
        <v>1</v>
      </c>
      <c r="J10" s="35" t="b">
        <f t="shared" si="2"/>
        <v>1</v>
      </c>
      <c r="K10" s="36" t="b">
        <f t="shared" si="2"/>
        <v>1</v>
      </c>
      <c r="L10" s="34" t="b">
        <f t="shared" si="2"/>
        <v>1</v>
      </c>
      <c r="M10" s="35" t="b">
        <f t="shared" si="2"/>
        <v>1</v>
      </c>
      <c r="N10" s="36" t="b">
        <f t="shared" si="2"/>
        <v>1</v>
      </c>
      <c r="O10" s="34" t="b">
        <f t="shared" si="2"/>
        <v>1</v>
      </c>
      <c r="P10" s="35" t="b">
        <f t="shared" si="2"/>
        <v>1</v>
      </c>
      <c r="Q10" s="35" t="b">
        <f t="shared" si="2"/>
        <v>1</v>
      </c>
      <c r="R10" s="35" t="b">
        <f t="shared" si="2"/>
        <v>1</v>
      </c>
      <c r="S10" s="35" t="b">
        <f t="shared" si="2"/>
        <v>1</v>
      </c>
      <c r="T10" s="35" t="b">
        <f t="shared" si="2"/>
        <v>1</v>
      </c>
      <c r="U10" s="35" t="b">
        <f t="shared" si="2"/>
        <v>1</v>
      </c>
      <c r="V10" s="35" t="b">
        <f t="shared" si="2"/>
        <v>1</v>
      </c>
      <c r="W10" s="35" t="b">
        <f t="shared" si="2"/>
        <v>1</v>
      </c>
      <c r="X10" s="35" t="b">
        <f t="shared" si="2"/>
        <v>1</v>
      </c>
      <c r="Y10" s="35" t="b">
        <f t="shared" si="2"/>
        <v>1</v>
      </c>
      <c r="Z10" s="36" t="b">
        <f t="shared" si="2"/>
        <v>1</v>
      </c>
      <c r="AA10" s="33" t="b">
        <f t="shared" si="2"/>
        <v>1</v>
      </c>
      <c r="AB10" s="34" t="b">
        <f t="shared" si="2"/>
        <v>1</v>
      </c>
      <c r="AC10" s="32"/>
      <c r="AD10" s="32" t="s">
        <v>213</v>
      </c>
      <c r="AE10" s="32" t="str">
        <f>IFERROR(VLOOKUP($A10,#REF!,31,FALSE),"")</f>
        <v/>
      </c>
      <c r="AF10" t="str">
        <f>IFERROR(VLOOKUP($A10,#REF!,32,FALSE),"")</f>
        <v/>
      </c>
      <c r="AG10" t="str">
        <f>IFERROR(VLOOKUP($A10,'[1]水分AB CHK'!$B$13:$I$123,6,FALSE),"")</f>
        <v/>
      </c>
      <c r="AJ10" s="81" t="s">
        <v>147</v>
      </c>
      <c r="AK10" s="81"/>
      <c r="AL10" s="81"/>
    </row>
    <row r="11" spans="1:38" ht="39" customHeight="1">
      <c r="A11" s="56" t="s">
        <v>118</v>
      </c>
      <c r="B11" s="41" t="str">
        <f t="shared" si="1"/>
        <v>01</v>
      </c>
      <c r="C11" s="31" t="str">
        <f t="shared" si="0"/>
        <v>01028</v>
      </c>
      <c r="D11" s="31"/>
      <c r="E11" s="32" t="str">
        <f>IFERROR(VLOOKUP($A11,#REF!,COLUMN(E11),FALSE),"")</f>
        <v/>
      </c>
      <c r="F11" s="34" t="str">
        <f t="shared" ref="F11:AB11" si="3">IF(F10=FALSE,F9,"")</f>
        <v/>
      </c>
      <c r="G11" s="35" t="str">
        <f t="shared" si="3"/>
        <v/>
      </c>
      <c r="H11" s="36" t="str">
        <f t="shared" si="3"/>
        <v/>
      </c>
      <c r="I11" s="34" t="str">
        <f t="shared" si="3"/>
        <v/>
      </c>
      <c r="J11" s="35" t="str">
        <f t="shared" si="3"/>
        <v/>
      </c>
      <c r="K11" s="36" t="str">
        <f t="shared" si="3"/>
        <v/>
      </c>
      <c r="L11" s="34" t="str">
        <f t="shared" si="3"/>
        <v/>
      </c>
      <c r="M11" s="35" t="str">
        <f t="shared" si="3"/>
        <v/>
      </c>
      <c r="N11" s="36" t="str">
        <f t="shared" si="3"/>
        <v/>
      </c>
      <c r="O11" s="34" t="str">
        <f t="shared" si="3"/>
        <v/>
      </c>
      <c r="P11" s="35" t="str">
        <f t="shared" si="3"/>
        <v/>
      </c>
      <c r="Q11" s="35" t="str">
        <f t="shared" si="3"/>
        <v/>
      </c>
      <c r="R11" s="35" t="str">
        <f t="shared" si="3"/>
        <v/>
      </c>
      <c r="S11" s="35" t="str">
        <f t="shared" si="3"/>
        <v/>
      </c>
      <c r="T11" s="35" t="str">
        <f t="shared" si="3"/>
        <v/>
      </c>
      <c r="U11" s="35" t="str">
        <f t="shared" si="3"/>
        <v/>
      </c>
      <c r="V11" s="35" t="str">
        <f t="shared" si="3"/>
        <v/>
      </c>
      <c r="W11" s="35" t="str">
        <f t="shared" si="3"/>
        <v/>
      </c>
      <c r="X11" s="35" t="str">
        <f t="shared" si="3"/>
        <v/>
      </c>
      <c r="Y11" s="35" t="str">
        <f t="shared" si="3"/>
        <v/>
      </c>
      <c r="Z11" s="36" t="str">
        <f t="shared" si="3"/>
        <v/>
      </c>
      <c r="AA11" s="33" t="str">
        <f t="shared" si="3"/>
        <v/>
      </c>
      <c r="AB11" s="34" t="str">
        <f t="shared" si="3"/>
        <v/>
      </c>
      <c r="AC11" s="32"/>
      <c r="AD11" s="32" t="s">
        <v>214</v>
      </c>
      <c r="AE11" s="32" t="str">
        <f>IFERROR(VLOOKUP($A11,#REF!,31,FALSE),"")</f>
        <v/>
      </c>
      <c r="AF11" t="str">
        <f>IFERROR(VLOOKUP($A11,#REF!,32,FALSE),"")</f>
        <v/>
      </c>
      <c r="AG11" t="str">
        <f>IFERROR(VLOOKUP($A11,'[1]水分AB CHK'!$B$13:$I$123,6,FALSE),"")</f>
        <v/>
      </c>
      <c r="AJ11" s="81" t="s">
        <v>148</v>
      </c>
      <c r="AK11" s="81"/>
      <c r="AL11" s="81"/>
    </row>
    <row r="12" spans="1:38" ht="39" customHeight="1">
      <c r="A12" s="56"/>
      <c r="B12" s="41" t="str">
        <f t="shared" si="1"/>
        <v/>
      </c>
      <c r="C12" s="31" t="str">
        <f t="shared" si="0"/>
        <v/>
      </c>
      <c r="D12" s="31"/>
      <c r="E12" s="32" t="str">
        <f>IFERROR(VLOOKUP($A12,#REF!,COLUMN(E12),FALSE),"")</f>
        <v/>
      </c>
      <c r="F12" s="34" t="str">
        <f>IFERROR(VLOOKUP($A12,#REF!,COLUMN(F12)-2,FALSE),"")</f>
        <v/>
      </c>
      <c r="G12" s="35" t="str">
        <f>IFERROR(VLOOKUP($A12,#REF!,COLUMN(G12)-2,FALSE),"")</f>
        <v/>
      </c>
      <c r="H12" s="36" t="str">
        <f>IFERROR(VLOOKUP($A12,#REF!,COLUMN(H12)-2,FALSE),"")</f>
        <v/>
      </c>
      <c r="I12" s="34" t="str">
        <f>IFERROR(VLOOKUP($A12,#REF!,COLUMN(I12)-2,FALSE),"")</f>
        <v/>
      </c>
      <c r="J12" s="35" t="str">
        <f>IFERROR(VLOOKUP($A12,#REF!,COLUMN(J12)-2,FALSE),"")</f>
        <v/>
      </c>
      <c r="K12" s="36" t="str">
        <f>IFERROR(VLOOKUP($A12,#REF!,COLUMN(K12)-2,FALSE),"")</f>
        <v/>
      </c>
      <c r="L12" s="34" t="str">
        <f>IFERROR(VLOOKUP($A12,#REF!,COLUMN(L12)-2,FALSE),"")</f>
        <v/>
      </c>
      <c r="M12" s="35" t="str">
        <f>IFERROR(VLOOKUP($A12,#REF!,COLUMN(M12)-2,FALSE),"")</f>
        <v/>
      </c>
      <c r="N12" s="36" t="str">
        <f>IFERROR(VLOOKUP($A12,#REF!,COLUMN(N12)-2,FALSE),"")</f>
        <v/>
      </c>
      <c r="O12" s="34" t="str">
        <f>IFERROR(VLOOKUP($A12,#REF!,COLUMN(O12)-2,FALSE),"")</f>
        <v/>
      </c>
      <c r="P12" s="35" t="str">
        <f>IFERROR(VLOOKUP($A12,#REF!,COLUMN(P12)-2,FALSE),"")</f>
        <v/>
      </c>
      <c r="Q12" s="35" t="str">
        <f>IFERROR(VLOOKUP($A12,#REF!,COLUMN(Q12)-2,FALSE),"")</f>
        <v/>
      </c>
      <c r="R12" s="35" t="str">
        <f>IFERROR(VLOOKUP($A12,#REF!,COLUMN(R12)-2,FALSE),"")</f>
        <v/>
      </c>
      <c r="S12" s="35" t="str">
        <f>IFERROR(VLOOKUP($A12,#REF!,COLUMN(S12)-2,FALSE),"")</f>
        <v/>
      </c>
      <c r="T12" s="35" t="str">
        <f>IFERROR(VLOOKUP($A12,#REF!,COLUMN(T12)-2,FALSE),"")</f>
        <v/>
      </c>
      <c r="U12" s="35" t="str">
        <f>IFERROR(VLOOKUP($A12,#REF!,COLUMN(U12)-2,FALSE),"")</f>
        <v/>
      </c>
      <c r="V12" s="35" t="str">
        <f>IFERROR(VLOOKUP($A12,#REF!,COLUMN(V12)-2,FALSE),"")</f>
        <v/>
      </c>
      <c r="W12" s="35" t="str">
        <f>IFERROR(VLOOKUP($A12,#REF!,COLUMN(W12)-2,FALSE),"")</f>
        <v/>
      </c>
      <c r="X12" s="35" t="str">
        <f>IFERROR(VLOOKUP($A12,#REF!,COLUMN(X12)-2,FALSE),"")</f>
        <v/>
      </c>
      <c r="Y12" s="35" t="str">
        <f>IFERROR(VLOOKUP($A12,#REF!,COLUMN(Y12)-2,FALSE),"")</f>
        <v/>
      </c>
      <c r="Z12" s="36" t="str">
        <f>IFERROR(VLOOKUP($A12,#REF!,COLUMN(Z12)-2,FALSE),"")</f>
        <v/>
      </c>
      <c r="AA12" s="33" t="str">
        <f>IFERROR(VLOOKUP($A12,#REF!,COLUMN(AA12)-2,FALSE),"")</f>
        <v/>
      </c>
      <c r="AB12" s="34" t="str">
        <f>IFERROR(VLOOKUP($A12,#REF!,COLUMN(AB12)-2,FALSE),"")</f>
        <v/>
      </c>
      <c r="AC12" s="32"/>
      <c r="AD12" s="32" t="s">
        <v>213</v>
      </c>
      <c r="AE12" s="32" t="str">
        <f>IFERROR(VLOOKUP($A12,#REF!,31,FALSE),"")</f>
        <v/>
      </c>
      <c r="AF12" t="str">
        <f>IFERROR(VLOOKUP($A12,#REF!,32,FALSE),"")</f>
        <v/>
      </c>
      <c r="AG12" t="str">
        <f>IFERROR(VLOOKUP($A12,'[1]水分AB CHK'!$B$13:$I$123,6,FALSE),"")</f>
        <v/>
      </c>
      <c r="AJ12" s="81" t="s">
        <v>149</v>
      </c>
      <c r="AK12" s="81"/>
      <c r="AL12" s="81"/>
    </row>
    <row r="13" spans="1:38" ht="33.75" customHeight="1">
      <c r="A13" s="56" t="s">
        <v>96</v>
      </c>
      <c r="B13" s="41" t="str">
        <f t="shared" si="1"/>
        <v>04</v>
      </c>
      <c r="C13" s="31" t="str">
        <f t="shared" si="0"/>
        <v>04新01</v>
      </c>
      <c r="D13" s="31"/>
      <c r="E13" s="32" t="str">
        <f>IFERROR(VLOOKUP($A13,#REF!,COLUMN(E13),FALSE),"")</f>
        <v/>
      </c>
      <c r="F13" s="34" t="str">
        <f>IFERROR(VLOOKUP($A13,#REF!,COLUMN(F13)-2,FALSE),"")</f>
        <v/>
      </c>
      <c r="G13" s="35" t="str">
        <f>IFERROR(VLOOKUP($A13,#REF!,COLUMN(G13)-2,FALSE),"")</f>
        <v/>
      </c>
      <c r="H13" s="36" t="str">
        <f>IFERROR(VLOOKUP($A13,#REF!,COLUMN(H13)-2,FALSE),"")</f>
        <v/>
      </c>
      <c r="I13" s="34" t="str">
        <f>IFERROR(VLOOKUP($A13,#REF!,COLUMN(I13)-2,FALSE),"")</f>
        <v/>
      </c>
      <c r="J13" s="35" t="str">
        <f>IFERROR(VLOOKUP($A13,#REF!,COLUMN(J13)-2,FALSE),"")</f>
        <v/>
      </c>
      <c r="K13" s="36" t="str">
        <f>IFERROR(VLOOKUP($A13,#REF!,COLUMN(K13)-2,FALSE),"")</f>
        <v/>
      </c>
      <c r="L13" s="34" t="str">
        <f>IFERROR(VLOOKUP($A13,#REF!,COLUMN(L13)-2,FALSE),"")</f>
        <v/>
      </c>
      <c r="M13" s="35" t="str">
        <f>IFERROR(VLOOKUP($A13,#REF!,COLUMN(M13)-2,FALSE),"")</f>
        <v/>
      </c>
      <c r="N13" s="36" t="str">
        <f>IFERROR(VLOOKUP($A13,#REF!,COLUMN(N13)-2,FALSE),"")</f>
        <v/>
      </c>
      <c r="O13" s="34" t="str">
        <f>IFERROR(VLOOKUP($A13,#REF!,COLUMN(O13)-2,FALSE),"")</f>
        <v/>
      </c>
      <c r="P13" s="35" t="str">
        <f>IFERROR(VLOOKUP($A13,#REF!,COLUMN(P13)-2,FALSE),"")</f>
        <v/>
      </c>
      <c r="Q13" s="35" t="str">
        <f>IFERROR(VLOOKUP($A13,#REF!,COLUMN(Q13)-2,FALSE),"")</f>
        <v/>
      </c>
      <c r="R13" s="35" t="str">
        <f>IFERROR(VLOOKUP($A13,#REF!,COLUMN(R13)-2,FALSE),"")</f>
        <v/>
      </c>
      <c r="S13" s="35" t="str">
        <f>IFERROR(VLOOKUP($A13,#REF!,COLUMN(S13)-2,FALSE),"")</f>
        <v/>
      </c>
      <c r="T13" s="35" t="str">
        <f>IFERROR(VLOOKUP($A13,#REF!,COLUMN(T13)-2,FALSE),"")</f>
        <v/>
      </c>
      <c r="U13" s="35" t="str">
        <f>IFERROR(VLOOKUP($A13,#REF!,COLUMN(U13)-2,FALSE),"")</f>
        <v/>
      </c>
      <c r="V13" s="35" t="str">
        <f>IFERROR(VLOOKUP($A13,#REF!,COLUMN(V13)-2,FALSE),"")</f>
        <v/>
      </c>
      <c r="W13" s="35" t="str">
        <f>IFERROR(VLOOKUP($A13,#REF!,COLUMN(W13)-2,FALSE),"")</f>
        <v/>
      </c>
      <c r="X13" s="35" t="str">
        <f>IFERROR(VLOOKUP($A13,#REF!,COLUMN(X13)-2,FALSE),"")</f>
        <v/>
      </c>
      <c r="Y13" s="35" t="str">
        <f>IFERROR(VLOOKUP($A13,#REF!,COLUMN(Y13)-2,FALSE),"")</f>
        <v/>
      </c>
      <c r="Z13" s="36" t="str">
        <f>IFERROR(VLOOKUP($A13,#REF!,COLUMN(Z13)-2,FALSE),"")</f>
        <v/>
      </c>
      <c r="AA13" s="33" t="str">
        <f>IFERROR(VLOOKUP($A13,#REF!,COLUMN(AA13)-2,FALSE),"")</f>
        <v/>
      </c>
      <c r="AB13" s="34" t="str">
        <f>IFERROR(VLOOKUP($A13,#REF!,COLUMN(AB13)-2,FALSE),"")</f>
        <v/>
      </c>
      <c r="AC13" s="32"/>
      <c r="AD13" s="32" t="s">
        <v>213</v>
      </c>
      <c r="AE13" s="32" t="str">
        <f>IFERROR(VLOOKUP($A13,#REF!,31,FALSE),"")</f>
        <v/>
      </c>
      <c r="AF13" t="str">
        <f>IFERROR(VLOOKUP($A13,#REF!,32,FALSE),"")</f>
        <v/>
      </c>
      <c r="AG13" t="str">
        <f>IFERROR(VLOOKUP($A13,'[1]水分AB CHK'!$B$13:$I$123,6,FALSE),"")</f>
        <v/>
      </c>
    </row>
    <row r="14" spans="1:38" ht="39" customHeight="1">
      <c r="A14" s="56" t="s">
        <v>182</v>
      </c>
      <c r="B14" s="41" t="str">
        <f t="shared" si="1"/>
        <v>04</v>
      </c>
      <c r="C14" s="31" t="str">
        <f t="shared" si="0"/>
        <v>04新01</v>
      </c>
      <c r="D14" s="31"/>
      <c r="E14" s="32" t="str">
        <f>IFERROR(VLOOKUP($A14,#REF!,COLUMN(E14),FALSE),"")</f>
        <v/>
      </c>
      <c r="F14" s="34" t="str">
        <f>IFERROR(VLOOKUP($A14,#REF!,COLUMN(F14),FALSE),"")</f>
        <v/>
      </c>
      <c r="G14" s="35" t="str">
        <f>IFERROR(VLOOKUP($A14,#REF!,COLUMN(G14),FALSE),"")</f>
        <v/>
      </c>
      <c r="H14" s="36" t="str">
        <f>IFERROR(VLOOKUP($A14,#REF!,COLUMN(H14),FALSE),"")</f>
        <v/>
      </c>
      <c r="I14" s="34" t="str">
        <f>IFERROR(VLOOKUP($A14,#REF!,COLUMN(I14),FALSE),"")</f>
        <v/>
      </c>
      <c r="J14" s="35" t="str">
        <f>IFERROR(VLOOKUP($A14,#REF!,COLUMN(J14),FALSE),"")</f>
        <v/>
      </c>
      <c r="K14" s="36" t="str">
        <f>IFERROR(VLOOKUP($A14,#REF!,COLUMN(K14),FALSE),"")</f>
        <v/>
      </c>
      <c r="L14" s="34" t="str">
        <f>IFERROR(VLOOKUP($A14,#REF!,COLUMN(L14),FALSE),"")</f>
        <v/>
      </c>
      <c r="M14" s="35" t="str">
        <f>IFERROR(VLOOKUP($A14,#REF!,COLUMN(M14),FALSE),"")</f>
        <v/>
      </c>
      <c r="N14" s="36" t="str">
        <f>IFERROR(VLOOKUP($A14,#REF!,COLUMN(N14),FALSE),"")</f>
        <v/>
      </c>
      <c r="O14" s="34" t="str">
        <f>IFERROR(VLOOKUP($A14,#REF!,COLUMN(O14),FALSE),"")</f>
        <v/>
      </c>
      <c r="P14" s="35" t="str">
        <f>IFERROR(VLOOKUP($A14,#REF!,COLUMN(P14),FALSE),"")</f>
        <v/>
      </c>
      <c r="Q14" s="35" t="str">
        <f>IFERROR(VLOOKUP($A14,#REF!,COLUMN(Q14),FALSE),"")</f>
        <v/>
      </c>
      <c r="R14" s="35" t="str">
        <f>IFERROR(VLOOKUP($A14,#REF!,COLUMN(R14),FALSE),"")</f>
        <v/>
      </c>
      <c r="S14" s="35" t="str">
        <f>IFERROR(VLOOKUP($A14,#REF!,COLUMN(S14),FALSE),"")</f>
        <v/>
      </c>
      <c r="T14" s="35" t="str">
        <f>IFERROR(VLOOKUP($A14,#REF!,COLUMN(T14),FALSE),"")</f>
        <v/>
      </c>
      <c r="U14" s="35" t="str">
        <f>IFERROR(VLOOKUP($A14,#REF!,COLUMN(U14),FALSE),"")</f>
        <v/>
      </c>
      <c r="V14" s="35" t="str">
        <f>IFERROR(VLOOKUP($A14,#REF!,COLUMN(V14),FALSE),"")</f>
        <v/>
      </c>
      <c r="W14" s="35" t="str">
        <f>IFERROR(VLOOKUP($A14,#REF!,COLUMN(W14),FALSE),"")</f>
        <v/>
      </c>
      <c r="X14" s="35" t="str">
        <f>IFERROR(VLOOKUP($A14,#REF!,COLUMN(X14),FALSE),"")</f>
        <v/>
      </c>
      <c r="Y14" s="35" t="str">
        <f>IFERROR(VLOOKUP($A14,#REF!,COLUMN(Y14),FALSE),"")</f>
        <v/>
      </c>
      <c r="Z14" s="36" t="str">
        <f>IFERROR(VLOOKUP($A14,#REF!,COLUMN(Z14),FALSE),"")</f>
        <v/>
      </c>
      <c r="AA14" s="33" t="str">
        <f>IFERROR(VLOOKUP($A14,#REF!,COLUMN(AA14),FALSE),"")</f>
        <v/>
      </c>
      <c r="AB14" s="34" t="str">
        <f>IFERROR(VLOOKUP($A14,#REF!,COLUMN(AB14),FALSE),"")</f>
        <v/>
      </c>
      <c r="AC14" s="32"/>
      <c r="AD14" s="32" t="s">
        <v>213</v>
      </c>
      <c r="AE14" s="32" t="str">
        <f>IFERROR(VLOOKUP($A14,#REF!,COLUMN(AE14)-2,FALSE),"")</f>
        <v/>
      </c>
      <c r="AF14" t="str">
        <f>IFERROR(VLOOKUP($A14,#REF!,32,FALSE),"")</f>
        <v/>
      </c>
      <c r="AG14" t="str">
        <f>IFERROR(VLOOKUP($A14,'[1]水分AB CHK'!$B$13:$I$123,6,FALSE),"")</f>
        <v/>
      </c>
    </row>
    <row r="15" spans="1:38" ht="33.75" customHeight="1">
      <c r="A15" s="56" t="s">
        <v>119</v>
      </c>
      <c r="B15" s="41" t="str">
        <f t="shared" si="1"/>
        <v>04</v>
      </c>
      <c r="C15" s="31" t="str">
        <f t="shared" si="0"/>
        <v>04新01</v>
      </c>
      <c r="D15" s="31"/>
      <c r="E15" s="32" t="str">
        <f>IFERROR(VLOOKUP($A15,#REF!,COLUMN(E15),FALSE),"")</f>
        <v/>
      </c>
      <c r="F15" s="34" t="str">
        <f t="shared" ref="F15:AB15" si="4">F14</f>
        <v/>
      </c>
      <c r="G15" s="35" t="str">
        <f t="shared" si="4"/>
        <v/>
      </c>
      <c r="H15" s="36" t="str">
        <f t="shared" si="4"/>
        <v/>
      </c>
      <c r="I15" s="34" t="str">
        <f t="shared" si="4"/>
        <v/>
      </c>
      <c r="J15" s="35" t="str">
        <f t="shared" si="4"/>
        <v/>
      </c>
      <c r="K15" s="36" t="str">
        <f t="shared" si="4"/>
        <v/>
      </c>
      <c r="L15" s="34" t="str">
        <f t="shared" si="4"/>
        <v/>
      </c>
      <c r="M15" s="35" t="str">
        <f t="shared" si="4"/>
        <v/>
      </c>
      <c r="N15" s="36" t="str">
        <f t="shared" si="4"/>
        <v/>
      </c>
      <c r="O15" s="34" t="str">
        <f t="shared" si="4"/>
        <v/>
      </c>
      <c r="P15" s="35" t="str">
        <f t="shared" si="4"/>
        <v/>
      </c>
      <c r="Q15" s="35" t="str">
        <f t="shared" si="4"/>
        <v/>
      </c>
      <c r="R15" s="35" t="str">
        <f t="shared" si="4"/>
        <v/>
      </c>
      <c r="S15" s="35" t="str">
        <f t="shared" si="4"/>
        <v/>
      </c>
      <c r="T15" s="35" t="str">
        <f t="shared" si="4"/>
        <v/>
      </c>
      <c r="U15" s="35" t="str">
        <f t="shared" si="4"/>
        <v/>
      </c>
      <c r="V15" s="35" t="str">
        <f t="shared" si="4"/>
        <v/>
      </c>
      <c r="W15" s="35" t="str">
        <f t="shared" si="4"/>
        <v/>
      </c>
      <c r="X15" s="35" t="str">
        <f t="shared" si="4"/>
        <v/>
      </c>
      <c r="Y15" s="35" t="str">
        <f t="shared" si="4"/>
        <v/>
      </c>
      <c r="Z15" s="36" t="str">
        <f t="shared" si="4"/>
        <v/>
      </c>
      <c r="AA15" s="33" t="str">
        <f t="shared" si="4"/>
        <v/>
      </c>
      <c r="AB15" s="34" t="str">
        <f t="shared" si="4"/>
        <v/>
      </c>
      <c r="AC15" s="32"/>
      <c r="AD15" s="32" t="s">
        <v>215</v>
      </c>
      <c r="AE15" s="32" t="str">
        <f>IFERROR(VLOOKUP($A15,#REF!,31,FALSE),"")</f>
        <v/>
      </c>
      <c r="AF15" t="str">
        <f>IFERROR(VLOOKUP($A15,#REF!,32,FALSE),"")</f>
        <v/>
      </c>
      <c r="AG15" t="str">
        <f>IFERROR(VLOOKUP($A15,'[1]水分AB CHK'!$B$13:$I$123,6,FALSE),"")</f>
        <v/>
      </c>
    </row>
    <row r="16" spans="1:38" ht="33.75" customHeight="1">
      <c r="A16" s="56"/>
      <c r="B16" s="41" t="str">
        <f t="shared" si="1"/>
        <v/>
      </c>
      <c r="C16" s="31" t="str">
        <f t="shared" si="0"/>
        <v/>
      </c>
      <c r="D16" s="31"/>
      <c r="E16" s="32" t="str">
        <f>IFERROR(VLOOKUP($A16,#REF!,COLUMN(E16),FALSE),"")</f>
        <v/>
      </c>
      <c r="F16" s="34" t="str">
        <f t="shared" ref="F16:AB16" si="5">IF(F15=FALSE,F14,"")</f>
        <v/>
      </c>
      <c r="G16" s="35" t="str">
        <f t="shared" si="5"/>
        <v/>
      </c>
      <c r="H16" s="36" t="str">
        <f t="shared" si="5"/>
        <v/>
      </c>
      <c r="I16" s="34" t="str">
        <f t="shared" si="5"/>
        <v/>
      </c>
      <c r="J16" s="35" t="str">
        <f t="shared" si="5"/>
        <v/>
      </c>
      <c r="K16" s="36" t="str">
        <f t="shared" si="5"/>
        <v/>
      </c>
      <c r="L16" s="34" t="str">
        <f t="shared" si="5"/>
        <v/>
      </c>
      <c r="M16" s="35" t="str">
        <f t="shared" si="5"/>
        <v/>
      </c>
      <c r="N16" s="36" t="str">
        <f t="shared" si="5"/>
        <v/>
      </c>
      <c r="O16" s="34" t="str">
        <f t="shared" si="5"/>
        <v/>
      </c>
      <c r="P16" s="35" t="str">
        <f t="shared" si="5"/>
        <v/>
      </c>
      <c r="Q16" s="35" t="str">
        <f t="shared" si="5"/>
        <v/>
      </c>
      <c r="R16" s="35" t="str">
        <f t="shared" si="5"/>
        <v/>
      </c>
      <c r="S16" s="35" t="str">
        <f t="shared" si="5"/>
        <v/>
      </c>
      <c r="T16" s="35" t="str">
        <f t="shared" si="5"/>
        <v/>
      </c>
      <c r="U16" s="35" t="str">
        <f t="shared" si="5"/>
        <v/>
      </c>
      <c r="V16" s="35" t="str">
        <f t="shared" si="5"/>
        <v/>
      </c>
      <c r="W16" s="35" t="str">
        <f t="shared" si="5"/>
        <v/>
      </c>
      <c r="X16" s="35" t="str">
        <f t="shared" si="5"/>
        <v/>
      </c>
      <c r="Y16" s="35" t="str">
        <f t="shared" si="5"/>
        <v/>
      </c>
      <c r="Z16" s="36" t="str">
        <f t="shared" si="5"/>
        <v/>
      </c>
      <c r="AA16" s="33" t="str">
        <f t="shared" si="5"/>
        <v/>
      </c>
      <c r="AB16" s="34" t="str">
        <f t="shared" si="5"/>
        <v/>
      </c>
      <c r="AC16" s="32"/>
      <c r="AD16" s="32" t="s">
        <v>213</v>
      </c>
      <c r="AE16" s="32" t="str">
        <f>IFERROR(VLOOKUP($A16,#REF!,31,FALSE),"")</f>
        <v/>
      </c>
      <c r="AF16" t="str">
        <f>IFERROR(VLOOKUP($A16,#REF!,32,FALSE),"")</f>
        <v/>
      </c>
      <c r="AG16" t="str">
        <f>IFERROR(VLOOKUP($A16,'[1]水分AB CHK'!$B$13:$I$123,6,FALSE),"")</f>
        <v/>
      </c>
    </row>
    <row r="17" spans="1:33" ht="33.75" customHeight="1" thickBot="1">
      <c r="A17" s="56"/>
      <c r="B17" s="41" t="str">
        <f t="shared" si="1"/>
        <v/>
      </c>
      <c r="C17" s="31" t="str">
        <f t="shared" si="0"/>
        <v/>
      </c>
      <c r="D17" s="31"/>
      <c r="E17" s="32" t="str">
        <f>IFERROR(VLOOKUP($A17,#REF!,COLUMN(E17),FALSE),"")</f>
        <v/>
      </c>
      <c r="F17" s="34" t="str">
        <f>IFERROR(VLOOKUP($A17,#REF!,COLUMN(F17)-2,FALSE),"")</f>
        <v/>
      </c>
      <c r="G17" s="35" t="str">
        <f>IFERROR(VLOOKUP($A17,#REF!,COLUMN(G17)-2,FALSE),"")</f>
        <v/>
      </c>
      <c r="H17" s="36" t="str">
        <f>IFERROR(VLOOKUP($A17,#REF!,COLUMN(H17)-2,FALSE),"")</f>
        <v/>
      </c>
      <c r="I17" s="34" t="str">
        <f>IFERROR(VLOOKUP($A17,#REF!,COLUMN(I17)-2,FALSE),"")</f>
        <v/>
      </c>
      <c r="J17" s="35" t="str">
        <f>IFERROR(VLOOKUP($A17,#REF!,COLUMN(J17)-2,FALSE),"")</f>
        <v/>
      </c>
      <c r="K17" s="36" t="str">
        <f>IFERROR(VLOOKUP($A17,#REF!,COLUMN(K17)-2,FALSE),"")</f>
        <v/>
      </c>
      <c r="L17" s="34" t="str">
        <f>IFERROR(VLOOKUP($A17,#REF!,COLUMN(L17)-2,FALSE),"")</f>
        <v/>
      </c>
      <c r="M17" s="35" t="str">
        <f>IFERROR(VLOOKUP($A17,#REF!,COLUMN(M17)-2,FALSE),"")</f>
        <v/>
      </c>
      <c r="N17" s="36" t="str">
        <f>IFERROR(VLOOKUP($A17,#REF!,COLUMN(N17)-2,FALSE),"")</f>
        <v/>
      </c>
      <c r="O17" s="34" t="str">
        <f>IFERROR(VLOOKUP($A17,#REF!,COLUMN(O17)-2,FALSE),"")</f>
        <v/>
      </c>
      <c r="P17" s="35" t="str">
        <f>IFERROR(VLOOKUP($A17,#REF!,COLUMN(P17)-2,FALSE),"")</f>
        <v/>
      </c>
      <c r="Q17" s="35" t="str">
        <f>IFERROR(VLOOKUP($A17,#REF!,COLUMN(Q17)-2,FALSE),"")</f>
        <v/>
      </c>
      <c r="R17" s="35" t="str">
        <f>IFERROR(VLOOKUP($A17,#REF!,COLUMN(R17)-2,FALSE),"")</f>
        <v/>
      </c>
      <c r="S17" s="35" t="str">
        <f>IFERROR(VLOOKUP($A17,#REF!,COLUMN(S17)-2,FALSE),"")</f>
        <v/>
      </c>
      <c r="T17" s="35" t="str">
        <f>IFERROR(VLOOKUP($A17,#REF!,COLUMN(T17)-2,FALSE),"")</f>
        <v/>
      </c>
      <c r="U17" s="35" t="str">
        <f>IFERROR(VLOOKUP($A17,#REF!,COLUMN(U17)-2,FALSE),"")</f>
        <v/>
      </c>
      <c r="V17" s="35" t="str">
        <f>IFERROR(VLOOKUP($A17,#REF!,COLUMN(V17)-2,FALSE),"")</f>
        <v/>
      </c>
      <c r="W17" s="35" t="str">
        <f>IFERROR(VLOOKUP($A17,#REF!,COLUMN(W17)-2,FALSE),"")</f>
        <v/>
      </c>
      <c r="X17" s="35" t="str">
        <f>IFERROR(VLOOKUP($A17,#REF!,COLUMN(X17)-2,FALSE),"")</f>
        <v/>
      </c>
      <c r="Y17" s="35" t="str">
        <f>IFERROR(VLOOKUP($A17,#REF!,COLUMN(Y17)-2,FALSE),"")</f>
        <v/>
      </c>
      <c r="Z17" s="36" t="str">
        <f>IFERROR(VLOOKUP($A17,#REF!,COLUMN(Z17)-2,FALSE),"")</f>
        <v/>
      </c>
      <c r="AA17" s="33" t="str">
        <f>IFERROR(VLOOKUP($A17,#REF!,COLUMN(AA17)-2,FALSE),"")</f>
        <v/>
      </c>
      <c r="AB17" s="34" t="str">
        <f>IFERROR(VLOOKUP($A17,#REF!,COLUMN(AB17)-2,FALSE),"")</f>
        <v/>
      </c>
      <c r="AC17" s="32"/>
      <c r="AD17" s="32" t="s">
        <v>213</v>
      </c>
      <c r="AE17" s="32" t="str">
        <f>IFERROR(VLOOKUP($A17,#REF!,COLUMN(AE17)-2,FALSE),"")</f>
        <v/>
      </c>
      <c r="AF17" t="str">
        <f>IFERROR(VLOOKUP($A17,#REF!,32,FALSE),"")</f>
        <v/>
      </c>
      <c r="AG17" t="str">
        <f>IFERROR(VLOOKUP($A17,'[1]水分AB CHK'!$B$13:$I$123,6,FALSE),"")</f>
        <v/>
      </c>
    </row>
    <row r="18" spans="1:33" ht="33.75" customHeight="1" thickTop="1">
      <c r="A18" s="56" t="s">
        <v>64</v>
      </c>
      <c r="B18" s="66" t="str">
        <f t="shared" si="1"/>
        <v>06</v>
      </c>
      <c r="C18" s="67" t="str">
        <f t="shared" si="0"/>
        <v>06287</v>
      </c>
      <c r="D18" s="67"/>
      <c r="E18" s="58" t="str">
        <f>IFERROR(VLOOKUP($A18,#REF!,COLUMN(E18)-2,FALSE),"")</f>
        <v/>
      </c>
      <c r="F18" s="95" t="str">
        <f>IFERROR(VLOOKUP($A18,#REF!,COLUMN(F18)-2,FALSE),"")</f>
        <v/>
      </c>
      <c r="G18" s="94" t="str">
        <f>IFERROR(VLOOKUP($A18,#REF!,COLUMN(G18)-2,FALSE),"")</f>
        <v/>
      </c>
      <c r="H18" s="60" t="str">
        <f>IFERROR(VLOOKUP($A18,#REF!,COLUMN(H18)-2,FALSE),"")</f>
        <v/>
      </c>
      <c r="I18" s="61" t="str">
        <f>IFERROR(VLOOKUP($A18,#REF!,COLUMN(I18)-2,FALSE),"")</f>
        <v/>
      </c>
      <c r="J18" s="59" t="str">
        <f>IFERROR(VLOOKUP($A18,#REF!,COLUMN(J18)-2,FALSE),"")</f>
        <v/>
      </c>
      <c r="K18" s="60" t="str">
        <f>IFERROR(VLOOKUP($A18,#REF!,COLUMN(K18)-2,FALSE),"")</f>
        <v/>
      </c>
      <c r="L18" s="61" t="str">
        <f>IFERROR(VLOOKUP($A18,#REF!,COLUMN(L18)-2,FALSE),"")</f>
        <v/>
      </c>
      <c r="M18" s="59" t="str">
        <f>IFERROR(VLOOKUP($A18,#REF!,COLUMN(M18)-2,FALSE),"")</f>
        <v/>
      </c>
      <c r="N18" s="60" t="str">
        <f>IFERROR(VLOOKUP($A18,#REF!,COLUMN(N18)-2,FALSE),"")</f>
        <v/>
      </c>
      <c r="O18" s="61" t="str">
        <f>IFERROR(VLOOKUP($A18,#REF!,COLUMN(O18)-2,FALSE),"")</f>
        <v/>
      </c>
      <c r="P18" s="59" t="str">
        <f>IFERROR(VLOOKUP($A18,#REF!,COLUMN(P18)-2,FALSE),"")</f>
        <v/>
      </c>
      <c r="Q18" s="62" t="str">
        <f>IFERROR(VLOOKUP($A18,#REF!,COLUMN(Q18)-2,FALSE),"")</f>
        <v/>
      </c>
      <c r="R18" s="59" t="str">
        <f>IFERROR(VLOOKUP($A18,#REF!,COLUMN(R18)-2,FALSE),"")</f>
        <v/>
      </c>
      <c r="S18" s="62" t="str">
        <f>IFERROR(VLOOKUP($A18,#REF!,COLUMN(S18)-2,FALSE),"")</f>
        <v/>
      </c>
      <c r="T18" s="59" t="str">
        <f>IFERROR(VLOOKUP($A18,#REF!,COLUMN(T18)-2,FALSE),"")</f>
        <v/>
      </c>
      <c r="U18" s="62" t="str">
        <f>IFERROR(VLOOKUP($A18,#REF!,COLUMN(U18)-2,FALSE),"")</f>
        <v/>
      </c>
      <c r="V18" s="59" t="str">
        <f>IFERROR(VLOOKUP($A18,#REF!,COLUMN(V18)-2,FALSE),"")</f>
        <v/>
      </c>
      <c r="W18" s="62" t="str">
        <f>IFERROR(VLOOKUP($A18,#REF!,COLUMN(W18)-2,FALSE),"")</f>
        <v/>
      </c>
      <c r="X18" s="59" t="str">
        <f>IFERROR(VLOOKUP($A18,#REF!,COLUMN(X18)-2,FALSE),"")</f>
        <v/>
      </c>
      <c r="Y18" s="59" t="str">
        <f>IFERROR(VLOOKUP($A18,#REF!,COLUMN(Y18)-2,FALSE),"")</f>
        <v/>
      </c>
      <c r="Z18" s="60" t="str">
        <f>IFERROR(VLOOKUP($A18,#REF!,COLUMN(Z18)-2,FALSE),"")</f>
        <v/>
      </c>
      <c r="AA18" s="63" t="str">
        <f>IFERROR(VLOOKUP($A18,#REF!,COLUMN(AA18)-2,FALSE),"")</f>
        <v/>
      </c>
      <c r="AB18" s="64" t="str">
        <f>IFERROR(VLOOKUP($A18,#REF!,COLUMN(AB18)-2,FALSE),"")</f>
        <v/>
      </c>
      <c r="AC18" s="58"/>
      <c r="AD18" s="58" t="s">
        <v>213</v>
      </c>
      <c r="AE18" s="58" t="str">
        <f>IFERROR(IF(VLOOKUP($A18,#REF!,27,FALSE)="","",VLOOKUP($A18,#REF!,27,FALSE)),"")</f>
        <v/>
      </c>
      <c r="AF18" t="str">
        <f>IFERROR(VLOOKUP($A18,#REF!,32,FALSE),"")</f>
        <v/>
      </c>
      <c r="AG18" t="str">
        <f>IFERROR(VLOOKUP($A18,'[1]水分AB CHK'!$B$13:$I$123,6,FALSE),"")</f>
        <v/>
      </c>
    </row>
    <row r="19" spans="1:33" ht="33.75" customHeight="1">
      <c r="A19" s="56" t="s">
        <v>183</v>
      </c>
      <c r="B19" s="41" t="str">
        <f t="shared" si="1"/>
        <v>06</v>
      </c>
      <c r="C19" s="31" t="str">
        <f t="shared" si="0"/>
        <v>06287</v>
      </c>
      <c r="D19" s="31"/>
      <c r="E19" s="98" t="str">
        <f>IFERROR(VLOOKUP($A19,#REF!,COLUMN(E19),FALSE),"")</f>
        <v/>
      </c>
      <c r="F19" s="34" t="str">
        <f>IFERROR(VLOOKUP($A19,#REF!,COLUMN(F19),FALSE),"")</f>
        <v/>
      </c>
      <c r="G19" s="35" t="str">
        <f>IFERROR(VLOOKUP($A19,#REF!,COLUMN(G19),FALSE),"")</f>
        <v/>
      </c>
      <c r="H19" s="36" t="str">
        <f>IFERROR(VLOOKUP($A19,#REF!,COLUMN(H19),FALSE),"")</f>
        <v/>
      </c>
      <c r="I19" s="34" t="str">
        <f>IFERROR(VLOOKUP($A19,#REF!,COLUMN(I19),FALSE),"")</f>
        <v/>
      </c>
      <c r="J19" s="35" t="str">
        <f>IFERROR(VLOOKUP($A19,#REF!,COLUMN(J19),FALSE),"")</f>
        <v/>
      </c>
      <c r="K19" s="36" t="str">
        <f>IFERROR(VLOOKUP($A19,#REF!,COLUMN(K19),FALSE),"")</f>
        <v/>
      </c>
      <c r="L19" s="34" t="str">
        <f>IFERROR(VLOOKUP($A19,#REF!,COLUMN(L19),FALSE),"")</f>
        <v/>
      </c>
      <c r="M19" s="35" t="str">
        <f>IFERROR(VLOOKUP($A19,#REF!,COLUMN(M19),FALSE),"")</f>
        <v/>
      </c>
      <c r="N19" s="36" t="str">
        <f>IFERROR(VLOOKUP($A19,#REF!,COLUMN(N19),FALSE),"")</f>
        <v/>
      </c>
      <c r="O19" s="34" t="str">
        <f>IFERROR(VLOOKUP($A19,#REF!,COLUMN(O19),FALSE),"")</f>
        <v/>
      </c>
      <c r="P19" s="35" t="str">
        <f>IFERROR(VLOOKUP($A19,#REF!,COLUMN(P19),FALSE),"")</f>
        <v/>
      </c>
      <c r="Q19" s="35" t="str">
        <f>IFERROR(VLOOKUP($A19,#REF!,COLUMN(Q19),FALSE),"")</f>
        <v/>
      </c>
      <c r="R19" s="35" t="str">
        <f>IFERROR(VLOOKUP($A19,#REF!,COLUMN(R19),FALSE),"")</f>
        <v/>
      </c>
      <c r="S19" s="35" t="str">
        <f>IFERROR(VLOOKUP($A19,#REF!,COLUMN(S19),FALSE),"")</f>
        <v/>
      </c>
      <c r="T19" s="35" t="str">
        <f>IFERROR(VLOOKUP($A19,#REF!,COLUMN(T19),FALSE),"")</f>
        <v/>
      </c>
      <c r="U19" s="35" t="str">
        <f>IFERROR(VLOOKUP($A19,#REF!,COLUMN(U19),FALSE),"")</f>
        <v/>
      </c>
      <c r="V19" s="35" t="str">
        <f>IFERROR(VLOOKUP($A19,#REF!,COLUMN(V19),FALSE),"")</f>
        <v/>
      </c>
      <c r="W19" s="35" t="str">
        <f>IFERROR(VLOOKUP($A19,#REF!,COLUMN(W19),FALSE),"")</f>
        <v/>
      </c>
      <c r="X19" s="35" t="str">
        <f>IFERROR(VLOOKUP($A19,#REF!,COLUMN(X19),FALSE),"")</f>
        <v/>
      </c>
      <c r="Y19" s="35" t="str">
        <f>IFERROR(VLOOKUP($A19,#REF!,COLUMN(Y19),FALSE),"")</f>
        <v/>
      </c>
      <c r="Z19" s="36" t="str">
        <f>IFERROR(VLOOKUP($A19,#REF!,COLUMN(Z19),FALSE),"")</f>
        <v/>
      </c>
      <c r="AA19" s="33" t="str">
        <f>IFERROR(VLOOKUP($A19,#REF!,COLUMN(AA19),FALSE),"")</f>
        <v/>
      </c>
      <c r="AB19" s="34" t="str">
        <f>IFERROR(VLOOKUP($A19,#REF!,COLUMN(AB19),FALSE),"")</f>
        <v/>
      </c>
      <c r="AC19" s="32"/>
      <c r="AD19" s="32" t="s">
        <v>213</v>
      </c>
      <c r="AE19" s="32" t="str">
        <f>AE18</f>
        <v/>
      </c>
      <c r="AF19" t="str">
        <f>IFERROR(VLOOKUP($A19,#REF!,32,FALSE),"")</f>
        <v/>
      </c>
      <c r="AG19" t="str">
        <f>IFERROR(VLOOKUP($A19,'[1]水分AB CHK'!$B$13:$I$123,6,FALSE),"")</f>
        <v/>
      </c>
    </row>
    <row r="20" spans="1:33" ht="33.75" customHeight="1">
      <c r="A20" s="56" t="s">
        <v>92</v>
      </c>
      <c r="B20" s="41" t="str">
        <f t="shared" si="1"/>
        <v>06</v>
      </c>
      <c r="C20" s="31" t="str">
        <f t="shared" si="0"/>
        <v>06287</v>
      </c>
      <c r="D20" s="31"/>
      <c r="E20" s="32" t="str">
        <f>IFERROR(VLOOKUP($A20,#REF!,COLUMN(E20),FALSE),"")</f>
        <v/>
      </c>
      <c r="F20" s="34" t="b">
        <f t="shared" ref="F20:AB20" si="6">EXACT(F18,F19)</f>
        <v>1</v>
      </c>
      <c r="G20" s="35" t="b">
        <f t="shared" si="6"/>
        <v>1</v>
      </c>
      <c r="H20" s="36" t="b">
        <f t="shared" si="6"/>
        <v>1</v>
      </c>
      <c r="I20" s="34" t="b">
        <f t="shared" si="6"/>
        <v>1</v>
      </c>
      <c r="J20" s="35" t="b">
        <f t="shared" si="6"/>
        <v>1</v>
      </c>
      <c r="K20" s="36" t="b">
        <f t="shared" si="6"/>
        <v>1</v>
      </c>
      <c r="L20" s="34" t="b">
        <f t="shared" si="6"/>
        <v>1</v>
      </c>
      <c r="M20" s="35" t="b">
        <f t="shared" si="6"/>
        <v>1</v>
      </c>
      <c r="N20" s="36" t="b">
        <f t="shared" si="6"/>
        <v>1</v>
      </c>
      <c r="O20" s="34" t="b">
        <f t="shared" si="6"/>
        <v>1</v>
      </c>
      <c r="P20" s="35" t="b">
        <f t="shared" si="6"/>
        <v>1</v>
      </c>
      <c r="Q20" s="35" t="b">
        <f t="shared" si="6"/>
        <v>1</v>
      </c>
      <c r="R20" s="35" t="b">
        <f t="shared" si="6"/>
        <v>1</v>
      </c>
      <c r="S20" s="35" t="b">
        <f t="shared" si="6"/>
        <v>1</v>
      </c>
      <c r="T20" s="35" t="b">
        <f t="shared" si="6"/>
        <v>1</v>
      </c>
      <c r="U20" s="35" t="b">
        <f t="shared" si="6"/>
        <v>1</v>
      </c>
      <c r="V20" s="35" t="b">
        <f t="shared" si="6"/>
        <v>1</v>
      </c>
      <c r="W20" s="35" t="b">
        <f t="shared" si="6"/>
        <v>1</v>
      </c>
      <c r="X20" s="35" t="b">
        <f t="shared" si="6"/>
        <v>1</v>
      </c>
      <c r="Y20" s="35" t="b">
        <f t="shared" si="6"/>
        <v>1</v>
      </c>
      <c r="Z20" s="36" t="b">
        <f t="shared" si="6"/>
        <v>1</v>
      </c>
      <c r="AA20" s="33" t="b">
        <f t="shared" si="6"/>
        <v>1</v>
      </c>
      <c r="AB20" s="34" t="b">
        <f t="shared" si="6"/>
        <v>1</v>
      </c>
      <c r="AC20" s="32"/>
      <c r="AD20" s="32" t="s">
        <v>213</v>
      </c>
      <c r="AE20" s="32" t="str">
        <f>IFERROR(IF(VLOOKUP($A20,#REF!,35,FALSE)="","",VLOOKUP($A20,#REF!,35,FALSE)),"")</f>
        <v/>
      </c>
      <c r="AF20" t="str">
        <f>IFERROR(VLOOKUP($A20,#REF!,32,FALSE),"")</f>
        <v/>
      </c>
      <c r="AG20" t="str">
        <f>IFERROR(VLOOKUP($A20,'[1]水分AB CHK'!$B$13:$I$123,6,FALSE),"")</f>
        <v>たんぱく質変更</v>
      </c>
    </row>
    <row r="21" spans="1:33" ht="33.75" customHeight="1">
      <c r="A21" s="56"/>
      <c r="B21" s="41" t="str">
        <f t="shared" si="1"/>
        <v/>
      </c>
      <c r="C21" s="31" t="str">
        <f t="shared" si="0"/>
        <v/>
      </c>
      <c r="D21" s="31"/>
      <c r="E21" s="32" t="str">
        <f>IFERROR(VLOOKUP($A21,#REF!,COLUMN(E21),FALSE),"")</f>
        <v/>
      </c>
      <c r="F21" s="34" t="str">
        <f t="shared" ref="F21:AB21" si="7">IF(F20=FALSE,F19,"")</f>
        <v/>
      </c>
      <c r="G21" s="35" t="str">
        <f t="shared" si="7"/>
        <v/>
      </c>
      <c r="H21" s="36" t="str">
        <f t="shared" si="7"/>
        <v/>
      </c>
      <c r="I21" s="34" t="str">
        <f t="shared" si="7"/>
        <v/>
      </c>
      <c r="J21" s="35" t="str">
        <f t="shared" si="7"/>
        <v/>
      </c>
      <c r="K21" s="36" t="str">
        <f t="shared" si="7"/>
        <v/>
      </c>
      <c r="L21" s="34" t="str">
        <f t="shared" si="7"/>
        <v/>
      </c>
      <c r="M21" s="35" t="str">
        <f t="shared" si="7"/>
        <v/>
      </c>
      <c r="N21" s="36" t="str">
        <f t="shared" si="7"/>
        <v/>
      </c>
      <c r="O21" s="34" t="str">
        <f t="shared" si="7"/>
        <v/>
      </c>
      <c r="P21" s="35" t="str">
        <f t="shared" si="7"/>
        <v/>
      </c>
      <c r="Q21" s="35" t="str">
        <f t="shared" si="7"/>
        <v/>
      </c>
      <c r="R21" s="35" t="str">
        <f t="shared" si="7"/>
        <v/>
      </c>
      <c r="S21" s="35" t="str">
        <f t="shared" si="7"/>
        <v/>
      </c>
      <c r="T21" s="35" t="str">
        <f t="shared" si="7"/>
        <v/>
      </c>
      <c r="U21" s="35" t="str">
        <f t="shared" si="7"/>
        <v/>
      </c>
      <c r="V21" s="35" t="str">
        <f t="shared" si="7"/>
        <v/>
      </c>
      <c r="W21" s="35" t="str">
        <f t="shared" si="7"/>
        <v/>
      </c>
      <c r="X21" s="35" t="str">
        <f t="shared" si="7"/>
        <v/>
      </c>
      <c r="Y21" s="35" t="str">
        <f t="shared" si="7"/>
        <v/>
      </c>
      <c r="Z21" s="36" t="str">
        <f t="shared" si="7"/>
        <v/>
      </c>
      <c r="AA21" s="33" t="str">
        <f t="shared" si="7"/>
        <v/>
      </c>
      <c r="AB21" s="34" t="str">
        <f t="shared" si="7"/>
        <v/>
      </c>
      <c r="AC21" s="32"/>
      <c r="AD21" s="32" t="s">
        <v>214</v>
      </c>
      <c r="AE21" s="32" t="str">
        <f>IFERROR(VLOOKUP($A21,#REF!,COLUMN(AE21)-2,FALSE),"")</f>
        <v/>
      </c>
      <c r="AF21" t="str">
        <f>IFERROR(VLOOKUP($A21,#REF!,32,FALSE),"")</f>
        <v/>
      </c>
      <c r="AG21" t="str">
        <f>IFERROR(VLOOKUP($A21,'[1]水分AB CHK'!$B$13:$I$123,6,FALSE),"")</f>
        <v/>
      </c>
    </row>
    <row r="22" spans="1:33" ht="33.75" customHeight="1" thickBot="1">
      <c r="A22" s="56"/>
      <c r="B22" s="41" t="str">
        <f t="shared" si="1"/>
        <v/>
      </c>
      <c r="C22" s="31" t="str">
        <f t="shared" si="0"/>
        <v/>
      </c>
      <c r="D22" s="31"/>
      <c r="E22" s="32" t="str">
        <f>IFERROR(VLOOKUP($A22,#REF!,COLUMN(E22),FALSE),"")</f>
        <v/>
      </c>
      <c r="F22" s="34" t="str">
        <f>IFERROR(VLOOKUP($A22,#REF!,COLUMN(F22)-2,FALSE),"")</f>
        <v/>
      </c>
      <c r="G22" s="35" t="str">
        <f>IFERROR(VLOOKUP($A22,#REF!,COLUMN(G22)-2,FALSE),"")</f>
        <v/>
      </c>
      <c r="H22" s="36" t="str">
        <f>IFERROR(VLOOKUP($A22,#REF!,COLUMN(H22)-2,FALSE),"")</f>
        <v/>
      </c>
      <c r="I22" s="34" t="str">
        <f>IFERROR(VLOOKUP($A22,#REF!,COLUMN(I22)-2,FALSE),"")</f>
        <v/>
      </c>
      <c r="J22" s="35" t="str">
        <f>IFERROR(VLOOKUP($A22,#REF!,COLUMN(J22)-2,FALSE),"")</f>
        <v/>
      </c>
      <c r="K22" s="36" t="str">
        <f>IFERROR(VLOOKUP($A22,#REF!,COLUMN(K22)-2,FALSE),"")</f>
        <v/>
      </c>
      <c r="L22" s="34" t="str">
        <f>IFERROR(VLOOKUP($A22,#REF!,COLUMN(L22)-2,FALSE),"")</f>
        <v/>
      </c>
      <c r="M22" s="35" t="str">
        <f>IFERROR(VLOOKUP($A22,#REF!,COLUMN(M22)-2,FALSE),"")</f>
        <v/>
      </c>
      <c r="N22" s="36" t="str">
        <f>IFERROR(VLOOKUP($A22,#REF!,COLUMN(N22)-2,FALSE),"")</f>
        <v/>
      </c>
      <c r="O22" s="34" t="str">
        <f>IFERROR(VLOOKUP($A22,#REF!,COLUMN(O22)-2,FALSE),"")</f>
        <v/>
      </c>
      <c r="P22" s="35" t="str">
        <f>IFERROR(VLOOKUP($A22,#REF!,COLUMN(P22)-2,FALSE),"")</f>
        <v/>
      </c>
      <c r="Q22" s="35" t="str">
        <f>IFERROR(VLOOKUP($A22,#REF!,COLUMN(Q22)-2,FALSE),"")</f>
        <v/>
      </c>
      <c r="R22" s="35" t="str">
        <f>IFERROR(VLOOKUP($A22,#REF!,COLUMN(R22)-2,FALSE),"")</f>
        <v/>
      </c>
      <c r="S22" s="35" t="str">
        <f>IFERROR(VLOOKUP($A22,#REF!,COLUMN(S22)-2,FALSE),"")</f>
        <v/>
      </c>
      <c r="T22" s="35" t="str">
        <f>IFERROR(VLOOKUP($A22,#REF!,COLUMN(T22)-2,FALSE),"")</f>
        <v/>
      </c>
      <c r="U22" s="35" t="str">
        <f>IFERROR(VLOOKUP($A22,#REF!,COLUMN(U22)-2,FALSE),"")</f>
        <v/>
      </c>
      <c r="V22" s="35" t="str">
        <f>IFERROR(VLOOKUP($A22,#REF!,COLUMN(V22)-2,FALSE),"")</f>
        <v/>
      </c>
      <c r="W22" s="35" t="str">
        <f>IFERROR(VLOOKUP($A22,#REF!,COLUMN(W22)-2,FALSE),"")</f>
        <v/>
      </c>
      <c r="X22" s="35" t="str">
        <f>IFERROR(VLOOKUP($A22,#REF!,COLUMN(X22)-2,FALSE),"")</f>
        <v/>
      </c>
      <c r="Y22" s="35" t="str">
        <f>IFERROR(VLOOKUP($A22,#REF!,COLUMN(Y22)-2,FALSE),"")</f>
        <v/>
      </c>
      <c r="Z22" s="36" t="str">
        <f>IFERROR(VLOOKUP($A22,#REF!,COLUMN(Z22)-2,FALSE),"")</f>
        <v/>
      </c>
      <c r="AA22" s="33" t="str">
        <f>IFERROR(VLOOKUP($A22,#REF!,COLUMN(AA22)-2,FALSE),"")</f>
        <v/>
      </c>
      <c r="AB22" s="34" t="str">
        <f>IFERROR(VLOOKUP($A22,#REF!,COLUMN(AB22)-2,FALSE),"")</f>
        <v/>
      </c>
      <c r="AC22" s="32"/>
      <c r="AD22" s="32" t="s">
        <v>213</v>
      </c>
      <c r="AE22" s="32" t="str">
        <f>IFERROR(VLOOKUP($A22,#REF!,COLUMN(AE22)-2,FALSE),"")</f>
        <v/>
      </c>
      <c r="AF22" t="str">
        <f>IFERROR(VLOOKUP($A22,#REF!,32,FALSE),"")</f>
        <v/>
      </c>
      <c r="AG22" t="str">
        <f>IFERROR(VLOOKUP($A22,'[1]水分AB CHK'!$B$13:$I$123,6,FALSE),"")</f>
        <v/>
      </c>
    </row>
    <row r="23" spans="1:33" ht="33.75" customHeight="1" thickTop="1">
      <c r="A23" s="56" t="s">
        <v>67</v>
      </c>
      <c r="B23" s="66" t="str">
        <f t="shared" si="1"/>
        <v>06</v>
      </c>
      <c r="C23" s="67" t="str">
        <f t="shared" si="0"/>
        <v>06291</v>
      </c>
      <c r="D23" s="67"/>
      <c r="E23" s="58" t="str">
        <f>IFERROR(VLOOKUP($A23,#REF!,COLUMN(E23)-2,FALSE),"")</f>
        <v/>
      </c>
      <c r="F23" s="95" t="str">
        <f>IFERROR(VLOOKUP($A23,#REF!,COLUMN(F23)-2,FALSE),"")</f>
        <v/>
      </c>
      <c r="G23" s="94" t="str">
        <f>IFERROR(VLOOKUP($A23,#REF!,COLUMN(G23)-2,FALSE),"")</f>
        <v/>
      </c>
      <c r="H23" s="60" t="str">
        <f>IFERROR(VLOOKUP($A23,#REF!,COLUMN(H23)-2,FALSE),"")</f>
        <v/>
      </c>
      <c r="I23" s="61" t="str">
        <f>IFERROR(VLOOKUP($A23,#REF!,COLUMN(I23)-2,FALSE),"")</f>
        <v/>
      </c>
      <c r="J23" s="59" t="str">
        <f>IFERROR(VLOOKUP($A23,#REF!,COLUMN(J23)-2,FALSE),"")</f>
        <v/>
      </c>
      <c r="K23" s="60" t="str">
        <f>IFERROR(VLOOKUP($A23,#REF!,COLUMN(K23)-2,FALSE),"")</f>
        <v/>
      </c>
      <c r="L23" s="61" t="str">
        <f>IFERROR(VLOOKUP($A23,#REF!,COLUMN(L23)-2,FALSE),"")</f>
        <v/>
      </c>
      <c r="M23" s="59" t="str">
        <f>IFERROR(VLOOKUP($A23,#REF!,COLUMN(M23)-2,FALSE),"")</f>
        <v/>
      </c>
      <c r="N23" s="60" t="str">
        <f>IFERROR(VLOOKUP($A23,#REF!,COLUMN(N23)-2,FALSE),"")</f>
        <v/>
      </c>
      <c r="O23" s="61" t="str">
        <f>IFERROR(VLOOKUP($A23,#REF!,COLUMN(O23)-2,FALSE),"")</f>
        <v/>
      </c>
      <c r="P23" s="59" t="str">
        <f>IFERROR(VLOOKUP($A23,#REF!,COLUMN(P23)-2,FALSE),"")</f>
        <v/>
      </c>
      <c r="Q23" s="62" t="str">
        <f>IFERROR(VLOOKUP($A23,#REF!,COLUMN(Q23)-2,FALSE),"")</f>
        <v/>
      </c>
      <c r="R23" s="59" t="str">
        <f>IFERROR(VLOOKUP($A23,#REF!,COLUMN(R23)-2,FALSE),"")</f>
        <v/>
      </c>
      <c r="S23" s="62" t="str">
        <f>IFERROR(VLOOKUP($A23,#REF!,COLUMN(S23)-2,FALSE),"")</f>
        <v/>
      </c>
      <c r="T23" s="59" t="str">
        <f>IFERROR(VLOOKUP($A23,#REF!,COLUMN(T23)-2,FALSE),"")</f>
        <v/>
      </c>
      <c r="U23" s="62" t="str">
        <f>IFERROR(VLOOKUP($A23,#REF!,COLUMN(U23)-2,FALSE),"")</f>
        <v/>
      </c>
      <c r="V23" s="59" t="str">
        <f>IFERROR(VLOOKUP($A23,#REF!,COLUMN(V23)-2,FALSE),"")</f>
        <v/>
      </c>
      <c r="W23" s="62" t="str">
        <f>IFERROR(VLOOKUP($A23,#REF!,COLUMN(W23)-2,FALSE),"")</f>
        <v/>
      </c>
      <c r="X23" s="59" t="str">
        <f>IFERROR(VLOOKUP($A23,#REF!,COLUMN(X23)-2,FALSE),"")</f>
        <v/>
      </c>
      <c r="Y23" s="59" t="str">
        <f>IFERROR(VLOOKUP($A23,#REF!,COLUMN(Y23)-2,FALSE),"")</f>
        <v/>
      </c>
      <c r="Z23" s="60" t="str">
        <f>IFERROR(VLOOKUP($A23,#REF!,COLUMN(Z23)-2,FALSE),"")</f>
        <v/>
      </c>
      <c r="AA23" s="63" t="str">
        <f>IFERROR(VLOOKUP($A23,#REF!,COLUMN(AA23)-2,FALSE),"")</f>
        <v/>
      </c>
      <c r="AB23" s="64" t="str">
        <f>IFERROR(VLOOKUP($A23,#REF!,COLUMN(AB23)-2,FALSE),"")</f>
        <v/>
      </c>
      <c r="AC23" s="58"/>
      <c r="AD23" s="58" t="s">
        <v>213</v>
      </c>
      <c r="AE23" s="58" t="str">
        <f>IFERROR(IF(VLOOKUP($A23,#REF!,27,FALSE)="","",VLOOKUP($A23,#REF!,27,FALSE)),"")</f>
        <v/>
      </c>
      <c r="AF23" t="str">
        <f>IFERROR(VLOOKUP($A23,#REF!,32,FALSE),"")</f>
        <v/>
      </c>
      <c r="AG23" t="str">
        <f>IFERROR(VLOOKUP($A23,'[1]水分AB CHK'!$B$13:$I$123,6,FALSE),"")</f>
        <v/>
      </c>
    </row>
    <row r="24" spans="1:33" ht="33.75" customHeight="1">
      <c r="A24" s="56" t="s">
        <v>184</v>
      </c>
      <c r="B24" s="41" t="str">
        <f t="shared" si="1"/>
        <v>06</v>
      </c>
      <c r="C24" s="31" t="str">
        <f t="shared" si="0"/>
        <v>06291</v>
      </c>
      <c r="D24" s="31"/>
      <c r="E24" s="32" t="str">
        <f>IFERROR(VLOOKUP($A24,#REF!,COLUMN(E24),FALSE),"")</f>
        <v/>
      </c>
      <c r="F24" s="34" t="str">
        <f>IFERROR(VLOOKUP($A24,#REF!,COLUMN(F24),FALSE),"")</f>
        <v/>
      </c>
      <c r="G24" s="35" t="str">
        <f>IFERROR(VLOOKUP($A24,#REF!,COLUMN(G24),FALSE),"")</f>
        <v/>
      </c>
      <c r="H24" s="36" t="str">
        <f>IFERROR(VLOOKUP($A24,#REF!,COLUMN(H24),FALSE),"")</f>
        <v/>
      </c>
      <c r="I24" s="103">
        <v>7.4</v>
      </c>
      <c r="J24" s="110">
        <v>3.9</v>
      </c>
      <c r="K24" s="36" t="str">
        <f>IFERROR(VLOOKUP($A24,#REF!,COLUMN(K24),FALSE),"")</f>
        <v/>
      </c>
      <c r="L24" s="34" t="str">
        <f>IFERROR(VLOOKUP($A24,#REF!,COLUMN(L24),FALSE),"")</f>
        <v/>
      </c>
      <c r="M24" s="35" t="str">
        <f>IFERROR(VLOOKUP($A24,#REF!,COLUMN(M24),FALSE),"")</f>
        <v/>
      </c>
      <c r="N24" s="36" t="str">
        <f>IFERROR(VLOOKUP($A24,#REF!,COLUMN(N24),FALSE),"")</f>
        <v/>
      </c>
      <c r="O24" s="34" t="str">
        <f>IFERROR(VLOOKUP($A24,#REF!,COLUMN(O24),FALSE),"")</f>
        <v/>
      </c>
      <c r="P24" s="35" t="str">
        <f>IFERROR(VLOOKUP($A24,#REF!,COLUMN(P24),FALSE),"")</f>
        <v/>
      </c>
      <c r="Q24" s="35" t="str">
        <f>IFERROR(VLOOKUP($A24,#REF!,COLUMN(Q24),FALSE),"")</f>
        <v/>
      </c>
      <c r="R24" s="35" t="str">
        <f>IFERROR(VLOOKUP($A24,#REF!,COLUMN(R24),FALSE),"")</f>
        <v/>
      </c>
      <c r="S24" s="35" t="str">
        <f>IFERROR(VLOOKUP($A24,#REF!,COLUMN(S24),FALSE),"")</f>
        <v/>
      </c>
      <c r="T24" s="35" t="str">
        <f>IFERROR(VLOOKUP($A24,#REF!,COLUMN(T24),FALSE),"")</f>
        <v/>
      </c>
      <c r="U24" s="35" t="str">
        <f>IFERROR(VLOOKUP($A24,#REF!,COLUMN(U24),FALSE),"")</f>
        <v/>
      </c>
      <c r="V24" s="35" t="str">
        <f>IFERROR(VLOOKUP($A24,#REF!,COLUMN(V24),FALSE),"")</f>
        <v/>
      </c>
      <c r="W24" s="35" t="str">
        <f>IFERROR(VLOOKUP($A24,#REF!,COLUMN(W24),FALSE),"")</f>
        <v/>
      </c>
      <c r="X24" s="35" t="str">
        <f>IFERROR(VLOOKUP($A24,#REF!,COLUMN(X24),FALSE),"")</f>
        <v/>
      </c>
      <c r="Y24" s="35" t="str">
        <f>IFERROR(VLOOKUP($A24,#REF!,COLUMN(Y24),FALSE),"")</f>
        <v/>
      </c>
      <c r="Z24" s="36" t="str">
        <f>IFERROR(VLOOKUP($A24,#REF!,COLUMN(Z24),FALSE),"")</f>
        <v/>
      </c>
      <c r="AA24" s="33" t="str">
        <f>IFERROR(VLOOKUP($A24,#REF!,COLUMN(AA24),FALSE),"")</f>
        <v/>
      </c>
      <c r="AB24" s="34" t="str">
        <f>IFERROR(VLOOKUP($A24,#REF!,COLUMN(AB24),FALSE),"")</f>
        <v/>
      </c>
      <c r="AC24" s="32"/>
      <c r="AD24" s="32" t="s">
        <v>213</v>
      </c>
      <c r="AE24" s="32" t="str">
        <f>AE23</f>
        <v/>
      </c>
      <c r="AF24" t="str">
        <f>IFERROR(VLOOKUP($A24,#REF!,32,FALSE),"")</f>
        <v/>
      </c>
      <c r="AG24" t="str">
        <f>IFERROR(VLOOKUP($A24,'[1]水分AB CHK'!$B$13:$I$123,6,FALSE),"")</f>
        <v/>
      </c>
    </row>
    <row r="25" spans="1:33" ht="33.75" customHeight="1">
      <c r="A25" s="56"/>
      <c r="B25" s="41" t="str">
        <f t="shared" si="1"/>
        <v/>
      </c>
      <c r="C25" s="31" t="str">
        <f t="shared" si="0"/>
        <v/>
      </c>
      <c r="D25" s="31"/>
      <c r="E25" s="32" t="str">
        <f>IFERROR(VLOOKUP($A25,#REF!,COLUMN(E25),FALSE),"")</f>
        <v/>
      </c>
      <c r="F25" s="34" t="b">
        <f t="shared" ref="F25:AB25" si="8">EXACT(F23,F24)</f>
        <v>1</v>
      </c>
      <c r="G25" s="35" t="b">
        <f t="shared" si="8"/>
        <v>1</v>
      </c>
      <c r="H25" s="36" t="b">
        <f t="shared" si="8"/>
        <v>1</v>
      </c>
      <c r="I25" s="34" t="b">
        <f t="shared" si="8"/>
        <v>0</v>
      </c>
      <c r="J25" s="35" t="b">
        <f t="shared" si="8"/>
        <v>0</v>
      </c>
      <c r="K25" s="36" t="b">
        <f t="shared" si="8"/>
        <v>1</v>
      </c>
      <c r="L25" s="34" t="b">
        <f t="shared" si="8"/>
        <v>1</v>
      </c>
      <c r="M25" s="35" t="b">
        <f t="shared" si="8"/>
        <v>1</v>
      </c>
      <c r="N25" s="36" t="b">
        <f t="shared" si="8"/>
        <v>1</v>
      </c>
      <c r="O25" s="34" t="b">
        <f t="shared" si="8"/>
        <v>1</v>
      </c>
      <c r="P25" s="35" t="b">
        <f t="shared" si="8"/>
        <v>1</v>
      </c>
      <c r="Q25" s="35" t="b">
        <f t="shared" si="8"/>
        <v>1</v>
      </c>
      <c r="R25" s="35" t="b">
        <f t="shared" si="8"/>
        <v>1</v>
      </c>
      <c r="S25" s="35" t="b">
        <f t="shared" si="8"/>
        <v>1</v>
      </c>
      <c r="T25" s="35" t="b">
        <f t="shared" si="8"/>
        <v>1</v>
      </c>
      <c r="U25" s="35" t="b">
        <f t="shared" si="8"/>
        <v>1</v>
      </c>
      <c r="V25" s="35" t="b">
        <f t="shared" si="8"/>
        <v>1</v>
      </c>
      <c r="W25" s="35" t="b">
        <f t="shared" si="8"/>
        <v>1</v>
      </c>
      <c r="X25" s="35" t="b">
        <f t="shared" si="8"/>
        <v>1</v>
      </c>
      <c r="Y25" s="35" t="b">
        <f t="shared" si="8"/>
        <v>1</v>
      </c>
      <c r="Z25" s="36" t="b">
        <f t="shared" si="8"/>
        <v>1</v>
      </c>
      <c r="AA25" s="33" t="b">
        <f t="shared" si="8"/>
        <v>1</v>
      </c>
      <c r="AB25" s="34" t="b">
        <f t="shared" si="8"/>
        <v>1</v>
      </c>
      <c r="AC25" s="32"/>
      <c r="AD25" s="32" t="s">
        <v>213</v>
      </c>
      <c r="AE25" s="32" t="str">
        <f>IFERROR(VLOOKUP($A25,#REF!,31,FALSE),"")</f>
        <v/>
      </c>
      <c r="AF25" t="str">
        <f>IFERROR(VLOOKUP($A25,#REF!,32,FALSE),"")</f>
        <v/>
      </c>
      <c r="AG25" t="str">
        <f>IFERROR(VLOOKUP($A25,'[1]水分AB CHK'!$B$13:$I$123,6,FALSE),"")</f>
        <v/>
      </c>
    </row>
    <row r="26" spans="1:33" ht="33.75" customHeight="1">
      <c r="A26" s="56" t="s">
        <v>120</v>
      </c>
      <c r="B26" s="41" t="str">
        <f t="shared" si="1"/>
        <v>06</v>
      </c>
      <c r="C26" s="31" t="str">
        <f t="shared" si="0"/>
        <v>06291</v>
      </c>
      <c r="D26" s="31"/>
      <c r="E26" s="32" t="str">
        <f>IFERROR(VLOOKUP($A26,#REF!,COLUMN(E26),FALSE),"")</f>
        <v/>
      </c>
      <c r="F26" s="34" t="str">
        <f t="shared" ref="F26:AB26" si="9">IF(F25=FALSE,F24,"")</f>
        <v/>
      </c>
      <c r="G26" s="35" t="str">
        <f t="shared" si="9"/>
        <v/>
      </c>
      <c r="H26" s="36" t="str">
        <f t="shared" si="9"/>
        <v/>
      </c>
      <c r="I26" s="34">
        <f t="shared" si="9"/>
        <v>7.4</v>
      </c>
      <c r="J26" s="35">
        <f t="shared" si="9"/>
        <v>3.9</v>
      </c>
      <c r="K26" s="36" t="str">
        <f t="shared" si="9"/>
        <v/>
      </c>
      <c r="L26" s="34" t="str">
        <f t="shared" si="9"/>
        <v/>
      </c>
      <c r="M26" s="35" t="str">
        <f t="shared" si="9"/>
        <v/>
      </c>
      <c r="N26" s="36" t="str">
        <f t="shared" si="9"/>
        <v/>
      </c>
      <c r="O26" s="34" t="str">
        <f t="shared" si="9"/>
        <v/>
      </c>
      <c r="P26" s="35" t="str">
        <f t="shared" si="9"/>
        <v/>
      </c>
      <c r="Q26" s="35" t="str">
        <f t="shared" si="9"/>
        <v/>
      </c>
      <c r="R26" s="35" t="str">
        <f t="shared" si="9"/>
        <v/>
      </c>
      <c r="S26" s="35" t="str">
        <f t="shared" si="9"/>
        <v/>
      </c>
      <c r="T26" s="35" t="str">
        <f t="shared" si="9"/>
        <v/>
      </c>
      <c r="U26" s="35" t="str">
        <f t="shared" si="9"/>
        <v/>
      </c>
      <c r="V26" s="35" t="str">
        <f t="shared" si="9"/>
        <v/>
      </c>
      <c r="W26" s="35" t="str">
        <f t="shared" si="9"/>
        <v/>
      </c>
      <c r="X26" s="35" t="str">
        <f t="shared" si="9"/>
        <v/>
      </c>
      <c r="Y26" s="35" t="str">
        <f t="shared" si="9"/>
        <v/>
      </c>
      <c r="Z26" s="36" t="str">
        <f t="shared" si="9"/>
        <v/>
      </c>
      <c r="AA26" s="33" t="str">
        <f t="shared" si="9"/>
        <v/>
      </c>
      <c r="AB26" s="34" t="str">
        <f t="shared" si="9"/>
        <v/>
      </c>
      <c r="AC26" s="32"/>
      <c r="AD26" s="32" t="s">
        <v>214</v>
      </c>
      <c r="AE26" s="32" t="str">
        <f>IFERROR(VLOOKUP($A26,#REF!,31,FALSE),"")</f>
        <v/>
      </c>
      <c r="AF26" t="str">
        <f>IFERROR(VLOOKUP($A26,#REF!,32,FALSE),"")</f>
        <v/>
      </c>
      <c r="AG26" t="str">
        <f>IFERROR(VLOOKUP($A26,'[1]水分AB CHK'!$B$13:$I$123,6,FALSE),"")</f>
        <v/>
      </c>
    </row>
    <row r="27" spans="1:33" ht="39" customHeight="1" thickBot="1">
      <c r="A27" s="56"/>
      <c r="B27" s="41" t="str">
        <f t="shared" si="1"/>
        <v/>
      </c>
      <c r="C27" s="31" t="str">
        <f t="shared" si="0"/>
        <v/>
      </c>
      <c r="D27" s="31"/>
      <c r="E27" s="32" t="str">
        <f>IFERROR(VLOOKUP($A27,#REF!,COLUMN(E27),FALSE),"")</f>
        <v/>
      </c>
      <c r="F27" s="34" t="str">
        <f>IFERROR(VLOOKUP($A27,#REF!,COLUMN(F27)-2,FALSE),"")</f>
        <v/>
      </c>
      <c r="G27" s="35" t="str">
        <f>IFERROR(VLOOKUP($A27,#REF!,COLUMN(G27)-2,FALSE),"")</f>
        <v/>
      </c>
      <c r="H27" s="36" t="str">
        <f>IFERROR(VLOOKUP($A27,#REF!,COLUMN(H27)-2,FALSE),"")</f>
        <v/>
      </c>
      <c r="I27" s="34" t="str">
        <f>IFERROR(VLOOKUP($A27,#REF!,COLUMN(I27)-2,FALSE),"")</f>
        <v/>
      </c>
      <c r="J27" s="35" t="str">
        <f>IFERROR(VLOOKUP($A27,#REF!,COLUMN(J27)-2,FALSE),"")</f>
        <v/>
      </c>
      <c r="K27" s="36" t="str">
        <f>IFERROR(VLOOKUP($A27,#REF!,COLUMN(K27)-2,FALSE),"")</f>
        <v/>
      </c>
      <c r="L27" s="34" t="str">
        <f>IFERROR(VLOOKUP($A27,#REF!,COLUMN(L27)-2,FALSE),"")</f>
        <v/>
      </c>
      <c r="M27" s="35" t="str">
        <f>IFERROR(VLOOKUP($A27,#REF!,COLUMN(M27)-2,FALSE),"")</f>
        <v/>
      </c>
      <c r="N27" s="36" t="str">
        <f>IFERROR(VLOOKUP($A27,#REF!,COLUMN(N27)-2,FALSE),"")</f>
        <v/>
      </c>
      <c r="O27" s="34" t="str">
        <f>IFERROR(VLOOKUP($A27,#REF!,COLUMN(O27)-2,FALSE),"")</f>
        <v/>
      </c>
      <c r="P27" s="35" t="str">
        <f>IFERROR(VLOOKUP($A27,#REF!,COLUMN(P27)-2,FALSE),"")</f>
        <v/>
      </c>
      <c r="Q27" s="35" t="str">
        <f>IFERROR(VLOOKUP($A27,#REF!,COLUMN(Q27)-2,FALSE),"")</f>
        <v/>
      </c>
      <c r="R27" s="35" t="str">
        <f>IFERROR(VLOOKUP($A27,#REF!,COLUMN(R27)-2,FALSE),"")</f>
        <v/>
      </c>
      <c r="S27" s="35" t="str">
        <f>IFERROR(VLOOKUP($A27,#REF!,COLUMN(S27)-2,FALSE),"")</f>
        <v/>
      </c>
      <c r="T27" s="35" t="str">
        <f>IFERROR(VLOOKUP($A27,#REF!,COLUMN(T27)-2,FALSE),"")</f>
        <v/>
      </c>
      <c r="U27" s="35" t="str">
        <f>IFERROR(VLOOKUP($A27,#REF!,COLUMN(U27)-2,FALSE),"")</f>
        <v/>
      </c>
      <c r="V27" s="35" t="str">
        <f>IFERROR(VLOOKUP($A27,#REF!,COLUMN(V27)-2,FALSE),"")</f>
        <v/>
      </c>
      <c r="W27" s="35" t="str">
        <f>IFERROR(VLOOKUP($A27,#REF!,COLUMN(W27)-2,FALSE),"")</f>
        <v/>
      </c>
      <c r="X27" s="35" t="str">
        <f>IFERROR(VLOOKUP($A27,#REF!,COLUMN(X27)-2,FALSE),"")</f>
        <v/>
      </c>
      <c r="Y27" s="35" t="str">
        <f>IFERROR(VLOOKUP($A27,#REF!,COLUMN(Y27)-2,FALSE),"")</f>
        <v/>
      </c>
      <c r="Z27" s="36" t="str">
        <f>IFERROR(VLOOKUP($A27,#REF!,COLUMN(Z27)-2,FALSE),"")</f>
        <v/>
      </c>
      <c r="AA27" s="33" t="str">
        <f>IFERROR(VLOOKUP($A27,#REF!,COLUMN(AA27)-2,FALSE),"")</f>
        <v/>
      </c>
      <c r="AB27" s="34" t="str">
        <f>IFERROR(VLOOKUP($A27,#REF!,COLUMN(AB27)-2,FALSE),"")</f>
        <v/>
      </c>
      <c r="AC27" s="32"/>
      <c r="AD27" s="32" t="s">
        <v>213</v>
      </c>
      <c r="AE27" s="32" t="str">
        <f>IFERROR(VLOOKUP($A27,#REF!,COLUMN(AE27)-2,FALSE),"")</f>
        <v/>
      </c>
      <c r="AF27" t="str">
        <f>IFERROR(VLOOKUP($A27,#REF!,32,FALSE),"")</f>
        <v/>
      </c>
      <c r="AG27" t="str">
        <f>IFERROR(VLOOKUP($A27,'[1]水分AB CHK'!$B$13:$I$123,6,FALSE),"")</f>
        <v/>
      </c>
    </row>
    <row r="28" spans="1:33" ht="39" customHeight="1" thickTop="1">
      <c r="A28" s="56" t="s">
        <v>71</v>
      </c>
      <c r="B28" s="66" t="str">
        <f t="shared" si="1"/>
        <v>08</v>
      </c>
      <c r="C28" s="67" t="str">
        <f t="shared" si="0"/>
        <v>08013</v>
      </c>
      <c r="D28" s="67"/>
      <c r="E28" s="58" t="str">
        <f>IFERROR(VLOOKUP($A28,#REF!,COLUMN(E28)-2,FALSE),"")</f>
        <v/>
      </c>
      <c r="F28" s="95" t="str">
        <f>IFERROR(VLOOKUP($A28,#REF!,COLUMN(F28)-2,FALSE),"")</f>
        <v/>
      </c>
      <c r="G28" s="94" t="str">
        <f>IFERROR(VLOOKUP($A28,#REF!,COLUMN(G28)-2,FALSE),"")</f>
        <v/>
      </c>
      <c r="H28" s="60" t="str">
        <f>IFERROR(VLOOKUP($A28,#REF!,COLUMN(H28)-2,FALSE),"")</f>
        <v/>
      </c>
      <c r="I28" s="61" t="str">
        <f>IFERROR(VLOOKUP($A28,#REF!,COLUMN(I28)-2,FALSE),"")</f>
        <v/>
      </c>
      <c r="J28" s="59" t="str">
        <f>IFERROR(VLOOKUP($A28,#REF!,COLUMN(J28)-2,FALSE),"")</f>
        <v/>
      </c>
      <c r="K28" s="60" t="str">
        <f>IFERROR(VLOOKUP($A28,#REF!,COLUMN(K28)-2,FALSE),"")</f>
        <v/>
      </c>
      <c r="L28" s="61" t="str">
        <f>IFERROR(VLOOKUP($A28,#REF!,COLUMN(L28)-2,FALSE),"")</f>
        <v/>
      </c>
      <c r="M28" s="59" t="str">
        <f>IFERROR(VLOOKUP($A28,#REF!,COLUMN(M28)-2,FALSE),"")</f>
        <v/>
      </c>
      <c r="N28" s="60" t="str">
        <f>IFERROR(VLOOKUP($A28,#REF!,COLUMN(N28)-2,FALSE),"")</f>
        <v/>
      </c>
      <c r="O28" s="61" t="str">
        <f>IFERROR(VLOOKUP($A28,#REF!,COLUMN(O28)-2,FALSE),"")</f>
        <v/>
      </c>
      <c r="P28" s="59" t="str">
        <f>IFERROR(VLOOKUP($A28,#REF!,COLUMN(P28)-2,FALSE),"")</f>
        <v/>
      </c>
      <c r="Q28" s="62" t="str">
        <f>IFERROR(VLOOKUP($A28,#REF!,COLUMN(Q28)-2,FALSE),"")</f>
        <v/>
      </c>
      <c r="R28" s="59" t="str">
        <f>IFERROR(VLOOKUP($A28,#REF!,COLUMN(R28)-2,FALSE),"")</f>
        <v/>
      </c>
      <c r="S28" s="62" t="str">
        <f>IFERROR(VLOOKUP($A28,#REF!,COLUMN(S28)-2,FALSE),"")</f>
        <v/>
      </c>
      <c r="T28" s="59" t="str">
        <f>IFERROR(VLOOKUP($A28,#REF!,COLUMN(T28)-2,FALSE),"")</f>
        <v/>
      </c>
      <c r="U28" s="62" t="str">
        <f>IFERROR(VLOOKUP($A28,#REF!,COLUMN(U28)-2,FALSE),"")</f>
        <v/>
      </c>
      <c r="V28" s="59" t="str">
        <f>IFERROR(VLOOKUP($A28,#REF!,COLUMN(V28)-2,FALSE),"")</f>
        <v/>
      </c>
      <c r="W28" s="62" t="str">
        <f>IFERROR(VLOOKUP($A28,#REF!,COLUMN(W28)-2,FALSE),"")</f>
        <v/>
      </c>
      <c r="X28" s="59" t="str">
        <f>IFERROR(VLOOKUP($A28,#REF!,COLUMN(X28)-2,FALSE),"")</f>
        <v/>
      </c>
      <c r="Y28" s="59" t="str">
        <f>IFERROR(VLOOKUP($A28,#REF!,COLUMN(Y28)-2,FALSE),"")</f>
        <v/>
      </c>
      <c r="Z28" s="60" t="str">
        <f>IFERROR(VLOOKUP($A28,#REF!,COLUMN(Z28)-2,FALSE),"")</f>
        <v/>
      </c>
      <c r="AA28" s="63" t="str">
        <f>IFERROR(VLOOKUP($A28,#REF!,COLUMN(AA28)-2,FALSE),"")</f>
        <v/>
      </c>
      <c r="AB28" s="64" t="str">
        <f>IFERROR(VLOOKUP($A28,#REF!,COLUMN(AB28)-2,FALSE),"")</f>
        <v/>
      </c>
      <c r="AC28" s="58"/>
      <c r="AD28" s="58" t="s">
        <v>213</v>
      </c>
      <c r="AE28" s="58" t="str">
        <f>IFERROR(IF(VLOOKUP($A28,#REF!,27,FALSE)="","",VLOOKUP($A28,#REF!,27,FALSE)),"")</f>
        <v/>
      </c>
      <c r="AF28" t="str">
        <f>IFERROR(VLOOKUP($A28,#REF!,32,FALSE),"")</f>
        <v/>
      </c>
      <c r="AG28" t="str">
        <f>IFERROR(VLOOKUP($A28,'[1]水分AB CHK'!$B$13:$I$123,6,FALSE),"")</f>
        <v/>
      </c>
    </row>
    <row r="29" spans="1:33" ht="33.75" customHeight="1">
      <c r="A29" s="56" t="s">
        <v>185</v>
      </c>
      <c r="B29" s="41" t="str">
        <f t="shared" si="1"/>
        <v>08</v>
      </c>
      <c r="C29" s="31" t="str">
        <f t="shared" si="0"/>
        <v>08013</v>
      </c>
      <c r="D29" s="31"/>
      <c r="E29" s="98" t="str">
        <f>IFERROR(VLOOKUP($A29,#REF!,COLUMN(E29),FALSE),"")</f>
        <v/>
      </c>
      <c r="F29" s="34" t="str">
        <f>IFERROR(VLOOKUP($A29,#REF!,COLUMN(F29),FALSE),"")</f>
        <v/>
      </c>
      <c r="G29" s="35" t="str">
        <f>IFERROR(VLOOKUP($A29,#REF!,COLUMN(G29),FALSE),"")</f>
        <v/>
      </c>
      <c r="H29" s="36" t="str">
        <f>IFERROR(VLOOKUP($A29,#REF!,COLUMN(H29),FALSE),"")</f>
        <v/>
      </c>
      <c r="I29" s="34" t="str">
        <f>IFERROR(VLOOKUP($A29,#REF!,COLUMN(I29),FALSE),"")</f>
        <v/>
      </c>
      <c r="J29" s="35" t="str">
        <f>IFERROR(VLOOKUP($A29,#REF!,COLUMN(J29),FALSE),"")</f>
        <v/>
      </c>
      <c r="K29" s="36" t="str">
        <f>IFERROR(VLOOKUP($A29,#REF!,COLUMN(K29),FALSE),"")</f>
        <v/>
      </c>
      <c r="L29" s="34" t="str">
        <f>IFERROR(VLOOKUP($A29,#REF!,COLUMN(L29),FALSE),"")</f>
        <v/>
      </c>
      <c r="M29" s="35" t="str">
        <f>IFERROR(VLOOKUP($A29,#REF!,COLUMN(M29),FALSE),"")</f>
        <v/>
      </c>
      <c r="N29" s="36" t="str">
        <f>IFERROR(VLOOKUP($A29,#REF!,COLUMN(N29),FALSE),"")</f>
        <v/>
      </c>
      <c r="O29" s="34" t="str">
        <f>IFERROR(VLOOKUP($A29,#REF!,COLUMN(O29),FALSE),"")</f>
        <v/>
      </c>
      <c r="P29" s="35" t="str">
        <f>IFERROR(VLOOKUP($A29,#REF!,COLUMN(P29),FALSE),"")</f>
        <v/>
      </c>
      <c r="Q29" s="35" t="str">
        <f>IFERROR(VLOOKUP($A29,#REF!,COLUMN(Q29),FALSE),"")</f>
        <v/>
      </c>
      <c r="R29" s="35" t="str">
        <f>IFERROR(VLOOKUP($A29,#REF!,COLUMN(R29),FALSE),"")</f>
        <v/>
      </c>
      <c r="S29" s="35" t="str">
        <f>IFERROR(VLOOKUP($A29,#REF!,COLUMN(S29),FALSE),"")</f>
        <v/>
      </c>
      <c r="T29" s="35" t="str">
        <f>IFERROR(VLOOKUP($A29,#REF!,COLUMN(T29),FALSE),"")</f>
        <v/>
      </c>
      <c r="U29" s="35" t="str">
        <f>IFERROR(VLOOKUP($A29,#REF!,COLUMN(U29),FALSE),"")</f>
        <v/>
      </c>
      <c r="V29" s="35" t="str">
        <f>IFERROR(VLOOKUP($A29,#REF!,COLUMN(V29),FALSE),"")</f>
        <v/>
      </c>
      <c r="W29" s="35" t="str">
        <f>IFERROR(VLOOKUP($A29,#REF!,COLUMN(W29),FALSE),"")</f>
        <v/>
      </c>
      <c r="X29" s="35" t="str">
        <f>IFERROR(VLOOKUP($A29,#REF!,COLUMN(X29),FALSE),"")</f>
        <v/>
      </c>
      <c r="Y29" s="35" t="str">
        <f>IFERROR(VLOOKUP($A29,#REF!,COLUMN(Y29),FALSE),"")</f>
        <v/>
      </c>
      <c r="Z29" s="36" t="str">
        <f>IFERROR(VLOOKUP($A29,#REF!,COLUMN(Z29),FALSE),"")</f>
        <v/>
      </c>
      <c r="AA29" s="33" t="str">
        <f>IFERROR(VLOOKUP($A29,#REF!,COLUMN(AA29),FALSE),"")</f>
        <v/>
      </c>
      <c r="AB29" s="34" t="str">
        <f>IFERROR(VLOOKUP($A29,#REF!,COLUMN(AB29),FALSE),"")</f>
        <v/>
      </c>
      <c r="AC29" s="32"/>
      <c r="AD29" s="32" t="s">
        <v>213</v>
      </c>
      <c r="AE29" s="32" t="str">
        <f>AE28</f>
        <v/>
      </c>
      <c r="AF29" t="str">
        <f>IFERROR(VLOOKUP($A29,#REF!,32,FALSE),"")</f>
        <v/>
      </c>
      <c r="AG29" t="str">
        <f>IFERROR(VLOOKUP($A29,'[1]水分AB CHK'!$B$13:$I$123,6,FALSE),"")</f>
        <v/>
      </c>
    </row>
    <row r="30" spans="1:33" ht="33.75" customHeight="1">
      <c r="A30" s="56" t="s">
        <v>93</v>
      </c>
      <c r="B30" s="41" t="str">
        <f t="shared" si="1"/>
        <v>08</v>
      </c>
      <c r="C30" s="31" t="str">
        <f t="shared" si="0"/>
        <v>08013</v>
      </c>
      <c r="D30" s="31"/>
      <c r="E30" s="32" t="str">
        <f>IFERROR(VLOOKUP($A30,#REF!,COLUMN(E30),FALSE),"")</f>
        <v/>
      </c>
      <c r="F30" s="34" t="b">
        <f t="shared" ref="F30:AB30" si="10">EXACT(F28,F29)</f>
        <v>1</v>
      </c>
      <c r="G30" s="35" t="b">
        <f t="shared" si="10"/>
        <v>1</v>
      </c>
      <c r="H30" s="36" t="b">
        <f t="shared" si="10"/>
        <v>1</v>
      </c>
      <c r="I30" s="34" t="b">
        <f t="shared" si="10"/>
        <v>1</v>
      </c>
      <c r="J30" s="35" t="b">
        <f t="shared" si="10"/>
        <v>1</v>
      </c>
      <c r="K30" s="36" t="b">
        <f t="shared" si="10"/>
        <v>1</v>
      </c>
      <c r="L30" s="34" t="b">
        <f t="shared" si="10"/>
        <v>1</v>
      </c>
      <c r="M30" s="35" t="b">
        <f t="shared" si="10"/>
        <v>1</v>
      </c>
      <c r="N30" s="36" t="b">
        <f t="shared" si="10"/>
        <v>1</v>
      </c>
      <c r="O30" s="34" t="b">
        <f t="shared" si="10"/>
        <v>1</v>
      </c>
      <c r="P30" s="35" t="b">
        <f t="shared" si="10"/>
        <v>1</v>
      </c>
      <c r="Q30" s="35" t="b">
        <f t="shared" si="10"/>
        <v>1</v>
      </c>
      <c r="R30" s="35" t="b">
        <f t="shared" si="10"/>
        <v>1</v>
      </c>
      <c r="S30" s="35" t="b">
        <f t="shared" si="10"/>
        <v>1</v>
      </c>
      <c r="T30" s="35" t="b">
        <f t="shared" si="10"/>
        <v>1</v>
      </c>
      <c r="U30" s="35" t="b">
        <f t="shared" si="10"/>
        <v>1</v>
      </c>
      <c r="V30" s="35" t="b">
        <f t="shared" si="10"/>
        <v>1</v>
      </c>
      <c r="W30" s="35" t="b">
        <f t="shared" si="10"/>
        <v>1</v>
      </c>
      <c r="X30" s="35" t="b">
        <f t="shared" si="10"/>
        <v>1</v>
      </c>
      <c r="Y30" s="35" t="b">
        <f t="shared" si="10"/>
        <v>1</v>
      </c>
      <c r="Z30" s="36" t="b">
        <f t="shared" si="10"/>
        <v>1</v>
      </c>
      <c r="AA30" s="33" t="b">
        <f t="shared" si="10"/>
        <v>1</v>
      </c>
      <c r="AB30" s="34" t="b">
        <f t="shared" si="10"/>
        <v>1</v>
      </c>
      <c r="AC30" s="32"/>
      <c r="AD30" s="32" t="s">
        <v>213</v>
      </c>
      <c r="AE30" s="32" t="str">
        <f>IFERROR(VLOOKUP($A30,#REF!,COLUMN(AE30)-2,FALSE),"")</f>
        <v/>
      </c>
      <c r="AF30" t="str">
        <f>IFERROR(VLOOKUP($A30,#REF!,32,FALSE),"")</f>
        <v/>
      </c>
      <c r="AG30" t="str">
        <f>IFERROR(VLOOKUP($A30,'[1]水分AB CHK'!$B$13:$I$123,6,FALSE),"")</f>
        <v>たんぱく質変更</v>
      </c>
    </row>
    <row r="31" spans="1:33" ht="33.75" customHeight="1">
      <c r="A31" s="56"/>
      <c r="B31" s="41" t="str">
        <f t="shared" si="1"/>
        <v/>
      </c>
      <c r="C31" s="31" t="str">
        <f t="shared" si="0"/>
        <v/>
      </c>
      <c r="D31" s="31"/>
      <c r="E31" s="32" t="str">
        <f>IFERROR(VLOOKUP($A31,#REF!,COLUMN(E31),FALSE),"")</f>
        <v/>
      </c>
      <c r="F31" s="34" t="str">
        <f t="shared" ref="F31:AB31" si="11">IF(F30=FALSE,F29,"")</f>
        <v/>
      </c>
      <c r="G31" s="35" t="str">
        <f t="shared" si="11"/>
        <v/>
      </c>
      <c r="H31" s="36" t="str">
        <f t="shared" si="11"/>
        <v/>
      </c>
      <c r="I31" s="34" t="str">
        <f t="shared" si="11"/>
        <v/>
      </c>
      <c r="J31" s="35" t="str">
        <f t="shared" si="11"/>
        <v/>
      </c>
      <c r="K31" s="36" t="str">
        <f t="shared" si="11"/>
        <v/>
      </c>
      <c r="L31" s="34" t="str">
        <f t="shared" si="11"/>
        <v/>
      </c>
      <c r="M31" s="35" t="str">
        <f t="shared" si="11"/>
        <v/>
      </c>
      <c r="N31" s="36" t="str">
        <f t="shared" si="11"/>
        <v/>
      </c>
      <c r="O31" s="34" t="str">
        <f t="shared" si="11"/>
        <v/>
      </c>
      <c r="P31" s="35" t="str">
        <f t="shared" si="11"/>
        <v/>
      </c>
      <c r="Q31" s="35" t="str">
        <f t="shared" si="11"/>
        <v/>
      </c>
      <c r="R31" s="35" t="str">
        <f t="shared" si="11"/>
        <v/>
      </c>
      <c r="S31" s="35" t="str">
        <f t="shared" si="11"/>
        <v/>
      </c>
      <c r="T31" s="35" t="str">
        <f t="shared" si="11"/>
        <v/>
      </c>
      <c r="U31" s="35" t="str">
        <f t="shared" si="11"/>
        <v/>
      </c>
      <c r="V31" s="35" t="str">
        <f t="shared" si="11"/>
        <v/>
      </c>
      <c r="W31" s="35" t="str">
        <f t="shared" si="11"/>
        <v/>
      </c>
      <c r="X31" s="35" t="str">
        <f t="shared" si="11"/>
        <v/>
      </c>
      <c r="Y31" s="35" t="str">
        <f t="shared" si="11"/>
        <v/>
      </c>
      <c r="Z31" s="36" t="str">
        <f t="shared" si="11"/>
        <v/>
      </c>
      <c r="AA31" s="33" t="str">
        <f t="shared" si="11"/>
        <v/>
      </c>
      <c r="AB31" s="34" t="str">
        <f t="shared" si="11"/>
        <v/>
      </c>
      <c r="AC31" s="32"/>
      <c r="AD31" s="32" t="s">
        <v>214</v>
      </c>
      <c r="AE31" s="32" t="str">
        <f>IFERROR(VLOOKUP($A31,#REF!,COLUMN(AE31)-2,FALSE),"")</f>
        <v/>
      </c>
      <c r="AF31" t="str">
        <f>IFERROR(VLOOKUP($A31,#REF!,32,FALSE),"")</f>
        <v/>
      </c>
      <c r="AG31" t="str">
        <f>IFERROR(VLOOKUP($A31,'[1]水分AB CHK'!$B$13:$I$123,6,FALSE),"")</f>
        <v/>
      </c>
    </row>
    <row r="32" spans="1:33" ht="33.75" customHeight="1">
      <c r="A32" s="56"/>
      <c r="B32" s="41" t="str">
        <f t="shared" si="1"/>
        <v/>
      </c>
      <c r="C32" s="31" t="str">
        <f t="shared" si="0"/>
        <v/>
      </c>
      <c r="D32" s="31"/>
      <c r="E32" s="32" t="str">
        <f>IFERROR(VLOOKUP($A32,#REF!,COLUMN(E32),FALSE),"")</f>
        <v/>
      </c>
      <c r="F32" s="34" t="str">
        <f>IFERROR(VLOOKUP($A32,#REF!,COLUMN(F32)-2,FALSE),"")</f>
        <v/>
      </c>
      <c r="G32" s="35" t="str">
        <f>IFERROR(VLOOKUP($A32,#REF!,COLUMN(G32)-2,FALSE),"")</f>
        <v/>
      </c>
      <c r="H32" s="36" t="str">
        <f>IFERROR(VLOOKUP($A32,#REF!,COLUMN(H32)-2,FALSE),"")</f>
        <v/>
      </c>
      <c r="I32" s="34" t="str">
        <f>IFERROR(VLOOKUP($A32,#REF!,COLUMN(I32)-2,FALSE),"")</f>
        <v/>
      </c>
      <c r="J32" s="35" t="str">
        <f>IFERROR(VLOOKUP($A32,#REF!,COLUMN(J32)-2,FALSE),"")</f>
        <v/>
      </c>
      <c r="K32" s="36" t="str">
        <f>IFERROR(VLOOKUP($A32,#REF!,COLUMN(K32)-2,FALSE),"")</f>
        <v/>
      </c>
      <c r="L32" s="34" t="str">
        <f>IFERROR(VLOOKUP($A32,#REF!,COLUMN(L32)-2,FALSE),"")</f>
        <v/>
      </c>
      <c r="M32" s="35" t="str">
        <f>IFERROR(VLOOKUP($A32,#REF!,COLUMN(M32)-2,FALSE),"")</f>
        <v/>
      </c>
      <c r="N32" s="36" t="str">
        <f>IFERROR(VLOOKUP($A32,#REF!,COLUMN(N32)-2,FALSE),"")</f>
        <v/>
      </c>
      <c r="O32" s="34" t="str">
        <f>IFERROR(VLOOKUP($A32,#REF!,COLUMN(O32)-2,FALSE),"")</f>
        <v/>
      </c>
      <c r="P32" s="35" t="str">
        <f>IFERROR(VLOOKUP($A32,#REF!,COLUMN(P32)-2,FALSE),"")</f>
        <v/>
      </c>
      <c r="Q32" s="35" t="str">
        <f>IFERROR(VLOOKUP($A32,#REF!,COLUMN(Q32)-2,FALSE),"")</f>
        <v/>
      </c>
      <c r="R32" s="35" t="str">
        <f>IFERROR(VLOOKUP($A32,#REF!,COLUMN(R32)-2,FALSE),"")</f>
        <v/>
      </c>
      <c r="S32" s="35" t="str">
        <f>IFERROR(VLOOKUP($A32,#REF!,COLUMN(S32)-2,FALSE),"")</f>
        <v/>
      </c>
      <c r="T32" s="35" t="str">
        <f>IFERROR(VLOOKUP($A32,#REF!,COLUMN(T32)-2,FALSE),"")</f>
        <v/>
      </c>
      <c r="U32" s="35" t="str">
        <f>IFERROR(VLOOKUP($A32,#REF!,COLUMN(U32)-2,FALSE),"")</f>
        <v/>
      </c>
      <c r="V32" s="35" t="str">
        <f>IFERROR(VLOOKUP($A32,#REF!,COLUMN(V32)-2,FALSE),"")</f>
        <v/>
      </c>
      <c r="W32" s="35" t="str">
        <f>IFERROR(VLOOKUP($A32,#REF!,COLUMN(W32)-2,FALSE),"")</f>
        <v/>
      </c>
      <c r="X32" s="35" t="str">
        <f>IFERROR(VLOOKUP($A32,#REF!,COLUMN(X32)-2,FALSE),"")</f>
        <v/>
      </c>
      <c r="Y32" s="35" t="str">
        <f>IFERROR(VLOOKUP($A32,#REF!,COLUMN(Y32)-2,FALSE),"")</f>
        <v/>
      </c>
      <c r="Z32" s="36" t="str">
        <f>IFERROR(VLOOKUP($A32,#REF!,COLUMN(Z32)-2,FALSE),"")</f>
        <v/>
      </c>
      <c r="AA32" s="33" t="str">
        <f>IFERROR(VLOOKUP($A32,#REF!,COLUMN(AA32)-2,FALSE),"")</f>
        <v/>
      </c>
      <c r="AB32" s="34" t="str">
        <f>IFERROR(VLOOKUP($A32,#REF!,COLUMN(AB32)-2,FALSE),"")</f>
        <v/>
      </c>
      <c r="AC32" s="32"/>
      <c r="AD32" s="32" t="s">
        <v>213</v>
      </c>
      <c r="AE32" s="32" t="str">
        <f>IFERROR(VLOOKUP($A32,#REF!,COLUMN(AE32)-2,FALSE),"")</f>
        <v/>
      </c>
      <c r="AF32" t="str">
        <f>IFERROR(VLOOKUP($A32,#REF!,32,FALSE),"")</f>
        <v/>
      </c>
      <c r="AG32" t="str">
        <f>IFERROR(VLOOKUP($A32,'[1]水分AB CHK'!$B$13:$I$123,6,FALSE),"")</f>
        <v/>
      </c>
    </row>
    <row r="33" spans="1:33" ht="33.75" customHeight="1">
      <c r="A33" s="56" t="s">
        <v>97</v>
      </c>
      <c r="B33" s="41" t="str">
        <f t="shared" si="1"/>
        <v>09</v>
      </c>
      <c r="C33" s="31" t="str">
        <f t="shared" si="0"/>
        <v>09新05</v>
      </c>
      <c r="D33" s="31"/>
      <c r="E33" s="32" t="str">
        <f>IFERROR(VLOOKUP($A33,#REF!,COLUMN(E33),FALSE),"")</f>
        <v/>
      </c>
      <c r="F33" s="34" t="str">
        <f>IFERROR(VLOOKUP($A33,#REF!,COLUMN(F33)-2,FALSE),"")</f>
        <v/>
      </c>
      <c r="G33" s="35" t="str">
        <f>IFERROR(VLOOKUP($A33,#REF!,COLUMN(G33)-2,FALSE),"")</f>
        <v/>
      </c>
      <c r="H33" s="36" t="str">
        <f>IFERROR(VLOOKUP($A33,#REF!,COLUMN(H33)-2,FALSE),"")</f>
        <v/>
      </c>
      <c r="I33" s="34" t="str">
        <f>IFERROR(VLOOKUP($A33,#REF!,COLUMN(I33)-2,FALSE),"")</f>
        <v/>
      </c>
      <c r="J33" s="35" t="str">
        <f>IFERROR(VLOOKUP($A33,#REF!,COLUMN(J33)-2,FALSE),"")</f>
        <v/>
      </c>
      <c r="K33" s="36" t="str">
        <f>IFERROR(VLOOKUP($A33,#REF!,COLUMN(K33)-2,FALSE),"")</f>
        <v/>
      </c>
      <c r="L33" s="34" t="str">
        <f>IFERROR(VLOOKUP($A33,#REF!,COLUMN(L33)-2,FALSE),"")</f>
        <v/>
      </c>
      <c r="M33" s="35" t="str">
        <f>IFERROR(VLOOKUP($A33,#REF!,COLUMN(M33)-2,FALSE),"")</f>
        <v/>
      </c>
      <c r="N33" s="36" t="str">
        <f>IFERROR(VLOOKUP($A33,#REF!,COLUMN(N33)-2,FALSE),"")</f>
        <v/>
      </c>
      <c r="O33" s="34" t="str">
        <f>IFERROR(VLOOKUP($A33,#REF!,COLUMN(O33)-2,FALSE),"")</f>
        <v/>
      </c>
      <c r="P33" s="35" t="str">
        <f>IFERROR(VLOOKUP($A33,#REF!,COLUMN(P33)-2,FALSE),"")</f>
        <v/>
      </c>
      <c r="Q33" s="35" t="str">
        <f>IFERROR(VLOOKUP($A33,#REF!,COLUMN(Q33)-2,FALSE),"")</f>
        <v/>
      </c>
      <c r="R33" s="35" t="str">
        <f>IFERROR(VLOOKUP($A33,#REF!,COLUMN(R33)-2,FALSE),"")</f>
        <v/>
      </c>
      <c r="S33" s="35" t="str">
        <f>IFERROR(VLOOKUP($A33,#REF!,COLUMN(S33)-2,FALSE),"")</f>
        <v/>
      </c>
      <c r="T33" s="35" t="str">
        <f>IFERROR(VLOOKUP($A33,#REF!,COLUMN(T33)-2,FALSE),"")</f>
        <v/>
      </c>
      <c r="U33" s="35" t="str">
        <f>IFERROR(VLOOKUP($A33,#REF!,COLUMN(U33)-2,FALSE),"")</f>
        <v/>
      </c>
      <c r="V33" s="35" t="str">
        <f>IFERROR(VLOOKUP($A33,#REF!,COLUMN(V33)-2,FALSE),"")</f>
        <v/>
      </c>
      <c r="W33" s="35" t="str">
        <f>IFERROR(VLOOKUP($A33,#REF!,COLUMN(W33)-2,FALSE),"")</f>
        <v/>
      </c>
      <c r="X33" s="35" t="str">
        <f>IFERROR(VLOOKUP($A33,#REF!,COLUMN(X33)-2,FALSE),"")</f>
        <v/>
      </c>
      <c r="Y33" s="35" t="str">
        <f>IFERROR(VLOOKUP($A33,#REF!,COLUMN(Y33)-2,FALSE),"")</f>
        <v/>
      </c>
      <c r="Z33" s="36" t="str">
        <f>IFERROR(VLOOKUP($A33,#REF!,COLUMN(Z33)-2,FALSE),"")</f>
        <v/>
      </c>
      <c r="AA33" s="33" t="str">
        <f>IFERROR(VLOOKUP($A33,#REF!,COLUMN(AA33)-2,FALSE),"")</f>
        <v/>
      </c>
      <c r="AB33" s="34" t="str">
        <f>IFERROR(VLOOKUP($A33,#REF!,COLUMN(AB33)-2,FALSE),"")</f>
        <v/>
      </c>
      <c r="AC33" s="32"/>
      <c r="AD33" s="32" t="s">
        <v>213</v>
      </c>
      <c r="AE33" s="32" t="str">
        <f>IFERROR(VLOOKUP($A33,#REF!,COLUMN(AE33)-2,FALSE),"")</f>
        <v/>
      </c>
      <c r="AF33" t="str">
        <f>IFERROR(VLOOKUP($A33,#REF!,32,FALSE),"")</f>
        <v/>
      </c>
      <c r="AG33" t="str">
        <f>IFERROR(VLOOKUP($A33,'[1]水分AB CHK'!$B$13:$I$123,6,FALSE),"")</f>
        <v/>
      </c>
    </row>
    <row r="34" spans="1:33" ht="33.75" customHeight="1">
      <c r="A34" s="56" t="s">
        <v>186</v>
      </c>
      <c r="B34" s="41" t="str">
        <f t="shared" si="1"/>
        <v>09</v>
      </c>
      <c r="C34" s="31" t="str">
        <f t="shared" si="0"/>
        <v>09新05</v>
      </c>
      <c r="D34" s="31"/>
      <c r="E34" s="32" t="str">
        <f>IFERROR(VLOOKUP($A34,#REF!,COLUMN(E34),FALSE),"")</f>
        <v/>
      </c>
      <c r="F34" s="34" t="str">
        <f>IFERROR(VLOOKUP($A34,#REF!,COLUMN(F34),FALSE),"")</f>
        <v/>
      </c>
      <c r="G34" s="35" t="str">
        <f>IFERROR(VLOOKUP($A34,#REF!,COLUMN(G34),FALSE),"")</f>
        <v/>
      </c>
      <c r="H34" s="36" t="str">
        <f>IFERROR(VLOOKUP($A34,#REF!,COLUMN(H34),FALSE),"")</f>
        <v/>
      </c>
      <c r="I34" s="34" t="str">
        <f>IFERROR(VLOOKUP($A34,#REF!,COLUMN(I34),FALSE),"")</f>
        <v/>
      </c>
      <c r="J34" s="35" t="str">
        <f>IFERROR(VLOOKUP($A34,#REF!,COLUMN(J34),FALSE),"")</f>
        <v/>
      </c>
      <c r="K34" s="36" t="str">
        <f>IFERROR(VLOOKUP($A34,#REF!,COLUMN(K34),FALSE),"")</f>
        <v/>
      </c>
      <c r="L34" s="34" t="str">
        <f>IFERROR(VLOOKUP($A34,#REF!,COLUMN(L34),FALSE),"")</f>
        <v/>
      </c>
      <c r="M34" s="35" t="str">
        <f>IFERROR(VLOOKUP($A34,#REF!,COLUMN(M34),FALSE),"")</f>
        <v/>
      </c>
      <c r="N34" s="36" t="str">
        <f>IFERROR(VLOOKUP($A34,#REF!,COLUMN(N34),FALSE),"")</f>
        <v/>
      </c>
      <c r="O34" s="34" t="str">
        <f>IFERROR(VLOOKUP($A34,#REF!,COLUMN(O34),FALSE),"")</f>
        <v/>
      </c>
      <c r="P34" s="35" t="str">
        <f>IFERROR(VLOOKUP($A34,#REF!,COLUMN(P34),FALSE),"")</f>
        <v/>
      </c>
      <c r="Q34" s="35" t="str">
        <f>IFERROR(VLOOKUP($A34,#REF!,COLUMN(Q34),FALSE),"")</f>
        <v/>
      </c>
      <c r="R34" s="35" t="str">
        <f>IFERROR(VLOOKUP($A34,#REF!,COLUMN(R34),FALSE),"")</f>
        <v/>
      </c>
      <c r="S34" s="35" t="str">
        <f>IFERROR(VLOOKUP($A34,#REF!,COLUMN(S34),FALSE),"")</f>
        <v/>
      </c>
      <c r="T34" s="35" t="str">
        <f>IFERROR(VLOOKUP($A34,#REF!,COLUMN(T34),FALSE),"")</f>
        <v/>
      </c>
      <c r="U34" s="35" t="str">
        <f>IFERROR(VLOOKUP($A34,#REF!,COLUMN(U34),FALSE),"")</f>
        <v/>
      </c>
      <c r="V34" s="35" t="str">
        <f>IFERROR(VLOOKUP($A34,#REF!,COLUMN(V34),FALSE),"")</f>
        <v/>
      </c>
      <c r="W34" s="35" t="str">
        <f>IFERROR(VLOOKUP($A34,#REF!,COLUMN(W34),FALSE),"")</f>
        <v/>
      </c>
      <c r="X34" s="35" t="str">
        <f>IFERROR(VLOOKUP($A34,#REF!,COLUMN(X34),FALSE),"")</f>
        <v/>
      </c>
      <c r="Y34" s="35" t="str">
        <f>IFERROR(VLOOKUP($A34,#REF!,COLUMN(Y34),FALSE),"")</f>
        <v/>
      </c>
      <c r="Z34" s="36" t="str">
        <f>IFERROR(VLOOKUP($A34,#REF!,COLUMN(Z34),FALSE),"")</f>
        <v/>
      </c>
      <c r="AA34" s="33" t="str">
        <f>IFERROR(VLOOKUP($A34,#REF!,COLUMN(AA34),FALSE),"")</f>
        <v/>
      </c>
      <c r="AB34" s="34" t="str">
        <f>IFERROR(VLOOKUP($A34,#REF!,COLUMN(AB34),FALSE),"")</f>
        <v/>
      </c>
      <c r="AC34" s="32"/>
      <c r="AD34" s="32" t="s">
        <v>213</v>
      </c>
      <c r="AE34" s="32" t="str">
        <f>IFERROR(VLOOKUP($A34,#REF!,COLUMN(AE34)-2,FALSE),"")</f>
        <v/>
      </c>
      <c r="AF34" t="str">
        <f>IFERROR(VLOOKUP($A34,#REF!,32,FALSE),"")</f>
        <v/>
      </c>
      <c r="AG34" t="str">
        <f>IFERROR(VLOOKUP($A34,'[1]水分AB CHK'!$B$13:$I$123,6,FALSE),"")</f>
        <v/>
      </c>
    </row>
    <row r="35" spans="1:33" ht="33.75" customHeight="1">
      <c r="A35" s="56" t="s">
        <v>121</v>
      </c>
      <c r="B35" s="41" t="str">
        <f t="shared" si="1"/>
        <v>09</v>
      </c>
      <c r="C35" s="31" t="str">
        <f t="shared" si="0"/>
        <v>09新05</v>
      </c>
      <c r="D35" s="31"/>
      <c r="E35" s="32" t="str">
        <f>IFERROR(VLOOKUP($A35,#REF!,COLUMN(E35),FALSE),"")</f>
        <v/>
      </c>
      <c r="F35" s="34" t="str">
        <f t="shared" ref="F35:AB35" si="12">F34</f>
        <v/>
      </c>
      <c r="G35" s="35" t="str">
        <f t="shared" si="12"/>
        <v/>
      </c>
      <c r="H35" s="36" t="str">
        <f t="shared" si="12"/>
        <v/>
      </c>
      <c r="I35" s="34" t="str">
        <f t="shared" si="12"/>
        <v/>
      </c>
      <c r="J35" s="35" t="str">
        <f t="shared" si="12"/>
        <v/>
      </c>
      <c r="K35" s="36" t="str">
        <f t="shared" si="12"/>
        <v/>
      </c>
      <c r="L35" s="34" t="str">
        <f t="shared" si="12"/>
        <v/>
      </c>
      <c r="M35" s="35" t="str">
        <f t="shared" si="12"/>
        <v/>
      </c>
      <c r="N35" s="36" t="str">
        <f t="shared" si="12"/>
        <v/>
      </c>
      <c r="O35" s="34" t="str">
        <f t="shared" si="12"/>
        <v/>
      </c>
      <c r="P35" s="35" t="str">
        <f t="shared" si="12"/>
        <v/>
      </c>
      <c r="Q35" s="35" t="str">
        <f t="shared" si="12"/>
        <v/>
      </c>
      <c r="R35" s="35" t="str">
        <f t="shared" si="12"/>
        <v/>
      </c>
      <c r="S35" s="35" t="str">
        <f t="shared" si="12"/>
        <v/>
      </c>
      <c r="T35" s="35" t="str">
        <f t="shared" si="12"/>
        <v/>
      </c>
      <c r="U35" s="35" t="str">
        <f t="shared" si="12"/>
        <v/>
      </c>
      <c r="V35" s="35" t="str">
        <f t="shared" si="12"/>
        <v/>
      </c>
      <c r="W35" s="35" t="str">
        <f t="shared" si="12"/>
        <v/>
      </c>
      <c r="X35" s="35" t="str">
        <f t="shared" si="12"/>
        <v/>
      </c>
      <c r="Y35" s="35" t="str">
        <f t="shared" si="12"/>
        <v/>
      </c>
      <c r="Z35" s="36" t="str">
        <f t="shared" si="12"/>
        <v/>
      </c>
      <c r="AA35" s="33" t="str">
        <f t="shared" si="12"/>
        <v/>
      </c>
      <c r="AB35" s="34" t="str">
        <f t="shared" si="12"/>
        <v/>
      </c>
      <c r="AC35" s="32"/>
      <c r="AD35" s="32" t="s">
        <v>215</v>
      </c>
      <c r="AE35" s="32" t="str">
        <f>IFERROR(VLOOKUP($A35,#REF!,31,FALSE),"")</f>
        <v/>
      </c>
      <c r="AF35" t="str">
        <f>IFERROR(VLOOKUP($A35,#REF!,32,FALSE),"")</f>
        <v/>
      </c>
      <c r="AG35" t="str">
        <f>IFERROR(VLOOKUP($A35,'[1]水分AB CHK'!$B$13:$I$123,6,FALSE),"")</f>
        <v/>
      </c>
    </row>
    <row r="36" spans="1:33" ht="33.75" customHeight="1">
      <c r="A36" s="56"/>
      <c r="B36" s="41" t="str">
        <f t="shared" si="1"/>
        <v/>
      </c>
      <c r="C36" s="31" t="str">
        <f t="shared" si="0"/>
        <v/>
      </c>
      <c r="D36" s="31"/>
      <c r="E36" s="32" t="str">
        <f>IFERROR(VLOOKUP($A36,#REF!,COLUMN(E36),FALSE),"")</f>
        <v/>
      </c>
      <c r="F36" s="34" t="str">
        <f t="shared" ref="F36:AB36" si="13">IF(F35=FALSE,F34,"")</f>
        <v/>
      </c>
      <c r="G36" s="35" t="str">
        <f t="shared" si="13"/>
        <v/>
      </c>
      <c r="H36" s="36" t="str">
        <f t="shared" si="13"/>
        <v/>
      </c>
      <c r="I36" s="34" t="str">
        <f t="shared" si="13"/>
        <v/>
      </c>
      <c r="J36" s="35" t="str">
        <f t="shared" si="13"/>
        <v/>
      </c>
      <c r="K36" s="36" t="str">
        <f t="shared" si="13"/>
        <v/>
      </c>
      <c r="L36" s="34" t="str">
        <f t="shared" si="13"/>
        <v/>
      </c>
      <c r="M36" s="35" t="str">
        <f t="shared" si="13"/>
        <v/>
      </c>
      <c r="N36" s="36" t="str">
        <f t="shared" si="13"/>
        <v/>
      </c>
      <c r="O36" s="34" t="str">
        <f t="shared" si="13"/>
        <v/>
      </c>
      <c r="P36" s="35" t="str">
        <f t="shared" si="13"/>
        <v/>
      </c>
      <c r="Q36" s="35" t="str">
        <f t="shared" si="13"/>
        <v/>
      </c>
      <c r="R36" s="35" t="str">
        <f t="shared" si="13"/>
        <v/>
      </c>
      <c r="S36" s="35" t="str">
        <f t="shared" si="13"/>
        <v/>
      </c>
      <c r="T36" s="35" t="str">
        <f t="shared" si="13"/>
        <v/>
      </c>
      <c r="U36" s="35" t="str">
        <f t="shared" si="13"/>
        <v/>
      </c>
      <c r="V36" s="35" t="str">
        <f t="shared" si="13"/>
        <v/>
      </c>
      <c r="W36" s="35" t="str">
        <f t="shared" si="13"/>
        <v/>
      </c>
      <c r="X36" s="35" t="str">
        <f t="shared" si="13"/>
        <v/>
      </c>
      <c r="Y36" s="35" t="str">
        <f t="shared" si="13"/>
        <v/>
      </c>
      <c r="Z36" s="36" t="str">
        <f t="shared" si="13"/>
        <v/>
      </c>
      <c r="AA36" s="33" t="str">
        <f t="shared" si="13"/>
        <v/>
      </c>
      <c r="AB36" s="34" t="str">
        <f t="shared" si="13"/>
        <v/>
      </c>
      <c r="AC36" s="32"/>
      <c r="AD36" s="32" t="s">
        <v>213</v>
      </c>
      <c r="AE36" s="32" t="str">
        <f>IFERROR(VLOOKUP($A36,#REF!,31,FALSE),"")</f>
        <v/>
      </c>
      <c r="AF36" t="str">
        <f>IFERROR(VLOOKUP($A36,#REF!,32,FALSE),"")</f>
        <v/>
      </c>
      <c r="AG36" t="str">
        <f>IFERROR(VLOOKUP($A36,'[1]水分AB CHK'!$B$13:$I$123,6,FALSE),"")</f>
        <v/>
      </c>
    </row>
    <row r="37" spans="1:33" ht="33.75" customHeight="1">
      <c r="A37" s="56"/>
      <c r="B37" s="41" t="str">
        <f t="shared" si="1"/>
        <v/>
      </c>
      <c r="C37" s="31" t="str">
        <f t="shared" si="0"/>
        <v/>
      </c>
      <c r="D37" s="31"/>
      <c r="E37" s="32" t="str">
        <f>IFERROR(VLOOKUP($A37,#REF!,COLUMN(E37),FALSE),"")</f>
        <v/>
      </c>
      <c r="F37" s="34" t="str">
        <f>IFERROR(VLOOKUP($A37,#REF!,COLUMN(F37)-2,FALSE),"")</f>
        <v/>
      </c>
      <c r="G37" s="35" t="str">
        <f>IFERROR(VLOOKUP($A37,#REF!,COLUMN(G37)-2,FALSE),"")</f>
        <v/>
      </c>
      <c r="H37" s="36" t="str">
        <f>IFERROR(VLOOKUP($A37,#REF!,COLUMN(H37)-2,FALSE),"")</f>
        <v/>
      </c>
      <c r="I37" s="34" t="str">
        <f>IFERROR(VLOOKUP($A37,#REF!,COLUMN(I37)-2,FALSE),"")</f>
        <v/>
      </c>
      <c r="J37" s="35" t="str">
        <f>IFERROR(VLOOKUP($A37,#REF!,COLUMN(J37)-2,FALSE),"")</f>
        <v/>
      </c>
      <c r="K37" s="36" t="str">
        <f>IFERROR(VLOOKUP($A37,#REF!,COLUMN(K37)-2,FALSE),"")</f>
        <v/>
      </c>
      <c r="L37" s="34" t="str">
        <f>IFERROR(VLOOKUP($A37,#REF!,COLUMN(L37)-2,FALSE),"")</f>
        <v/>
      </c>
      <c r="M37" s="35" t="str">
        <f>IFERROR(VLOOKUP($A37,#REF!,COLUMN(M37)-2,FALSE),"")</f>
        <v/>
      </c>
      <c r="N37" s="36" t="str">
        <f>IFERROR(VLOOKUP($A37,#REF!,COLUMN(N37)-2,FALSE),"")</f>
        <v/>
      </c>
      <c r="O37" s="34" t="str">
        <f>IFERROR(VLOOKUP($A37,#REF!,COLUMN(O37)-2,FALSE),"")</f>
        <v/>
      </c>
      <c r="P37" s="35" t="str">
        <f>IFERROR(VLOOKUP($A37,#REF!,COLUMN(P37)-2,FALSE),"")</f>
        <v/>
      </c>
      <c r="Q37" s="35" t="str">
        <f>IFERROR(VLOOKUP($A37,#REF!,COLUMN(Q37)-2,FALSE),"")</f>
        <v/>
      </c>
      <c r="R37" s="35" t="str">
        <f>IFERROR(VLOOKUP($A37,#REF!,COLUMN(R37)-2,FALSE),"")</f>
        <v/>
      </c>
      <c r="S37" s="35" t="str">
        <f>IFERROR(VLOOKUP($A37,#REF!,COLUMN(S37)-2,FALSE),"")</f>
        <v/>
      </c>
      <c r="T37" s="35" t="str">
        <f>IFERROR(VLOOKUP($A37,#REF!,COLUMN(T37)-2,FALSE),"")</f>
        <v/>
      </c>
      <c r="U37" s="35" t="str">
        <f>IFERROR(VLOOKUP($A37,#REF!,COLUMN(U37)-2,FALSE),"")</f>
        <v/>
      </c>
      <c r="V37" s="35" t="str">
        <f>IFERROR(VLOOKUP($A37,#REF!,COLUMN(V37)-2,FALSE),"")</f>
        <v/>
      </c>
      <c r="W37" s="35" t="str">
        <f>IFERROR(VLOOKUP($A37,#REF!,COLUMN(W37)-2,FALSE),"")</f>
        <v/>
      </c>
      <c r="X37" s="35" t="str">
        <f>IFERROR(VLOOKUP($A37,#REF!,COLUMN(X37)-2,FALSE),"")</f>
        <v/>
      </c>
      <c r="Y37" s="35" t="str">
        <f>IFERROR(VLOOKUP($A37,#REF!,COLUMN(Y37)-2,FALSE),"")</f>
        <v/>
      </c>
      <c r="Z37" s="36" t="str">
        <f>IFERROR(VLOOKUP($A37,#REF!,COLUMN(Z37)-2,FALSE),"")</f>
        <v/>
      </c>
      <c r="AA37" s="33" t="str">
        <f>IFERROR(VLOOKUP($A37,#REF!,COLUMN(AA37)-2,FALSE),"")</f>
        <v/>
      </c>
      <c r="AB37" s="34" t="str">
        <f>IFERROR(VLOOKUP($A37,#REF!,COLUMN(AB37)-2,FALSE),"")</f>
        <v/>
      </c>
      <c r="AC37" s="32"/>
      <c r="AD37" s="32" t="s">
        <v>213</v>
      </c>
      <c r="AE37" s="32" t="str">
        <f>IFERROR(VLOOKUP($A37,#REF!,COLUMN(AE37)-2,FALSE),"")</f>
        <v/>
      </c>
      <c r="AF37" t="str">
        <f>IFERROR(VLOOKUP($A37,#REF!,32,FALSE),"")</f>
        <v/>
      </c>
      <c r="AG37" t="str">
        <f>IFERROR(VLOOKUP($A37,'[1]水分AB CHK'!$B$13:$I$123,6,FALSE),"")</f>
        <v/>
      </c>
    </row>
    <row r="38" spans="1:33" ht="33.75" customHeight="1">
      <c r="A38" s="56" t="s">
        <v>98</v>
      </c>
      <c r="B38" s="41" t="str">
        <f t="shared" si="1"/>
        <v>09</v>
      </c>
      <c r="C38" s="31" t="str">
        <f t="shared" si="0"/>
        <v>09新06</v>
      </c>
      <c r="D38" s="31"/>
      <c r="E38" s="32" t="str">
        <f>IFERROR(VLOOKUP($A38,#REF!,COLUMN(E38),FALSE),"")</f>
        <v/>
      </c>
      <c r="F38" s="34" t="str">
        <f>IFERROR(VLOOKUP($A38,#REF!,COLUMN(F38)-2,FALSE),"")</f>
        <v/>
      </c>
      <c r="G38" s="35" t="str">
        <f>IFERROR(VLOOKUP($A38,#REF!,COLUMN(G38)-2,FALSE),"")</f>
        <v/>
      </c>
      <c r="H38" s="36" t="str">
        <f>IFERROR(VLOOKUP($A38,#REF!,COLUMN(H38)-2,FALSE),"")</f>
        <v/>
      </c>
      <c r="I38" s="34" t="str">
        <f>IFERROR(VLOOKUP($A38,#REF!,COLUMN(I38)-2,FALSE),"")</f>
        <v/>
      </c>
      <c r="J38" s="35" t="str">
        <f>IFERROR(VLOOKUP($A38,#REF!,COLUMN(J38)-2,FALSE),"")</f>
        <v/>
      </c>
      <c r="K38" s="36" t="str">
        <f>IFERROR(VLOOKUP($A38,#REF!,COLUMN(K38)-2,FALSE),"")</f>
        <v/>
      </c>
      <c r="L38" s="34" t="str">
        <f>IFERROR(VLOOKUP($A38,#REF!,COLUMN(L38)-2,FALSE),"")</f>
        <v/>
      </c>
      <c r="M38" s="35" t="str">
        <f>IFERROR(VLOOKUP($A38,#REF!,COLUMN(M38)-2,FALSE),"")</f>
        <v/>
      </c>
      <c r="N38" s="36" t="str">
        <f>IFERROR(VLOOKUP($A38,#REF!,COLUMN(N38)-2,FALSE),"")</f>
        <v/>
      </c>
      <c r="O38" s="34" t="str">
        <f>IFERROR(VLOOKUP($A38,#REF!,COLUMN(O38)-2,FALSE),"")</f>
        <v/>
      </c>
      <c r="P38" s="35" t="str">
        <f>IFERROR(VLOOKUP($A38,#REF!,COLUMN(P38)-2,FALSE),"")</f>
        <v/>
      </c>
      <c r="Q38" s="35" t="str">
        <f>IFERROR(VLOOKUP($A38,#REF!,COLUMN(Q38)-2,FALSE),"")</f>
        <v/>
      </c>
      <c r="R38" s="35" t="str">
        <f>IFERROR(VLOOKUP($A38,#REF!,COLUMN(R38)-2,FALSE),"")</f>
        <v/>
      </c>
      <c r="S38" s="35" t="str">
        <f>IFERROR(VLOOKUP($A38,#REF!,COLUMN(S38)-2,FALSE),"")</f>
        <v/>
      </c>
      <c r="T38" s="35" t="str">
        <f>IFERROR(VLOOKUP($A38,#REF!,COLUMN(T38)-2,FALSE),"")</f>
        <v/>
      </c>
      <c r="U38" s="35" t="str">
        <f>IFERROR(VLOOKUP($A38,#REF!,COLUMN(U38)-2,FALSE),"")</f>
        <v/>
      </c>
      <c r="V38" s="35" t="str">
        <f>IFERROR(VLOOKUP($A38,#REF!,COLUMN(V38)-2,FALSE),"")</f>
        <v/>
      </c>
      <c r="W38" s="35" t="str">
        <f>IFERROR(VLOOKUP($A38,#REF!,COLUMN(W38)-2,FALSE),"")</f>
        <v/>
      </c>
      <c r="X38" s="35" t="str">
        <f>IFERROR(VLOOKUP($A38,#REF!,COLUMN(X38)-2,FALSE),"")</f>
        <v/>
      </c>
      <c r="Y38" s="35" t="str">
        <f>IFERROR(VLOOKUP($A38,#REF!,COLUMN(Y38)-2,FALSE),"")</f>
        <v/>
      </c>
      <c r="Z38" s="36" t="str">
        <f>IFERROR(VLOOKUP($A38,#REF!,COLUMN(Z38)-2,FALSE),"")</f>
        <v/>
      </c>
      <c r="AA38" s="33" t="str">
        <f>IFERROR(VLOOKUP($A38,#REF!,COLUMN(AA38)-2,FALSE),"")</f>
        <v/>
      </c>
      <c r="AB38" s="34" t="str">
        <f>IFERROR(VLOOKUP($A38,#REF!,COLUMN(AB38)-2,FALSE),"")</f>
        <v/>
      </c>
      <c r="AC38" s="32"/>
      <c r="AD38" s="32" t="s">
        <v>213</v>
      </c>
      <c r="AE38" s="32" t="str">
        <f>IFERROR(VLOOKUP($A38,#REF!,COLUMN(AE38)-2,FALSE),"")</f>
        <v/>
      </c>
      <c r="AF38" t="str">
        <f>IFERROR(VLOOKUP($A38,#REF!,32,FALSE),"")</f>
        <v/>
      </c>
      <c r="AG38" t="str">
        <f>IFERROR(VLOOKUP($A38,'[1]水分AB CHK'!$B$13:$I$123,6,FALSE),"")</f>
        <v/>
      </c>
    </row>
    <row r="39" spans="1:33" ht="33.75" customHeight="1">
      <c r="A39" s="56" t="s">
        <v>187</v>
      </c>
      <c r="B39" s="41" t="str">
        <f t="shared" si="1"/>
        <v>09</v>
      </c>
      <c r="C39" s="31" t="str">
        <f t="shared" si="0"/>
        <v>09新06</v>
      </c>
      <c r="D39" s="31"/>
      <c r="E39" s="32" t="str">
        <f>IFERROR(VLOOKUP($A39,#REF!,COLUMN(E39),FALSE),"")</f>
        <v/>
      </c>
      <c r="F39" s="34" t="str">
        <f>IFERROR(VLOOKUP($A39,#REF!,COLUMN(F39),FALSE),"")</f>
        <v/>
      </c>
      <c r="G39" s="35" t="str">
        <f>IFERROR(VLOOKUP($A39,#REF!,COLUMN(G39),FALSE),"")</f>
        <v/>
      </c>
      <c r="H39" s="36" t="str">
        <f>IFERROR(VLOOKUP($A39,#REF!,COLUMN(H39),FALSE),"")</f>
        <v/>
      </c>
      <c r="I39" s="34" t="str">
        <f>IFERROR(VLOOKUP($A39,#REF!,COLUMN(I39),FALSE),"")</f>
        <v/>
      </c>
      <c r="J39" s="35" t="str">
        <f>IFERROR(VLOOKUP($A39,#REF!,COLUMN(J39),FALSE),"")</f>
        <v/>
      </c>
      <c r="K39" s="36" t="str">
        <f>IFERROR(VLOOKUP($A39,#REF!,COLUMN(K39),FALSE),"")</f>
        <v/>
      </c>
      <c r="L39" s="34" t="str">
        <f>IFERROR(VLOOKUP($A39,#REF!,COLUMN(L39),FALSE),"")</f>
        <v/>
      </c>
      <c r="M39" s="35" t="str">
        <f>IFERROR(VLOOKUP($A39,#REF!,COLUMN(M39),FALSE),"")</f>
        <v/>
      </c>
      <c r="N39" s="36" t="str">
        <f>IFERROR(VLOOKUP($A39,#REF!,COLUMN(N39),FALSE),"")</f>
        <v/>
      </c>
      <c r="O39" s="34" t="str">
        <f>IFERROR(VLOOKUP($A39,#REF!,COLUMN(O39),FALSE),"")</f>
        <v/>
      </c>
      <c r="P39" s="35" t="str">
        <f>IFERROR(VLOOKUP($A39,#REF!,COLUMN(P39),FALSE),"")</f>
        <v/>
      </c>
      <c r="Q39" s="35" t="str">
        <f>IFERROR(VLOOKUP($A39,#REF!,COLUMN(Q39),FALSE),"")</f>
        <v/>
      </c>
      <c r="R39" s="35" t="str">
        <f>IFERROR(VLOOKUP($A39,#REF!,COLUMN(R39),FALSE),"")</f>
        <v/>
      </c>
      <c r="S39" s="35" t="str">
        <f>IFERROR(VLOOKUP($A39,#REF!,COLUMN(S39),FALSE),"")</f>
        <v/>
      </c>
      <c r="T39" s="35" t="str">
        <f>IFERROR(VLOOKUP($A39,#REF!,COLUMN(T39),FALSE),"")</f>
        <v/>
      </c>
      <c r="U39" s="35" t="str">
        <f>IFERROR(VLOOKUP($A39,#REF!,COLUMN(U39),FALSE),"")</f>
        <v/>
      </c>
      <c r="V39" s="35" t="str">
        <f>IFERROR(VLOOKUP($A39,#REF!,COLUMN(V39),FALSE),"")</f>
        <v/>
      </c>
      <c r="W39" s="35" t="str">
        <f>IFERROR(VLOOKUP($A39,#REF!,COLUMN(W39),FALSE),"")</f>
        <v/>
      </c>
      <c r="X39" s="35" t="str">
        <f>IFERROR(VLOOKUP($A39,#REF!,COLUMN(X39),FALSE),"")</f>
        <v/>
      </c>
      <c r="Y39" s="35" t="str">
        <f>IFERROR(VLOOKUP($A39,#REF!,COLUMN(Y39),FALSE),"")</f>
        <v/>
      </c>
      <c r="Z39" s="36" t="str">
        <f>IFERROR(VLOOKUP($A39,#REF!,COLUMN(Z39),FALSE),"")</f>
        <v/>
      </c>
      <c r="AA39" s="33" t="str">
        <f>IFERROR(VLOOKUP($A39,#REF!,COLUMN(AA39),FALSE),"")</f>
        <v/>
      </c>
      <c r="AB39" s="34" t="str">
        <f>IFERROR(VLOOKUP($A39,#REF!,COLUMN(AB39),FALSE),"")</f>
        <v/>
      </c>
      <c r="AC39" s="32"/>
      <c r="AD39" s="32" t="s">
        <v>213</v>
      </c>
      <c r="AE39" s="32" t="str">
        <f>IFERROR(VLOOKUP($A39,#REF!,COLUMN(AE39)-2,FALSE),"")</f>
        <v/>
      </c>
      <c r="AF39" t="str">
        <f>IFERROR(VLOOKUP($A39,#REF!,32,FALSE),"")</f>
        <v/>
      </c>
      <c r="AG39" t="str">
        <f>IFERROR(VLOOKUP($A39,'[1]水分AB CHK'!$B$13:$I$123,6,FALSE),"")</f>
        <v/>
      </c>
    </row>
    <row r="40" spans="1:33" ht="33.75" customHeight="1">
      <c r="A40" s="56" t="s">
        <v>122</v>
      </c>
      <c r="B40" s="41" t="str">
        <f t="shared" si="1"/>
        <v>09</v>
      </c>
      <c r="C40" s="31" t="str">
        <f t="shared" si="0"/>
        <v>09新06</v>
      </c>
      <c r="D40" s="31"/>
      <c r="E40" s="32" t="str">
        <f>IFERROR(VLOOKUP($A40,#REF!,COLUMN(E40),FALSE),"")</f>
        <v/>
      </c>
      <c r="F40" s="34" t="str">
        <f t="shared" ref="F40:AB40" si="14">F39</f>
        <v/>
      </c>
      <c r="G40" s="35" t="str">
        <f t="shared" si="14"/>
        <v/>
      </c>
      <c r="H40" s="36" t="str">
        <f t="shared" si="14"/>
        <v/>
      </c>
      <c r="I40" s="34" t="str">
        <f t="shared" si="14"/>
        <v/>
      </c>
      <c r="J40" s="35" t="str">
        <f t="shared" si="14"/>
        <v/>
      </c>
      <c r="K40" s="36" t="str">
        <f t="shared" si="14"/>
        <v/>
      </c>
      <c r="L40" s="34" t="str">
        <f t="shared" si="14"/>
        <v/>
      </c>
      <c r="M40" s="35" t="str">
        <f t="shared" si="14"/>
        <v/>
      </c>
      <c r="N40" s="36" t="str">
        <f t="shared" si="14"/>
        <v/>
      </c>
      <c r="O40" s="34" t="str">
        <f t="shared" si="14"/>
        <v/>
      </c>
      <c r="P40" s="35" t="str">
        <f t="shared" si="14"/>
        <v/>
      </c>
      <c r="Q40" s="35" t="str">
        <f t="shared" si="14"/>
        <v/>
      </c>
      <c r="R40" s="35" t="str">
        <f t="shared" si="14"/>
        <v/>
      </c>
      <c r="S40" s="35" t="str">
        <f t="shared" si="14"/>
        <v/>
      </c>
      <c r="T40" s="35" t="str">
        <f t="shared" si="14"/>
        <v/>
      </c>
      <c r="U40" s="35" t="str">
        <f t="shared" si="14"/>
        <v/>
      </c>
      <c r="V40" s="35" t="str">
        <f t="shared" si="14"/>
        <v/>
      </c>
      <c r="W40" s="35" t="str">
        <f t="shared" si="14"/>
        <v/>
      </c>
      <c r="X40" s="35" t="str">
        <f t="shared" si="14"/>
        <v/>
      </c>
      <c r="Y40" s="35" t="str">
        <f t="shared" si="14"/>
        <v/>
      </c>
      <c r="Z40" s="36" t="str">
        <f t="shared" si="14"/>
        <v/>
      </c>
      <c r="AA40" s="33" t="str">
        <f t="shared" si="14"/>
        <v/>
      </c>
      <c r="AB40" s="34" t="str">
        <f t="shared" si="14"/>
        <v/>
      </c>
      <c r="AC40" s="32"/>
      <c r="AD40" s="32" t="s">
        <v>215</v>
      </c>
      <c r="AE40" s="32" t="str">
        <f>IFERROR(VLOOKUP($A40,#REF!,31,FALSE),"")</f>
        <v/>
      </c>
      <c r="AF40" t="str">
        <f>IFERROR(VLOOKUP($A40,#REF!,32,FALSE),"")</f>
        <v/>
      </c>
      <c r="AG40" t="str">
        <f>IFERROR(VLOOKUP($A40,'[1]水分AB CHK'!$B$13:$I$123,6,FALSE),"")</f>
        <v/>
      </c>
    </row>
    <row r="41" spans="1:33" ht="33.75" customHeight="1">
      <c r="A41" s="56"/>
      <c r="B41" s="41" t="str">
        <f t="shared" si="1"/>
        <v/>
      </c>
      <c r="C41" s="31" t="str">
        <f t="shared" si="0"/>
        <v/>
      </c>
      <c r="D41" s="31"/>
      <c r="E41" s="32" t="str">
        <f>IFERROR(VLOOKUP($A41,#REF!,COLUMN(E41),FALSE),"")</f>
        <v/>
      </c>
      <c r="F41" s="34" t="str">
        <f>IFERROR(VLOOKUP($A41,#REF!,COLUMN(F41)-2,FALSE),"")</f>
        <v/>
      </c>
      <c r="G41" s="35" t="str">
        <f>IFERROR(VLOOKUP($A41,#REF!,COLUMN(G41)-2,FALSE),"")</f>
        <v/>
      </c>
      <c r="H41" s="36" t="str">
        <f>IFERROR(VLOOKUP($A41,#REF!,COLUMN(H41)-2,FALSE),"")</f>
        <v/>
      </c>
      <c r="I41" s="34" t="str">
        <f>IFERROR(VLOOKUP($A41,#REF!,COLUMN(I41)-2,FALSE),"")</f>
        <v/>
      </c>
      <c r="J41" s="35" t="str">
        <f>IFERROR(VLOOKUP($A41,#REF!,COLUMN(J41)-2,FALSE),"")</f>
        <v/>
      </c>
      <c r="K41" s="36" t="str">
        <f>IFERROR(VLOOKUP($A41,#REF!,COLUMN(K41)-2,FALSE),"")</f>
        <v/>
      </c>
      <c r="L41" s="34" t="str">
        <f>IFERROR(VLOOKUP($A41,#REF!,COLUMN(L41)-2,FALSE),"")</f>
        <v/>
      </c>
      <c r="M41" s="35" t="str">
        <f>IFERROR(VLOOKUP($A41,#REF!,COLUMN(M41)-2,FALSE),"")</f>
        <v/>
      </c>
      <c r="N41" s="36" t="str">
        <f>IFERROR(VLOOKUP($A41,#REF!,COLUMN(N41)-2,FALSE),"")</f>
        <v/>
      </c>
      <c r="O41" s="34" t="str">
        <f>IFERROR(VLOOKUP($A41,#REF!,COLUMN(O41)-2,FALSE),"")</f>
        <v/>
      </c>
      <c r="P41" s="35" t="str">
        <f>IFERROR(VLOOKUP($A41,#REF!,COLUMN(P41)-2,FALSE),"")</f>
        <v/>
      </c>
      <c r="Q41" s="35" t="str">
        <f>IFERROR(VLOOKUP($A41,#REF!,COLUMN(Q41)-2,FALSE),"")</f>
        <v/>
      </c>
      <c r="R41" s="35" t="str">
        <f>IFERROR(VLOOKUP($A41,#REF!,COLUMN(R41)-2,FALSE),"")</f>
        <v/>
      </c>
      <c r="S41" s="35" t="str">
        <f>IFERROR(VLOOKUP($A41,#REF!,COLUMN(S41)-2,FALSE),"")</f>
        <v/>
      </c>
      <c r="T41" s="35" t="str">
        <f>IFERROR(VLOOKUP($A41,#REF!,COLUMN(T41)-2,FALSE),"")</f>
        <v/>
      </c>
      <c r="U41" s="35" t="str">
        <f>IFERROR(VLOOKUP($A41,#REF!,COLUMN(U41)-2,FALSE),"")</f>
        <v/>
      </c>
      <c r="V41" s="35" t="str">
        <f>IFERROR(VLOOKUP($A41,#REF!,COLUMN(V41)-2,FALSE),"")</f>
        <v/>
      </c>
      <c r="W41" s="35" t="str">
        <f>IFERROR(VLOOKUP($A41,#REF!,COLUMN(W41)-2,FALSE),"")</f>
        <v/>
      </c>
      <c r="X41" s="35" t="str">
        <f>IFERROR(VLOOKUP($A41,#REF!,COLUMN(X41)-2,FALSE),"")</f>
        <v/>
      </c>
      <c r="Y41" s="35" t="str">
        <f>IFERROR(VLOOKUP($A41,#REF!,COLUMN(Y41)-2,FALSE),"")</f>
        <v/>
      </c>
      <c r="Z41" s="36" t="str">
        <f>IFERROR(VLOOKUP($A41,#REF!,COLUMN(Z41)-2,FALSE),"")</f>
        <v/>
      </c>
      <c r="AA41" s="33" t="str">
        <f>IFERROR(VLOOKUP($A41,#REF!,COLUMN(AA41)-2,FALSE),"")</f>
        <v/>
      </c>
      <c r="AB41" s="34" t="str">
        <f>IFERROR(VLOOKUP($A41,#REF!,COLUMN(AB41)-2,FALSE),"")</f>
        <v/>
      </c>
      <c r="AC41" s="32"/>
      <c r="AD41" s="32" t="s">
        <v>213</v>
      </c>
      <c r="AE41" s="32" t="str">
        <f>IFERROR(VLOOKUP($A41,#REF!,COLUMN(AE41)-2,FALSE),"")</f>
        <v/>
      </c>
      <c r="AF41" t="str">
        <f>IFERROR(VLOOKUP($A41,#REF!,32,FALSE),"")</f>
        <v/>
      </c>
      <c r="AG41" t="str">
        <f>IFERROR(VLOOKUP($A41,'[1]水分AB CHK'!$B$13:$I$123,6,FALSE),"")</f>
        <v/>
      </c>
    </row>
    <row r="42" spans="1:33" ht="33.75" customHeight="1" thickBot="1">
      <c r="A42" s="56"/>
      <c r="B42" s="41" t="str">
        <f t="shared" si="1"/>
        <v/>
      </c>
      <c r="C42" s="31" t="str">
        <f t="shared" si="0"/>
        <v/>
      </c>
      <c r="D42" s="31"/>
      <c r="E42" s="32" t="str">
        <f>IFERROR(VLOOKUP($A42,#REF!,COLUMN(E42),FALSE),"")</f>
        <v/>
      </c>
      <c r="F42" s="34" t="str">
        <f>IFERROR(VLOOKUP($A42,#REF!,COLUMN(F42)-2,FALSE),"")</f>
        <v/>
      </c>
      <c r="G42" s="35" t="str">
        <f>IFERROR(VLOOKUP($A42,#REF!,COLUMN(G42)-2,FALSE),"")</f>
        <v/>
      </c>
      <c r="H42" s="36" t="str">
        <f>IFERROR(VLOOKUP($A42,#REF!,COLUMN(H42)-2,FALSE),"")</f>
        <v/>
      </c>
      <c r="I42" s="34" t="str">
        <f>IFERROR(VLOOKUP($A42,#REF!,COLUMN(I42)-2,FALSE),"")</f>
        <v/>
      </c>
      <c r="J42" s="35" t="str">
        <f>IFERROR(VLOOKUP($A42,#REF!,COLUMN(J42)-2,FALSE),"")</f>
        <v/>
      </c>
      <c r="K42" s="36" t="str">
        <f>IFERROR(VLOOKUP($A42,#REF!,COLUMN(K42)-2,FALSE),"")</f>
        <v/>
      </c>
      <c r="L42" s="34" t="str">
        <f>IFERROR(VLOOKUP($A42,#REF!,COLUMN(L42)-2,FALSE),"")</f>
        <v/>
      </c>
      <c r="M42" s="35" t="str">
        <f>IFERROR(VLOOKUP($A42,#REF!,COLUMN(M42)-2,FALSE),"")</f>
        <v/>
      </c>
      <c r="N42" s="36" t="str">
        <f>IFERROR(VLOOKUP($A42,#REF!,COLUMN(N42)-2,FALSE),"")</f>
        <v/>
      </c>
      <c r="O42" s="34" t="str">
        <f>IFERROR(VLOOKUP($A42,#REF!,COLUMN(O42)-2,FALSE),"")</f>
        <v/>
      </c>
      <c r="P42" s="35" t="str">
        <f>IFERROR(VLOOKUP($A42,#REF!,COLUMN(P42)-2,FALSE),"")</f>
        <v/>
      </c>
      <c r="Q42" s="35" t="str">
        <f>IFERROR(VLOOKUP($A42,#REF!,COLUMN(Q42)-2,FALSE),"")</f>
        <v/>
      </c>
      <c r="R42" s="35" t="str">
        <f>IFERROR(VLOOKUP($A42,#REF!,COLUMN(R42)-2,FALSE),"")</f>
        <v/>
      </c>
      <c r="S42" s="35" t="str">
        <f>IFERROR(VLOOKUP($A42,#REF!,COLUMN(S42)-2,FALSE),"")</f>
        <v/>
      </c>
      <c r="T42" s="35" t="str">
        <f>IFERROR(VLOOKUP($A42,#REF!,COLUMN(T42)-2,FALSE),"")</f>
        <v/>
      </c>
      <c r="U42" s="35" t="str">
        <f>IFERROR(VLOOKUP($A42,#REF!,COLUMN(U42)-2,FALSE),"")</f>
        <v/>
      </c>
      <c r="V42" s="35" t="str">
        <f>IFERROR(VLOOKUP($A42,#REF!,COLUMN(V42)-2,FALSE),"")</f>
        <v/>
      </c>
      <c r="W42" s="35" t="str">
        <f>IFERROR(VLOOKUP($A42,#REF!,COLUMN(W42)-2,FALSE),"")</f>
        <v/>
      </c>
      <c r="X42" s="35" t="str">
        <f>IFERROR(VLOOKUP($A42,#REF!,COLUMN(X42)-2,FALSE),"")</f>
        <v/>
      </c>
      <c r="Y42" s="35" t="str">
        <f>IFERROR(VLOOKUP($A42,#REF!,COLUMN(Y42)-2,FALSE),"")</f>
        <v/>
      </c>
      <c r="Z42" s="36" t="str">
        <f>IFERROR(VLOOKUP($A42,#REF!,COLUMN(Z42)-2,FALSE),"")</f>
        <v/>
      </c>
      <c r="AA42" s="33" t="str">
        <f>IFERROR(VLOOKUP($A42,#REF!,COLUMN(AA42)-2,FALSE),"")</f>
        <v/>
      </c>
      <c r="AB42" s="34" t="str">
        <f>IFERROR(VLOOKUP($A42,#REF!,COLUMN(AB42)-2,FALSE),"")</f>
        <v/>
      </c>
      <c r="AC42" s="32"/>
      <c r="AD42" s="32" t="s">
        <v>213</v>
      </c>
      <c r="AE42" s="32" t="str">
        <f>IFERROR(VLOOKUP($A42,#REF!,COLUMN(AE42)-2,FALSE),"")</f>
        <v/>
      </c>
      <c r="AF42" t="str">
        <f>IFERROR(VLOOKUP($A42,#REF!,32,FALSE),"")</f>
        <v/>
      </c>
      <c r="AG42" t="str">
        <f>IFERROR(VLOOKUP($A42,'[1]水分AB CHK'!$B$13:$I$123,6,FALSE),"")</f>
        <v/>
      </c>
    </row>
    <row r="43" spans="1:33" ht="33.75" customHeight="1" thickTop="1">
      <c r="A43" s="56" t="s">
        <v>73</v>
      </c>
      <c r="B43" s="66" t="str">
        <f t="shared" si="1"/>
        <v>09</v>
      </c>
      <c r="C43" s="67" t="str">
        <f t="shared" si="0"/>
        <v>09006</v>
      </c>
      <c r="D43" s="67"/>
      <c r="E43" s="96" t="s">
        <v>144</v>
      </c>
      <c r="F43" s="95" t="str">
        <f>IFERROR(VLOOKUP($A43,#REF!,COLUMN(F43)-2,FALSE),"")</f>
        <v/>
      </c>
      <c r="G43" s="94" t="str">
        <f>IFERROR(VLOOKUP($A43,#REF!,COLUMN(G43)-2,FALSE),"")</f>
        <v/>
      </c>
      <c r="H43" s="60" t="str">
        <f>IFERROR(VLOOKUP($A43,#REF!,COLUMN(H43)-2,FALSE),"")</f>
        <v/>
      </c>
      <c r="I43" s="61" t="str">
        <f>IFERROR(VLOOKUP($A43,#REF!,COLUMN(I43)-2,FALSE),"")</f>
        <v/>
      </c>
      <c r="J43" s="59" t="str">
        <f>IFERROR(VLOOKUP($A43,#REF!,COLUMN(J43)-2,FALSE),"")</f>
        <v/>
      </c>
      <c r="K43" s="60" t="str">
        <f>IFERROR(VLOOKUP($A43,#REF!,COLUMN(K43)-2,FALSE),"")</f>
        <v/>
      </c>
      <c r="L43" s="61" t="str">
        <f>IFERROR(VLOOKUP($A43,#REF!,COLUMN(L43)-2,FALSE),"")</f>
        <v/>
      </c>
      <c r="M43" s="59" t="str">
        <f>IFERROR(VLOOKUP($A43,#REF!,COLUMN(M43)-2,FALSE),"")</f>
        <v/>
      </c>
      <c r="N43" s="60" t="str">
        <f>IFERROR(VLOOKUP($A43,#REF!,COLUMN(N43)-2,FALSE),"")</f>
        <v/>
      </c>
      <c r="O43" s="61" t="str">
        <f>IFERROR(VLOOKUP($A43,#REF!,COLUMN(O43)-2,FALSE),"")</f>
        <v/>
      </c>
      <c r="P43" s="59" t="str">
        <f>IFERROR(VLOOKUP($A43,#REF!,COLUMN(P43)-2,FALSE),"")</f>
        <v/>
      </c>
      <c r="Q43" s="62" t="str">
        <f>IFERROR(VLOOKUP($A43,#REF!,COLUMN(Q43)-2,FALSE),"")</f>
        <v/>
      </c>
      <c r="R43" s="59" t="str">
        <f>IFERROR(VLOOKUP($A43,#REF!,COLUMN(R43)-2,FALSE),"")</f>
        <v/>
      </c>
      <c r="S43" s="62" t="str">
        <f>IFERROR(VLOOKUP($A43,#REF!,COLUMN(S43)-2,FALSE),"")</f>
        <v/>
      </c>
      <c r="T43" s="59" t="str">
        <f>IFERROR(VLOOKUP($A43,#REF!,COLUMN(T43)-2,FALSE),"")</f>
        <v/>
      </c>
      <c r="U43" s="62" t="str">
        <f>IFERROR(VLOOKUP($A43,#REF!,COLUMN(U43)-2,FALSE),"")</f>
        <v/>
      </c>
      <c r="V43" s="59" t="str">
        <f>IFERROR(VLOOKUP($A43,#REF!,COLUMN(V43)-2,FALSE),"")</f>
        <v/>
      </c>
      <c r="W43" s="62" t="str">
        <f>IFERROR(VLOOKUP($A43,#REF!,COLUMN(W43)-2,FALSE),"")</f>
        <v/>
      </c>
      <c r="X43" s="59" t="str">
        <f>IFERROR(VLOOKUP($A43,#REF!,COLUMN(X43)-2,FALSE),"")</f>
        <v/>
      </c>
      <c r="Y43" s="59" t="str">
        <f>IFERROR(VLOOKUP($A43,#REF!,COLUMN(Y43)-2,FALSE),"")</f>
        <v/>
      </c>
      <c r="Z43" s="60" t="str">
        <f>IFERROR(VLOOKUP($A43,#REF!,COLUMN(Z43)-2,FALSE),"")</f>
        <v/>
      </c>
      <c r="AA43" s="63" t="str">
        <f>IFERROR(VLOOKUP($A43,#REF!,COLUMN(AA43)-2,FALSE),"")</f>
        <v/>
      </c>
      <c r="AB43" s="64" t="str">
        <f>IFERROR(VLOOKUP($A43,#REF!,COLUMN(AB43)-2,FALSE),"")</f>
        <v/>
      </c>
      <c r="AC43" s="58"/>
      <c r="AD43" s="58" t="s">
        <v>213</v>
      </c>
      <c r="AE43" s="58" t="str">
        <f>IFERROR(IF(VLOOKUP($A43,#REF!,27,FALSE)="","",VLOOKUP($A43,#REF!,27,FALSE)),"")</f>
        <v/>
      </c>
      <c r="AF43" t="str">
        <f>IFERROR(VLOOKUP($A43,#REF!,32,FALSE),"")</f>
        <v/>
      </c>
      <c r="AG43" t="str">
        <f>IFERROR(VLOOKUP($A43,'[1]水分AB CHK'!$B$13:$I$123,6,FALSE),"")</f>
        <v/>
      </c>
    </row>
    <row r="44" spans="1:33" ht="33.75" customHeight="1">
      <c r="A44" s="56" t="s">
        <v>188</v>
      </c>
      <c r="B44" s="41" t="str">
        <f t="shared" si="1"/>
        <v>09</v>
      </c>
      <c r="C44" s="31" t="str">
        <f t="shared" si="0"/>
        <v>09006</v>
      </c>
      <c r="D44" s="31"/>
      <c r="E44" s="32" t="str">
        <f>IFERROR(VLOOKUP($A44,#REF!,COLUMN(E44),FALSE),"")</f>
        <v/>
      </c>
      <c r="F44" s="34" t="str">
        <f>IFERROR(VLOOKUP($A44,#REF!,COLUMN(F44),FALSE),"")</f>
        <v/>
      </c>
      <c r="G44" s="35" t="str">
        <f>IFERROR(VLOOKUP($A44,#REF!,COLUMN(G44),FALSE),"")</f>
        <v/>
      </c>
      <c r="H44" s="36" t="str">
        <f>IFERROR(VLOOKUP($A44,#REF!,COLUMN(H44),FALSE),"")</f>
        <v/>
      </c>
      <c r="I44" s="34" t="str">
        <f>IFERROR(VLOOKUP($A44,#REF!,COLUMN(I44),FALSE),"")</f>
        <v/>
      </c>
      <c r="J44" s="35" t="str">
        <f>IFERROR(VLOOKUP($A44,#REF!,COLUMN(J44),FALSE),"")</f>
        <v/>
      </c>
      <c r="K44" s="36" t="str">
        <f>IFERROR(VLOOKUP($A44,#REF!,COLUMN(K44),FALSE),"")</f>
        <v/>
      </c>
      <c r="L44" s="34" t="str">
        <f>IFERROR(VLOOKUP($A44,#REF!,COLUMN(L44),FALSE),"")</f>
        <v/>
      </c>
      <c r="M44" s="35" t="str">
        <f>IFERROR(VLOOKUP($A44,#REF!,COLUMN(M44),FALSE),"")</f>
        <v/>
      </c>
      <c r="N44" s="36" t="str">
        <f>IFERROR(VLOOKUP($A44,#REF!,COLUMN(N44),FALSE),"")</f>
        <v/>
      </c>
      <c r="O44" s="34" t="str">
        <f>IFERROR(VLOOKUP($A44,#REF!,COLUMN(O44),FALSE),"")</f>
        <v/>
      </c>
      <c r="P44" s="35" t="str">
        <f>IFERROR(VLOOKUP($A44,#REF!,COLUMN(P44),FALSE),"")</f>
        <v/>
      </c>
      <c r="Q44" s="35" t="str">
        <f>IFERROR(VLOOKUP($A44,#REF!,COLUMN(Q44),FALSE),"")</f>
        <v/>
      </c>
      <c r="R44" s="35" t="str">
        <f>IFERROR(VLOOKUP($A44,#REF!,COLUMN(R44),FALSE),"")</f>
        <v/>
      </c>
      <c r="S44" s="35" t="str">
        <f>IFERROR(VLOOKUP($A44,#REF!,COLUMN(S44),FALSE),"")</f>
        <v/>
      </c>
      <c r="T44" s="35" t="str">
        <f>IFERROR(VLOOKUP($A44,#REF!,COLUMN(T44),FALSE),"")</f>
        <v/>
      </c>
      <c r="U44" s="35" t="str">
        <f>IFERROR(VLOOKUP($A44,#REF!,COLUMN(U44),FALSE),"")</f>
        <v/>
      </c>
      <c r="V44" s="35" t="str">
        <f>IFERROR(VLOOKUP($A44,#REF!,COLUMN(V44),FALSE),"")</f>
        <v/>
      </c>
      <c r="W44" s="35" t="str">
        <f>IFERROR(VLOOKUP($A44,#REF!,COLUMN(W44),FALSE),"")</f>
        <v/>
      </c>
      <c r="X44" s="35" t="str">
        <f>IFERROR(VLOOKUP($A44,#REF!,COLUMN(X44),FALSE),"")</f>
        <v/>
      </c>
      <c r="Y44" s="35" t="str">
        <f>IFERROR(VLOOKUP($A44,#REF!,COLUMN(Y44),FALSE),"")</f>
        <v/>
      </c>
      <c r="Z44" s="36" t="str">
        <f>IFERROR(VLOOKUP($A44,#REF!,COLUMN(Z44),FALSE),"")</f>
        <v/>
      </c>
      <c r="AA44" s="33" t="str">
        <f>IFERROR(VLOOKUP($A44,#REF!,COLUMN(AA44),FALSE),"")</f>
        <v/>
      </c>
      <c r="AB44" s="34" t="str">
        <f>IFERROR(VLOOKUP($A44,#REF!,COLUMN(AB44),FALSE),"")</f>
        <v/>
      </c>
      <c r="AC44" s="32"/>
      <c r="AD44" s="32" t="s">
        <v>213</v>
      </c>
      <c r="AE44" s="32" t="str">
        <f>IFERROR(VLOOKUP($A44,#REF!,COLUMN(AE44)-2,FALSE),"")</f>
        <v/>
      </c>
      <c r="AF44" t="str">
        <f>IFERROR(VLOOKUP($A44,#REF!,32,FALSE),"")</f>
        <v/>
      </c>
      <c r="AG44" t="str">
        <f>IFERROR(VLOOKUP($A44,'[1]水分AB CHK'!$B$13:$I$123,6,FALSE),"")</f>
        <v/>
      </c>
    </row>
    <row r="45" spans="1:33" ht="39" customHeight="1">
      <c r="A45" s="56" t="s">
        <v>123</v>
      </c>
      <c r="B45" s="41" t="str">
        <f t="shared" si="1"/>
        <v>09</v>
      </c>
      <c r="C45" s="31" t="str">
        <f t="shared" si="0"/>
        <v>09006</v>
      </c>
      <c r="D45" s="31"/>
      <c r="E45" s="32" t="str">
        <f>IFERROR(VLOOKUP($A45,#REF!,COLUMN(E45),FALSE),"")</f>
        <v/>
      </c>
      <c r="F45" s="34" t="str">
        <f t="shared" ref="F45:AB45" si="15">F44</f>
        <v/>
      </c>
      <c r="G45" s="35" t="str">
        <f t="shared" si="15"/>
        <v/>
      </c>
      <c r="H45" s="36" t="str">
        <f t="shared" si="15"/>
        <v/>
      </c>
      <c r="I45" s="34" t="str">
        <f t="shared" si="15"/>
        <v/>
      </c>
      <c r="J45" s="35" t="str">
        <f t="shared" si="15"/>
        <v/>
      </c>
      <c r="K45" s="36" t="str">
        <f t="shared" si="15"/>
        <v/>
      </c>
      <c r="L45" s="34" t="str">
        <f t="shared" si="15"/>
        <v/>
      </c>
      <c r="M45" s="35" t="str">
        <f t="shared" si="15"/>
        <v/>
      </c>
      <c r="N45" s="36" t="str">
        <f t="shared" si="15"/>
        <v/>
      </c>
      <c r="O45" s="34" t="str">
        <f t="shared" si="15"/>
        <v/>
      </c>
      <c r="P45" s="35" t="str">
        <f t="shared" si="15"/>
        <v/>
      </c>
      <c r="Q45" s="35" t="str">
        <f t="shared" si="15"/>
        <v/>
      </c>
      <c r="R45" s="35" t="str">
        <f t="shared" si="15"/>
        <v/>
      </c>
      <c r="S45" s="35" t="str">
        <f t="shared" si="15"/>
        <v/>
      </c>
      <c r="T45" s="35" t="str">
        <f t="shared" si="15"/>
        <v/>
      </c>
      <c r="U45" s="35" t="str">
        <f t="shared" si="15"/>
        <v/>
      </c>
      <c r="V45" s="35" t="str">
        <f t="shared" si="15"/>
        <v/>
      </c>
      <c r="W45" s="35" t="str">
        <f t="shared" si="15"/>
        <v/>
      </c>
      <c r="X45" s="35" t="str">
        <f t="shared" si="15"/>
        <v/>
      </c>
      <c r="Y45" s="35" t="str">
        <f t="shared" si="15"/>
        <v/>
      </c>
      <c r="Z45" s="36" t="str">
        <f t="shared" si="15"/>
        <v/>
      </c>
      <c r="AA45" s="33" t="str">
        <f t="shared" si="15"/>
        <v/>
      </c>
      <c r="AB45" s="34" t="str">
        <f t="shared" si="15"/>
        <v/>
      </c>
      <c r="AC45" s="32"/>
      <c r="AD45" s="32" t="s">
        <v>214</v>
      </c>
      <c r="AE45" s="32" t="str">
        <f>IFERROR(VLOOKUP($A45,#REF!,31,FALSE),"")</f>
        <v/>
      </c>
      <c r="AF45" t="str">
        <f>IFERROR(VLOOKUP($A45,#REF!,32,FALSE),"")</f>
        <v/>
      </c>
      <c r="AG45" t="str">
        <f>IFERROR(VLOOKUP($A45,'[1]水分AB CHK'!$B$13:$I$123,6,FALSE),"")</f>
        <v/>
      </c>
    </row>
    <row r="46" spans="1:33" ht="39" customHeight="1">
      <c r="A46" s="56"/>
      <c r="B46" s="41" t="str">
        <f t="shared" si="1"/>
        <v/>
      </c>
      <c r="C46" s="31" t="str">
        <f t="shared" si="0"/>
        <v/>
      </c>
      <c r="D46" s="31"/>
      <c r="E46" s="32" t="str">
        <f>IFERROR(VLOOKUP($A46,#REF!,COLUMN(E46),FALSE),"")</f>
        <v/>
      </c>
      <c r="F46" s="34" t="str">
        <f t="shared" ref="F46:AB46" si="16">IF(F45=FALSE,F44,"")</f>
        <v/>
      </c>
      <c r="G46" s="35" t="str">
        <f t="shared" si="16"/>
        <v/>
      </c>
      <c r="H46" s="36" t="str">
        <f t="shared" si="16"/>
        <v/>
      </c>
      <c r="I46" s="34" t="str">
        <f t="shared" si="16"/>
        <v/>
      </c>
      <c r="J46" s="35" t="str">
        <f t="shared" si="16"/>
        <v/>
      </c>
      <c r="K46" s="36" t="str">
        <f t="shared" si="16"/>
        <v/>
      </c>
      <c r="L46" s="34" t="str">
        <f t="shared" si="16"/>
        <v/>
      </c>
      <c r="M46" s="35" t="str">
        <f t="shared" si="16"/>
        <v/>
      </c>
      <c r="N46" s="36" t="str">
        <f t="shared" si="16"/>
        <v/>
      </c>
      <c r="O46" s="34" t="str">
        <f t="shared" si="16"/>
        <v/>
      </c>
      <c r="P46" s="35" t="str">
        <f t="shared" si="16"/>
        <v/>
      </c>
      <c r="Q46" s="35" t="str">
        <f t="shared" si="16"/>
        <v/>
      </c>
      <c r="R46" s="35" t="str">
        <f t="shared" si="16"/>
        <v/>
      </c>
      <c r="S46" s="35" t="str">
        <f t="shared" si="16"/>
        <v/>
      </c>
      <c r="T46" s="35" t="str">
        <f t="shared" si="16"/>
        <v/>
      </c>
      <c r="U46" s="35" t="str">
        <f t="shared" si="16"/>
        <v/>
      </c>
      <c r="V46" s="35" t="str">
        <f t="shared" si="16"/>
        <v/>
      </c>
      <c r="W46" s="35" t="str">
        <f t="shared" si="16"/>
        <v/>
      </c>
      <c r="X46" s="35" t="str">
        <f t="shared" si="16"/>
        <v/>
      </c>
      <c r="Y46" s="35" t="str">
        <f t="shared" si="16"/>
        <v/>
      </c>
      <c r="Z46" s="36" t="str">
        <f t="shared" si="16"/>
        <v/>
      </c>
      <c r="AA46" s="33" t="str">
        <f t="shared" si="16"/>
        <v/>
      </c>
      <c r="AB46" s="34" t="str">
        <f t="shared" si="16"/>
        <v/>
      </c>
      <c r="AC46" s="32"/>
      <c r="AD46" s="32" t="s">
        <v>213</v>
      </c>
      <c r="AE46" s="32" t="str">
        <f>IFERROR(VLOOKUP($A46,#REF!,31,FALSE),"")</f>
        <v/>
      </c>
      <c r="AF46" t="str">
        <f>IFERROR(VLOOKUP($A46,#REF!,32,FALSE),"")</f>
        <v/>
      </c>
      <c r="AG46" t="str">
        <f>IFERROR(VLOOKUP($A46,'[1]水分AB CHK'!$B$13:$I$123,6,FALSE),"")</f>
        <v/>
      </c>
    </row>
    <row r="47" spans="1:33" ht="39" customHeight="1" thickBot="1">
      <c r="A47" s="56"/>
      <c r="B47" s="41" t="str">
        <f t="shared" si="1"/>
        <v/>
      </c>
      <c r="C47" s="31" t="str">
        <f t="shared" si="0"/>
        <v/>
      </c>
      <c r="D47" s="31"/>
      <c r="E47" s="32" t="str">
        <f>IFERROR(VLOOKUP($A47,#REF!,COLUMN(E47),FALSE),"")</f>
        <v/>
      </c>
      <c r="F47" s="34" t="str">
        <f>IFERROR(VLOOKUP($A47,#REF!,COLUMN(F47)-2,FALSE),"")</f>
        <v/>
      </c>
      <c r="G47" s="35" t="str">
        <f>IFERROR(VLOOKUP($A47,#REF!,COLUMN(G47)-2,FALSE),"")</f>
        <v/>
      </c>
      <c r="H47" s="36" t="str">
        <f>IFERROR(VLOOKUP($A47,#REF!,COLUMN(H47)-2,FALSE),"")</f>
        <v/>
      </c>
      <c r="I47" s="34" t="str">
        <f>IFERROR(VLOOKUP($A47,#REF!,COLUMN(I47)-2,FALSE),"")</f>
        <v/>
      </c>
      <c r="J47" s="35" t="str">
        <f>IFERROR(VLOOKUP($A47,#REF!,COLUMN(J47)-2,FALSE),"")</f>
        <v/>
      </c>
      <c r="K47" s="36" t="str">
        <f>IFERROR(VLOOKUP($A47,#REF!,COLUMN(K47)-2,FALSE),"")</f>
        <v/>
      </c>
      <c r="L47" s="34" t="str">
        <f>IFERROR(VLOOKUP($A47,#REF!,COLUMN(L47)-2,FALSE),"")</f>
        <v/>
      </c>
      <c r="M47" s="35" t="str">
        <f>IFERROR(VLOOKUP($A47,#REF!,COLUMN(M47)-2,FALSE),"")</f>
        <v/>
      </c>
      <c r="N47" s="36" t="str">
        <f>IFERROR(VLOOKUP($A47,#REF!,COLUMN(N47)-2,FALSE),"")</f>
        <v/>
      </c>
      <c r="O47" s="34" t="str">
        <f>IFERROR(VLOOKUP($A47,#REF!,COLUMN(O47)-2,FALSE),"")</f>
        <v/>
      </c>
      <c r="P47" s="35" t="str">
        <f>IFERROR(VLOOKUP($A47,#REF!,COLUMN(P47)-2,FALSE),"")</f>
        <v/>
      </c>
      <c r="Q47" s="35" t="str">
        <f>IFERROR(VLOOKUP($A47,#REF!,COLUMN(Q47)-2,FALSE),"")</f>
        <v/>
      </c>
      <c r="R47" s="35" t="str">
        <f>IFERROR(VLOOKUP($A47,#REF!,COLUMN(R47)-2,FALSE),"")</f>
        <v/>
      </c>
      <c r="S47" s="35" t="str">
        <f>IFERROR(VLOOKUP($A47,#REF!,COLUMN(S47)-2,FALSE),"")</f>
        <v/>
      </c>
      <c r="T47" s="35" t="str">
        <f>IFERROR(VLOOKUP($A47,#REF!,COLUMN(T47)-2,FALSE),"")</f>
        <v/>
      </c>
      <c r="U47" s="35" t="str">
        <f>IFERROR(VLOOKUP($A47,#REF!,COLUMN(U47)-2,FALSE),"")</f>
        <v/>
      </c>
      <c r="V47" s="35" t="str">
        <f>IFERROR(VLOOKUP($A47,#REF!,COLUMN(V47)-2,FALSE),"")</f>
        <v/>
      </c>
      <c r="W47" s="35" t="str">
        <f>IFERROR(VLOOKUP($A47,#REF!,COLUMN(W47)-2,FALSE),"")</f>
        <v/>
      </c>
      <c r="X47" s="35" t="str">
        <f>IFERROR(VLOOKUP($A47,#REF!,COLUMN(X47)-2,FALSE),"")</f>
        <v/>
      </c>
      <c r="Y47" s="35" t="str">
        <f>IFERROR(VLOOKUP($A47,#REF!,COLUMN(Y47)-2,FALSE),"")</f>
        <v/>
      </c>
      <c r="Z47" s="36" t="str">
        <f>IFERROR(VLOOKUP($A47,#REF!,COLUMN(Z47)-2,FALSE),"")</f>
        <v/>
      </c>
      <c r="AA47" s="33" t="str">
        <f>IFERROR(VLOOKUP($A47,#REF!,COLUMN(AA47)-2,FALSE),"")</f>
        <v/>
      </c>
      <c r="AB47" s="34" t="str">
        <f>IFERROR(VLOOKUP($A47,#REF!,COLUMN(AB47)-2,FALSE),"")</f>
        <v/>
      </c>
      <c r="AC47" s="32"/>
      <c r="AD47" s="32" t="s">
        <v>213</v>
      </c>
      <c r="AE47" s="32" t="str">
        <f>IFERROR(VLOOKUP($A47,#REF!,COLUMN(AE47)-2,FALSE),"")</f>
        <v/>
      </c>
      <c r="AF47" t="str">
        <f>IFERROR(VLOOKUP($A47,#REF!,32,FALSE),"")</f>
        <v/>
      </c>
      <c r="AG47" t="str">
        <f>IFERROR(VLOOKUP($A47,'[1]水分AB CHK'!$B$13:$I$123,6,FALSE),"")</f>
        <v/>
      </c>
    </row>
    <row r="48" spans="1:33" ht="39" customHeight="1" thickTop="1">
      <c r="A48" s="56" t="s">
        <v>74</v>
      </c>
      <c r="B48" s="66" t="str">
        <f t="shared" si="1"/>
        <v>09</v>
      </c>
      <c r="C48" s="67" t="str">
        <f t="shared" si="0"/>
        <v>09007</v>
      </c>
      <c r="D48" s="67"/>
      <c r="E48" s="68" t="s">
        <v>144</v>
      </c>
      <c r="F48" s="70" t="str">
        <f>IFERROR(VLOOKUP($A48,#REF!,COLUMN(F48)-2,FALSE),"")</f>
        <v/>
      </c>
      <c r="G48" s="71" t="str">
        <f>IFERROR(VLOOKUP($A48,#REF!,COLUMN(G48)-2,FALSE),"")</f>
        <v/>
      </c>
      <c r="H48" s="72" t="str">
        <f>IFERROR(VLOOKUP($A48,#REF!,COLUMN(H48)-2,FALSE),"")</f>
        <v/>
      </c>
      <c r="I48" s="70" t="str">
        <f>IFERROR(VLOOKUP($A48,#REF!,COLUMN(I48)-2,FALSE),"")</f>
        <v/>
      </c>
      <c r="J48" s="71" t="str">
        <f>IFERROR(VLOOKUP($A48,#REF!,COLUMN(J48)-2,FALSE),"")</f>
        <v/>
      </c>
      <c r="K48" s="72" t="str">
        <f>IFERROR(VLOOKUP($A48,#REF!,COLUMN(K48)-2,FALSE),"")</f>
        <v/>
      </c>
      <c r="L48" s="70" t="str">
        <f>IFERROR(VLOOKUP($A48,#REF!,COLUMN(L48)-2,FALSE),"")</f>
        <v/>
      </c>
      <c r="M48" s="71" t="str">
        <f>IFERROR(VLOOKUP($A48,#REF!,COLUMN(M48)-2,FALSE),"")</f>
        <v/>
      </c>
      <c r="N48" s="72" t="str">
        <f>IFERROR(VLOOKUP($A48,#REF!,COLUMN(N48)-2,FALSE),"")</f>
        <v/>
      </c>
      <c r="O48" s="70" t="str">
        <f>IFERROR(VLOOKUP($A48,#REF!,COLUMN(O48)-2,FALSE),"")</f>
        <v/>
      </c>
      <c r="P48" s="71" t="str">
        <f>IFERROR(VLOOKUP($A48,#REF!,COLUMN(P48)-2,FALSE),"")</f>
        <v/>
      </c>
      <c r="Q48" s="71" t="str">
        <f>IFERROR(VLOOKUP($A48,#REF!,COLUMN(Q48)-2,FALSE),"")</f>
        <v/>
      </c>
      <c r="R48" s="71" t="str">
        <f>IFERROR(VLOOKUP($A48,#REF!,COLUMN(R48)-2,FALSE),"")</f>
        <v/>
      </c>
      <c r="S48" s="71" t="str">
        <f>IFERROR(VLOOKUP($A48,#REF!,COLUMN(S48)-2,FALSE),"")</f>
        <v/>
      </c>
      <c r="T48" s="71" t="str">
        <f>IFERROR(VLOOKUP($A48,#REF!,COLUMN(T48)-2,FALSE),"")</f>
        <v/>
      </c>
      <c r="U48" s="71" t="str">
        <f>IFERROR(VLOOKUP($A48,#REF!,COLUMN(U48)-2,FALSE),"")</f>
        <v/>
      </c>
      <c r="V48" s="71" t="str">
        <f>IFERROR(VLOOKUP($A48,#REF!,COLUMN(V48)-2,FALSE),"")</f>
        <v/>
      </c>
      <c r="W48" s="71" t="str">
        <f>IFERROR(VLOOKUP($A48,#REF!,COLUMN(W48)-2,FALSE),"")</f>
        <v/>
      </c>
      <c r="X48" s="71" t="str">
        <f>IFERROR(VLOOKUP($A48,#REF!,COLUMN(X48)-2,FALSE),"")</f>
        <v/>
      </c>
      <c r="Y48" s="71" t="str">
        <f>IFERROR(VLOOKUP($A48,#REF!,COLUMN(Y48)-2,FALSE),"")</f>
        <v/>
      </c>
      <c r="Z48" s="72" t="str">
        <f>IFERROR(VLOOKUP($A48,#REF!,COLUMN(Z48)-2,FALSE),"")</f>
        <v/>
      </c>
      <c r="AA48" s="69" t="str">
        <f>IFERROR(VLOOKUP($A48,#REF!,COLUMN(AA48)-2,FALSE),"")</f>
        <v/>
      </c>
      <c r="AB48" s="70" t="str">
        <f>IFERROR(VLOOKUP($A48,#REF!,COLUMN(AB48)-2,FALSE),"")</f>
        <v/>
      </c>
      <c r="AC48" s="68"/>
      <c r="AD48" s="68" t="s">
        <v>213</v>
      </c>
      <c r="AE48" s="58" t="str">
        <f>IFERROR(IF(VLOOKUP($A48,#REF!,27,FALSE)="","",VLOOKUP($A48,#REF!,27,FALSE)),"")</f>
        <v/>
      </c>
      <c r="AF48" t="str">
        <f>IFERROR(VLOOKUP($A48,#REF!,32,FALSE),"")</f>
        <v/>
      </c>
      <c r="AG48" t="str">
        <f>IFERROR(VLOOKUP($A48,'[1]水分AB CHK'!$B$13:$I$123,6,FALSE),"")</f>
        <v/>
      </c>
    </row>
    <row r="49" spans="1:33" ht="39" customHeight="1">
      <c r="A49" s="56" t="s">
        <v>209</v>
      </c>
      <c r="B49" s="41" t="str">
        <f t="shared" si="1"/>
        <v>09</v>
      </c>
      <c r="C49" s="31" t="str">
        <f t="shared" si="0"/>
        <v>09007</v>
      </c>
      <c r="D49" s="31"/>
      <c r="E49" s="32" t="str">
        <f>IFERROR(VLOOKUP($A49,#REF!,COLUMN(E49),FALSE),"")</f>
        <v/>
      </c>
      <c r="F49" s="34" t="str">
        <f>IFERROR(VLOOKUP($A49,#REF!,COLUMN(F49),FALSE),"")</f>
        <v/>
      </c>
      <c r="G49" s="35" t="str">
        <f>IFERROR(VLOOKUP($A49,#REF!,COLUMN(G49),FALSE),"")</f>
        <v/>
      </c>
      <c r="H49" s="36" t="str">
        <f>IFERROR(VLOOKUP($A49,#REF!,COLUMN(H49),FALSE),"")</f>
        <v/>
      </c>
      <c r="I49" s="34" t="str">
        <f>IFERROR(VLOOKUP($A49,#REF!,COLUMN(I49),FALSE),"")</f>
        <v/>
      </c>
      <c r="J49" s="35" t="str">
        <f>IFERROR(VLOOKUP($A49,#REF!,COLUMN(J49),FALSE),"")</f>
        <v/>
      </c>
      <c r="K49" s="36" t="str">
        <f>IFERROR(VLOOKUP($A49,#REF!,COLUMN(K49),FALSE),"")</f>
        <v/>
      </c>
      <c r="L49" s="34" t="str">
        <f>IFERROR(VLOOKUP($A49,#REF!,COLUMN(L49),FALSE),"")</f>
        <v/>
      </c>
      <c r="M49" s="35" t="str">
        <f>IFERROR(VLOOKUP($A49,#REF!,COLUMN(M49),FALSE),"")</f>
        <v/>
      </c>
      <c r="N49" s="36" t="str">
        <f>IFERROR(VLOOKUP($A49,#REF!,COLUMN(N49),FALSE),"")</f>
        <v/>
      </c>
      <c r="O49" s="34" t="str">
        <f>IFERROR(VLOOKUP($A49,#REF!,COLUMN(O49),FALSE),"")</f>
        <v/>
      </c>
      <c r="P49" s="35" t="str">
        <f>IFERROR(VLOOKUP($A49,#REF!,COLUMN(P49),FALSE),"")</f>
        <v/>
      </c>
      <c r="Q49" s="35" t="str">
        <f>IFERROR(VLOOKUP($A49,#REF!,COLUMN(Q49),FALSE),"")</f>
        <v/>
      </c>
      <c r="R49" s="35" t="str">
        <f>IFERROR(VLOOKUP($A49,#REF!,COLUMN(R49),FALSE),"")</f>
        <v/>
      </c>
      <c r="S49" s="35" t="str">
        <f>IFERROR(VLOOKUP($A49,#REF!,COLUMN(S49),FALSE),"")</f>
        <v/>
      </c>
      <c r="T49" s="35" t="str">
        <f>IFERROR(VLOOKUP($A49,#REF!,COLUMN(T49),FALSE),"")</f>
        <v/>
      </c>
      <c r="U49" s="35" t="str">
        <f>IFERROR(VLOOKUP($A49,#REF!,COLUMN(U49),FALSE),"")</f>
        <v/>
      </c>
      <c r="V49" s="35" t="str">
        <f>IFERROR(VLOOKUP($A49,#REF!,COLUMN(V49),FALSE),"")</f>
        <v/>
      </c>
      <c r="W49" s="35" t="str">
        <f>IFERROR(VLOOKUP($A49,#REF!,COLUMN(W49),FALSE),"")</f>
        <v/>
      </c>
      <c r="X49" s="35" t="str">
        <f>IFERROR(VLOOKUP($A49,#REF!,COLUMN(X49),FALSE),"")</f>
        <v/>
      </c>
      <c r="Y49" s="35" t="str">
        <f>IFERROR(VLOOKUP($A49,#REF!,COLUMN(Y49),FALSE),"")</f>
        <v/>
      </c>
      <c r="Z49" s="36" t="str">
        <f>IFERROR(VLOOKUP($A49,#REF!,COLUMN(Z49),FALSE),"")</f>
        <v/>
      </c>
      <c r="AA49" s="33" t="str">
        <f>IFERROR(VLOOKUP($A49,#REF!,COLUMN(AA49),FALSE),"")</f>
        <v/>
      </c>
      <c r="AB49" s="34" t="str">
        <f>IFERROR(VLOOKUP($A49,#REF!,COLUMN(AB49),FALSE),"")</f>
        <v/>
      </c>
      <c r="AC49" s="32"/>
      <c r="AD49" s="32" t="s">
        <v>213</v>
      </c>
      <c r="AE49" s="32" t="s">
        <v>210</v>
      </c>
      <c r="AF49" t="str">
        <f>IFERROR(VLOOKUP($A49,#REF!,32,FALSE),"")</f>
        <v/>
      </c>
      <c r="AG49" t="str">
        <f>IFERROR(VLOOKUP($A49,'[1]水分AB CHK'!$B$13:$I$123,6,FALSE),"")</f>
        <v/>
      </c>
    </row>
    <row r="50" spans="1:33" ht="39" customHeight="1">
      <c r="A50" s="56" t="s">
        <v>124</v>
      </c>
      <c r="B50" s="41" t="str">
        <f t="shared" si="1"/>
        <v>09</v>
      </c>
      <c r="C50" s="31" t="str">
        <f t="shared" si="0"/>
        <v>09007</v>
      </c>
      <c r="D50" s="31"/>
      <c r="E50" s="32" t="str">
        <f>IFERROR(VLOOKUP($A50,#REF!,COLUMN(E50),FALSE),"")</f>
        <v/>
      </c>
      <c r="F50" s="34" t="str">
        <f t="shared" ref="F50:AB50" si="17">F49</f>
        <v/>
      </c>
      <c r="G50" s="35" t="str">
        <f t="shared" si="17"/>
        <v/>
      </c>
      <c r="H50" s="36" t="str">
        <f t="shared" si="17"/>
        <v/>
      </c>
      <c r="I50" s="34" t="str">
        <f t="shared" si="17"/>
        <v/>
      </c>
      <c r="J50" s="35" t="str">
        <f t="shared" si="17"/>
        <v/>
      </c>
      <c r="K50" s="36" t="str">
        <f t="shared" si="17"/>
        <v/>
      </c>
      <c r="L50" s="34" t="str">
        <f t="shared" si="17"/>
        <v/>
      </c>
      <c r="M50" s="35" t="str">
        <f t="shared" si="17"/>
        <v/>
      </c>
      <c r="N50" s="36" t="str">
        <f t="shared" si="17"/>
        <v/>
      </c>
      <c r="O50" s="34" t="str">
        <f t="shared" si="17"/>
        <v/>
      </c>
      <c r="P50" s="35" t="str">
        <f t="shared" si="17"/>
        <v/>
      </c>
      <c r="Q50" s="35" t="str">
        <f t="shared" si="17"/>
        <v/>
      </c>
      <c r="R50" s="35" t="str">
        <f t="shared" si="17"/>
        <v/>
      </c>
      <c r="S50" s="35" t="str">
        <f t="shared" si="17"/>
        <v/>
      </c>
      <c r="T50" s="35" t="str">
        <f t="shared" si="17"/>
        <v/>
      </c>
      <c r="U50" s="35" t="str">
        <f t="shared" si="17"/>
        <v/>
      </c>
      <c r="V50" s="35" t="str">
        <f t="shared" si="17"/>
        <v/>
      </c>
      <c r="W50" s="35" t="str">
        <f t="shared" si="17"/>
        <v/>
      </c>
      <c r="X50" s="35" t="str">
        <f t="shared" si="17"/>
        <v/>
      </c>
      <c r="Y50" s="35" t="str">
        <f t="shared" si="17"/>
        <v/>
      </c>
      <c r="Z50" s="36" t="str">
        <f t="shared" si="17"/>
        <v/>
      </c>
      <c r="AA50" s="33" t="str">
        <f t="shared" si="17"/>
        <v/>
      </c>
      <c r="AB50" s="34" t="str">
        <f t="shared" si="17"/>
        <v/>
      </c>
      <c r="AC50" s="32"/>
      <c r="AD50" s="32" t="s">
        <v>214</v>
      </c>
      <c r="AE50" s="32" t="str">
        <f>IFERROR(VLOOKUP($A50,#REF!,31,FALSE),"")</f>
        <v/>
      </c>
      <c r="AF50" t="str">
        <f>IFERROR(VLOOKUP($A50,#REF!,32,FALSE),"")</f>
        <v/>
      </c>
      <c r="AG50" t="str">
        <f>IFERROR(VLOOKUP($A50,'[1]水分AB CHK'!$B$13:$I$123,6,FALSE),"")</f>
        <v/>
      </c>
    </row>
    <row r="51" spans="1:33" ht="39" customHeight="1">
      <c r="A51" s="56"/>
      <c r="B51" s="41" t="str">
        <f t="shared" si="1"/>
        <v/>
      </c>
      <c r="C51" s="31" t="str">
        <f t="shared" si="0"/>
        <v/>
      </c>
      <c r="D51" s="31"/>
      <c r="E51" s="32" t="str">
        <f>IFERROR(VLOOKUP($A51,#REF!,COLUMN(E51),FALSE),"")</f>
        <v/>
      </c>
      <c r="F51" s="34" t="str">
        <f t="shared" ref="F51:AB51" si="18">IF(F50=FALSE,F49,"")</f>
        <v/>
      </c>
      <c r="G51" s="35" t="str">
        <f t="shared" si="18"/>
        <v/>
      </c>
      <c r="H51" s="36" t="str">
        <f t="shared" si="18"/>
        <v/>
      </c>
      <c r="I51" s="34" t="str">
        <f t="shared" si="18"/>
        <v/>
      </c>
      <c r="J51" s="35" t="str">
        <f t="shared" si="18"/>
        <v/>
      </c>
      <c r="K51" s="36" t="str">
        <f t="shared" si="18"/>
        <v/>
      </c>
      <c r="L51" s="34" t="str">
        <f t="shared" si="18"/>
        <v/>
      </c>
      <c r="M51" s="35" t="str">
        <f t="shared" si="18"/>
        <v/>
      </c>
      <c r="N51" s="36" t="str">
        <f t="shared" si="18"/>
        <v/>
      </c>
      <c r="O51" s="34" t="str">
        <f t="shared" si="18"/>
        <v/>
      </c>
      <c r="P51" s="35" t="str">
        <f t="shared" si="18"/>
        <v/>
      </c>
      <c r="Q51" s="35" t="str">
        <f t="shared" si="18"/>
        <v/>
      </c>
      <c r="R51" s="35" t="str">
        <f t="shared" si="18"/>
        <v/>
      </c>
      <c r="S51" s="35" t="str">
        <f t="shared" si="18"/>
        <v/>
      </c>
      <c r="T51" s="35" t="str">
        <f t="shared" si="18"/>
        <v/>
      </c>
      <c r="U51" s="35" t="str">
        <f t="shared" si="18"/>
        <v/>
      </c>
      <c r="V51" s="35" t="str">
        <f t="shared" si="18"/>
        <v/>
      </c>
      <c r="W51" s="35" t="str">
        <f t="shared" si="18"/>
        <v/>
      </c>
      <c r="X51" s="35" t="str">
        <f t="shared" si="18"/>
        <v/>
      </c>
      <c r="Y51" s="35" t="str">
        <f t="shared" si="18"/>
        <v/>
      </c>
      <c r="Z51" s="36" t="str">
        <f t="shared" si="18"/>
        <v/>
      </c>
      <c r="AA51" s="33" t="str">
        <f t="shared" si="18"/>
        <v/>
      </c>
      <c r="AB51" s="34" t="str">
        <f t="shared" si="18"/>
        <v/>
      </c>
      <c r="AC51" s="32"/>
      <c r="AD51" s="32" t="s">
        <v>213</v>
      </c>
      <c r="AE51" s="32" t="str">
        <f>IFERROR(VLOOKUP($A51,#REF!,31,FALSE),"")</f>
        <v/>
      </c>
      <c r="AF51" t="str">
        <f>IFERROR(VLOOKUP($A51,#REF!,32,FALSE),"")</f>
        <v/>
      </c>
      <c r="AG51" t="str">
        <f>IFERROR(VLOOKUP($A51,'[1]水分AB CHK'!$B$13:$I$123,6,FALSE),"")</f>
        <v/>
      </c>
    </row>
    <row r="52" spans="1:33" ht="39" customHeight="1">
      <c r="A52" s="56"/>
      <c r="B52" s="41" t="str">
        <f t="shared" si="1"/>
        <v/>
      </c>
      <c r="C52" s="31" t="str">
        <f t="shared" si="0"/>
        <v/>
      </c>
      <c r="D52" s="31"/>
      <c r="E52" s="32" t="str">
        <f>IFERROR(VLOOKUP($A52,#REF!,COLUMN(E52),FALSE),"")</f>
        <v/>
      </c>
      <c r="F52" s="34" t="str">
        <f>IFERROR(VLOOKUP($A52,#REF!,COLUMN(F52)-2,FALSE),"")</f>
        <v/>
      </c>
      <c r="G52" s="35" t="str">
        <f>IFERROR(VLOOKUP($A52,#REF!,COLUMN(G52)-2,FALSE),"")</f>
        <v/>
      </c>
      <c r="H52" s="36" t="str">
        <f>IFERROR(VLOOKUP($A52,#REF!,COLUMN(H52)-2,FALSE),"")</f>
        <v/>
      </c>
      <c r="I52" s="34" t="str">
        <f>IFERROR(VLOOKUP($A52,#REF!,COLUMN(I52)-2,FALSE),"")</f>
        <v/>
      </c>
      <c r="J52" s="35" t="str">
        <f>IFERROR(VLOOKUP($A52,#REF!,COLUMN(J52)-2,FALSE),"")</f>
        <v/>
      </c>
      <c r="K52" s="36" t="str">
        <f>IFERROR(VLOOKUP($A52,#REF!,COLUMN(K52)-2,FALSE),"")</f>
        <v/>
      </c>
      <c r="L52" s="34" t="str">
        <f>IFERROR(VLOOKUP($A52,#REF!,COLUMN(L52)-2,FALSE),"")</f>
        <v/>
      </c>
      <c r="M52" s="35" t="str">
        <f>IFERROR(VLOOKUP($A52,#REF!,COLUMN(M52)-2,FALSE),"")</f>
        <v/>
      </c>
      <c r="N52" s="36" t="str">
        <f>IFERROR(VLOOKUP($A52,#REF!,COLUMN(N52)-2,FALSE),"")</f>
        <v/>
      </c>
      <c r="O52" s="34" t="str">
        <f>IFERROR(VLOOKUP($A52,#REF!,COLUMN(O52)-2,FALSE),"")</f>
        <v/>
      </c>
      <c r="P52" s="35" t="str">
        <f>IFERROR(VLOOKUP($A52,#REF!,COLUMN(P52)-2,FALSE),"")</f>
        <v/>
      </c>
      <c r="Q52" s="35" t="str">
        <f>IFERROR(VLOOKUP($A52,#REF!,COLUMN(Q52)-2,FALSE),"")</f>
        <v/>
      </c>
      <c r="R52" s="35" t="str">
        <f>IFERROR(VLOOKUP($A52,#REF!,COLUMN(R52)-2,FALSE),"")</f>
        <v/>
      </c>
      <c r="S52" s="35" t="str">
        <f>IFERROR(VLOOKUP($A52,#REF!,COLUMN(S52)-2,FALSE),"")</f>
        <v/>
      </c>
      <c r="T52" s="35" t="str">
        <f>IFERROR(VLOOKUP($A52,#REF!,COLUMN(T52)-2,FALSE),"")</f>
        <v/>
      </c>
      <c r="U52" s="35" t="str">
        <f>IFERROR(VLOOKUP($A52,#REF!,COLUMN(U52)-2,FALSE),"")</f>
        <v/>
      </c>
      <c r="V52" s="35" t="str">
        <f>IFERROR(VLOOKUP($A52,#REF!,COLUMN(V52)-2,FALSE),"")</f>
        <v/>
      </c>
      <c r="W52" s="35" t="str">
        <f>IFERROR(VLOOKUP($A52,#REF!,COLUMN(W52)-2,FALSE),"")</f>
        <v/>
      </c>
      <c r="X52" s="35" t="str">
        <f>IFERROR(VLOOKUP($A52,#REF!,COLUMN(X52)-2,FALSE),"")</f>
        <v/>
      </c>
      <c r="Y52" s="35" t="str">
        <f>IFERROR(VLOOKUP($A52,#REF!,COLUMN(Y52)-2,FALSE),"")</f>
        <v/>
      </c>
      <c r="Z52" s="36" t="str">
        <f>IFERROR(VLOOKUP($A52,#REF!,COLUMN(Z52)-2,FALSE),"")</f>
        <v/>
      </c>
      <c r="AA52" s="33" t="str">
        <f>IFERROR(VLOOKUP($A52,#REF!,COLUMN(AA52)-2,FALSE),"")</f>
        <v/>
      </c>
      <c r="AB52" s="34" t="str">
        <f>IFERROR(VLOOKUP($A52,#REF!,COLUMN(AB52)-2,FALSE),"")</f>
        <v/>
      </c>
      <c r="AC52" s="32"/>
      <c r="AD52" s="32" t="s">
        <v>213</v>
      </c>
      <c r="AE52" s="32" t="str">
        <f>IFERROR(VLOOKUP($A52,#REF!,COLUMN(AE52)-2,FALSE),"")</f>
        <v/>
      </c>
      <c r="AF52" t="str">
        <f>IFERROR(VLOOKUP($A52,#REF!,32,FALSE),"")</f>
        <v/>
      </c>
      <c r="AG52" t="str">
        <f>IFERROR(VLOOKUP($A52,'[1]水分AB CHK'!$B$13:$I$123,6,FALSE),"")</f>
        <v/>
      </c>
    </row>
    <row r="53" spans="1:33" ht="39" customHeight="1">
      <c r="A53" s="56" t="s">
        <v>99</v>
      </c>
      <c r="B53" s="41" t="str">
        <f t="shared" si="1"/>
        <v>10</v>
      </c>
      <c r="C53" s="31" t="str">
        <f t="shared" si="0"/>
        <v>10新01</v>
      </c>
      <c r="D53" s="31"/>
      <c r="E53" s="32" t="str">
        <f>IFERROR(VLOOKUP($A53,#REF!,COLUMN(E53),FALSE),"")</f>
        <v/>
      </c>
      <c r="F53" s="34" t="str">
        <f>IFERROR(VLOOKUP($A53,#REF!,COLUMN(F53)-2,FALSE),"")</f>
        <v/>
      </c>
      <c r="G53" s="35" t="str">
        <f>IFERROR(VLOOKUP($A53,#REF!,COLUMN(G53)-2,FALSE),"")</f>
        <v/>
      </c>
      <c r="H53" s="36" t="str">
        <f>IFERROR(VLOOKUP($A53,#REF!,COLUMN(H53)-2,FALSE),"")</f>
        <v/>
      </c>
      <c r="I53" s="34" t="str">
        <f>IFERROR(VLOOKUP($A53,#REF!,COLUMN(I53)-2,FALSE),"")</f>
        <v/>
      </c>
      <c r="J53" s="35" t="str">
        <f>IFERROR(VLOOKUP($A53,#REF!,COLUMN(J53)-2,FALSE),"")</f>
        <v/>
      </c>
      <c r="K53" s="36" t="str">
        <f>IFERROR(VLOOKUP($A53,#REF!,COLUMN(K53)-2,FALSE),"")</f>
        <v/>
      </c>
      <c r="L53" s="34" t="str">
        <f>IFERROR(VLOOKUP($A53,#REF!,COLUMN(L53)-2,FALSE),"")</f>
        <v/>
      </c>
      <c r="M53" s="35" t="str">
        <f>IFERROR(VLOOKUP($A53,#REF!,COLUMN(M53)-2,FALSE),"")</f>
        <v/>
      </c>
      <c r="N53" s="36" t="str">
        <f>IFERROR(VLOOKUP($A53,#REF!,COLUMN(N53)-2,FALSE),"")</f>
        <v/>
      </c>
      <c r="O53" s="34" t="str">
        <f>IFERROR(VLOOKUP($A53,#REF!,COLUMN(O53)-2,FALSE),"")</f>
        <v/>
      </c>
      <c r="P53" s="35" t="str">
        <f>IFERROR(VLOOKUP($A53,#REF!,COLUMN(P53)-2,FALSE),"")</f>
        <v/>
      </c>
      <c r="Q53" s="35" t="str">
        <f>IFERROR(VLOOKUP($A53,#REF!,COLUMN(Q53)-2,FALSE),"")</f>
        <v/>
      </c>
      <c r="R53" s="35" t="str">
        <f>IFERROR(VLOOKUP($A53,#REF!,COLUMN(R53)-2,FALSE),"")</f>
        <v/>
      </c>
      <c r="S53" s="35" t="str">
        <f>IFERROR(VLOOKUP($A53,#REF!,COLUMN(S53)-2,FALSE),"")</f>
        <v/>
      </c>
      <c r="T53" s="35" t="str">
        <f>IFERROR(VLOOKUP($A53,#REF!,COLUMN(T53)-2,FALSE),"")</f>
        <v/>
      </c>
      <c r="U53" s="35" t="str">
        <f>IFERROR(VLOOKUP($A53,#REF!,COLUMN(U53)-2,FALSE),"")</f>
        <v/>
      </c>
      <c r="V53" s="35" t="str">
        <f>IFERROR(VLOOKUP($A53,#REF!,COLUMN(V53)-2,FALSE),"")</f>
        <v/>
      </c>
      <c r="W53" s="35" t="str">
        <f>IFERROR(VLOOKUP($A53,#REF!,COLUMN(W53)-2,FALSE),"")</f>
        <v/>
      </c>
      <c r="X53" s="35" t="str">
        <f>IFERROR(VLOOKUP($A53,#REF!,COLUMN(X53)-2,FALSE),"")</f>
        <v/>
      </c>
      <c r="Y53" s="35" t="str">
        <f>IFERROR(VLOOKUP($A53,#REF!,COLUMN(Y53)-2,FALSE),"")</f>
        <v/>
      </c>
      <c r="Z53" s="36" t="str">
        <f>IFERROR(VLOOKUP($A53,#REF!,COLUMN(Z53)-2,FALSE),"")</f>
        <v/>
      </c>
      <c r="AA53" s="33" t="str">
        <f>IFERROR(VLOOKUP($A53,#REF!,COLUMN(AA53)-2,FALSE),"")</f>
        <v/>
      </c>
      <c r="AB53" s="34" t="str">
        <f>IFERROR(VLOOKUP($A53,#REF!,COLUMN(AB53)-2,FALSE),"")</f>
        <v/>
      </c>
      <c r="AC53" s="32"/>
      <c r="AD53" s="32" t="s">
        <v>213</v>
      </c>
      <c r="AE53" s="32" t="str">
        <f>IFERROR(VLOOKUP($A53,#REF!,COLUMN(AE53)-2,FALSE),"")</f>
        <v/>
      </c>
      <c r="AF53" t="str">
        <f>IFERROR(VLOOKUP($A53,#REF!,32,FALSE),"")</f>
        <v/>
      </c>
      <c r="AG53" t="str">
        <f>IFERROR(VLOOKUP($A53,'[1]水分AB CHK'!$B$13:$I$123,6,FALSE),"")</f>
        <v/>
      </c>
    </row>
    <row r="54" spans="1:33" ht="39" customHeight="1">
      <c r="A54" s="56" t="s">
        <v>189</v>
      </c>
      <c r="B54" s="41" t="str">
        <f t="shared" si="1"/>
        <v>10</v>
      </c>
      <c r="C54" s="31" t="str">
        <f t="shared" si="0"/>
        <v>10新01</v>
      </c>
      <c r="D54" s="31"/>
      <c r="E54" s="32" t="str">
        <f>IFERROR(VLOOKUP($A54,#REF!,COLUMN(E54),FALSE),"")</f>
        <v/>
      </c>
      <c r="F54" s="34" t="str">
        <f>IFERROR(VLOOKUP($A54,#REF!,COLUMN(F54),FALSE),"")</f>
        <v/>
      </c>
      <c r="G54" s="35" t="str">
        <f>IFERROR(VLOOKUP($A54,#REF!,COLUMN(G54),FALSE),"")</f>
        <v/>
      </c>
      <c r="H54" s="36" t="str">
        <f>IFERROR(VLOOKUP($A54,#REF!,COLUMN(H54),FALSE),"")</f>
        <v/>
      </c>
      <c r="I54" s="34" t="str">
        <f>IFERROR(VLOOKUP($A54,#REF!,COLUMN(I54),FALSE),"")</f>
        <v/>
      </c>
      <c r="J54" s="35" t="str">
        <f>IFERROR(VLOOKUP($A54,#REF!,COLUMN(J54),FALSE),"")</f>
        <v/>
      </c>
      <c r="K54" s="36" t="str">
        <f>IFERROR(VLOOKUP($A54,#REF!,COLUMN(K54),FALSE),"")</f>
        <v/>
      </c>
      <c r="L54" s="34" t="str">
        <f>IFERROR(VLOOKUP($A54,#REF!,COLUMN(L54),FALSE),"")</f>
        <v/>
      </c>
      <c r="M54" s="35" t="str">
        <f>IFERROR(VLOOKUP($A54,#REF!,COLUMN(M54),FALSE),"")</f>
        <v/>
      </c>
      <c r="N54" s="36" t="str">
        <f>IFERROR(VLOOKUP($A54,#REF!,COLUMN(N54),FALSE),"")</f>
        <v/>
      </c>
      <c r="O54" s="34" t="str">
        <f>IFERROR(VLOOKUP($A54,#REF!,COLUMN(O54),FALSE),"")</f>
        <v/>
      </c>
      <c r="P54" s="35" t="str">
        <f>IFERROR(VLOOKUP($A54,#REF!,COLUMN(P54),FALSE),"")</f>
        <v/>
      </c>
      <c r="Q54" s="35" t="str">
        <f>IFERROR(VLOOKUP($A54,#REF!,COLUMN(Q54),FALSE),"")</f>
        <v/>
      </c>
      <c r="R54" s="35" t="str">
        <f>IFERROR(VLOOKUP($A54,#REF!,COLUMN(R54),FALSE),"")</f>
        <v/>
      </c>
      <c r="S54" s="35" t="str">
        <f>IFERROR(VLOOKUP($A54,#REF!,COLUMN(S54),FALSE),"")</f>
        <v/>
      </c>
      <c r="T54" s="35" t="str">
        <f>IFERROR(VLOOKUP($A54,#REF!,COLUMN(T54),FALSE),"")</f>
        <v/>
      </c>
      <c r="U54" s="35" t="str">
        <f>IFERROR(VLOOKUP($A54,#REF!,COLUMN(U54),FALSE),"")</f>
        <v/>
      </c>
      <c r="V54" s="35" t="str">
        <f>IFERROR(VLOOKUP($A54,#REF!,COLUMN(V54),FALSE),"")</f>
        <v/>
      </c>
      <c r="W54" s="35" t="str">
        <f>IFERROR(VLOOKUP($A54,#REF!,COLUMN(W54),FALSE),"")</f>
        <v/>
      </c>
      <c r="X54" s="35" t="str">
        <f>IFERROR(VLOOKUP($A54,#REF!,COLUMN(X54),FALSE),"")</f>
        <v/>
      </c>
      <c r="Y54" s="35" t="str">
        <f>IFERROR(VLOOKUP($A54,#REF!,COLUMN(Y54),FALSE),"")</f>
        <v/>
      </c>
      <c r="Z54" s="36" t="str">
        <f>IFERROR(VLOOKUP($A54,#REF!,COLUMN(Z54),FALSE),"")</f>
        <v/>
      </c>
      <c r="AA54" s="33" t="str">
        <f>IFERROR(VLOOKUP($A54,#REF!,COLUMN(AA54),FALSE),"")</f>
        <v/>
      </c>
      <c r="AB54" s="34" t="str">
        <f>IFERROR(VLOOKUP($A54,#REF!,COLUMN(AB54),FALSE),"")</f>
        <v/>
      </c>
      <c r="AC54" s="32"/>
      <c r="AD54" s="32" t="s">
        <v>213</v>
      </c>
      <c r="AE54" s="32" t="str">
        <f>IFERROR(VLOOKUP($A54,#REF!,COLUMN(AE54)-2,FALSE),"")</f>
        <v/>
      </c>
      <c r="AF54" t="str">
        <f>IFERROR(VLOOKUP($A54,#REF!,32,FALSE),"")</f>
        <v/>
      </c>
      <c r="AG54" t="str">
        <f>IFERROR(VLOOKUP($A54,'[1]水分AB CHK'!$B$13:$I$123,6,FALSE),"")</f>
        <v/>
      </c>
    </row>
    <row r="55" spans="1:33" ht="39" customHeight="1">
      <c r="A55" s="56" t="s">
        <v>125</v>
      </c>
      <c r="B55" s="41" t="str">
        <f t="shared" si="1"/>
        <v>10</v>
      </c>
      <c r="C55" s="31" t="str">
        <f t="shared" si="0"/>
        <v>10新01</v>
      </c>
      <c r="D55" s="31"/>
      <c r="E55" s="32" t="str">
        <f>IFERROR(VLOOKUP($A55,#REF!,COLUMN(E55),FALSE),"")</f>
        <v/>
      </c>
      <c r="F55" s="34" t="str">
        <f t="shared" ref="F55:AB55" si="19">F54</f>
        <v/>
      </c>
      <c r="G55" s="35" t="str">
        <f t="shared" si="19"/>
        <v/>
      </c>
      <c r="H55" s="36" t="str">
        <f t="shared" si="19"/>
        <v/>
      </c>
      <c r="I55" s="34" t="str">
        <f t="shared" si="19"/>
        <v/>
      </c>
      <c r="J55" s="35" t="str">
        <f t="shared" si="19"/>
        <v/>
      </c>
      <c r="K55" s="36" t="str">
        <f t="shared" si="19"/>
        <v/>
      </c>
      <c r="L55" s="34" t="str">
        <f t="shared" si="19"/>
        <v/>
      </c>
      <c r="M55" s="35" t="str">
        <f t="shared" si="19"/>
        <v/>
      </c>
      <c r="N55" s="36" t="str">
        <f t="shared" si="19"/>
        <v/>
      </c>
      <c r="O55" s="34" t="str">
        <f t="shared" si="19"/>
        <v/>
      </c>
      <c r="P55" s="35" t="str">
        <f t="shared" si="19"/>
        <v/>
      </c>
      <c r="Q55" s="35" t="str">
        <f t="shared" si="19"/>
        <v/>
      </c>
      <c r="R55" s="35" t="str">
        <f t="shared" si="19"/>
        <v/>
      </c>
      <c r="S55" s="35" t="str">
        <f t="shared" si="19"/>
        <v/>
      </c>
      <c r="T55" s="35" t="str">
        <f t="shared" si="19"/>
        <v/>
      </c>
      <c r="U55" s="35" t="str">
        <f t="shared" si="19"/>
        <v/>
      </c>
      <c r="V55" s="35" t="str">
        <f t="shared" si="19"/>
        <v/>
      </c>
      <c r="W55" s="35" t="str">
        <f t="shared" si="19"/>
        <v/>
      </c>
      <c r="X55" s="35" t="str">
        <f t="shared" si="19"/>
        <v/>
      </c>
      <c r="Y55" s="35" t="str">
        <f t="shared" si="19"/>
        <v/>
      </c>
      <c r="Z55" s="36" t="str">
        <f t="shared" si="19"/>
        <v/>
      </c>
      <c r="AA55" s="33" t="str">
        <f t="shared" si="19"/>
        <v/>
      </c>
      <c r="AB55" s="34" t="str">
        <f t="shared" si="19"/>
        <v/>
      </c>
      <c r="AC55" s="32"/>
      <c r="AD55" s="32" t="s">
        <v>215</v>
      </c>
      <c r="AE55" s="32" t="str">
        <f>IFERROR(VLOOKUP($A55,#REF!,31,FALSE),"")</f>
        <v/>
      </c>
      <c r="AF55" t="str">
        <f>IFERROR(VLOOKUP($A55,#REF!,32,FALSE),"")</f>
        <v/>
      </c>
      <c r="AG55" t="str">
        <f>IFERROR(VLOOKUP($A55,'[1]水分AB CHK'!$B$13:$I$123,6,FALSE),"")</f>
        <v/>
      </c>
    </row>
    <row r="56" spans="1:33" ht="39" customHeight="1">
      <c r="A56" s="56"/>
      <c r="B56" s="41" t="str">
        <f t="shared" si="1"/>
        <v/>
      </c>
      <c r="C56" s="31" t="str">
        <f t="shared" si="0"/>
        <v/>
      </c>
      <c r="D56" s="31"/>
      <c r="E56" s="32" t="str">
        <f>IFERROR(VLOOKUP($A56,#REF!,COLUMN(E56),FALSE),"")</f>
        <v/>
      </c>
      <c r="F56" s="34" t="str">
        <f t="shared" ref="F56:AB56" si="20">IF(F55=FALSE,F54,"")</f>
        <v/>
      </c>
      <c r="G56" s="35" t="str">
        <f t="shared" si="20"/>
        <v/>
      </c>
      <c r="H56" s="36" t="str">
        <f t="shared" si="20"/>
        <v/>
      </c>
      <c r="I56" s="34" t="str">
        <f t="shared" si="20"/>
        <v/>
      </c>
      <c r="J56" s="35" t="str">
        <f t="shared" si="20"/>
        <v/>
      </c>
      <c r="K56" s="36" t="str">
        <f t="shared" si="20"/>
        <v/>
      </c>
      <c r="L56" s="34" t="str">
        <f t="shared" si="20"/>
        <v/>
      </c>
      <c r="M56" s="35" t="str">
        <f t="shared" si="20"/>
        <v/>
      </c>
      <c r="N56" s="36" t="str">
        <f t="shared" si="20"/>
        <v/>
      </c>
      <c r="O56" s="34" t="str">
        <f t="shared" si="20"/>
        <v/>
      </c>
      <c r="P56" s="35" t="str">
        <f t="shared" si="20"/>
        <v/>
      </c>
      <c r="Q56" s="35" t="str">
        <f t="shared" si="20"/>
        <v/>
      </c>
      <c r="R56" s="35" t="str">
        <f t="shared" si="20"/>
        <v/>
      </c>
      <c r="S56" s="35" t="str">
        <f t="shared" si="20"/>
        <v/>
      </c>
      <c r="T56" s="35" t="str">
        <f t="shared" si="20"/>
        <v/>
      </c>
      <c r="U56" s="35" t="str">
        <f t="shared" si="20"/>
        <v/>
      </c>
      <c r="V56" s="35" t="str">
        <f t="shared" si="20"/>
        <v/>
      </c>
      <c r="W56" s="35" t="str">
        <f t="shared" si="20"/>
        <v/>
      </c>
      <c r="X56" s="35" t="str">
        <f t="shared" si="20"/>
        <v/>
      </c>
      <c r="Y56" s="35" t="str">
        <f t="shared" si="20"/>
        <v/>
      </c>
      <c r="Z56" s="36" t="str">
        <f t="shared" si="20"/>
        <v/>
      </c>
      <c r="AA56" s="33" t="str">
        <f t="shared" si="20"/>
        <v/>
      </c>
      <c r="AB56" s="34" t="str">
        <f t="shared" si="20"/>
        <v/>
      </c>
      <c r="AC56" s="32"/>
      <c r="AD56" s="32" t="s">
        <v>213</v>
      </c>
      <c r="AE56" s="32" t="str">
        <f>IFERROR(VLOOKUP($A56,#REF!,31,FALSE),"")</f>
        <v/>
      </c>
      <c r="AF56" t="str">
        <f>IFERROR(VLOOKUP($A56,#REF!,32,FALSE),"")</f>
        <v/>
      </c>
      <c r="AG56" t="str">
        <f>IFERROR(VLOOKUP($A56,'[1]水分AB CHK'!$B$13:$I$123,6,FALSE),"")</f>
        <v/>
      </c>
    </row>
    <row r="57" spans="1:33" ht="39" customHeight="1">
      <c r="A57" s="56"/>
      <c r="B57" s="41" t="str">
        <f t="shared" si="1"/>
        <v/>
      </c>
      <c r="C57" s="31" t="str">
        <f t="shared" si="0"/>
        <v/>
      </c>
      <c r="D57" s="31"/>
      <c r="E57" s="32" t="str">
        <f>IFERROR(VLOOKUP($A57,#REF!,COLUMN(E57),FALSE),"")</f>
        <v/>
      </c>
      <c r="F57" s="34" t="str">
        <f>IFERROR(VLOOKUP($A57,#REF!,COLUMN(F57)-2,FALSE),"")</f>
        <v/>
      </c>
      <c r="G57" s="35" t="str">
        <f>IFERROR(VLOOKUP($A57,#REF!,COLUMN(G57)-2,FALSE),"")</f>
        <v/>
      </c>
      <c r="H57" s="36" t="str">
        <f>IFERROR(VLOOKUP($A57,#REF!,COLUMN(H57)-2,FALSE),"")</f>
        <v/>
      </c>
      <c r="I57" s="34" t="str">
        <f>IFERROR(VLOOKUP($A57,#REF!,COLUMN(I57)-2,FALSE),"")</f>
        <v/>
      </c>
      <c r="J57" s="35" t="str">
        <f>IFERROR(VLOOKUP($A57,#REF!,COLUMN(J57)-2,FALSE),"")</f>
        <v/>
      </c>
      <c r="K57" s="36" t="str">
        <f>IFERROR(VLOOKUP($A57,#REF!,COLUMN(K57)-2,FALSE),"")</f>
        <v/>
      </c>
      <c r="L57" s="34" t="str">
        <f>IFERROR(VLOOKUP($A57,#REF!,COLUMN(L57)-2,FALSE),"")</f>
        <v/>
      </c>
      <c r="M57" s="35" t="str">
        <f>IFERROR(VLOOKUP($A57,#REF!,COLUMN(M57)-2,FALSE),"")</f>
        <v/>
      </c>
      <c r="N57" s="36" t="str">
        <f>IFERROR(VLOOKUP($A57,#REF!,COLUMN(N57)-2,FALSE),"")</f>
        <v/>
      </c>
      <c r="O57" s="34" t="str">
        <f>IFERROR(VLOOKUP($A57,#REF!,COLUMN(O57)-2,FALSE),"")</f>
        <v/>
      </c>
      <c r="P57" s="35" t="str">
        <f>IFERROR(VLOOKUP($A57,#REF!,COLUMN(P57)-2,FALSE),"")</f>
        <v/>
      </c>
      <c r="Q57" s="35" t="str">
        <f>IFERROR(VLOOKUP($A57,#REF!,COLUMN(Q57)-2,FALSE),"")</f>
        <v/>
      </c>
      <c r="R57" s="35" t="str">
        <f>IFERROR(VLOOKUP($A57,#REF!,COLUMN(R57)-2,FALSE),"")</f>
        <v/>
      </c>
      <c r="S57" s="35" t="str">
        <f>IFERROR(VLOOKUP($A57,#REF!,COLUMN(S57)-2,FALSE),"")</f>
        <v/>
      </c>
      <c r="T57" s="35" t="str">
        <f>IFERROR(VLOOKUP($A57,#REF!,COLUMN(T57)-2,FALSE),"")</f>
        <v/>
      </c>
      <c r="U57" s="35" t="str">
        <f>IFERROR(VLOOKUP($A57,#REF!,COLUMN(U57)-2,FALSE),"")</f>
        <v/>
      </c>
      <c r="V57" s="35" t="str">
        <f>IFERROR(VLOOKUP($A57,#REF!,COLUMN(V57)-2,FALSE),"")</f>
        <v/>
      </c>
      <c r="W57" s="35" t="str">
        <f>IFERROR(VLOOKUP($A57,#REF!,COLUMN(W57)-2,FALSE),"")</f>
        <v/>
      </c>
      <c r="X57" s="35" t="str">
        <f>IFERROR(VLOOKUP($A57,#REF!,COLUMN(X57)-2,FALSE),"")</f>
        <v/>
      </c>
      <c r="Y57" s="35" t="str">
        <f>IFERROR(VLOOKUP($A57,#REF!,COLUMN(Y57)-2,FALSE),"")</f>
        <v/>
      </c>
      <c r="Z57" s="36" t="str">
        <f>IFERROR(VLOOKUP($A57,#REF!,COLUMN(Z57)-2,FALSE),"")</f>
        <v/>
      </c>
      <c r="AA57" s="33" t="str">
        <f>IFERROR(VLOOKUP($A57,#REF!,COLUMN(AA57)-2,FALSE),"")</f>
        <v/>
      </c>
      <c r="AB57" s="34" t="str">
        <f>IFERROR(VLOOKUP($A57,#REF!,COLUMN(AB57)-2,FALSE),"")</f>
        <v/>
      </c>
      <c r="AC57" s="32"/>
      <c r="AD57" s="32" t="s">
        <v>213</v>
      </c>
      <c r="AE57" s="32" t="str">
        <f>IFERROR(VLOOKUP($A57,#REF!,COLUMN(AE57)-2,FALSE),"")</f>
        <v/>
      </c>
      <c r="AF57" t="str">
        <f>IFERROR(VLOOKUP($A57,#REF!,32,FALSE),"")</f>
        <v/>
      </c>
      <c r="AG57" t="str">
        <f>IFERROR(VLOOKUP($A57,'[1]水分AB CHK'!$B$13:$I$123,6,FALSE),"")</f>
        <v/>
      </c>
    </row>
    <row r="58" spans="1:33" ht="39" customHeight="1">
      <c r="A58" s="56" t="s">
        <v>100</v>
      </c>
      <c r="B58" s="41" t="str">
        <f t="shared" si="1"/>
        <v>10</v>
      </c>
      <c r="C58" s="31" t="str">
        <f t="shared" si="0"/>
        <v>10新02</v>
      </c>
      <c r="D58" s="31"/>
      <c r="E58" s="32" t="str">
        <f>IFERROR(VLOOKUP($A58,#REF!,COLUMN(E58),FALSE),"")</f>
        <v/>
      </c>
      <c r="F58" s="34" t="str">
        <f>IFERROR(VLOOKUP($A58,#REF!,COLUMN(F58)-2,FALSE),"")</f>
        <v/>
      </c>
      <c r="G58" s="35" t="str">
        <f>IFERROR(VLOOKUP($A58,#REF!,COLUMN(G58)-2,FALSE),"")</f>
        <v/>
      </c>
      <c r="H58" s="36" t="str">
        <f>IFERROR(VLOOKUP($A58,#REF!,COLUMN(H58)-2,FALSE),"")</f>
        <v/>
      </c>
      <c r="I58" s="34" t="str">
        <f>IFERROR(VLOOKUP($A58,#REF!,COLUMN(I58)-2,FALSE),"")</f>
        <v/>
      </c>
      <c r="J58" s="35" t="str">
        <f>IFERROR(VLOOKUP($A58,#REF!,COLUMN(J58)-2,FALSE),"")</f>
        <v/>
      </c>
      <c r="K58" s="36" t="str">
        <f>IFERROR(VLOOKUP($A58,#REF!,COLUMN(K58)-2,FALSE),"")</f>
        <v/>
      </c>
      <c r="L58" s="34" t="str">
        <f>IFERROR(VLOOKUP($A58,#REF!,COLUMN(L58)-2,FALSE),"")</f>
        <v/>
      </c>
      <c r="M58" s="35" t="str">
        <f>IFERROR(VLOOKUP($A58,#REF!,COLUMN(M58)-2,FALSE),"")</f>
        <v/>
      </c>
      <c r="N58" s="36" t="str">
        <f>IFERROR(VLOOKUP($A58,#REF!,COLUMN(N58)-2,FALSE),"")</f>
        <v/>
      </c>
      <c r="O58" s="34" t="str">
        <f>IFERROR(VLOOKUP($A58,#REF!,COLUMN(O58)-2,FALSE),"")</f>
        <v/>
      </c>
      <c r="P58" s="35" t="str">
        <f>IFERROR(VLOOKUP($A58,#REF!,COLUMN(P58)-2,FALSE),"")</f>
        <v/>
      </c>
      <c r="Q58" s="35" t="str">
        <f>IFERROR(VLOOKUP($A58,#REF!,COLUMN(Q58)-2,FALSE),"")</f>
        <v/>
      </c>
      <c r="R58" s="35" t="str">
        <f>IFERROR(VLOOKUP($A58,#REF!,COLUMN(R58)-2,FALSE),"")</f>
        <v/>
      </c>
      <c r="S58" s="35" t="str">
        <f>IFERROR(VLOOKUP($A58,#REF!,COLUMN(S58)-2,FALSE),"")</f>
        <v/>
      </c>
      <c r="T58" s="35" t="str">
        <f>IFERROR(VLOOKUP($A58,#REF!,COLUMN(T58)-2,FALSE),"")</f>
        <v/>
      </c>
      <c r="U58" s="35" t="str">
        <f>IFERROR(VLOOKUP($A58,#REF!,COLUMN(U58)-2,FALSE),"")</f>
        <v/>
      </c>
      <c r="V58" s="35" t="str">
        <f>IFERROR(VLOOKUP($A58,#REF!,COLUMN(V58)-2,FALSE),"")</f>
        <v/>
      </c>
      <c r="W58" s="35" t="str">
        <f>IFERROR(VLOOKUP($A58,#REF!,COLUMN(W58)-2,FALSE),"")</f>
        <v/>
      </c>
      <c r="X58" s="35" t="str">
        <f>IFERROR(VLOOKUP($A58,#REF!,COLUMN(X58)-2,FALSE),"")</f>
        <v/>
      </c>
      <c r="Y58" s="35" t="str">
        <f>IFERROR(VLOOKUP($A58,#REF!,COLUMN(Y58)-2,FALSE),"")</f>
        <v/>
      </c>
      <c r="Z58" s="36" t="str">
        <f>IFERROR(VLOOKUP($A58,#REF!,COLUMN(Z58)-2,FALSE),"")</f>
        <v/>
      </c>
      <c r="AA58" s="33" t="str">
        <f>IFERROR(VLOOKUP($A58,#REF!,COLUMN(AA58)-2,FALSE),"")</f>
        <v/>
      </c>
      <c r="AB58" s="34" t="str">
        <f>IFERROR(VLOOKUP($A58,#REF!,COLUMN(AB58)-2,FALSE),"")</f>
        <v/>
      </c>
      <c r="AC58" s="32"/>
      <c r="AD58" s="32" t="s">
        <v>213</v>
      </c>
      <c r="AE58" s="32" t="str">
        <f>IFERROR(VLOOKUP($A58,#REF!,COLUMN(AE58)-2,FALSE),"")</f>
        <v/>
      </c>
      <c r="AF58" t="str">
        <f>IFERROR(VLOOKUP($A58,#REF!,32,FALSE),"")</f>
        <v/>
      </c>
      <c r="AG58" t="str">
        <f>IFERROR(VLOOKUP($A58,'[1]水分AB CHK'!$B$13:$I$123,6,FALSE),"")</f>
        <v/>
      </c>
    </row>
    <row r="59" spans="1:33" ht="39" customHeight="1">
      <c r="A59" s="56" t="s">
        <v>190</v>
      </c>
      <c r="B59" s="41" t="str">
        <f t="shared" si="1"/>
        <v>10</v>
      </c>
      <c r="C59" s="31" t="str">
        <f t="shared" si="0"/>
        <v>10新02</v>
      </c>
      <c r="D59" s="31"/>
      <c r="E59" s="32" t="str">
        <f>IFERROR(VLOOKUP($A59,#REF!,COLUMN(E59),FALSE),"")</f>
        <v/>
      </c>
      <c r="F59" s="34" t="str">
        <f>IFERROR(VLOOKUP($A59,#REF!,COLUMN(F59),FALSE),"")</f>
        <v/>
      </c>
      <c r="G59" s="35" t="str">
        <f>IFERROR(VLOOKUP($A59,#REF!,COLUMN(G59),FALSE),"")</f>
        <v/>
      </c>
      <c r="H59" s="36" t="str">
        <f>IFERROR(VLOOKUP($A59,#REF!,COLUMN(H59),FALSE),"")</f>
        <v/>
      </c>
      <c r="I59" s="34" t="str">
        <f>IFERROR(VLOOKUP($A59,#REF!,COLUMN(I59),FALSE),"")</f>
        <v/>
      </c>
      <c r="J59" s="35" t="str">
        <f>IFERROR(VLOOKUP($A59,#REF!,COLUMN(J59),FALSE),"")</f>
        <v/>
      </c>
      <c r="K59" s="36" t="str">
        <f>IFERROR(VLOOKUP($A59,#REF!,COLUMN(K59),FALSE),"")</f>
        <v/>
      </c>
      <c r="L59" s="34" t="str">
        <f>IFERROR(VLOOKUP($A59,#REF!,COLUMN(L59),FALSE),"")</f>
        <v/>
      </c>
      <c r="M59" s="35" t="str">
        <f>IFERROR(VLOOKUP($A59,#REF!,COLUMN(M59),FALSE),"")</f>
        <v/>
      </c>
      <c r="N59" s="36" t="str">
        <f>IFERROR(VLOOKUP($A59,#REF!,COLUMN(N59),FALSE),"")</f>
        <v/>
      </c>
      <c r="O59" s="34" t="str">
        <f>IFERROR(VLOOKUP($A59,#REF!,COLUMN(O59),FALSE),"")</f>
        <v/>
      </c>
      <c r="P59" s="35" t="str">
        <f>IFERROR(VLOOKUP($A59,#REF!,COLUMN(P59),FALSE),"")</f>
        <v/>
      </c>
      <c r="Q59" s="35" t="str">
        <f>IFERROR(VLOOKUP($A59,#REF!,COLUMN(Q59),FALSE),"")</f>
        <v/>
      </c>
      <c r="R59" s="35" t="str">
        <f>IFERROR(VLOOKUP($A59,#REF!,COLUMN(R59),FALSE),"")</f>
        <v/>
      </c>
      <c r="S59" s="35" t="str">
        <f>IFERROR(VLOOKUP($A59,#REF!,COLUMN(S59),FALSE),"")</f>
        <v/>
      </c>
      <c r="T59" s="35" t="str">
        <f>IFERROR(VLOOKUP($A59,#REF!,COLUMN(T59),FALSE),"")</f>
        <v/>
      </c>
      <c r="U59" s="35" t="str">
        <f>IFERROR(VLOOKUP($A59,#REF!,COLUMN(U59),FALSE),"")</f>
        <v/>
      </c>
      <c r="V59" s="35" t="str">
        <f>IFERROR(VLOOKUP($A59,#REF!,COLUMN(V59),FALSE),"")</f>
        <v/>
      </c>
      <c r="W59" s="35" t="str">
        <f>IFERROR(VLOOKUP($A59,#REF!,COLUMN(W59),FALSE),"")</f>
        <v/>
      </c>
      <c r="X59" s="35" t="str">
        <f>IFERROR(VLOOKUP($A59,#REF!,COLUMN(X59),FALSE),"")</f>
        <v/>
      </c>
      <c r="Y59" s="35" t="str">
        <f>IFERROR(VLOOKUP($A59,#REF!,COLUMN(Y59),FALSE),"")</f>
        <v/>
      </c>
      <c r="Z59" s="36" t="str">
        <f>IFERROR(VLOOKUP($A59,#REF!,COLUMN(Z59),FALSE),"")</f>
        <v/>
      </c>
      <c r="AA59" s="33" t="str">
        <f>IFERROR(VLOOKUP($A59,#REF!,COLUMN(AA59),FALSE),"")</f>
        <v/>
      </c>
      <c r="AB59" s="34" t="str">
        <f>IFERROR(VLOOKUP($A59,#REF!,COLUMN(AB59),FALSE),"")</f>
        <v/>
      </c>
      <c r="AC59" s="32"/>
      <c r="AD59" s="32" t="s">
        <v>213</v>
      </c>
      <c r="AE59" s="32" t="str">
        <f>IFERROR(VLOOKUP($A59,#REF!,COLUMN(AE59)-2,FALSE),"")</f>
        <v/>
      </c>
      <c r="AF59" t="str">
        <f>IFERROR(VLOOKUP($A59,#REF!,32,FALSE),"")</f>
        <v/>
      </c>
      <c r="AG59" t="str">
        <f>IFERROR(VLOOKUP($A59,'[1]水分AB CHK'!$B$13:$I$123,6,FALSE),"")</f>
        <v/>
      </c>
    </row>
    <row r="60" spans="1:33" ht="39" customHeight="1">
      <c r="A60" s="56" t="s">
        <v>126</v>
      </c>
      <c r="B60" s="41" t="str">
        <f t="shared" si="1"/>
        <v>10</v>
      </c>
      <c r="C60" s="31" t="str">
        <f t="shared" si="0"/>
        <v>10新02</v>
      </c>
      <c r="D60" s="31"/>
      <c r="E60" s="32" t="str">
        <f>IFERROR(VLOOKUP($A60,#REF!,COLUMN(E60),FALSE),"")</f>
        <v/>
      </c>
      <c r="F60" s="34" t="str">
        <f t="shared" ref="F60:AB60" si="21">F59</f>
        <v/>
      </c>
      <c r="G60" s="35" t="str">
        <f t="shared" si="21"/>
        <v/>
      </c>
      <c r="H60" s="36" t="str">
        <f t="shared" si="21"/>
        <v/>
      </c>
      <c r="I60" s="34" t="str">
        <f t="shared" si="21"/>
        <v/>
      </c>
      <c r="J60" s="35" t="str">
        <f t="shared" si="21"/>
        <v/>
      </c>
      <c r="K60" s="36" t="str">
        <f t="shared" si="21"/>
        <v/>
      </c>
      <c r="L60" s="34" t="str">
        <f t="shared" si="21"/>
        <v/>
      </c>
      <c r="M60" s="35" t="str">
        <f t="shared" si="21"/>
        <v/>
      </c>
      <c r="N60" s="36" t="str">
        <f t="shared" si="21"/>
        <v/>
      </c>
      <c r="O60" s="34" t="str">
        <f t="shared" si="21"/>
        <v/>
      </c>
      <c r="P60" s="35" t="str">
        <f t="shared" si="21"/>
        <v/>
      </c>
      <c r="Q60" s="35" t="str">
        <f t="shared" si="21"/>
        <v/>
      </c>
      <c r="R60" s="35" t="str">
        <f t="shared" si="21"/>
        <v/>
      </c>
      <c r="S60" s="35" t="str">
        <f t="shared" si="21"/>
        <v/>
      </c>
      <c r="T60" s="35" t="str">
        <f t="shared" si="21"/>
        <v/>
      </c>
      <c r="U60" s="35" t="str">
        <f t="shared" si="21"/>
        <v/>
      </c>
      <c r="V60" s="35" t="str">
        <f t="shared" si="21"/>
        <v/>
      </c>
      <c r="W60" s="35" t="str">
        <f t="shared" si="21"/>
        <v/>
      </c>
      <c r="X60" s="35" t="str">
        <f t="shared" si="21"/>
        <v/>
      </c>
      <c r="Y60" s="35" t="str">
        <f t="shared" si="21"/>
        <v/>
      </c>
      <c r="Z60" s="36" t="str">
        <f t="shared" si="21"/>
        <v/>
      </c>
      <c r="AA60" s="33" t="str">
        <f t="shared" si="21"/>
        <v/>
      </c>
      <c r="AB60" s="34" t="str">
        <f t="shared" si="21"/>
        <v/>
      </c>
      <c r="AC60" s="32"/>
      <c r="AD60" s="32" t="s">
        <v>215</v>
      </c>
      <c r="AE60" s="32" t="str">
        <f>IFERROR(VLOOKUP($A60,#REF!,31,FALSE),"")</f>
        <v/>
      </c>
      <c r="AF60" t="str">
        <f>IFERROR(VLOOKUP($A60,#REF!,32,FALSE),"")</f>
        <v/>
      </c>
      <c r="AG60" t="str">
        <f>IFERROR(VLOOKUP($A60,'[1]水分AB CHK'!$B$13:$I$123,6,FALSE),"")</f>
        <v/>
      </c>
    </row>
    <row r="61" spans="1:33" ht="39" customHeight="1">
      <c r="A61" s="56"/>
      <c r="B61" s="41" t="str">
        <f t="shared" si="1"/>
        <v/>
      </c>
      <c r="C61" s="31" t="str">
        <f t="shared" si="0"/>
        <v/>
      </c>
      <c r="D61" s="31"/>
      <c r="E61" s="32" t="str">
        <f>IFERROR(VLOOKUP($A61,#REF!,COLUMN(E61),FALSE),"")</f>
        <v/>
      </c>
      <c r="F61" s="34" t="str">
        <f>IFERROR(VLOOKUP($A61,#REF!,COLUMN(F61)-2,FALSE),"")</f>
        <v/>
      </c>
      <c r="G61" s="35" t="str">
        <f>IFERROR(VLOOKUP($A61,#REF!,COLUMN(G61)-2,FALSE),"")</f>
        <v/>
      </c>
      <c r="H61" s="36" t="str">
        <f>IFERROR(VLOOKUP($A61,#REF!,COLUMN(H61)-2,FALSE),"")</f>
        <v/>
      </c>
      <c r="I61" s="34" t="str">
        <f>IFERROR(VLOOKUP($A61,#REF!,COLUMN(I61)-2,FALSE),"")</f>
        <v/>
      </c>
      <c r="J61" s="35" t="str">
        <f>IFERROR(VLOOKUP($A61,#REF!,COLUMN(J61)-2,FALSE),"")</f>
        <v/>
      </c>
      <c r="K61" s="36" t="str">
        <f>IFERROR(VLOOKUP($A61,#REF!,COLUMN(K61)-2,FALSE),"")</f>
        <v/>
      </c>
      <c r="L61" s="34" t="str">
        <f>IFERROR(VLOOKUP($A61,#REF!,COLUMN(L61)-2,FALSE),"")</f>
        <v/>
      </c>
      <c r="M61" s="35" t="str">
        <f>IFERROR(VLOOKUP($A61,#REF!,COLUMN(M61)-2,FALSE),"")</f>
        <v/>
      </c>
      <c r="N61" s="36" t="str">
        <f>IFERROR(VLOOKUP($A61,#REF!,COLUMN(N61)-2,FALSE),"")</f>
        <v/>
      </c>
      <c r="O61" s="34" t="str">
        <f>IFERROR(VLOOKUP($A61,#REF!,COLUMN(O61)-2,FALSE),"")</f>
        <v/>
      </c>
      <c r="P61" s="35" t="str">
        <f>IFERROR(VLOOKUP($A61,#REF!,COLUMN(P61)-2,FALSE),"")</f>
        <v/>
      </c>
      <c r="Q61" s="35" t="str">
        <f>IFERROR(VLOOKUP($A61,#REF!,COLUMN(Q61)-2,FALSE),"")</f>
        <v/>
      </c>
      <c r="R61" s="35" t="str">
        <f>IFERROR(VLOOKUP($A61,#REF!,COLUMN(R61)-2,FALSE),"")</f>
        <v/>
      </c>
      <c r="S61" s="35" t="str">
        <f>IFERROR(VLOOKUP($A61,#REF!,COLUMN(S61)-2,FALSE),"")</f>
        <v/>
      </c>
      <c r="T61" s="35" t="str">
        <f>IFERROR(VLOOKUP($A61,#REF!,COLUMN(T61)-2,FALSE),"")</f>
        <v/>
      </c>
      <c r="U61" s="35" t="str">
        <f>IFERROR(VLOOKUP($A61,#REF!,COLUMN(U61)-2,FALSE),"")</f>
        <v/>
      </c>
      <c r="V61" s="35" t="str">
        <f>IFERROR(VLOOKUP($A61,#REF!,COLUMN(V61)-2,FALSE),"")</f>
        <v/>
      </c>
      <c r="W61" s="35" t="str">
        <f>IFERROR(VLOOKUP($A61,#REF!,COLUMN(W61)-2,FALSE),"")</f>
        <v/>
      </c>
      <c r="X61" s="35" t="str">
        <f>IFERROR(VLOOKUP($A61,#REF!,COLUMN(X61)-2,FALSE),"")</f>
        <v/>
      </c>
      <c r="Y61" s="35" t="str">
        <f>IFERROR(VLOOKUP($A61,#REF!,COLUMN(Y61)-2,FALSE),"")</f>
        <v/>
      </c>
      <c r="Z61" s="36" t="str">
        <f>IFERROR(VLOOKUP($A61,#REF!,COLUMN(Z61)-2,FALSE),"")</f>
        <v/>
      </c>
      <c r="AA61" s="33" t="str">
        <f>IFERROR(VLOOKUP($A61,#REF!,COLUMN(AA61)-2,FALSE),"")</f>
        <v/>
      </c>
      <c r="AB61" s="34" t="str">
        <f>IFERROR(VLOOKUP($A61,#REF!,COLUMN(AB61)-2,FALSE),"")</f>
        <v/>
      </c>
      <c r="AC61" s="32"/>
      <c r="AD61" s="32" t="s">
        <v>213</v>
      </c>
      <c r="AE61" s="32" t="str">
        <f>IFERROR(VLOOKUP($A61,#REF!,COLUMN(AE61)-2,FALSE),"")</f>
        <v/>
      </c>
      <c r="AF61" t="str">
        <f>IFERROR(VLOOKUP($A61,#REF!,32,FALSE),"")</f>
        <v/>
      </c>
      <c r="AG61" t="str">
        <f>IFERROR(VLOOKUP($A61,'[1]水分AB CHK'!$B$13:$I$123,6,FALSE),"")</f>
        <v/>
      </c>
    </row>
    <row r="62" spans="1:33" ht="39" customHeight="1">
      <c r="A62" s="56"/>
      <c r="B62" s="41" t="str">
        <f t="shared" si="1"/>
        <v/>
      </c>
      <c r="C62" s="31" t="str">
        <f t="shared" si="0"/>
        <v/>
      </c>
      <c r="D62" s="31"/>
      <c r="E62" s="32" t="str">
        <f>IFERROR(VLOOKUP($A62,#REF!,COLUMN(E62),FALSE),"")</f>
        <v/>
      </c>
      <c r="F62" s="34" t="str">
        <f>IFERROR(VLOOKUP($A62,#REF!,COLUMN(F62)-2,FALSE),"")</f>
        <v/>
      </c>
      <c r="G62" s="35" t="str">
        <f>IFERROR(VLOOKUP($A62,#REF!,COLUMN(G62)-2,FALSE),"")</f>
        <v/>
      </c>
      <c r="H62" s="36" t="str">
        <f>IFERROR(VLOOKUP($A62,#REF!,COLUMN(H62)-2,FALSE),"")</f>
        <v/>
      </c>
      <c r="I62" s="34" t="str">
        <f>IFERROR(VLOOKUP($A62,#REF!,COLUMN(I62)-2,FALSE),"")</f>
        <v/>
      </c>
      <c r="J62" s="35" t="str">
        <f>IFERROR(VLOOKUP($A62,#REF!,COLUMN(J62)-2,FALSE),"")</f>
        <v/>
      </c>
      <c r="K62" s="36" t="str">
        <f>IFERROR(VLOOKUP($A62,#REF!,COLUMN(K62)-2,FALSE),"")</f>
        <v/>
      </c>
      <c r="L62" s="34" t="str">
        <f>IFERROR(VLOOKUP($A62,#REF!,COLUMN(L62)-2,FALSE),"")</f>
        <v/>
      </c>
      <c r="M62" s="35" t="str">
        <f>IFERROR(VLOOKUP($A62,#REF!,COLUMN(M62)-2,FALSE),"")</f>
        <v/>
      </c>
      <c r="N62" s="36" t="str">
        <f>IFERROR(VLOOKUP($A62,#REF!,COLUMN(N62)-2,FALSE),"")</f>
        <v/>
      </c>
      <c r="O62" s="34" t="str">
        <f>IFERROR(VLOOKUP($A62,#REF!,COLUMN(O62)-2,FALSE),"")</f>
        <v/>
      </c>
      <c r="P62" s="35" t="str">
        <f>IFERROR(VLOOKUP($A62,#REF!,COLUMN(P62)-2,FALSE),"")</f>
        <v/>
      </c>
      <c r="Q62" s="35" t="str">
        <f>IFERROR(VLOOKUP($A62,#REF!,COLUMN(Q62)-2,FALSE),"")</f>
        <v/>
      </c>
      <c r="R62" s="35" t="str">
        <f>IFERROR(VLOOKUP($A62,#REF!,COLUMN(R62)-2,FALSE),"")</f>
        <v/>
      </c>
      <c r="S62" s="35" t="str">
        <f>IFERROR(VLOOKUP($A62,#REF!,COLUMN(S62)-2,FALSE),"")</f>
        <v/>
      </c>
      <c r="T62" s="35" t="str">
        <f>IFERROR(VLOOKUP($A62,#REF!,COLUMN(T62)-2,FALSE),"")</f>
        <v/>
      </c>
      <c r="U62" s="35" t="str">
        <f>IFERROR(VLOOKUP($A62,#REF!,COLUMN(U62)-2,FALSE),"")</f>
        <v/>
      </c>
      <c r="V62" s="35" t="str">
        <f>IFERROR(VLOOKUP($A62,#REF!,COLUMN(V62)-2,FALSE),"")</f>
        <v/>
      </c>
      <c r="W62" s="35" t="str">
        <f>IFERROR(VLOOKUP($A62,#REF!,COLUMN(W62)-2,FALSE),"")</f>
        <v/>
      </c>
      <c r="X62" s="35" t="str">
        <f>IFERROR(VLOOKUP($A62,#REF!,COLUMN(X62)-2,FALSE),"")</f>
        <v/>
      </c>
      <c r="Y62" s="35" t="str">
        <f>IFERROR(VLOOKUP($A62,#REF!,COLUMN(Y62)-2,FALSE),"")</f>
        <v/>
      </c>
      <c r="Z62" s="36" t="str">
        <f>IFERROR(VLOOKUP($A62,#REF!,COLUMN(Z62)-2,FALSE),"")</f>
        <v/>
      </c>
      <c r="AA62" s="33" t="str">
        <f>IFERROR(VLOOKUP($A62,#REF!,COLUMN(AA62)-2,FALSE),"")</f>
        <v/>
      </c>
      <c r="AB62" s="34" t="str">
        <f>IFERROR(VLOOKUP($A62,#REF!,COLUMN(AB62)-2,FALSE),"")</f>
        <v/>
      </c>
      <c r="AC62" s="32"/>
      <c r="AD62" s="32" t="s">
        <v>213</v>
      </c>
      <c r="AE62" s="32" t="str">
        <f>IFERROR(VLOOKUP($A62,#REF!,COLUMN(AE62)-2,FALSE),"")</f>
        <v/>
      </c>
      <c r="AF62" t="str">
        <f>IFERROR(VLOOKUP($A62,#REF!,32,FALSE),"")</f>
        <v/>
      </c>
      <c r="AG62" t="str">
        <f>IFERROR(VLOOKUP($A62,'[1]水分AB CHK'!$B$13:$I$123,6,FALSE),"")</f>
        <v/>
      </c>
    </row>
    <row r="63" spans="1:33" ht="39" customHeight="1">
      <c r="A63" s="56" t="s">
        <v>101</v>
      </c>
      <c r="B63" s="41" t="str">
        <f t="shared" si="1"/>
        <v>10</v>
      </c>
      <c r="C63" s="31" t="str">
        <f t="shared" si="0"/>
        <v>10新03</v>
      </c>
      <c r="D63" s="31"/>
      <c r="E63" s="32" t="str">
        <f>IFERROR(VLOOKUP($A63,#REF!,COLUMN(E63),FALSE),"")</f>
        <v/>
      </c>
      <c r="F63" s="34" t="str">
        <f>IFERROR(VLOOKUP($A63,#REF!,COLUMN(F63)-2,FALSE),"")</f>
        <v/>
      </c>
      <c r="G63" s="35" t="str">
        <f>IFERROR(VLOOKUP($A63,#REF!,COLUMN(G63)-2,FALSE),"")</f>
        <v/>
      </c>
      <c r="H63" s="36" t="str">
        <f>IFERROR(VLOOKUP($A63,#REF!,COLUMN(H63)-2,FALSE),"")</f>
        <v/>
      </c>
      <c r="I63" s="34" t="str">
        <f>IFERROR(VLOOKUP($A63,#REF!,COLUMN(I63)-2,FALSE),"")</f>
        <v/>
      </c>
      <c r="J63" s="35" t="str">
        <f>IFERROR(VLOOKUP($A63,#REF!,COLUMN(J63)-2,FALSE),"")</f>
        <v/>
      </c>
      <c r="K63" s="36" t="str">
        <f>IFERROR(VLOOKUP($A63,#REF!,COLUMN(K63)-2,FALSE),"")</f>
        <v/>
      </c>
      <c r="L63" s="34" t="str">
        <f>IFERROR(VLOOKUP($A63,#REF!,COLUMN(L63)-2,FALSE),"")</f>
        <v/>
      </c>
      <c r="M63" s="35" t="str">
        <f>IFERROR(VLOOKUP($A63,#REF!,COLUMN(M63)-2,FALSE),"")</f>
        <v/>
      </c>
      <c r="N63" s="36" t="str">
        <f>IFERROR(VLOOKUP($A63,#REF!,COLUMN(N63)-2,FALSE),"")</f>
        <v/>
      </c>
      <c r="O63" s="34" t="str">
        <f>IFERROR(VLOOKUP($A63,#REF!,COLUMN(O63)-2,FALSE),"")</f>
        <v/>
      </c>
      <c r="P63" s="35" t="str">
        <f>IFERROR(VLOOKUP($A63,#REF!,COLUMN(P63)-2,FALSE),"")</f>
        <v/>
      </c>
      <c r="Q63" s="35" t="str">
        <f>IFERROR(VLOOKUP($A63,#REF!,COLUMN(Q63)-2,FALSE),"")</f>
        <v/>
      </c>
      <c r="R63" s="35" t="str">
        <f>IFERROR(VLOOKUP($A63,#REF!,COLUMN(R63)-2,FALSE),"")</f>
        <v/>
      </c>
      <c r="S63" s="35" t="str">
        <f>IFERROR(VLOOKUP($A63,#REF!,COLUMN(S63)-2,FALSE),"")</f>
        <v/>
      </c>
      <c r="T63" s="35" t="str">
        <f>IFERROR(VLOOKUP($A63,#REF!,COLUMN(T63)-2,FALSE),"")</f>
        <v/>
      </c>
      <c r="U63" s="35" t="str">
        <f>IFERROR(VLOOKUP($A63,#REF!,COLUMN(U63)-2,FALSE),"")</f>
        <v/>
      </c>
      <c r="V63" s="35" t="str">
        <f>IFERROR(VLOOKUP($A63,#REF!,COLUMN(V63)-2,FALSE),"")</f>
        <v/>
      </c>
      <c r="W63" s="35" t="str">
        <f>IFERROR(VLOOKUP($A63,#REF!,COLUMN(W63)-2,FALSE),"")</f>
        <v/>
      </c>
      <c r="X63" s="35" t="str">
        <f>IFERROR(VLOOKUP($A63,#REF!,COLUMN(X63)-2,FALSE),"")</f>
        <v/>
      </c>
      <c r="Y63" s="35" t="str">
        <f>IFERROR(VLOOKUP($A63,#REF!,COLUMN(Y63)-2,FALSE),"")</f>
        <v/>
      </c>
      <c r="Z63" s="36" t="str">
        <f>IFERROR(VLOOKUP($A63,#REF!,COLUMN(Z63)-2,FALSE),"")</f>
        <v/>
      </c>
      <c r="AA63" s="33" t="str">
        <f>IFERROR(VLOOKUP($A63,#REF!,COLUMN(AA63)-2,FALSE),"")</f>
        <v/>
      </c>
      <c r="AB63" s="34" t="str">
        <f>IFERROR(VLOOKUP($A63,#REF!,COLUMN(AB63)-2,FALSE),"")</f>
        <v/>
      </c>
      <c r="AC63" s="32"/>
      <c r="AD63" s="32" t="s">
        <v>213</v>
      </c>
      <c r="AE63" s="32" t="str">
        <f>IFERROR(VLOOKUP($A63,#REF!,COLUMN(AE63)-2,FALSE),"")</f>
        <v/>
      </c>
      <c r="AF63" t="str">
        <f>IFERROR(VLOOKUP($A63,#REF!,32,FALSE),"")</f>
        <v/>
      </c>
      <c r="AG63" t="str">
        <f>IFERROR(VLOOKUP($A63,'[1]水分AB CHK'!$B$13:$I$123,6,FALSE),"")</f>
        <v/>
      </c>
    </row>
    <row r="64" spans="1:33" ht="39" customHeight="1">
      <c r="A64" s="56" t="s">
        <v>191</v>
      </c>
      <c r="B64" s="41" t="str">
        <f t="shared" si="1"/>
        <v>10</v>
      </c>
      <c r="C64" s="31" t="str">
        <f t="shared" si="0"/>
        <v>10新03</v>
      </c>
      <c r="D64" s="31"/>
      <c r="E64" s="32" t="str">
        <f>IFERROR(VLOOKUP($A64,#REF!,COLUMN(E64),FALSE),"")</f>
        <v/>
      </c>
      <c r="F64" s="34" t="str">
        <f>IFERROR(VLOOKUP($A64,#REF!,COLUMN(F64),FALSE),"")</f>
        <v/>
      </c>
      <c r="G64" s="35" t="str">
        <f>IFERROR(VLOOKUP($A64,#REF!,COLUMN(G64),FALSE),"")</f>
        <v/>
      </c>
      <c r="H64" s="36" t="str">
        <f>IFERROR(VLOOKUP($A64,#REF!,COLUMN(H64),FALSE),"")</f>
        <v/>
      </c>
      <c r="I64" s="34" t="str">
        <f>IFERROR(VLOOKUP($A64,#REF!,COLUMN(I64),FALSE),"")</f>
        <v/>
      </c>
      <c r="J64" s="35" t="str">
        <f>IFERROR(VLOOKUP($A64,#REF!,COLUMN(J64),FALSE),"")</f>
        <v/>
      </c>
      <c r="K64" s="36" t="str">
        <f>IFERROR(VLOOKUP($A64,#REF!,COLUMN(K64),FALSE),"")</f>
        <v/>
      </c>
      <c r="L64" s="34" t="str">
        <f>IFERROR(VLOOKUP($A64,#REF!,COLUMN(L64),FALSE),"")</f>
        <v/>
      </c>
      <c r="M64" s="35" t="str">
        <f>IFERROR(VLOOKUP($A64,#REF!,COLUMN(M64),FALSE),"")</f>
        <v/>
      </c>
      <c r="N64" s="36" t="str">
        <f>IFERROR(VLOOKUP($A64,#REF!,COLUMN(N64),FALSE),"")</f>
        <v/>
      </c>
      <c r="O64" s="34" t="str">
        <f>IFERROR(VLOOKUP($A64,#REF!,COLUMN(O64),FALSE),"")</f>
        <v/>
      </c>
      <c r="P64" s="35" t="str">
        <f>IFERROR(VLOOKUP($A64,#REF!,COLUMN(P64),FALSE),"")</f>
        <v/>
      </c>
      <c r="Q64" s="35" t="str">
        <f>IFERROR(VLOOKUP($A64,#REF!,COLUMN(Q64),FALSE),"")</f>
        <v/>
      </c>
      <c r="R64" s="35" t="str">
        <f>IFERROR(VLOOKUP($A64,#REF!,COLUMN(R64),FALSE),"")</f>
        <v/>
      </c>
      <c r="S64" s="35" t="str">
        <f>IFERROR(VLOOKUP($A64,#REF!,COLUMN(S64),FALSE),"")</f>
        <v/>
      </c>
      <c r="T64" s="35" t="str">
        <f>IFERROR(VLOOKUP($A64,#REF!,COLUMN(T64),FALSE),"")</f>
        <v/>
      </c>
      <c r="U64" s="35" t="str">
        <f>IFERROR(VLOOKUP($A64,#REF!,COLUMN(U64),FALSE),"")</f>
        <v/>
      </c>
      <c r="V64" s="35" t="str">
        <f>IFERROR(VLOOKUP($A64,#REF!,COLUMN(V64),FALSE),"")</f>
        <v/>
      </c>
      <c r="W64" s="35" t="str">
        <f>IFERROR(VLOOKUP($A64,#REF!,COLUMN(W64),FALSE),"")</f>
        <v/>
      </c>
      <c r="X64" s="35" t="str">
        <f>IFERROR(VLOOKUP($A64,#REF!,COLUMN(X64),FALSE),"")</f>
        <v/>
      </c>
      <c r="Y64" s="35" t="str">
        <f>IFERROR(VLOOKUP($A64,#REF!,COLUMN(Y64),FALSE),"")</f>
        <v/>
      </c>
      <c r="Z64" s="36" t="str">
        <f>IFERROR(VLOOKUP($A64,#REF!,COLUMN(Z64),FALSE),"")</f>
        <v/>
      </c>
      <c r="AA64" s="33" t="str">
        <f>IFERROR(VLOOKUP($A64,#REF!,COLUMN(AA64),FALSE),"")</f>
        <v/>
      </c>
      <c r="AB64" s="34" t="str">
        <f>IFERROR(VLOOKUP($A64,#REF!,COLUMN(AB64),FALSE),"")</f>
        <v/>
      </c>
      <c r="AC64" s="32"/>
      <c r="AD64" s="32" t="s">
        <v>213</v>
      </c>
      <c r="AE64" s="32" t="str">
        <f>IFERROR(VLOOKUP($A64,#REF!,COLUMN(AE64)-2,FALSE),"")</f>
        <v/>
      </c>
      <c r="AF64" t="str">
        <f>IFERROR(VLOOKUP($A64,#REF!,32,FALSE),"")</f>
        <v/>
      </c>
      <c r="AG64" t="str">
        <f>IFERROR(VLOOKUP($A64,'[1]水分AB CHK'!$B$13:$I$123,6,FALSE),"")</f>
        <v/>
      </c>
    </row>
    <row r="65" spans="1:33" ht="39" customHeight="1">
      <c r="A65" s="56" t="s">
        <v>127</v>
      </c>
      <c r="B65" s="41" t="str">
        <f t="shared" si="1"/>
        <v>10</v>
      </c>
      <c r="C65" s="31" t="str">
        <f t="shared" si="0"/>
        <v>10新03</v>
      </c>
      <c r="D65" s="31"/>
      <c r="E65" s="32" t="str">
        <f>IFERROR(VLOOKUP($A65,#REF!,COLUMN(E65),FALSE),"")</f>
        <v/>
      </c>
      <c r="F65" s="34" t="str">
        <f t="shared" ref="F65:AB65" si="22">F64</f>
        <v/>
      </c>
      <c r="G65" s="35" t="str">
        <f t="shared" si="22"/>
        <v/>
      </c>
      <c r="H65" s="36" t="str">
        <f t="shared" si="22"/>
        <v/>
      </c>
      <c r="I65" s="34" t="str">
        <f t="shared" si="22"/>
        <v/>
      </c>
      <c r="J65" s="35" t="str">
        <f t="shared" si="22"/>
        <v/>
      </c>
      <c r="K65" s="36" t="str">
        <f t="shared" si="22"/>
        <v/>
      </c>
      <c r="L65" s="34" t="str">
        <f t="shared" si="22"/>
        <v/>
      </c>
      <c r="M65" s="35" t="str">
        <f t="shared" si="22"/>
        <v/>
      </c>
      <c r="N65" s="36" t="str">
        <f t="shared" si="22"/>
        <v/>
      </c>
      <c r="O65" s="34" t="str">
        <f t="shared" si="22"/>
        <v/>
      </c>
      <c r="P65" s="35" t="str">
        <f t="shared" si="22"/>
        <v/>
      </c>
      <c r="Q65" s="35" t="str">
        <f t="shared" si="22"/>
        <v/>
      </c>
      <c r="R65" s="35" t="str">
        <f t="shared" si="22"/>
        <v/>
      </c>
      <c r="S65" s="35" t="str">
        <f t="shared" si="22"/>
        <v/>
      </c>
      <c r="T65" s="35" t="str">
        <f t="shared" si="22"/>
        <v/>
      </c>
      <c r="U65" s="35" t="str">
        <f t="shared" si="22"/>
        <v/>
      </c>
      <c r="V65" s="35" t="str">
        <f t="shared" si="22"/>
        <v/>
      </c>
      <c r="W65" s="35" t="str">
        <f t="shared" si="22"/>
        <v/>
      </c>
      <c r="X65" s="35" t="str">
        <f t="shared" si="22"/>
        <v/>
      </c>
      <c r="Y65" s="35" t="str">
        <f t="shared" si="22"/>
        <v/>
      </c>
      <c r="Z65" s="36" t="str">
        <f t="shared" si="22"/>
        <v/>
      </c>
      <c r="AA65" s="33" t="str">
        <f t="shared" si="22"/>
        <v/>
      </c>
      <c r="AB65" s="34" t="str">
        <f t="shared" si="22"/>
        <v/>
      </c>
      <c r="AC65" s="32"/>
      <c r="AD65" s="32" t="s">
        <v>215</v>
      </c>
      <c r="AE65" s="32" t="str">
        <f>IFERROR(VLOOKUP($A65,#REF!,31,FALSE),"")</f>
        <v/>
      </c>
      <c r="AF65" t="str">
        <f>IFERROR(VLOOKUP($A65,#REF!,32,FALSE),"")</f>
        <v/>
      </c>
      <c r="AG65" t="str">
        <f>IFERROR(VLOOKUP($A65,'[1]水分AB CHK'!$B$13:$I$123,6,FALSE),"")</f>
        <v/>
      </c>
    </row>
    <row r="66" spans="1:33" ht="39" customHeight="1">
      <c r="A66" s="56"/>
      <c r="B66" s="41" t="str">
        <f t="shared" si="1"/>
        <v/>
      </c>
      <c r="C66" s="31" t="str">
        <f t="shared" si="0"/>
        <v/>
      </c>
      <c r="D66" s="31"/>
      <c r="E66" s="32" t="str">
        <f>IFERROR(VLOOKUP($A66,#REF!,COLUMN(E66),FALSE),"")</f>
        <v/>
      </c>
      <c r="F66" s="34" t="str">
        <f>IFERROR(VLOOKUP($A66,#REF!,COLUMN(F66)-2,FALSE),"")</f>
        <v/>
      </c>
      <c r="G66" s="35" t="str">
        <f>IFERROR(VLOOKUP($A66,#REF!,COLUMN(G66)-2,FALSE),"")</f>
        <v/>
      </c>
      <c r="H66" s="36" t="str">
        <f>IFERROR(VLOOKUP($A66,#REF!,COLUMN(H66)-2,FALSE),"")</f>
        <v/>
      </c>
      <c r="I66" s="34" t="str">
        <f>IFERROR(VLOOKUP($A66,#REF!,COLUMN(I66)-2,FALSE),"")</f>
        <v/>
      </c>
      <c r="J66" s="35" t="str">
        <f>IFERROR(VLOOKUP($A66,#REF!,COLUMN(J66)-2,FALSE),"")</f>
        <v/>
      </c>
      <c r="K66" s="36" t="str">
        <f>IFERROR(VLOOKUP($A66,#REF!,COLUMN(K66)-2,FALSE),"")</f>
        <v/>
      </c>
      <c r="L66" s="34" t="str">
        <f>IFERROR(VLOOKUP($A66,#REF!,COLUMN(L66)-2,FALSE),"")</f>
        <v/>
      </c>
      <c r="M66" s="35" t="str">
        <f>IFERROR(VLOOKUP($A66,#REF!,COLUMN(M66)-2,FALSE),"")</f>
        <v/>
      </c>
      <c r="N66" s="36" t="str">
        <f>IFERROR(VLOOKUP($A66,#REF!,COLUMN(N66)-2,FALSE),"")</f>
        <v/>
      </c>
      <c r="O66" s="34" t="str">
        <f>IFERROR(VLOOKUP($A66,#REF!,COLUMN(O66)-2,FALSE),"")</f>
        <v/>
      </c>
      <c r="P66" s="35" t="str">
        <f>IFERROR(VLOOKUP($A66,#REF!,COLUMN(P66)-2,FALSE),"")</f>
        <v/>
      </c>
      <c r="Q66" s="35" t="str">
        <f>IFERROR(VLOOKUP($A66,#REF!,COLUMN(Q66)-2,FALSE),"")</f>
        <v/>
      </c>
      <c r="R66" s="35" t="str">
        <f>IFERROR(VLOOKUP($A66,#REF!,COLUMN(R66)-2,FALSE),"")</f>
        <v/>
      </c>
      <c r="S66" s="35" t="str">
        <f>IFERROR(VLOOKUP($A66,#REF!,COLUMN(S66)-2,FALSE),"")</f>
        <v/>
      </c>
      <c r="T66" s="35" t="str">
        <f>IFERROR(VLOOKUP($A66,#REF!,COLUMN(T66)-2,FALSE),"")</f>
        <v/>
      </c>
      <c r="U66" s="35" t="str">
        <f>IFERROR(VLOOKUP($A66,#REF!,COLUMN(U66)-2,FALSE),"")</f>
        <v/>
      </c>
      <c r="V66" s="35" t="str">
        <f>IFERROR(VLOOKUP($A66,#REF!,COLUMN(V66)-2,FALSE),"")</f>
        <v/>
      </c>
      <c r="W66" s="35" t="str">
        <f>IFERROR(VLOOKUP($A66,#REF!,COLUMN(W66)-2,FALSE),"")</f>
        <v/>
      </c>
      <c r="X66" s="35" t="str">
        <f>IFERROR(VLOOKUP($A66,#REF!,COLUMN(X66)-2,FALSE),"")</f>
        <v/>
      </c>
      <c r="Y66" s="35" t="str">
        <f>IFERROR(VLOOKUP($A66,#REF!,COLUMN(Y66)-2,FALSE),"")</f>
        <v/>
      </c>
      <c r="Z66" s="36" t="str">
        <f>IFERROR(VLOOKUP($A66,#REF!,COLUMN(Z66)-2,FALSE),"")</f>
        <v/>
      </c>
      <c r="AA66" s="33" t="str">
        <f>IFERROR(VLOOKUP($A66,#REF!,COLUMN(AA66)-2,FALSE),"")</f>
        <v/>
      </c>
      <c r="AB66" s="34" t="str">
        <f>IFERROR(VLOOKUP($A66,#REF!,COLUMN(AB66)-2,FALSE),"")</f>
        <v/>
      </c>
      <c r="AC66" s="32"/>
      <c r="AD66" s="32" t="s">
        <v>213</v>
      </c>
      <c r="AE66" s="32" t="str">
        <f>IFERROR(VLOOKUP($A66,#REF!,COLUMN(AE66)-2,FALSE),"")</f>
        <v/>
      </c>
      <c r="AF66" t="str">
        <f>IFERROR(VLOOKUP($A66,#REF!,32,FALSE),"")</f>
        <v/>
      </c>
      <c r="AG66" t="str">
        <f>IFERROR(VLOOKUP($A66,'[1]水分AB CHK'!$B$13:$I$123,6,FALSE),"")</f>
        <v/>
      </c>
    </row>
    <row r="67" spans="1:33" ht="39" customHeight="1">
      <c r="A67" s="56"/>
      <c r="B67" s="41" t="str">
        <f t="shared" si="1"/>
        <v/>
      </c>
      <c r="C67" s="31" t="str">
        <f t="shared" si="0"/>
        <v/>
      </c>
      <c r="D67" s="31"/>
      <c r="E67" s="32" t="str">
        <f>IFERROR(VLOOKUP($A67,#REF!,COLUMN(E67),FALSE),"")</f>
        <v/>
      </c>
      <c r="F67" s="34" t="str">
        <f>IFERROR(VLOOKUP($A67,#REF!,COLUMN(F67)-2,FALSE),"")</f>
        <v/>
      </c>
      <c r="G67" s="35" t="str">
        <f>IFERROR(VLOOKUP($A67,#REF!,COLUMN(G67)-2,FALSE),"")</f>
        <v/>
      </c>
      <c r="H67" s="36" t="str">
        <f>IFERROR(VLOOKUP($A67,#REF!,COLUMN(H67)-2,FALSE),"")</f>
        <v/>
      </c>
      <c r="I67" s="34" t="str">
        <f>IFERROR(VLOOKUP($A67,#REF!,COLUMN(I67)-2,FALSE),"")</f>
        <v/>
      </c>
      <c r="J67" s="35" t="str">
        <f>IFERROR(VLOOKUP($A67,#REF!,COLUMN(J67)-2,FALSE),"")</f>
        <v/>
      </c>
      <c r="K67" s="36" t="str">
        <f>IFERROR(VLOOKUP($A67,#REF!,COLUMN(K67)-2,FALSE),"")</f>
        <v/>
      </c>
      <c r="L67" s="34" t="str">
        <f>IFERROR(VLOOKUP($A67,#REF!,COLUMN(L67)-2,FALSE),"")</f>
        <v/>
      </c>
      <c r="M67" s="35" t="str">
        <f>IFERROR(VLOOKUP($A67,#REF!,COLUMN(M67)-2,FALSE),"")</f>
        <v/>
      </c>
      <c r="N67" s="36" t="str">
        <f>IFERROR(VLOOKUP($A67,#REF!,COLUMN(N67)-2,FALSE),"")</f>
        <v/>
      </c>
      <c r="O67" s="34" t="str">
        <f>IFERROR(VLOOKUP($A67,#REF!,COLUMN(O67)-2,FALSE),"")</f>
        <v/>
      </c>
      <c r="P67" s="35" t="str">
        <f>IFERROR(VLOOKUP($A67,#REF!,COLUMN(P67)-2,FALSE),"")</f>
        <v/>
      </c>
      <c r="Q67" s="35" t="str">
        <f>IFERROR(VLOOKUP($A67,#REF!,COLUMN(Q67)-2,FALSE),"")</f>
        <v/>
      </c>
      <c r="R67" s="35" t="str">
        <f>IFERROR(VLOOKUP($A67,#REF!,COLUMN(R67)-2,FALSE),"")</f>
        <v/>
      </c>
      <c r="S67" s="35" t="str">
        <f>IFERROR(VLOOKUP($A67,#REF!,COLUMN(S67)-2,FALSE),"")</f>
        <v/>
      </c>
      <c r="T67" s="35" t="str">
        <f>IFERROR(VLOOKUP($A67,#REF!,COLUMN(T67)-2,FALSE),"")</f>
        <v/>
      </c>
      <c r="U67" s="35" t="str">
        <f>IFERROR(VLOOKUP($A67,#REF!,COLUMN(U67)-2,FALSE),"")</f>
        <v/>
      </c>
      <c r="V67" s="35" t="str">
        <f>IFERROR(VLOOKUP($A67,#REF!,COLUMN(V67)-2,FALSE),"")</f>
        <v/>
      </c>
      <c r="W67" s="35" t="str">
        <f>IFERROR(VLOOKUP($A67,#REF!,COLUMN(W67)-2,FALSE),"")</f>
        <v/>
      </c>
      <c r="X67" s="35" t="str">
        <f>IFERROR(VLOOKUP($A67,#REF!,COLUMN(X67)-2,FALSE),"")</f>
        <v/>
      </c>
      <c r="Y67" s="35" t="str">
        <f>IFERROR(VLOOKUP($A67,#REF!,COLUMN(Y67)-2,FALSE),"")</f>
        <v/>
      </c>
      <c r="Z67" s="36" t="str">
        <f>IFERROR(VLOOKUP($A67,#REF!,COLUMN(Z67)-2,FALSE),"")</f>
        <v/>
      </c>
      <c r="AA67" s="33" t="str">
        <f>IFERROR(VLOOKUP($A67,#REF!,COLUMN(AA67)-2,FALSE),"")</f>
        <v/>
      </c>
      <c r="AB67" s="34" t="str">
        <f>IFERROR(VLOOKUP($A67,#REF!,COLUMN(AB67)-2,FALSE),"")</f>
        <v/>
      </c>
      <c r="AC67" s="32"/>
      <c r="AD67" s="32" t="s">
        <v>213</v>
      </c>
      <c r="AE67" s="32" t="str">
        <f>IFERROR(VLOOKUP($A67,#REF!,COLUMN(AE67)-2,FALSE),"")</f>
        <v/>
      </c>
      <c r="AF67" t="str">
        <f>IFERROR(VLOOKUP($A67,#REF!,32,FALSE),"")</f>
        <v/>
      </c>
      <c r="AG67" t="str">
        <f>IFERROR(VLOOKUP($A67,'[1]水分AB CHK'!$B$13:$I$123,6,FALSE),"")</f>
        <v/>
      </c>
    </row>
    <row r="68" spans="1:33" ht="39" customHeight="1">
      <c r="A68" s="56" t="s">
        <v>102</v>
      </c>
      <c r="B68" s="41" t="str">
        <f t="shared" si="1"/>
        <v>10</v>
      </c>
      <c r="C68" s="31" t="str">
        <f t="shared" si="0"/>
        <v>10新04</v>
      </c>
      <c r="D68" s="31"/>
      <c r="E68" s="32" t="str">
        <f>IFERROR(VLOOKUP($A68,#REF!,COLUMN(E68),FALSE),"")</f>
        <v/>
      </c>
      <c r="F68" s="34" t="str">
        <f>IFERROR(VLOOKUP($A68,#REF!,COLUMN(F68)-2,FALSE),"")</f>
        <v/>
      </c>
      <c r="G68" s="35" t="str">
        <f>IFERROR(VLOOKUP($A68,#REF!,COLUMN(G68)-2,FALSE),"")</f>
        <v/>
      </c>
      <c r="H68" s="36" t="str">
        <f>IFERROR(VLOOKUP($A68,#REF!,COLUMN(H68)-2,FALSE),"")</f>
        <v/>
      </c>
      <c r="I68" s="34" t="str">
        <f>IFERROR(VLOOKUP($A68,#REF!,COLUMN(I68)-2,FALSE),"")</f>
        <v/>
      </c>
      <c r="J68" s="35" t="str">
        <f>IFERROR(VLOOKUP($A68,#REF!,COLUMN(J68)-2,FALSE),"")</f>
        <v/>
      </c>
      <c r="K68" s="36" t="str">
        <f>IFERROR(VLOOKUP($A68,#REF!,COLUMN(K68)-2,FALSE),"")</f>
        <v/>
      </c>
      <c r="L68" s="34" t="str">
        <f>IFERROR(VLOOKUP($A68,#REF!,COLUMN(L68)-2,FALSE),"")</f>
        <v/>
      </c>
      <c r="M68" s="35" t="str">
        <f>IFERROR(VLOOKUP($A68,#REF!,COLUMN(M68)-2,FALSE),"")</f>
        <v/>
      </c>
      <c r="N68" s="36" t="str">
        <f>IFERROR(VLOOKUP($A68,#REF!,COLUMN(N68)-2,FALSE),"")</f>
        <v/>
      </c>
      <c r="O68" s="34" t="str">
        <f>IFERROR(VLOOKUP($A68,#REF!,COLUMN(O68)-2,FALSE),"")</f>
        <v/>
      </c>
      <c r="P68" s="35" t="str">
        <f>IFERROR(VLOOKUP($A68,#REF!,COLUMN(P68)-2,FALSE),"")</f>
        <v/>
      </c>
      <c r="Q68" s="35" t="str">
        <f>IFERROR(VLOOKUP($A68,#REF!,COLUMN(Q68)-2,FALSE),"")</f>
        <v/>
      </c>
      <c r="R68" s="35" t="str">
        <f>IFERROR(VLOOKUP($A68,#REF!,COLUMN(R68)-2,FALSE),"")</f>
        <v/>
      </c>
      <c r="S68" s="35" t="str">
        <f>IFERROR(VLOOKUP($A68,#REF!,COLUMN(S68)-2,FALSE),"")</f>
        <v/>
      </c>
      <c r="T68" s="35" t="str">
        <f>IFERROR(VLOOKUP($A68,#REF!,COLUMN(T68)-2,FALSE),"")</f>
        <v/>
      </c>
      <c r="U68" s="35" t="str">
        <f>IFERROR(VLOOKUP($A68,#REF!,COLUMN(U68)-2,FALSE),"")</f>
        <v/>
      </c>
      <c r="V68" s="35" t="str">
        <f>IFERROR(VLOOKUP($A68,#REF!,COLUMN(V68)-2,FALSE),"")</f>
        <v/>
      </c>
      <c r="W68" s="35" t="str">
        <f>IFERROR(VLOOKUP($A68,#REF!,COLUMN(W68)-2,FALSE),"")</f>
        <v/>
      </c>
      <c r="X68" s="35" t="str">
        <f>IFERROR(VLOOKUP($A68,#REF!,COLUMN(X68)-2,FALSE),"")</f>
        <v/>
      </c>
      <c r="Y68" s="35" t="str">
        <f>IFERROR(VLOOKUP($A68,#REF!,COLUMN(Y68)-2,FALSE),"")</f>
        <v/>
      </c>
      <c r="Z68" s="36" t="str">
        <f>IFERROR(VLOOKUP($A68,#REF!,COLUMN(Z68)-2,FALSE),"")</f>
        <v/>
      </c>
      <c r="AA68" s="33" t="str">
        <f>IFERROR(VLOOKUP($A68,#REF!,COLUMN(AA68)-2,FALSE),"")</f>
        <v/>
      </c>
      <c r="AB68" s="34" t="str">
        <f>IFERROR(VLOOKUP($A68,#REF!,COLUMN(AB68)-2,FALSE),"")</f>
        <v/>
      </c>
      <c r="AC68" s="32"/>
      <c r="AD68" s="32" t="s">
        <v>213</v>
      </c>
      <c r="AE68" s="32" t="str">
        <f>IFERROR(VLOOKUP($A68,#REF!,COLUMN(AE68)-2,FALSE),"")</f>
        <v/>
      </c>
      <c r="AF68" t="str">
        <f>IFERROR(VLOOKUP($A68,#REF!,32,FALSE),"")</f>
        <v/>
      </c>
      <c r="AG68" t="str">
        <f>IFERROR(VLOOKUP($A68,'[1]水分AB CHK'!$B$13:$I$123,6,FALSE),"")</f>
        <v/>
      </c>
    </row>
    <row r="69" spans="1:33" ht="39" customHeight="1">
      <c r="A69" s="56" t="s">
        <v>192</v>
      </c>
      <c r="B69" s="41" t="str">
        <f t="shared" si="1"/>
        <v>10</v>
      </c>
      <c r="C69" s="31" t="str">
        <f t="shared" si="0"/>
        <v>10新04</v>
      </c>
      <c r="D69" s="31"/>
      <c r="E69" s="32" t="str">
        <f>IFERROR(VLOOKUP($A69,#REF!,COLUMN(E69),FALSE),"")</f>
        <v/>
      </c>
      <c r="F69" s="34" t="str">
        <f>IFERROR(VLOOKUP($A69,#REF!,COLUMN(F69),FALSE),"")</f>
        <v/>
      </c>
      <c r="G69" s="35" t="str">
        <f>IFERROR(VLOOKUP($A69,#REF!,COLUMN(G69),FALSE),"")</f>
        <v/>
      </c>
      <c r="H69" s="36" t="str">
        <f>IFERROR(VLOOKUP($A69,#REF!,COLUMN(H69),FALSE),"")</f>
        <v/>
      </c>
      <c r="I69" s="34" t="str">
        <f>IFERROR(VLOOKUP($A69,#REF!,COLUMN(I69),FALSE),"")</f>
        <v/>
      </c>
      <c r="J69" s="35" t="str">
        <f>IFERROR(VLOOKUP($A69,#REF!,COLUMN(J69),FALSE),"")</f>
        <v/>
      </c>
      <c r="K69" s="36" t="str">
        <f>IFERROR(VLOOKUP($A69,#REF!,COLUMN(K69),FALSE),"")</f>
        <v/>
      </c>
      <c r="L69" s="34" t="str">
        <f>IFERROR(VLOOKUP($A69,#REF!,COLUMN(L69),FALSE),"")</f>
        <v/>
      </c>
      <c r="M69" s="35" t="str">
        <f>IFERROR(VLOOKUP($A69,#REF!,COLUMN(M69),FALSE),"")</f>
        <v/>
      </c>
      <c r="N69" s="36" t="str">
        <f>IFERROR(VLOOKUP($A69,#REF!,COLUMN(N69),FALSE),"")</f>
        <v/>
      </c>
      <c r="O69" s="34" t="str">
        <f>IFERROR(VLOOKUP($A69,#REF!,COLUMN(O69),FALSE),"")</f>
        <v/>
      </c>
      <c r="P69" s="35" t="str">
        <f>IFERROR(VLOOKUP($A69,#REF!,COLUMN(P69),FALSE),"")</f>
        <v/>
      </c>
      <c r="Q69" s="35" t="str">
        <f>IFERROR(VLOOKUP($A69,#REF!,COLUMN(Q69),FALSE),"")</f>
        <v/>
      </c>
      <c r="R69" s="35" t="str">
        <f>IFERROR(VLOOKUP($A69,#REF!,COLUMN(R69),FALSE),"")</f>
        <v/>
      </c>
      <c r="S69" s="35" t="str">
        <f>IFERROR(VLOOKUP($A69,#REF!,COLUMN(S69),FALSE),"")</f>
        <v/>
      </c>
      <c r="T69" s="35" t="str">
        <f>IFERROR(VLOOKUP($A69,#REF!,COLUMN(T69),FALSE),"")</f>
        <v/>
      </c>
      <c r="U69" s="35" t="str">
        <f>IFERROR(VLOOKUP($A69,#REF!,COLUMN(U69),FALSE),"")</f>
        <v/>
      </c>
      <c r="V69" s="35" t="str">
        <f>IFERROR(VLOOKUP($A69,#REF!,COLUMN(V69),FALSE),"")</f>
        <v/>
      </c>
      <c r="W69" s="35" t="str">
        <f>IFERROR(VLOOKUP($A69,#REF!,COLUMN(W69),FALSE),"")</f>
        <v/>
      </c>
      <c r="X69" s="35" t="str">
        <f>IFERROR(VLOOKUP($A69,#REF!,COLUMN(X69),FALSE),"")</f>
        <v/>
      </c>
      <c r="Y69" s="35" t="str">
        <f>IFERROR(VLOOKUP($A69,#REF!,COLUMN(Y69),FALSE),"")</f>
        <v/>
      </c>
      <c r="Z69" s="36" t="str">
        <f>IFERROR(VLOOKUP($A69,#REF!,COLUMN(Z69),FALSE),"")</f>
        <v/>
      </c>
      <c r="AA69" s="33" t="str">
        <f>IFERROR(VLOOKUP($A69,#REF!,COLUMN(AA69),FALSE),"")</f>
        <v/>
      </c>
      <c r="AB69" s="34" t="str">
        <f>IFERROR(VLOOKUP($A69,#REF!,COLUMN(AB69),FALSE),"")</f>
        <v/>
      </c>
      <c r="AC69" s="32"/>
      <c r="AD69" s="32" t="s">
        <v>213</v>
      </c>
      <c r="AE69" s="32" t="str">
        <f>IFERROR(VLOOKUP($A69,#REF!,COLUMN(AE69)-2,FALSE),"")</f>
        <v/>
      </c>
      <c r="AF69" t="str">
        <f>IFERROR(VLOOKUP($A69,#REF!,32,FALSE),"")</f>
        <v/>
      </c>
      <c r="AG69" t="str">
        <f>IFERROR(VLOOKUP($A69,'[1]水分AB CHK'!$B$13:$I$123,6,FALSE),"")</f>
        <v/>
      </c>
    </row>
    <row r="70" spans="1:33" ht="39" customHeight="1">
      <c r="A70" s="56" t="s">
        <v>128</v>
      </c>
      <c r="B70" s="41" t="str">
        <f t="shared" si="1"/>
        <v>10</v>
      </c>
      <c r="C70" s="31" t="str">
        <f t="shared" si="0"/>
        <v>10新04</v>
      </c>
      <c r="D70" s="31"/>
      <c r="E70" s="32" t="str">
        <f>IFERROR(VLOOKUP($A70,#REF!,COLUMN(E70),FALSE),"")</f>
        <v/>
      </c>
      <c r="F70" s="34" t="str">
        <f t="shared" ref="F70:AB70" si="23">F69</f>
        <v/>
      </c>
      <c r="G70" s="35" t="str">
        <f t="shared" si="23"/>
        <v/>
      </c>
      <c r="H70" s="36" t="str">
        <f t="shared" si="23"/>
        <v/>
      </c>
      <c r="I70" s="34" t="str">
        <f t="shared" si="23"/>
        <v/>
      </c>
      <c r="J70" s="35" t="str">
        <f t="shared" si="23"/>
        <v/>
      </c>
      <c r="K70" s="36" t="str">
        <f t="shared" si="23"/>
        <v/>
      </c>
      <c r="L70" s="34" t="str">
        <f t="shared" si="23"/>
        <v/>
      </c>
      <c r="M70" s="35" t="str">
        <f t="shared" si="23"/>
        <v/>
      </c>
      <c r="N70" s="36" t="str">
        <f t="shared" si="23"/>
        <v/>
      </c>
      <c r="O70" s="34" t="str">
        <f t="shared" si="23"/>
        <v/>
      </c>
      <c r="P70" s="35" t="str">
        <f t="shared" si="23"/>
        <v/>
      </c>
      <c r="Q70" s="35" t="str">
        <f t="shared" si="23"/>
        <v/>
      </c>
      <c r="R70" s="35" t="str">
        <f t="shared" si="23"/>
        <v/>
      </c>
      <c r="S70" s="35" t="str">
        <f t="shared" si="23"/>
        <v/>
      </c>
      <c r="T70" s="35" t="str">
        <f t="shared" si="23"/>
        <v/>
      </c>
      <c r="U70" s="35" t="str">
        <f t="shared" si="23"/>
        <v/>
      </c>
      <c r="V70" s="35" t="str">
        <f t="shared" si="23"/>
        <v/>
      </c>
      <c r="W70" s="35" t="str">
        <f t="shared" si="23"/>
        <v/>
      </c>
      <c r="X70" s="35" t="str">
        <f t="shared" si="23"/>
        <v/>
      </c>
      <c r="Y70" s="35" t="str">
        <f t="shared" si="23"/>
        <v/>
      </c>
      <c r="Z70" s="36" t="str">
        <f t="shared" si="23"/>
        <v/>
      </c>
      <c r="AA70" s="33" t="str">
        <f t="shared" si="23"/>
        <v/>
      </c>
      <c r="AB70" s="34" t="str">
        <f t="shared" si="23"/>
        <v/>
      </c>
      <c r="AC70" s="32"/>
      <c r="AD70" s="32" t="s">
        <v>215</v>
      </c>
      <c r="AE70" s="32" t="str">
        <f>IFERROR(VLOOKUP($A70,#REF!,31,FALSE),"")</f>
        <v/>
      </c>
      <c r="AF70" t="str">
        <f>IFERROR(VLOOKUP($A70,#REF!,32,FALSE),"")</f>
        <v/>
      </c>
      <c r="AG70" t="str">
        <f>IFERROR(VLOOKUP($A70,'[1]水分AB CHK'!$B$13:$I$123,6,FALSE),"")</f>
        <v/>
      </c>
    </row>
    <row r="71" spans="1:33" ht="39" customHeight="1">
      <c r="A71" s="56"/>
      <c r="B71" s="41" t="str">
        <f t="shared" si="1"/>
        <v/>
      </c>
      <c r="C71" s="31" t="str">
        <f t="shared" si="0"/>
        <v/>
      </c>
      <c r="D71" s="31"/>
      <c r="E71" s="32" t="str">
        <f>IFERROR(VLOOKUP($A71,#REF!,COLUMN(E71),FALSE),"")</f>
        <v/>
      </c>
      <c r="F71" s="34" t="str">
        <f>IFERROR(VLOOKUP($A71,#REF!,COLUMN(F71)-2,FALSE),"")</f>
        <v/>
      </c>
      <c r="G71" s="35" t="str">
        <f>IFERROR(VLOOKUP($A71,#REF!,COLUMN(G71)-2,FALSE),"")</f>
        <v/>
      </c>
      <c r="H71" s="36" t="str">
        <f>IFERROR(VLOOKUP($A71,#REF!,COLUMN(H71)-2,FALSE),"")</f>
        <v/>
      </c>
      <c r="I71" s="34" t="str">
        <f>IFERROR(VLOOKUP($A71,#REF!,COLUMN(I71)-2,FALSE),"")</f>
        <v/>
      </c>
      <c r="J71" s="35" t="str">
        <f>IFERROR(VLOOKUP($A71,#REF!,COLUMN(J71)-2,FALSE),"")</f>
        <v/>
      </c>
      <c r="K71" s="36" t="str">
        <f>IFERROR(VLOOKUP($A71,#REF!,COLUMN(K71)-2,FALSE),"")</f>
        <v/>
      </c>
      <c r="L71" s="34" t="str">
        <f>IFERROR(VLOOKUP($A71,#REF!,COLUMN(L71)-2,FALSE),"")</f>
        <v/>
      </c>
      <c r="M71" s="35" t="str">
        <f>IFERROR(VLOOKUP($A71,#REF!,COLUMN(M71)-2,FALSE),"")</f>
        <v/>
      </c>
      <c r="N71" s="36" t="str">
        <f>IFERROR(VLOOKUP($A71,#REF!,COLUMN(N71)-2,FALSE),"")</f>
        <v/>
      </c>
      <c r="O71" s="34" t="str">
        <f>IFERROR(VLOOKUP($A71,#REF!,COLUMN(O71)-2,FALSE),"")</f>
        <v/>
      </c>
      <c r="P71" s="35" t="str">
        <f>IFERROR(VLOOKUP($A71,#REF!,COLUMN(P71)-2,FALSE),"")</f>
        <v/>
      </c>
      <c r="Q71" s="35" t="str">
        <f>IFERROR(VLOOKUP($A71,#REF!,COLUMN(Q71)-2,FALSE),"")</f>
        <v/>
      </c>
      <c r="R71" s="35" t="str">
        <f>IFERROR(VLOOKUP($A71,#REF!,COLUMN(R71)-2,FALSE),"")</f>
        <v/>
      </c>
      <c r="S71" s="35" t="str">
        <f>IFERROR(VLOOKUP($A71,#REF!,COLUMN(S71)-2,FALSE),"")</f>
        <v/>
      </c>
      <c r="T71" s="35" t="str">
        <f>IFERROR(VLOOKUP($A71,#REF!,COLUMN(T71)-2,FALSE),"")</f>
        <v/>
      </c>
      <c r="U71" s="35" t="str">
        <f>IFERROR(VLOOKUP($A71,#REF!,COLUMN(U71)-2,FALSE),"")</f>
        <v/>
      </c>
      <c r="V71" s="35" t="str">
        <f>IFERROR(VLOOKUP($A71,#REF!,COLUMN(V71)-2,FALSE),"")</f>
        <v/>
      </c>
      <c r="W71" s="35" t="str">
        <f>IFERROR(VLOOKUP($A71,#REF!,COLUMN(W71)-2,FALSE),"")</f>
        <v/>
      </c>
      <c r="X71" s="35" t="str">
        <f>IFERROR(VLOOKUP($A71,#REF!,COLUMN(X71)-2,FALSE),"")</f>
        <v/>
      </c>
      <c r="Y71" s="35" t="str">
        <f>IFERROR(VLOOKUP($A71,#REF!,COLUMN(Y71)-2,FALSE),"")</f>
        <v/>
      </c>
      <c r="Z71" s="36" t="str">
        <f>IFERROR(VLOOKUP($A71,#REF!,COLUMN(Z71)-2,FALSE),"")</f>
        <v/>
      </c>
      <c r="AA71" s="33" t="str">
        <f>IFERROR(VLOOKUP($A71,#REF!,COLUMN(AA71)-2,FALSE),"")</f>
        <v/>
      </c>
      <c r="AB71" s="34" t="str">
        <f>IFERROR(VLOOKUP($A71,#REF!,COLUMN(AB71)-2,FALSE),"")</f>
        <v/>
      </c>
      <c r="AC71" s="32"/>
      <c r="AD71" s="32" t="s">
        <v>213</v>
      </c>
      <c r="AE71" s="32" t="str">
        <f>IFERROR(VLOOKUP($A71,#REF!,COLUMN(AE71)-2,FALSE),"")</f>
        <v/>
      </c>
      <c r="AF71" t="str">
        <f>IFERROR(VLOOKUP($A71,#REF!,32,FALSE),"")</f>
        <v/>
      </c>
      <c r="AG71" t="str">
        <f>IFERROR(VLOOKUP($A71,'[1]水分AB CHK'!$B$13:$I$123,6,FALSE),"")</f>
        <v/>
      </c>
    </row>
    <row r="72" spans="1:33" ht="39" customHeight="1">
      <c r="A72" s="56"/>
      <c r="B72" s="41" t="str">
        <f t="shared" si="1"/>
        <v/>
      </c>
      <c r="C72" s="31" t="str">
        <f t="shared" ref="C72:C135" si="24">LEFT(A72,5)</f>
        <v/>
      </c>
      <c r="D72" s="31"/>
      <c r="E72" s="32" t="str">
        <f>IFERROR(VLOOKUP($A72,#REF!,COLUMN(E72),FALSE),"")</f>
        <v/>
      </c>
      <c r="F72" s="34" t="str">
        <f>IFERROR(VLOOKUP($A72,#REF!,COLUMN(F72)-2,FALSE),"")</f>
        <v/>
      </c>
      <c r="G72" s="35" t="str">
        <f>IFERROR(VLOOKUP($A72,#REF!,COLUMN(G72)-2,FALSE),"")</f>
        <v/>
      </c>
      <c r="H72" s="36" t="str">
        <f>IFERROR(VLOOKUP($A72,#REF!,COLUMN(H72)-2,FALSE),"")</f>
        <v/>
      </c>
      <c r="I72" s="34" t="str">
        <f>IFERROR(VLOOKUP($A72,#REF!,COLUMN(I72)-2,FALSE),"")</f>
        <v/>
      </c>
      <c r="J72" s="35" t="str">
        <f>IFERROR(VLOOKUP($A72,#REF!,COLUMN(J72)-2,FALSE),"")</f>
        <v/>
      </c>
      <c r="K72" s="36" t="str">
        <f>IFERROR(VLOOKUP($A72,#REF!,COLUMN(K72)-2,FALSE),"")</f>
        <v/>
      </c>
      <c r="L72" s="34" t="str">
        <f>IFERROR(VLOOKUP($A72,#REF!,COLUMN(L72)-2,FALSE),"")</f>
        <v/>
      </c>
      <c r="M72" s="35" t="str">
        <f>IFERROR(VLOOKUP($A72,#REF!,COLUMN(M72)-2,FALSE),"")</f>
        <v/>
      </c>
      <c r="N72" s="36" t="str">
        <f>IFERROR(VLOOKUP($A72,#REF!,COLUMN(N72)-2,FALSE),"")</f>
        <v/>
      </c>
      <c r="O72" s="34" t="str">
        <f>IFERROR(VLOOKUP($A72,#REF!,COLUMN(O72)-2,FALSE),"")</f>
        <v/>
      </c>
      <c r="P72" s="35" t="str">
        <f>IFERROR(VLOOKUP($A72,#REF!,COLUMN(P72)-2,FALSE),"")</f>
        <v/>
      </c>
      <c r="Q72" s="35" t="str">
        <f>IFERROR(VLOOKUP($A72,#REF!,COLUMN(Q72)-2,FALSE),"")</f>
        <v/>
      </c>
      <c r="R72" s="35" t="str">
        <f>IFERROR(VLOOKUP($A72,#REF!,COLUMN(R72)-2,FALSE),"")</f>
        <v/>
      </c>
      <c r="S72" s="35" t="str">
        <f>IFERROR(VLOOKUP($A72,#REF!,COLUMN(S72)-2,FALSE),"")</f>
        <v/>
      </c>
      <c r="T72" s="35" t="str">
        <f>IFERROR(VLOOKUP($A72,#REF!,COLUMN(T72)-2,FALSE),"")</f>
        <v/>
      </c>
      <c r="U72" s="35" t="str">
        <f>IFERROR(VLOOKUP($A72,#REF!,COLUMN(U72)-2,FALSE),"")</f>
        <v/>
      </c>
      <c r="V72" s="35" t="str">
        <f>IFERROR(VLOOKUP($A72,#REF!,COLUMN(V72)-2,FALSE),"")</f>
        <v/>
      </c>
      <c r="W72" s="35" t="str">
        <f>IFERROR(VLOOKUP($A72,#REF!,COLUMN(W72)-2,FALSE),"")</f>
        <v/>
      </c>
      <c r="X72" s="35" t="str">
        <f>IFERROR(VLOOKUP($A72,#REF!,COLUMN(X72)-2,FALSE),"")</f>
        <v/>
      </c>
      <c r="Y72" s="35" t="str">
        <f>IFERROR(VLOOKUP($A72,#REF!,COLUMN(Y72)-2,FALSE),"")</f>
        <v/>
      </c>
      <c r="Z72" s="36" t="str">
        <f>IFERROR(VLOOKUP($A72,#REF!,COLUMN(Z72)-2,FALSE),"")</f>
        <v/>
      </c>
      <c r="AA72" s="33" t="str">
        <f>IFERROR(VLOOKUP($A72,#REF!,COLUMN(AA72)-2,FALSE),"")</f>
        <v/>
      </c>
      <c r="AB72" s="34" t="str">
        <f>IFERROR(VLOOKUP($A72,#REF!,COLUMN(AB72)-2,FALSE),"")</f>
        <v/>
      </c>
      <c r="AC72" s="32"/>
      <c r="AD72" s="32" t="s">
        <v>213</v>
      </c>
      <c r="AE72" s="32" t="str">
        <f>IFERROR(VLOOKUP($A72,#REF!,COLUMN(AE72)-2,FALSE),"")</f>
        <v/>
      </c>
      <c r="AF72" t="str">
        <f>IFERROR(VLOOKUP($A72,#REF!,32,FALSE),"")</f>
        <v/>
      </c>
      <c r="AG72" t="str">
        <f>IFERROR(VLOOKUP($A72,'[1]水分AB CHK'!$B$13:$I$123,6,FALSE),"")</f>
        <v/>
      </c>
    </row>
    <row r="73" spans="1:33" ht="39" customHeight="1">
      <c r="A73" s="56" t="s">
        <v>103</v>
      </c>
      <c r="B73" s="41" t="str">
        <f t="shared" ref="B73:B136" si="25">LEFT(A73,2)</f>
        <v>10</v>
      </c>
      <c r="C73" s="31" t="str">
        <f t="shared" si="24"/>
        <v>10新05</v>
      </c>
      <c r="D73" s="31"/>
      <c r="E73" s="32" t="str">
        <f>IFERROR(VLOOKUP($A73,#REF!,COLUMN(E73),FALSE),"")</f>
        <v/>
      </c>
      <c r="F73" s="34" t="str">
        <f>IFERROR(VLOOKUP($A73,#REF!,COLUMN(F73)-2,FALSE),"")</f>
        <v/>
      </c>
      <c r="G73" s="35" t="str">
        <f>IFERROR(VLOOKUP($A73,#REF!,COLUMN(G73)-2,FALSE),"")</f>
        <v/>
      </c>
      <c r="H73" s="36" t="str">
        <f>IFERROR(VLOOKUP($A73,#REF!,COLUMN(H73)-2,FALSE),"")</f>
        <v/>
      </c>
      <c r="I73" s="34" t="str">
        <f>IFERROR(VLOOKUP($A73,#REF!,COLUMN(I73)-2,FALSE),"")</f>
        <v/>
      </c>
      <c r="J73" s="35" t="str">
        <f>IFERROR(VLOOKUP($A73,#REF!,COLUMN(J73)-2,FALSE),"")</f>
        <v/>
      </c>
      <c r="K73" s="36" t="str">
        <f>IFERROR(VLOOKUP($A73,#REF!,COLUMN(K73)-2,FALSE),"")</f>
        <v/>
      </c>
      <c r="L73" s="34" t="str">
        <f>IFERROR(VLOOKUP($A73,#REF!,COLUMN(L73)-2,FALSE),"")</f>
        <v/>
      </c>
      <c r="M73" s="35" t="str">
        <f>IFERROR(VLOOKUP($A73,#REF!,COLUMN(M73)-2,FALSE),"")</f>
        <v/>
      </c>
      <c r="N73" s="36" t="str">
        <f>IFERROR(VLOOKUP($A73,#REF!,COLUMN(N73)-2,FALSE),"")</f>
        <v/>
      </c>
      <c r="O73" s="34" t="str">
        <f>IFERROR(VLOOKUP($A73,#REF!,COLUMN(O73)-2,FALSE),"")</f>
        <v/>
      </c>
      <c r="P73" s="35" t="str">
        <f>IFERROR(VLOOKUP($A73,#REF!,COLUMN(P73)-2,FALSE),"")</f>
        <v/>
      </c>
      <c r="Q73" s="35" t="str">
        <f>IFERROR(VLOOKUP($A73,#REF!,COLUMN(Q73)-2,FALSE),"")</f>
        <v/>
      </c>
      <c r="R73" s="35" t="str">
        <f>IFERROR(VLOOKUP($A73,#REF!,COLUMN(R73)-2,FALSE),"")</f>
        <v/>
      </c>
      <c r="S73" s="35" t="str">
        <f>IFERROR(VLOOKUP($A73,#REF!,COLUMN(S73)-2,FALSE),"")</f>
        <v/>
      </c>
      <c r="T73" s="35" t="str">
        <f>IFERROR(VLOOKUP($A73,#REF!,COLUMN(T73)-2,FALSE),"")</f>
        <v/>
      </c>
      <c r="U73" s="35" t="str">
        <f>IFERROR(VLOOKUP($A73,#REF!,COLUMN(U73)-2,FALSE),"")</f>
        <v/>
      </c>
      <c r="V73" s="35" t="str">
        <f>IFERROR(VLOOKUP($A73,#REF!,COLUMN(V73)-2,FALSE),"")</f>
        <v/>
      </c>
      <c r="W73" s="35" t="str">
        <f>IFERROR(VLOOKUP($A73,#REF!,COLUMN(W73)-2,FALSE),"")</f>
        <v/>
      </c>
      <c r="X73" s="35" t="str">
        <f>IFERROR(VLOOKUP($A73,#REF!,COLUMN(X73)-2,FALSE),"")</f>
        <v/>
      </c>
      <c r="Y73" s="35" t="str">
        <f>IFERROR(VLOOKUP($A73,#REF!,COLUMN(Y73)-2,FALSE),"")</f>
        <v/>
      </c>
      <c r="Z73" s="36" t="str">
        <f>IFERROR(VLOOKUP($A73,#REF!,COLUMN(Z73)-2,FALSE),"")</f>
        <v/>
      </c>
      <c r="AA73" s="33" t="str">
        <f>IFERROR(VLOOKUP($A73,#REF!,COLUMN(AA73)-2,FALSE),"")</f>
        <v/>
      </c>
      <c r="AB73" s="34" t="str">
        <f>IFERROR(VLOOKUP($A73,#REF!,COLUMN(AB73)-2,FALSE),"")</f>
        <v/>
      </c>
      <c r="AC73" s="32"/>
      <c r="AD73" s="32" t="s">
        <v>213</v>
      </c>
      <c r="AE73" s="32" t="str">
        <f>IFERROR(VLOOKUP($A73,#REF!,COLUMN(AE73)-2,FALSE),"")</f>
        <v/>
      </c>
      <c r="AF73" t="str">
        <f>IFERROR(VLOOKUP($A73,#REF!,32,FALSE),"")</f>
        <v/>
      </c>
      <c r="AG73" t="str">
        <f>IFERROR(VLOOKUP($A73,'[1]水分AB CHK'!$B$13:$I$123,6,FALSE),"")</f>
        <v/>
      </c>
    </row>
    <row r="74" spans="1:33" ht="39" customHeight="1">
      <c r="A74" s="56" t="s">
        <v>193</v>
      </c>
      <c r="B74" s="41" t="str">
        <f t="shared" si="25"/>
        <v>10</v>
      </c>
      <c r="C74" s="31" t="str">
        <f t="shared" si="24"/>
        <v>10新05</v>
      </c>
      <c r="D74" s="31"/>
      <c r="E74" s="32" t="str">
        <f>IFERROR(VLOOKUP($A74,#REF!,COLUMN(E74),FALSE),"")</f>
        <v/>
      </c>
      <c r="F74" s="34" t="str">
        <f>IFERROR(VLOOKUP($A74,#REF!,COLUMN(F74),FALSE),"")</f>
        <v/>
      </c>
      <c r="G74" s="35" t="str">
        <f>IFERROR(VLOOKUP($A74,#REF!,COLUMN(G74),FALSE),"")</f>
        <v/>
      </c>
      <c r="H74" s="36" t="str">
        <f>IFERROR(VLOOKUP($A74,#REF!,COLUMN(H74),FALSE),"")</f>
        <v/>
      </c>
      <c r="I74" s="34" t="str">
        <f>IFERROR(VLOOKUP($A74,#REF!,COLUMN(I74),FALSE),"")</f>
        <v/>
      </c>
      <c r="J74" s="35" t="str">
        <f>IFERROR(VLOOKUP($A74,#REF!,COLUMN(J74),FALSE),"")</f>
        <v/>
      </c>
      <c r="K74" s="36" t="str">
        <f>IFERROR(VLOOKUP($A74,#REF!,COLUMN(K74),FALSE),"")</f>
        <v/>
      </c>
      <c r="L74" s="34" t="str">
        <f>IFERROR(VLOOKUP($A74,#REF!,COLUMN(L74),FALSE),"")</f>
        <v/>
      </c>
      <c r="M74" s="35" t="str">
        <f>IFERROR(VLOOKUP($A74,#REF!,COLUMN(M74),FALSE),"")</f>
        <v/>
      </c>
      <c r="N74" s="36" t="str">
        <f>IFERROR(VLOOKUP($A74,#REF!,COLUMN(N74),FALSE),"")</f>
        <v/>
      </c>
      <c r="O74" s="34" t="str">
        <f>IFERROR(VLOOKUP($A74,#REF!,COLUMN(O74),FALSE),"")</f>
        <v/>
      </c>
      <c r="P74" s="35" t="str">
        <f>IFERROR(VLOOKUP($A74,#REF!,COLUMN(P74),FALSE),"")</f>
        <v/>
      </c>
      <c r="Q74" s="35" t="str">
        <f>IFERROR(VLOOKUP($A74,#REF!,COLUMN(Q74),FALSE),"")</f>
        <v/>
      </c>
      <c r="R74" s="35" t="str">
        <f>IFERROR(VLOOKUP($A74,#REF!,COLUMN(R74),FALSE),"")</f>
        <v/>
      </c>
      <c r="S74" s="35" t="str">
        <f>IFERROR(VLOOKUP($A74,#REF!,COLUMN(S74),FALSE),"")</f>
        <v/>
      </c>
      <c r="T74" s="35" t="str">
        <f>IFERROR(VLOOKUP($A74,#REF!,COLUMN(T74),FALSE),"")</f>
        <v/>
      </c>
      <c r="U74" s="35" t="str">
        <f>IFERROR(VLOOKUP($A74,#REF!,COLUMN(U74),FALSE),"")</f>
        <v/>
      </c>
      <c r="V74" s="35" t="str">
        <f>IFERROR(VLOOKUP($A74,#REF!,COLUMN(V74),FALSE),"")</f>
        <v/>
      </c>
      <c r="W74" s="35" t="str">
        <f>IFERROR(VLOOKUP($A74,#REF!,COLUMN(W74),FALSE),"")</f>
        <v/>
      </c>
      <c r="X74" s="35" t="str">
        <f>IFERROR(VLOOKUP($A74,#REF!,COLUMN(X74),FALSE),"")</f>
        <v/>
      </c>
      <c r="Y74" s="35" t="str">
        <f>IFERROR(VLOOKUP($A74,#REF!,COLUMN(Y74),FALSE),"")</f>
        <v/>
      </c>
      <c r="Z74" s="36" t="str">
        <f>IFERROR(VLOOKUP($A74,#REF!,COLUMN(Z74),FALSE),"")</f>
        <v/>
      </c>
      <c r="AA74" s="33" t="str">
        <f>IFERROR(VLOOKUP($A74,#REF!,COLUMN(AA74),FALSE),"")</f>
        <v/>
      </c>
      <c r="AB74" s="34" t="str">
        <f>IFERROR(VLOOKUP($A74,#REF!,COLUMN(AB74),FALSE),"")</f>
        <v/>
      </c>
      <c r="AC74" s="32"/>
      <c r="AD74" s="32" t="s">
        <v>213</v>
      </c>
      <c r="AE74" s="32" t="str">
        <f>IFERROR(VLOOKUP($A74,#REF!,COLUMN(AE74)-2,FALSE),"")</f>
        <v/>
      </c>
      <c r="AF74" t="str">
        <f>IFERROR(VLOOKUP($A74,#REF!,32,FALSE),"")</f>
        <v/>
      </c>
      <c r="AG74" t="str">
        <f>IFERROR(VLOOKUP($A74,'[1]水分AB CHK'!$B$13:$I$123,6,FALSE),"")</f>
        <v/>
      </c>
    </row>
    <row r="75" spans="1:33" ht="39" customHeight="1">
      <c r="A75" s="56" t="s">
        <v>129</v>
      </c>
      <c r="B75" s="41" t="str">
        <f t="shared" si="25"/>
        <v>10</v>
      </c>
      <c r="C75" s="31" t="str">
        <f t="shared" si="24"/>
        <v>10新05</v>
      </c>
      <c r="D75" s="31"/>
      <c r="E75" s="32" t="str">
        <f>IFERROR(VLOOKUP($A75,#REF!,COLUMN(E75),FALSE),"")</f>
        <v/>
      </c>
      <c r="F75" s="34" t="str">
        <f t="shared" ref="F75:AB75" si="26">F74</f>
        <v/>
      </c>
      <c r="G75" s="35" t="str">
        <f t="shared" si="26"/>
        <v/>
      </c>
      <c r="H75" s="36" t="str">
        <f t="shared" si="26"/>
        <v/>
      </c>
      <c r="I75" s="34" t="str">
        <f t="shared" si="26"/>
        <v/>
      </c>
      <c r="J75" s="35" t="str">
        <f t="shared" si="26"/>
        <v/>
      </c>
      <c r="K75" s="36" t="str">
        <f t="shared" si="26"/>
        <v/>
      </c>
      <c r="L75" s="34" t="str">
        <f t="shared" si="26"/>
        <v/>
      </c>
      <c r="M75" s="35" t="str">
        <f t="shared" si="26"/>
        <v/>
      </c>
      <c r="N75" s="36" t="str">
        <f t="shared" si="26"/>
        <v/>
      </c>
      <c r="O75" s="34" t="str">
        <f t="shared" si="26"/>
        <v/>
      </c>
      <c r="P75" s="35" t="str">
        <f t="shared" si="26"/>
        <v/>
      </c>
      <c r="Q75" s="35" t="str">
        <f t="shared" si="26"/>
        <v/>
      </c>
      <c r="R75" s="35" t="str">
        <f t="shared" si="26"/>
        <v/>
      </c>
      <c r="S75" s="35" t="str">
        <f t="shared" si="26"/>
        <v/>
      </c>
      <c r="T75" s="35" t="str">
        <f t="shared" si="26"/>
        <v/>
      </c>
      <c r="U75" s="35" t="str">
        <f t="shared" si="26"/>
        <v/>
      </c>
      <c r="V75" s="35" t="str">
        <f t="shared" si="26"/>
        <v/>
      </c>
      <c r="W75" s="35" t="str">
        <f t="shared" si="26"/>
        <v/>
      </c>
      <c r="X75" s="35" t="str">
        <f t="shared" si="26"/>
        <v/>
      </c>
      <c r="Y75" s="35" t="str">
        <f t="shared" si="26"/>
        <v/>
      </c>
      <c r="Z75" s="36" t="str">
        <f t="shared" si="26"/>
        <v/>
      </c>
      <c r="AA75" s="33" t="str">
        <f t="shared" si="26"/>
        <v/>
      </c>
      <c r="AB75" s="34" t="str">
        <f t="shared" si="26"/>
        <v/>
      </c>
      <c r="AC75" s="32"/>
      <c r="AD75" s="32" t="s">
        <v>215</v>
      </c>
      <c r="AE75" s="32" t="str">
        <f>IFERROR(VLOOKUP($A75,#REF!,31,FALSE),"")</f>
        <v/>
      </c>
      <c r="AF75" t="str">
        <f>IFERROR(VLOOKUP($A75,#REF!,32,FALSE),"")</f>
        <v/>
      </c>
      <c r="AG75" t="str">
        <f>IFERROR(VLOOKUP($A75,'[1]水分AB CHK'!$B$13:$I$123,6,FALSE),"")</f>
        <v/>
      </c>
    </row>
    <row r="76" spans="1:33" ht="39" customHeight="1">
      <c r="A76" s="56"/>
      <c r="B76" s="41" t="str">
        <f t="shared" si="25"/>
        <v/>
      </c>
      <c r="C76" s="31" t="str">
        <f t="shared" si="24"/>
        <v/>
      </c>
      <c r="D76" s="31"/>
      <c r="E76" s="32" t="str">
        <f>IFERROR(VLOOKUP($A76,#REF!,COLUMN(E76),FALSE),"")</f>
        <v/>
      </c>
      <c r="F76" s="34" t="str">
        <f t="shared" ref="F76:AB76" si="27">IF(F75=FALSE,F74,"")</f>
        <v/>
      </c>
      <c r="G76" s="35" t="str">
        <f t="shared" si="27"/>
        <v/>
      </c>
      <c r="H76" s="36" t="str">
        <f t="shared" si="27"/>
        <v/>
      </c>
      <c r="I76" s="34" t="str">
        <f t="shared" si="27"/>
        <v/>
      </c>
      <c r="J76" s="35" t="str">
        <f t="shared" si="27"/>
        <v/>
      </c>
      <c r="K76" s="36" t="str">
        <f t="shared" si="27"/>
        <v/>
      </c>
      <c r="L76" s="34" t="str">
        <f t="shared" si="27"/>
        <v/>
      </c>
      <c r="M76" s="35" t="str">
        <f t="shared" si="27"/>
        <v/>
      </c>
      <c r="N76" s="36" t="str">
        <f t="shared" si="27"/>
        <v/>
      </c>
      <c r="O76" s="34" t="str">
        <f t="shared" si="27"/>
        <v/>
      </c>
      <c r="P76" s="35" t="str">
        <f t="shared" si="27"/>
        <v/>
      </c>
      <c r="Q76" s="35" t="str">
        <f t="shared" si="27"/>
        <v/>
      </c>
      <c r="R76" s="35" t="str">
        <f t="shared" si="27"/>
        <v/>
      </c>
      <c r="S76" s="35" t="str">
        <f t="shared" si="27"/>
        <v/>
      </c>
      <c r="T76" s="35" t="str">
        <f t="shared" si="27"/>
        <v/>
      </c>
      <c r="U76" s="35" t="str">
        <f t="shared" si="27"/>
        <v/>
      </c>
      <c r="V76" s="35" t="str">
        <f t="shared" si="27"/>
        <v/>
      </c>
      <c r="W76" s="35" t="str">
        <f t="shared" si="27"/>
        <v/>
      </c>
      <c r="X76" s="35" t="str">
        <f t="shared" si="27"/>
        <v/>
      </c>
      <c r="Y76" s="35" t="str">
        <f t="shared" si="27"/>
        <v/>
      </c>
      <c r="Z76" s="36" t="str">
        <f t="shared" si="27"/>
        <v/>
      </c>
      <c r="AA76" s="33" t="str">
        <f t="shared" si="27"/>
        <v/>
      </c>
      <c r="AB76" s="34" t="str">
        <f t="shared" si="27"/>
        <v/>
      </c>
      <c r="AC76" s="32"/>
      <c r="AD76" s="32" t="s">
        <v>213</v>
      </c>
      <c r="AE76" s="32" t="str">
        <f>IFERROR(VLOOKUP($A76,#REF!,31,FALSE),"")</f>
        <v/>
      </c>
      <c r="AF76" t="str">
        <f>IFERROR(VLOOKUP($A76,#REF!,32,FALSE),"")</f>
        <v/>
      </c>
      <c r="AG76" t="str">
        <f>IFERROR(VLOOKUP($A76,'[1]水分AB CHK'!$B$13:$I$123,6,FALSE),"")</f>
        <v/>
      </c>
    </row>
    <row r="77" spans="1:33" ht="39" customHeight="1">
      <c r="A77" s="56"/>
      <c r="B77" s="41" t="str">
        <f t="shared" si="25"/>
        <v/>
      </c>
      <c r="C77" s="31" t="str">
        <f t="shared" si="24"/>
        <v/>
      </c>
      <c r="D77" s="31"/>
      <c r="E77" s="32" t="str">
        <f>IFERROR(VLOOKUP($A77,#REF!,COLUMN(E77),FALSE),"")</f>
        <v/>
      </c>
      <c r="F77" s="34" t="str">
        <f>IFERROR(VLOOKUP($A77,#REF!,COLUMN(F77)-2,FALSE),"")</f>
        <v/>
      </c>
      <c r="G77" s="35" t="str">
        <f>IFERROR(VLOOKUP($A77,#REF!,COLUMN(G77)-2,FALSE),"")</f>
        <v/>
      </c>
      <c r="H77" s="36" t="str">
        <f>IFERROR(VLOOKUP($A77,#REF!,COLUMN(H77)-2,FALSE),"")</f>
        <v/>
      </c>
      <c r="I77" s="34" t="str">
        <f>IFERROR(VLOOKUP($A77,#REF!,COLUMN(I77)-2,FALSE),"")</f>
        <v/>
      </c>
      <c r="J77" s="35" t="str">
        <f>IFERROR(VLOOKUP($A77,#REF!,COLUMN(J77)-2,FALSE),"")</f>
        <v/>
      </c>
      <c r="K77" s="36" t="str">
        <f>IFERROR(VLOOKUP($A77,#REF!,COLUMN(K77)-2,FALSE),"")</f>
        <v/>
      </c>
      <c r="L77" s="34" t="str">
        <f>IFERROR(VLOOKUP($A77,#REF!,COLUMN(L77)-2,FALSE),"")</f>
        <v/>
      </c>
      <c r="M77" s="35" t="str">
        <f>IFERROR(VLOOKUP($A77,#REF!,COLUMN(M77)-2,FALSE),"")</f>
        <v/>
      </c>
      <c r="N77" s="36" t="str">
        <f>IFERROR(VLOOKUP($A77,#REF!,COLUMN(N77)-2,FALSE),"")</f>
        <v/>
      </c>
      <c r="O77" s="34" t="str">
        <f>IFERROR(VLOOKUP($A77,#REF!,COLUMN(O77)-2,FALSE),"")</f>
        <v/>
      </c>
      <c r="P77" s="35" t="str">
        <f>IFERROR(VLOOKUP($A77,#REF!,COLUMN(P77)-2,FALSE),"")</f>
        <v/>
      </c>
      <c r="Q77" s="35" t="str">
        <f>IFERROR(VLOOKUP($A77,#REF!,COLUMN(Q77)-2,FALSE),"")</f>
        <v/>
      </c>
      <c r="R77" s="35" t="str">
        <f>IFERROR(VLOOKUP($A77,#REF!,COLUMN(R77)-2,FALSE),"")</f>
        <v/>
      </c>
      <c r="S77" s="35" t="str">
        <f>IFERROR(VLOOKUP($A77,#REF!,COLUMN(S77)-2,FALSE),"")</f>
        <v/>
      </c>
      <c r="T77" s="35" t="str">
        <f>IFERROR(VLOOKUP($A77,#REF!,COLUMN(T77)-2,FALSE),"")</f>
        <v/>
      </c>
      <c r="U77" s="35" t="str">
        <f>IFERROR(VLOOKUP($A77,#REF!,COLUMN(U77)-2,FALSE),"")</f>
        <v/>
      </c>
      <c r="V77" s="35" t="str">
        <f>IFERROR(VLOOKUP($A77,#REF!,COLUMN(V77)-2,FALSE),"")</f>
        <v/>
      </c>
      <c r="W77" s="35" t="str">
        <f>IFERROR(VLOOKUP($A77,#REF!,COLUMN(W77)-2,FALSE),"")</f>
        <v/>
      </c>
      <c r="X77" s="35" t="str">
        <f>IFERROR(VLOOKUP($A77,#REF!,COLUMN(X77)-2,FALSE),"")</f>
        <v/>
      </c>
      <c r="Y77" s="35" t="str">
        <f>IFERROR(VLOOKUP($A77,#REF!,COLUMN(Y77)-2,FALSE),"")</f>
        <v/>
      </c>
      <c r="Z77" s="36" t="str">
        <f>IFERROR(VLOOKUP($A77,#REF!,COLUMN(Z77)-2,FALSE),"")</f>
        <v/>
      </c>
      <c r="AA77" s="33" t="str">
        <f>IFERROR(VLOOKUP($A77,#REF!,COLUMN(AA77)-2,FALSE),"")</f>
        <v/>
      </c>
      <c r="AB77" s="34" t="str">
        <f>IFERROR(VLOOKUP($A77,#REF!,COLUMN(AB77)-2,FALSE),"")</f>
        <v/>
      </c>
      <c r="AC77" s="32"/>
      <c r="AD77" s="32" t="s">
        <v>213</v>
      </c>
      <c r="AE77" s="32" t="str">
        <f>IFERROR(VLOOKUP($A77,#REF!,COLUMN(AE77)-2,FALSE),"")</f>
        <v/>
      </c>
      <c r="AF77" t="str">
        <f>IFERROR(VLOOKUP($A77,#REF!,32,FALSE),"")</f>
        <v/>
      </c>
      <c r="AG77" t="str">
        <f>IFERROR(VLOOKUP($A77,'[1]水分AB CHK'!$B$13:$I$123,6,FALSE),"")</f>
        <v/>
      </c>
    </row>
    <row r="78" spans="1:33" ht="39" customHeight="1">
      <c r="A78" s="56" t="s">
        <v>104</v>
      </c>
      <c r="B78" s="41" t="str">
        <f t="shared" si="25"/>
        <v>10</v>
      </c>
      <c r="C78" s="31" t="str">
        <f t="shared" si="24"/>
        <v>10新06</v>
      </c>
      <c r="D78" s="31"/>
      <c r="E78" s="32" t="str">
        <f>IFERROR(VLOOKUP($A78,#REF!,COLUMN(E78),FALSE),"")</f>
        <v/>
      </c>
      <c r="F78" s="34" t="str">
        <f>IFERROR(VLOOKUP($A78,#REF!,COLUMN(F78)-2,FALSE),"")</f>
        <v/>
      </c>
      <c r="G78" s="35" t="str">
        <f>IFERROR(VLOOKUP($A78,#REF!,COLUMN(G78)-2,FALSE),"")</f>
        <v/>
      </c>
      <c r="H78" s="36" t="str">
        <f>IFERROR(VLOOKUP($A78,#REF!,COLUMN(H78)-2,FALSE),"")</f>
        <v/>
      </c>
      <c r="I78" s="34" t="str">
        <f>IFERROR(VLOOKUP($A78,#REF!,COLUMN(I78)-2,FALSE),"")</f>
        <v/>
      </c>
      <c r="J78" s="35" t="str">
        <f>IFERROR(VLOOKUP($A78,#REF!,COLUMN(J78)-2,FALSE),"")</f>
        <v/>
      </c>
      <c r="K78" s="36" t="str">
        <f>IFERROR(VLOOKUP($A78,#REF!,COLUMN(K78)-2,FALSE),"")</f>
        <v/>
      </c>
      <c r="L78" s="34" t="str">
        <f>IFERROR(VLOOKUP($A78,#REF!,COLUMN(L78)-2,FALSE),"")</f>
        <v/>
      </c>
      <c r="M78" s="35" t="str">
        <f>IFERROR(VLOOKUP($A78,#REF!,COLUMN(M78)-2,FALSE),"")</f>
        <v/>
      </c>
      <c r="N78" s="36" t="str">
        <f>IFERROR(VLOOKUP($A78,#REF!,COLUMN(N78)-2,FALSE),"")</f>
        <v/>
      </c>
      <c r="O78" s="34" t="str">
        <f>IFERROR(VLOOKUP($A78,#REF!,COLUMN(O78)-2,FALSE),"")</f>
        <v/>
      </c>
      <c r="P78" s="35" t="str">
        <f>IFERROR(VLOOKUP($A78,#REF!,COLUMN(P78)-2,FALSE),"")</f>
        <v/>
      </c>
      <c r="Q78" s="35" t="str">
        <f>IFERROR(VLOOKUP($A78,#REF!,COLUMN(Q78)-2,FALSE),"")</f>
        <v/>
      </c>
      <c r="R78" s="35" t="str">
        <f>IFERROR(VLOOKUP($A78,#REF!,COLUMN(R78)-2,FALSE),"")</f>
        <v/>
      </c>
      <c r="S78" s="35" t="str">
        <f>IFERROR(VLOOKUP($A78,#REF!,COLUMN(S78)-2,FALSE),"")</f>
        <v/>
      </c>
      <c r="T78" s="35" t="str">
        <f>IFERROR(VLOOKUP($A78,#REF!,COLUMN(T78)-2,FALSE),"")</f>
        <v/>
      </c>
      <c r="U78" s="35" t="str">
        <f>IFERROR(VLOOKUP($A78,#REF!,COLUMN(U78)-2,FALSE),"")</f>
        <v/>
      </c>
      <c r="V78" s="35" t="str">
        <f>IFERROR(VLOOKUP($A78,#REF!,COLUMN(V78)-2,FALSE),"")</f>
        <v/>
      </c>
      <c r="W78" s="35" t="str">
        <f>IFERROR(VLOOKUP($A78,#REF!,COLUMN(W78)-2,FALSE),"")</f>
        <v/>
      </c>
      <c r="X78" s="35" t="str">
        <f>IFERROR(VLOOKUP($A78,#REF!,COLUMN(X78)-2,FALSE),"")</f>
        <v/>
      </c>
      <c r="Y78" s="35" t="str">
        <f>IFERROR(VLOOKUP($A78,#REF!,COLUMN(Y78)-2,FALSE),"")</f>
        <v/>
      </c>
      <c r="Z78" s="36" t="str">
        <f>IFERROR(VLOOKUP($A78,#REF!,COLUMN(Z78)-2,FALSE),"")</f>
        <v/>
      </c>
      <c r="AA78" s="33" t="str">
        <f>IFERROR(VLOOKUP($A78,#REF!,COLUMN(AA78)-2,FALSE),"")</f>
        <v/>
      </c>
      <c r="AB78" s="34" t="str">
        <f>IFERROR(VLOOKUP($A78,#REF!,COLUMN(AB78)-2,FALSE),"")</f>
        <v/>
      </c>
      <c r="AC78" s="32"/>
      <c r="AD78" s="32" t="s">
        <v>213</v>
      </c>
      <c r="AE78" s="32" t="str">
        <f>IFERROR(VLOOKUP($A78,#REF!,COLUMN(AE78)-2,FALSE),"")</f>
        <v/>
      </c>
      <c r="AF78" t="str">
        <f>IFERROR(VLOOKUP($A78,#REF!,32,FALSE),"")</f>
        <v/>
      </c>
      <c r="AG78" t="str">
        <f>IFERROR(VLOOKUP($A78,'[1]水分AB CHK'!$B$13:$I$123,6,FALSE),"")</f>
        <v/>
      </c>
    </row>
    <row r="79" spans="1:33" ht="39" customHeight="1">
      <c r="A79" s="56" t="s">
        <v>194</v>
      </c>
      <c r="B79" s="41" t="str">
        <f t="shared" si="25"/>
        <v>10</v>
      </c>
      <c r="C79" s="31" t="str">
        <f t="shared" si="24"/>
        <v>10新06</v>
      </c>
      <c r="D79" s="31"/>
      <c r="E79" s="32" t="str">
        <f>IFERROR(VLOOKUP($A79,#REF!,COLUMN(E79),FALSE),"")</f>
        <v/>
      </c>
      <c r="F79" s="34" t="str">
        <f>IFERROR(VLOOKUP($A79,#REF!,COLUMN(F79),FALSE),"")</f>
        <v/>
      </c>
      <c r="G79" s="35" t="str">
        <f>IFERROR(VLOOKUP($A79,#REF!,COLUMN(G79),FALSE),"")</f>
        <v/>
      </c>
      <c r="H79" s="36" t="str">
        <f>IFERROR(VLOOKUP($A79,#REF!,COLUMN(H79),FALSE),"")</f>
        <v/>
      </c>
      <c r="I79" s="34" t="str">
        <f>IFERROR(VLOOKUP($A79,#REF!,COLUMN(I79),FALSE),"")</f>
        <v/>
      </c>
      <c r="J79" s="35" t="str">
        <f>IFERROR(VLOOKUP($A79,#REF!,COLUMN(J79),FALSE),"")</f>
        <v/>
      </c>
      <c r="K79" s="36" t="str">
        <f>IFERROR(VLOOKUP($A79,#REF!,COLUMN(K79),FALSE),"")</f>
        <v/>
      </c>
      <c r="L79" s="34" t="str">
        <f>IFERROR(VLOOKUP($A79,#REF!,COLUMN(L79),FALSE),"")</f>
        <v/>
      </c>
      <c r="M79" s="35" t="str">
        <f>IFERROR(VLOOKUP($A79,#REF!,COLUMN(M79),FALSE),"")</f>
        <v/>
      </c>
      <c r="N79" s="36" t="str">
        <f>IFERROR(VLOOKUP($A79,#REF!,COLUMN(N79),FALSE),"")</f>
        <v/>
      </c>
      <c r="O79" s="34" t="str">
        <f>IFERROR(VLOOKUP($A79,#REF!,COLUMN(O79),FALSE),"")</f>
        <v/>
      </c>
      <c r="P79" s="35" t="str">
        <f>IFERROR(VLOOKUP($A79,#REF!,COLUMN(P79),FALSE),"")</f>
        <v/>
      </c>
      <c r="Q79" s="35" t="str">
        <f>IFERROR(VLOOKUP($A79,#REF!,COLUMN(Q79),FALSE),"")</f>
        <v/>
      </c>
      <c r="R79" s="35" t="str">
        <f>IFERROR(VLOOKUP($A79,#REF!,COLUMN(R79),FALSE),"")</f>
        <v/>
      </c>
      <c r="S79" s="35" t="str">
        <f>IFERROR(VLOOKUP($A79,#REF!,COLUMN(S79),FALSE),"")</f>
        <v/>
      </c>
      <c r="T79" s="35" t="str">
        <f>IFERROR(VLOOKUP($A79,#REF!,COLUMN(T79),FALSE),"")</f>
        <v/>
      </c>
      <c r="U79" s="35" t="str">
        <f>IFERROR(VLOOKUP($A79,#REF!,COLUMN(U79),FALSE),"")</f>
        <v/>
      </c>
      <c r="V79" s="35" t="str">
        <f>IFERROR(VLOOKUP($A79,#REF!,COLUMN(V79),FALSE),"")</f>
        <v/>
      </c>
      <c r="W79" s="35" t="str">
        <f>IFERROR(VLOOKUP($A79,#REF!,COLUMN(W79),FALSE),"")</f>
        <v/>
      </c>
      <c r="X79" s="35" t="str">
        <f>IFERROR(VLOOKUP($A79,#REF!,COLUMN(X79),FALSE),"")</f>
        <v/>
      </c>
      <c r="Y79" s="35" t="str">
        <f>IFERROR(VLOOKUP($A79,#REF!,COLUMN(Y79),FALSE),"")</f>
        <v/>
      </c>
      <c r="Z79" s="36" t="str">
        <f>IFERROR(VLOOKUP($A79,#REF!,COLUMN(Z79),FALSE),"")</f>
        <v/>
      </c>
      <c r="AA79" s="33" t="str">
        <f>IFERROR(VLOOKUP($A79,#REF!,COLUMN(AA79),FALSE),"")</f>
        <v/>
      </c>
      <c r="AB79" s="34" t="str">
        <f>IFERROR(VLOOKUP($A79,#REF!,COLUMN(AB79),FALSE),"")</f>
        <v/>
      </c>
      <c r="AC79" s="32"/>
      <c r="AD79" s="32" t="s">
        <v>213</v>
      </c>
      <c r="AE79" s="32" t="str">
        <f>IFERROR(VLOOKUP($A79,#REF!,COLUMN(AE79)-2,FALSE),"")</f>
        <v/>
      </c>
      <c r="AF79" t="str">
        <f>IFERROR(VLOOKUP($A79,#REF!,32,FALSE),"")</f>
        <v/>
      </c>
      <c r="AG79" t="str">
        <f>IFERROR(VLOOKUP($A79,'[1]水分AB CHK'!$B$13:$I$123,6,FALSE),"")</f>
        <v/>
      </c>
    </row>
    <row r="80" spans="1:33" ht="39" customHeight="1">
      <c r="A80" s="56" t="s">
        <v>130</v>
      </c>
      <c r="B80" s="41" t="str">
        <f t="shared" si="25"/>
        <v>10</v>
      </c>
      <c r="C80" s="31" t="str">
        <f t="shared" si="24"/>
        <v>10新06</v>
      </c>
      <c r="D80" s="31"/>
      <c r="E80" s="32" t="str">
        <f>IFERROR(VLOOKUP($A80,#REF!,COLUMN(E80),FALSE),"")</f>
        <v/>
      </c>
      <c r="F80" s="34" t="str">
        <f t="shared" ref="F80:AB80" si="28">F79</f>
        <v/>
      </c>
      <c r="G80" s="35" t="str">
        <f t="shared" si="28"/>
        <v/>
      </c>
      <c r="H80" s="36" t="str">
        <f t="shared" si="28"/>
        <v/>
      </c>
      <c r="I80" s="34" t="str">
        <f t="shared" si="28"/>
        <v/>
      </c>
      <c r="J80" s="35" t="str">
        <f t="shared" si="28"/>
        <v/>
      </c>
      <c r="K80" s="36" t="str">
        <f t="shared" si="28"/>
        <v/>
      </c>
      <c r="L80" s="34" t="str">
        <f t="shared" si="28"/>
        <v/>
      </c>
      <c r="M80" s="35" t="str">
        <f t="shared" si="28"/>
        <v/>
      </c>
      <c r="N80" s="36" t="str">
        <f t="shared" si="28"/>
        <v/>
      </c>
      <c r="O80" s="34" t="str">
        <f t="shared" si="28"/>
        <v/>
      </c>
      <c r="P80" s="35" t="str">
        <f t="shared" si="28"/>
        <v/>
      </c>
      <c r="Q80" s="35" t="str">
        <f t="shared" si="28"/>
        <v/>
      </c>
      <c r="R80" s="35" t="str">
        <f t="shared" si="28"/>
        <v/>
      </c>
      <c r="S80" s="35" t="str">
        <f t="shared" si="28"/>
        <v/>
      </c>
      <c r="T80" s="35" t="str">
        <f t="shared" si="28"/>
        <v/>
      </c>
      <c r="U80" s="35" t="str">
        <f t="shared" si="28"/>
        <v/>
      </c>
      <c r="V80" s="35" t="str">
        <f t="shared" si="28"/>
        <v/>
      </c>
      <c r="W80" s="35" t="str">
        <f t="shared" si="28"/>
        <v/>
      </c>
      <c r="X80" s="35" t="str">
        <f t="shared" si="28"/>
        <v/>
      </c>
      <c r="Y80" s="35" t="str">
        <f t="shared" si="28"/>
        <v/>
      </c>
      <c r="Z80" s="36" t="str">
        <f t="shared" si="28"/>
        <v/>
      </c>
      <c r="AA80" s="33" t="str">
        <f t="shared" si="28"/>
        <v/>
      </c>
      <c r="AB80" s="34" t="str">
        <f t="shared" si="28"/>
        <v/>
      </c>
      <c r="AC80" s="32"/>
      <c r="AD80" s="32" t="s">
        <v>215</v>
      </c>
      <c r="AE80" s="32" t="str">
        <f>IFERROR(VLOOKUP($A80,#REF!,31,FALSE),"")</f>
        <v/>
      </c>
      <c r="AF80" t="str">
        <f>IFERROR(VLOOKUP($A80,#REF!,32,FALSE),"")</f>
        <v/>
      </c>
      <c r="AG80" t="str">
        <f>IFERROR(VLOOKUP($A80,'[1]水分AB CHK'!$B$13:$I$123,6,FALSE),"")</f>
        <v/>
      </c>
    </row>
    <row r="81" spans="1:33" ht="39" customHeight="1">
      <c r="A81" s="56"/>
      <c r="B81" s="41" t="str">
        <f t="shared" si="25"/>
        <v/>
      </c>
      <c r="C81" s="31" t="str">
        <f t="shared" si="24"/>
        <v/>
      </c>
      <c r="D81" s="31"/>
      <c r="E81" s="32" t="str">
        <f>IFERROR(VLOOKUP($A81,#REF!,COLUMN(E81),FALSE),"")</f>
        <v/>
      </c>
      <c r="F81" s="34" t="str">
        <f t="shared" ref="F81:AB81" si="29">IF(F80=FALSE,F79,"")</f>
        <v/>
      </c>
      <c r="G81" s="35" t="str">
        <f t="shared" si="29"/>
        <v/>
      </c>
      <c r="H81" s="36" t="str">
        <f t="shared" si="29"/>
        <v/>
      </c>
      <c r="I81" s="34" t="str">
        <f t="shared" si="29"/>
        <v/>
      </c>
      <c r="J81" s="35" t="str">
        <f t="shared" si="29"/>
        <v/>
      </c>
      <c r="K81" s="36" t="str">
        <f t="shared" si="29"/>
        <v/>
      </c>
      <c r="L81" s="34" t="str">
        <f t="shared" si="29"/>
        <v/>
      </c>
      <c r="M81" s="35" t="str">
        <f t="shared" si="29"/>
        <v/>
      </c>
      <c r="N81" s="36" t="str">
        <f t="shared" si="29"/>
        <v/>
      </c>
      <c r="O81" s="34" t="str">
        <f t="shared" si="29"/>
        <v/>
      </c>
      <c r="P81" s="35" t="str">
        <f t="shared" si="29"/>
        <v/>
      </c>
      <c r="Q81" s="35" t="str">
        <f t="shared" si="29"/>
        <v/>
      </c>
      <c r="R81" s="35" t="str">
        <f t="shared" si="29"/>
        <v/>
      </c>
      <c r="S81" s="35" t="str">
        <f t="shared" si="29"/>
        <v/>
      </c>
      <c r="T81" s="35" t="str">
        <f t="shared" si="29"/>
        <v/>
      </c>
      <c r="U81" s="35" t="str">
        <f t="shared" si="29"/>
        <v/>
      </c>
      <c r="V81" s="35" t="str">
        <f t="shared" si="29"/>
        <v/>
      </c>
      <c r="W81" s="35" t="str">
        <f t="shared" si="29"/>
        <v/>
      </c>
      <c r="X81" s="35" t="str">
        <f t="shared" si="29"/>
        <v/>
      </c>
      <c r="Y81" s="35" t="str">
        <f t="shared" si="29"/>
        <v/>
      </c>
      <c r="Z81" s="36" t="str">
        <f t="shared" si="29"/>
        <v/>
      </c>
      <c r="AA81" s="33" t="str">
        <f t="shared" si="29"/>
        <v/>
      </c>
      <c r="AB81" s="34" t="str">
        <f t="shared" si="29"/>
        <v/>
      </c>
      <c r="AC81" s="32"/>
      <c r="AD81" s="32" t="s">
        <v>213</v>
      </c>
      <c r="AE81" s="32" t="str">
        <f>IFERROR(VLOOKUP($A81,#REF!,31,FALSE),"")</f>
        <v/>
      </c>
      <c r="AF81" t="str">
        <f>IFERROR(VLOOKUP($A81,#REF!,32,FALSE),"")</f>
        <v/>
      </c>
      <c r="AG81" t="str">
        <f>IFERROR(VLOOKUP($A81,'[1]水分AB CHK'!$B$13:$I$123,6,FALSE),"")</f>
        <v/>
      </c>
    </row>
    <row r="82" spans="1:33" ht="39" customHeight="1">
      <c r="A82" s="56"/>
      <c r="B82" s="41" t="str">
        <f t="shared" si="25"/>
        <v/>
      </c>
      <c r="C82" s="31" t="str">
        <f t="shared" si="24"/>
        <v/>
      </c>
      <c r="D82" s="31"/>
      <c r="E82" s="32" t="str">
        <f>IFERROR(VLOOKUP($A82,#REF!,COLUMN(E82),FALSE),"")</f>
        <v/>
      </c>
      <c r="F82" s="34" t="str">
        <f>IFERROR(VLOOKUP($A82,#REF!,COLUMN(F82)-2,FALSE),"")</f>
        <v/>
      </c>
      <c r="G82" s="35" t="str">
        <f>IFERROR(VLOOKUP($A82,#REF!,COLUMN(G82)-2,FALSE),"")</f>
        <v/>
      </c>
      <c r="H82" s="36" t="str">
        <f>IFERROR(VLOOKUP($A82,#REF!,COLUMN(H82)-2,FALSE),"")</f>
        <v/>
      </c>
      <c r="I82" s="34" t="str">
        <f>IFERROR(VLOOKUP($A82,#REF!,COLUMN(I82)-2,FALSE),"")</f>
        <v/>
      </c>
      <c r="J82" s="35" t="str">
        <f>IFERROR(VLOOKUP($A82,#REF!,COLUMN(J82)-2,FALSE),"")</f>
        <v/>
      </c>
      <c r="K82" s="36" t="str">
        <f>IFERROR(VLOOKUP($A82,#REF!,COLUMN(K82)-2,FALSE),"")</f>
        <v/>
      </c>
      <c r="L82" s="34" t="str">
        <f>IFERROR(VLOOKUP($A82,#REF!,COLUMN(L82)-2,FALSE),"")</f>
        <v/>
      </c>
      <c r="M82" s="35" t="str">
        <f>IFERROR(VLOOKUP($A82,#REF!,COLUMN(M82)-2,FALSE),"")</f>
        <v/>
      </c>
      <c r="N82" s="36" t="str">
        <f>IFERROR(VLOOKUP($A82,#REF!,COLUMN(N82)-2,FALSE),"")</f>
        <v/>
      </c>
      <c r="O82" s="34" t="str">
        <f>IFERROR(VLOOKUP($A82,#REF!,COLUMN(O82)-2,FALSE),"")</f>
        <v/>
      </c>
      <c r="P82" s="35" t="str">
        <f>IFERROR(VLOOKUP($A82,#REF!,COLUMN(P82)-2,FALSE),"")</f>
        <v/>
      </c>
      <c r="Q82" s="35" t="str">
        <f>IFERROR(VLOOKUP($A82,#REF!,COLUMN(Q82)-2,FALSE),"")</f>
        <v/>
      </c>
      <c r="R82" s="35" t="str">
        <f>IFERROR(VLOOKUP($A82,#REF!,COLUMN(R82)-2,FALSE),"")</f>
        <v/>
      </c>
      <c r="S82" s="35" t="str">
        <f>IFERROR(VLOOKUP($A82,#REF!,COLUMN(S82)-2,FALSE),"")</f>
        <v/>
      </c>
      <c r="T82" s="35" t="str">
        <f>IFERROR(VLOOKUP($A82,#REF!,COLUMN(T82)-2,FALSE),"")</f>
        <v/>
      </c>
      <c r="U82" s="35" t="str">
        <f>IFERROR(VLOOKUP($A82,#REF!,COLUMN(U82)-2,FALSE),"")</f>
        <v/>
      </c>
      <c r="V82" s="35" t="str">
        <f>IFERROR(VLOOKUP($A82,#REF!,COLUMN(V82)-2,FALSE),"")</f>
        <v/>
      </c>
      <c r="W82" s="35" t="str">
        <f>IFERROR(VLOOKUP($A82,#REF!,COLUMN(W82)-2,FALSE),"")</f>
        <v/>
      </c>
      <c r="X82" s="35" t="str">
        <f>IFERROR(VLOOKUP($A82,#REF!,COLUMN(X82)-2,FALSE),"")</f>
        <v/>
      </c>
      <c r="Y82" s="35" t="str">
        <f>IFERROR(VLOOKUP($A82,#REF!,COLUMN(Y82)-2,FALSE),"")</f>
        <v/>
      </c>
      <c r="Z82" s="36" t="str">
        <f>IFERROR(VLOOKUP($A82,#REF!,COLUMN(Z82)-2,FALSE),"")</f>
        <v/>
      </c>
      <c r="AA82" s="33" t="str">
        <f>IFERROR(VLOOKUP($A82,#REF!,COLUMN(AA82)-2,FALSE),"")</f>
        <v/>
      </c>
      <c r="AB82" s="34" t="str">
        <f>IFERROR(VLOOKUP($A82,#REF!,COLUMN(AB82)-2,FALSE),"")</f>
        <v/>
      </c>
      <c r="AC82" s="32"/>
      <c r="AD82" s="32" t="s">
        <v>213</v>
      </c>
      <c r="AE82" s="32" t="str">
        <f>IFERROR(VLOOKUP($A82,#REF!,COLUMN(AE82)-2,FALSE),"")</f>
        <v/>
      </c>
      <c r="AF82" t="str">
        <f>IFERROR(VLOOKUP($A82,#REF!,32,FALSE),"")</f>
        <v/>
      </c>
      <c r="AG82" t="str">
        <f>IFERROR(VLOOKUP($A82,'[1]水分AB CHK'!$B$13:$I$123,6,FALSE),"")</f>
        <v/>
      </c>
    </row>
    <row r="83" spans="1:33" ht="39" customHeight="1">
      <c r="A83" s="56" t="s">
        <v>105</v>
      </c>
      <c r="B83" s="41" t="str">
        <f t="shared" si="25"/>
        <v>10</v>
      </c>
      <c r="C83" s="31" t="str">
        <f t="shared" si="24"/>
        <v>10新07</v>
      </c>
      <c r="D83" s="31"/>
      <c r="E83" s="32" t="str">
        <f>IFERROR(VLOOKUP($A83,#REF!,COLUMN(E83),FALSE),"")</f>
        <v/>
      </c>
      <c r="F83" s="34" t="str">
        <f>IFERROR(VLOOKUP($A83,#REF!,COLUMN(F83)-2,FALSE),"")</f>
        <v/>
      </c>
      <c r="G83" s="35" t="str">
        <f>IFERROR(VLOOKUP($A83,#REF!,COLUMN(G83)-2,FALSE),"")</f>
        <v/>
      </c>
      <c r="H83" s="36" t="str">
        <f>IFERROR(VLOOKUP($A83,#REF!,COLUMN(H83)-2,FALSE),"")</f>
        <v/>
      </c>
      <c r="I83" s="34" t="str">
        <f>IFERROR(VLOOKUP($A83,#REF!,COLUMN(I83)-2,FALSE),"")</f>
        <v/>
      </c>
      <c r="J83" s="35" t="str">
        <f>IFERROR(VLOOKUP($A83,#REF!,COLUMN(J83)-2,FALSE),"")</f>
        <v/>
      </c>
      <c r="K83" s="36" t="str">
        <f>IFERROR(VLOOKUP($A83,#REF!,COLUMN(K83)-2,FALSE),"")</f>
        <v/>
      </c>
      <c r="L83" s="34" t="str">
        <f>IFERROR(VLOOKUP($A83,#REF!,COLUMN(L83)-2,FALSE),"")</f>
        <v/>
      </c>
      <c r="M83" s="35" t="str">
        <f>IFERROR(VLOOKUP($A83,#REF!,COLUMN(M83)-2,FALSE),"")</f>
        <v/>
      </c>
      <c r="N83" s="36" t="str">
        <f>IFERROR(VLOOKUP($A83,#REF!,COLUMN(N83)-2,FALSE),"")</f>
        <v/>
      </c>
      <c r="O83" s="34" t="str">
        <f>IFERROR(VLOOKUP($A83,#REF!,COLUMN(O83)-2,FALSE),"")</f>
        <v/>
      </c>
      <c r="P83" s="35" t="str">
        <f>IFERROR(VLOOKUP($A83,#REF!,COLUMN(P83)-2,FALSE),"")</f>
        <v/>
      </c>
      <c r="Q83" s="35" t="str">
        <f>IFERROR(VLOOKUP($A83,#REF!,COLUMN(Q83)-2,FALSE),"")</f>
        <v/>
      </c>
      <c r="R83" s="35" t="str">
        <f>IFERROR(VLOOKUP($A83,#REF!,COLUMN(R83)-2,FALSE),"")</f>
        <v/>
      </c>
      <c r="S83" s="35" t="str">
        <f>IFERROR(VLOOKUP($A83,#REF!,COLUMN(S83)-2,FALSE),"")</f>
        <v/>
      </c>
      <c r="T83" s="35" t="str">
        <f>IFERROR(VLOOKUP($A83,#REF!,COLUMN(T83)-2,FALSE),"")</f>
        <v/>
      </c>
      <c r="U83" s="35" t="str">
        <f>IFERROR(VLOOKUP($A83,#REF!,COLUMN(U83)-2,FALSE),"")</f>
        <v/>
      </c>
      <c r="V83" s="35" t="str">
        <f>IFERROR(VLOOKUP($A83,#REF!,COLUMN(V83)-2,FALSE),"")</f>
        <v/>
      </c>
      <c r="W83" s="35" t="str">
        <f>IFERROR(VLOOKUP($A83,#REF!,COLUMN(W83)-2,FALSE),"")</f>
        <v/>
      </c>
      <c r="X83" s="35" t="str">
        <f>IFERROR(VLOOKUP($A83,#REF!,COLUMN(X83)-2,FALSE),"")</f>
        <v/>
      </c>
      <c r="Y83" s="35" t="str">
        <f>IFERROR(VLOOKUP($A83,#REF!,COLUMN(Y83)-2,FALSE),"")</f>
        <v/>
      </c>
      <c r="Z83" s="36" t="str">
        <f>IFERROR(VLOOKUP($A83,#REF!,COLUMN(Z83)-2,FALSE),"")</f>
        <v/>
      </c>
      <c r="AA83" s="33" t="str">
        <f>IFERROR(VLOOKUP($A83,#REF!,COLUMN(AA83)-2,FALSE),"")</f>
        <v/>
      </c>
      <c r="AB83" s="34" t="str">
        <f>IFERROR(VLOOKUP($A83,#REF!,COLUMN(AB83)-2,FALSE),"")</f>
        <v/>
      </c>
      <c r="AC83" s="32"/>
      <c r="AD83" s="32" t="s">
        <v>213</v>
      </c>
      <c r="AE83" s="32" t="str">
        <f>IFERROR(VLOOKUP($A83,#REF!,COLUMN(AE83)-2,FALSE),"")</f>
        <v/>
      </c>
      <c r="AF83" t="str">
        <f>IFERROR(VLOOKUP($A83,#REF!,32,FALSE),"")</f>
        <v/>
      </c>
      <c r="AG83" t="str">
        <f>IFERROR(VLOOKUP($A83,'[1]水分AB CHK'!$B$13:$I$123,6,FALSE),"")</f>
        <v/>
      </c>
    </row>
    <row r="84" spans="1:33" ht="39" customHeight="1">
      <c r="A84" s="56" t="s">
        <v>195</v>
      </c>
      <c r="B84" s="41" t="str">
        <f t="shared" si="25"/>
        <v>10</v>
      </c>
      <c r="C84" s="31" t="str">
        <f t="shared" si="24"/>
        <v>10新07</v>
      </c>
      <c r="D84" s="31"/>
      <c r="E84" s="32" t="str">
        <f>IFERROR(VLOOKUP($A84,#REF!,COLUMN(E84),FALSE),"")</f>
        <v/>
      </c>
      <c r="F84" s="34" t="str">
        <f>IFERROR(VLOOKUP($A84,#REF!,COLUMN(F84),FALSE),"")</f>
        <v/>
      </c>
      <c r="G84" s="35" t="str">
        <f>IFERROR(VLOOKUP($A84,#REF!,COLUMN(G84),FALSE),"")</f>
        <v/>
      </c>
      <c r="H84" s="36" t="str">
        <f>IFERROR(VLOOKUP($A84,#REF!,COLUMN(H84),FALSE),"")</f>
        <v/>
      </c>
      <c r="I84" s="34" t="str">
        <f>IFERROR(VLOOKUP($A84,#REF!,COLUMN(I84),FALSE),"")</f>
        <v/>
      </c>
      <c r="J84" s="35" t="str">
        <f>IFERROR(VLOOKUP($A84,#REF!,COLUMN(J84),FALSE),"")</f>
        <v/>
      </c>
      <c r="K84" s="36" t="str">
        <f>IFERROR(VLOOKUP($A84,#REF!,COLUMN(K84),FALSE),"")</f>
        <v/>
      </c>
      <c r="L84" s="34" t="str">
        <f>IFERROR(VLOOKUP($A84,#REF!,COLUMN(L84),FALSE),"")</f>
        <v/>
      </c>
      <c r="M84" s="35" t="str">
        <f>IFERROR(VLOOKUP($A84,#REF!,COLUMN(M84),FALSE),"")</f>
        <v/>
      </c>
      <c r="N84" s="36" t="str">
        <f>IFERROR(VLOOKUP($A84,#REF!,COLUMN(N84),FALSE),"")</f>
        <v/>
      </c>
      <c r="O84" s="34" t="str">
        <f>IFERROR(VLOOKUP($A84,#REF!,COLUMN(O84),FALSE),"")</f>
        <v/>
      </c>
      <c r="P84" s="35" t="str">
        <f>IFERROR(VLOOKUP($A84,#REF!,COLUMN(P84),FALSE),"")</f>
        <v/>
      </c>
      <c r="Q84" s="35" t="str">
        <f>IFERROR(VLOOKUP($A84,#REF!,COLUMN(Q84),FALSE),"")</f>
        <v/>
      </c>
      <c r="R84" s="35" t="str">
        <f>IFERROR(VLOOKUP($A84,#REF!,COLUMN(R84),FALSE),"")</f>
        <v/>
      </c>
      <c r="S84" s="35" t="str">
        <f>IFERROR(VLOOKUP($A84,#REF!,COLUMN(S84),FALSE),"")</f>
        <v/>
      </c>
      <c r="T84" s="35" t="str">
        <f>IFERROR(VLOOKUP($A84,#REF!,COLUMN(T84),FALSE),"")</f>
        <v/>
      </c>
      <c r="U84" s="35" t="str">
        <f>IFERROR(VLOOKUP($A84,#REF!,COLUMN(U84),FALSE),"")</f>
        <v/>
      </c>
      <c r="V84" s="35" t="str">
        <f>IFERROR(VLOOKUP($A84,#REF!,COLUMN(V84),FALSE),"")</f>
        <v/>
      </c>
      <c r="W84" s="35" t="str">
        <f>IFERROR(VLOOKUP($A84,#REF!,COLUMN(W84),FALSE),"")</f>
        <v/>
      </c>
      <c r="X84" s="35" t="str">
        <f>IFERROR(VLOOKUP($A84,#REF!,COLUMN(X84),FALSE),"")</f>
        <v/>
      </c>
      <c r="Y84" s="35" t="str">
        <f>IFERROR(VLOOKUP($A84,#REF!,COLUMN(Y84),FALSE),"")</f>
        <v/>
      </c>
      <c r="Z84" s="36" t="str">
        <f>IFERROR(VLOOKUP($A84,#REF!,COLUMN(Z84),FALSE),"")</f>
        <v/>
      </c>
      <c r="AA84" s="33" t="str">
        <f>IFERROR(VLOOKUP($A84,#REF!,COLUMN(AA84),FALSE),"")</f>
        <v/>
      </c>
      <c r="AB84" s="34" t="str">
        <f>IFERROR(VLOOKUP($A84,#REF!,COLUMN(AB84),FALSE),"")</f>
        <v/>
      </c>
      <c r="AC84" s="32"/>
      <c r="AD84" s="32" t="s">
        <v>213</v>
      </c>
      <c r="AE84" s="32" t="str">
        <f>IFERROR(VLOOKUP($A84,#REF!,COLUMN(AE84)-2,FALSE),"")</f>
        <v/>
      </c>
      <c r="AF84" t="str">
        <f>IFERROR(VLOOKUP($A84,#REF!,32,FALSE),"")</f>
        <v/>
      </c>
      <c r="AG84" t="str">
        <f>IFERROR(VLOOKUP($A84,'[1]水分AB CHK'!$B$13:$I$123,6,FALSE),"")</f>
        <v/>
      </c>
    </row>
    <row r="85" spans="1:33" ht="39" customHeight="1">
      <c r="A85" s="56" t="s">
        <v>131</v>
      </c>
      <c r="B85" s="41" t="str">
        <f t="shared" si="25"/>
        <v>10</v>
      </c>
      <c r="C85" s="31" t="str">
        <f t="shared" si="24"/>
        <v>10新07</v>
      </c>
      <c r="D85" s="31"/>
      <c r="E85" s="32" t="str">
        <f>IFERROR(VLOOKUP($A85,#REF!,COLUMN(E85),FALSE),"")</f>
        <v/>
      </c>
      <c r="F85" s="34" t="str">
        <f t="shared" ref="F85:AB85" si="30">F84</f>
        <v/>
      </c>
      <c r="G85" s="35" t="str">
        <f t="shared" si="30"/>
        <v/>
      </c>
      <c r="H85" s="36" t="str">
        <f t="shared" si="30"/>
        <v/>
      </c>
      <c r="I85" s="34" t="str">
        <f t="shared" si="30"/>
        <v/>
      </c>
      <c r="J85" s="35" t="str">
        <f t="shared" si="30"/>
        <v/>
      </c>
      <c r="K85" s="36" t="str">
        <f t="shared" si="30"/>
        <v/>
      </c>
      <c r="L85" s="34" t="str">
        <f t="shared" si="30"/>
        <v/>
      </c>
      <c r="M85" s="35" t="str">
        <f t="shared" si="30"/>
        <v/>
      </c>
      <c r="N85" s="36" t="str">
        <f t="shared" si="30"/>
        <v/>
      </c>
      <c r="O85" s="34" t="str">
        <f t="shared" si="30"/>
        <v/>
      </c>
      <c r="P85" s="35" t="str">
        <f t="shared" si="30"/>
        <v/>
      </c>
      <c r="Q85" s="35" t="str">
        <f t="shared" si="30"/>
        <v/>
      </c>
      <c r="R85" s="35" t="str">
        <f t="shared" si="30"/>
        <v/>
      </c>
      <c r="S85" s="35" t="str">
        <f t="shared" si="30"/>
        <v/>
      </c>
      <c r="T85" s="35" t="str">
        <f t="shared" si="30"/>
        <v/>
      </c>
      <c r="U85" s="35" t="str">
        <f t="shared" si="30"/>
        <v/>
      </c>
      <c r="V85" s="35" t="str">
        <f t="shared" si="30"/>
        <v/>
      </c>
      <c r="W85" s="35" t="str">
        <f t="shared" si="30"/>
        <v/>
      </c>
      <c r="X85" s="35" t="str">
        <f t="shared" si="30"/>
        <v/>
      </c>
      <c r="Y85" s="35" t="str">
        <f t="shared" si="30"/>
        <v/>
      </c>
      <c r="Z85" s="36" t="str">
        <f t="shared" si="30"/>
        <v/>
      </c>
      <c r="AA85" s="33" t="str">
        <f t="shared" si="30"/>
        <v/>
      </c>
      <c r="AB85" s="34" t="str">
        <f t="shared" si="30"/>
        <v/>
      </c>
      <c r="AC85" s="32"/>
      <c r="AD85" s="32" t="s">
        <v>215</v>
      </c>
      <c r="AE85" s="32" t="str">
        <f>IFERROR(VLOOKUP($A85,#REF!,31,FALSE),"")</f>
        <v/>
      </c>
      <c r="AF85" t="str">
        <f>IFERROR(VLOOKUP($A85,#REF!,32,FALSE),"")</f>
        <v/>
      </c>
      <c r="AG85" t="str">
        <f>IFERROR(VLOOKUP($A85,'[1]水分AB CHK'!$B$13:$I$123,6,FALSE),"")</f>
        <v/>
      </c>
    </row>
    <row r="86" spans="1:33" ht="39" customHeight="1">
      <c r="A86" s="56"/>
      <c r="B86" s="41" t="str">
        <f t="shared" si="25"/>
        <v/>
      </c>
      <c r="C86" s="31" t="str">
        <f t="shared" si="24"/>
        <v/>
      </c>
      <c r="D86" s="31"/>
      <c r="E86" s="32" t="str">
        <f>IFERROR(VLOOKUP($A86,#REF!,COLUMN(E86),FALSE),"")</f>
        <v/>
      </c>
      <c r="F86" s="34" t="str">
        <f>IFERROR(VLOOKUP($A86,#REF!,COLUMN(F86)-2,FALSE),"")</f>
        <v/>
      </c>
      <c r="G86" s="35" t="str">
        <f>IFERROR(VLOOKUP($A86,#REF!,COLUMN(G86)-2,FALSE),"")</f>
        <v/>
      </c>
      <c r="H86" s="36" t="str">
        <f>IFERROR(VLOOKUP($A86,#REF!,COLUMN(H86)-2,FALSE),"")</f>
        <v/>
      </c>
      <c r="I86" s="34" t="str">
        <f>IFERROR(VLOOKUP($A86,#REF!,COLUMN(I86)-2,FALSE),"")</f>
        <v/>
      </c>
      <c r="J86" s="35" t="str">
        <f>IFERROR(VLOOKUP($A86,#REF!,COLUMN(J86)-2,FALSE),"")</f>
        <v/>
      </c>
      <c r="K86" s="36" t="str">
        <f>IFERROR(VLOOKUP($A86,#REF!,COLUMN(K86)-2,FALSE),"")</f>
        <v/>
      </c>
      <c r="L86" s="34" t="str">
        <f>IFERROR(VLOOKUP($A86,#REF!,COLUMN(L86)-2,FALSE),"")</f>
        <v/>
      </c>
      <c r="M86" s="35" t="str">
        <f>IFERROR(VLOOKUP($A86,#REF!,COLUMN(M86)-2,FALSE),"")</f>
        <v/>
      </c>
      <c r="N86" s="36" t="str">
        <f>IFERROR(VLOOKUP($A86,#REF!,COLUMN(N86)-2,FALSE),"")</f>
        <v/>
      </c>
      <c r="O86" s="34" t="str">
        <f>IFERROR(VLOOKUP($A86,#REF!,COLUMN(O86)-2,FALSE),"")</f>
        <v/>
      </c>
      <c r="P86" s="35" t="str">
        <f>IFERROR(VLOOKUP($A86,#REF!,COLUMN(P86)-2,FALSE),"")</f>
        <v/>
      </c>
      <c r="Q86" s="35" t="str">
        <f>IFERROR(VLOOKUP($A86,#REF!,COLUMN(Q86)-2,FALSE),"")</f>
        <v/>
      </c>
      <c r="R86" s="35" t="str">
        <f>IFERROR(VLOOKUP($A86,#REF!,COLUMN(R86)-2,FALSE),"")</f>
        <v/>
      </c>
      <c r="S86" s="35" t="str">
        <f>IFERROR(VLOOKUP($A86,#REF!,COLUMN(S86)-2,FALSE),"")</f>
        <v/>
      </c>
      <c r="T86" s="35" t="str">
        <f>IFERROR(VLOOKUP($A86,#REF!,COLUMN(T86)-2,FALSE),"")</f>
        <v/>
      </c>
      <c r="U86" s="35" t="str">
        <f>IFERROR(VLOOKUP($A86,#REF!,COLUMN(U86)-2,FALSE),"")</f>
        <v/>
      </c>
      <c r="V86" s="35" t="str">
        <f>IFERROR(VLOOKUP($A86,#REF!,COLUMN(V86)-2,FALSE),"")</f>
        <v/>
      </c>
      <c r="W86" s="35" t="str">
        <f>IFERROR(VLOOKUP($A86,#REF!,COLUMN(W86)-2,FALSE),"")</f>
        <v/>
      </c>
      <c r="X86" s="35" t="str">
        <f>IFERROR(VLOOKUP($A86,#REF!,COLUMN(X86)-2,FALSE),"")</f>
        <v/>
      </c>
      <c r="Y86" s="35" t="str">
        <f>IFERROR(VLOOKUP($A86,#REF!,COLUMN(Y86)-2,FALSE),"")</f>
        <v/>
      </c>
      <c r="Z86" s="36" t="str">
        <f>IFERROR(VLOOKUP($A86,#REF!,COLUMN(Z86)-2,FALSE),"")</f>
        <v/>
      </c>
      <c r="AA86" s="33" t="str">
        <f>IFERROR(VLOOKUP($A86,#REF!,COLUMN(AA86)-2,FALSE),"")</f>
        <v/>
      </c>
      <c r="AB86" s="34" t="str">
        <f>IFERROR(VLOOKUP($A86,#REF!,COLUMN(AB86)-2,FALSE),"")</f>
        <v/>
      </c>
      <c r="AC86" s="32"/>
      <c r="AD86" s="32" t="s">
        <v>213</v>
      </c>
      <c r="AE86" s="32" t="str">
        <f>IFERROR(VLOOKUP($A86,#REF!,COLUMN(AE86)-2,FALSE),"")</f>
        <v/>
      </c>
      <c r="AF86" t="str">
        <f>IFERROR(VLOOKUP($A86,#REF!,32,FALSE),"")</f>
        <v/>
      </c>
      <c r="AG86" t="str">
        <f>IFERROR(VLOOKUP($A86,'[1]水分AB CHK'!$B$13:$I$123,6,FALSE),"")</f>
        <v/>
      </c>
    </row>
    <row r="87" spans="1:33" ht="39" customHeight="1">
      <c r="A87" s="56"/>
      <c r="B87" s="41" t="str">
        <f t="shared" si="25"/>
        <v/>
      </c>
      <c r="C87" s="31" t="str">
        <f t="shared" si="24"/>
        <v/>
      </c>
      <c r="D87" s="31"/>
      <c r="E87" s="32" t="str">
        <f>IFERROR(VLOOKUP($A87,#REF!,COLUMN(E87),FALSE),"")</f>
        <v/>
      </c>
      <c r="F87" s="34" t="str">
        <f>IFERROR(VLOOKUP($A87,#REF!,COLUMN(F87)-2,FALSE),"")</f>
        <v/>
      </c>
      <c r="G87" s="35" t="str">
        <f>IFERROR(VLOOKUP($A87,#REF!,COLUMN(G87)-2,FALSE),"")</f>
        <v/>
      </c>
      <c r="H87" s="36" t="str">
        <f>IFERROR(VLOOKUP($A87,#REF!,COLUMN(H87)-2,FALSE),"")</f>
        <v/>
      </c>
      <c r="I87" s="34" t="str">
        <f>IFERROR(VLOOKUP($A87,#REF!,COLUMN(I87)-2,FALSE),"")</f>
        <v/>
      </c>
      <c r="J87" s="35" t="str">
        <f>IFERROR(VLOOKUP($A87,#REF!,COLUMN(J87)-2,FALSE),"")</f>
        <v/>
      </c>
      <c r="K87" s="36" t="str">
        <f>IFERROR(VLOOKUP($A87,#REF!,COLUMN(K87)-2,FALSE),"")</f>
        <v/>
      </c>
      <c r="L87" s="34" t="str">
        <f>IFERROR(VLOOKUP($A87,#REF!,COLUMN(L87)-2,FALSE),"")</f>
        <v/>
      </c>
      <c r="M87" s="35" t="str">
        <f>IFERROR(VLOOKUP($A87,#REF!,COLUMN(M87)-2,FALSE),"")</f>
        <v/>
      </c>
      <c r="N87" s="36" t="str">
        <f>IFERROR(VLOOKUP($A87,#REF!,COLUMN(N87)-2,FALSE),"")</f>
        <v/>
      </c>
      <c r="O87" s="34" t="str">
        <f>IFERROR(VLOOKUP($A87,#REF!,COLUMN(O87)-2,FALSE),"")</f>
        <v/>
      </c>
      <c r="P87" s="35" t="str">
        <f>IFERROR(VLOOKUP($A87,#REF!,COLUMN(P87)-2,FALSE),"")</f>
        <v/>
      </c>
      <c r="Q87" s="35" t="str">
        <f>IFERROR(VLOOKUP($A87,#REF!,COLUMN(Q87)-2,FALSE),"")</f>
        <v/>
      </c>
      <c r="R87" s="35" t="str">
        <f>IFERROR(VLOOKUP($A87,#REF!,COLUMN(R87)-2,FALSE),"")</f>
        <v/>
      </c>
      <c r="S87" s="35" t="str">
        <f>IFERROR(VLOOKUP($A87,#REF!,COLUMN(S87)-2,FALSE),"")</f>
        <v/>
      </c>
      <c r="T87" s="35" t="str">
        <f>IFERROR(VLOOKUP($A87,#REF!,COLUMN(T87)-2,FALSE),"")</f>
        <v/>
      </c>
      <c r="U87" s="35" t="str">
        <f>IFERROR(VLOOKUP($A87,#REF!,COLUMN(U87)-2,FALSE),"")</f>
        <v/>
      </c>
      <c r="V87" s="35" t="str">
        <f>IFERROR(VLOOKUP($A87,#REF!,COLUMN(V87)-2,FALSE),"")</f>
        <v/>
      </c>
      <c r="W87" s="35" t="str">
        <f>IFERROR(VLOOKUP($A87,#REF!,COLUMN(W87)-2,FALSE),"")</f>
        <v/>
      </c>
      <c r="X87" s="35" t="str">
        <f>IFERROR(VLOOKUP($A87,#REF!,COLUMN(X87)-2,FALSE),"")</f>
        <v/>
      </c>
      <c r="Y87" s="35" t="str">
        <f>IFERROR(VLOOKUP($A87,#REF!,COLUMN(Y87)-2,FALSE),"")</f>
        <v/>
      </c>
      <c r="Z87" s="36" t="str">
        <f>IFERROR(VLOOKUP($A87,#REF!,COLUMN(Z87)-2,FALSE),"")</f>
        <v/>
      </c>
      <c r="AA87" s="33" t="str">
        <f>IFERROR(VLOOKUP($A87,#REF!,COLUMN(AA87)-2,FALSE),"")</f>
        <v/>
      </c>
      <c r="AB87" s="34" t="str">
        <f>IFERROR(VLOOKUP($A87,#REF!,COLUMN(AB87)-2,FALSE),"")</f>
        <v/>
      </c>
      <c r="AC87" s="32"/>
      <c r="AD87" s="32" t="s">
        <v>213</v>
      </c>
      <c r="AE87" s="32" t="str">
        <f>IFERROR(VLOOKUP($A87,#REF!,COLUMN(AE87)-2,FALSE),"")</f>
        <v/>
      </c>
      <c r="AF87" t="str">
        <f>IFERROR(VLOOKUP($A87,#REF!,32,FALSE),"")</f>
        <v/>
      </c>
      <c r="AG87" t="str">
        <f>IFERROR(VLOOKUP($A87,'[1]水分AB CHK'!$B$13:$I$123,6,FALSE),"")</f>
        <v/>
      </c>
    </row>
    <row r="88" spans="1:33" ht="39" customHeight="1">
      <c r="A88" s="56" t="s">
        <v>106</v>
      </c>
      <c r="B88" s="41" t="str">
        <f t="shared" si="25"/>
        <v>10</v>
      </c>
      <c r="C88" s="31" t="str">
        <f t="shared" si="24"/>
        <v>10新08</v>
      </c>
      <c r="D88" s="31"/>
      <c r="E88" s="32" t="str">
        <f>IFERROR(VLOOKUP($A88,#REF!,COLUMN(E88),FALSE),"")</f>
        <v/>
      </c>
      <c r="F88" s="34" t="str">
        <f>IFERROR(VLOOKUP($A88,#REF!,COLUMN(F88)-2,FALSE),"")</f>
        <v/>
      </c>
      <c r="G88" s="35" t="str">
        <f>IFERROR(VLOOKUP($A88,#REF!,COLUMN(G88)-2,FALSE),"")</f>
        <v/>
      </c>
      <c r="H88" s="36" t="str">
        <f>IFERROR(VLOOKUP($A88,#REF!,COLUMN(H88)-2,FALSE),"")</f>
        <v/>
      </c>
      <c r="I88" s="34" t="str">
        <f>IFERROR(VLOOKUP($A88,#REF!,COLUMN(I88)-2,FALSE),"")</f>
        <v/>
      </c>
      <c r="J88" s="35" t="str">
        <f>IFERROR(VLOOKUP($A88,#REF!,COLUMN(J88)-2,FALSE),"")</f>
        <v/>
      </c>
      <c r="K88" s="36" t="str">
        <f>IFERROR(VLOOKUP($A88,#REF!,COLUMN(K88)-2,FALSE),"")</f>
        <v/>
      </c>
      <c r="L88" s="34" t="str">
        <f>IFERROR(VLOOKUP($A88,#REF!,COLUMN(L88)-2,FALSE),"")</f>
        <v/>
      </c>
      <c r="M88" s="35" t="str">
        <f>IFERROR(VLOOKUP($A88,#REF!,COLUMN(M88)-2,FALSE),"")</f>
        <v/>
      </c>
      <c r="N88" s="36" t="str">
        <f>IFERROR(VLOOKUP($A88,#REF!,COLUMN(N88)-2,FALSE),"")</f>
        <v/>
      </c>
      <c r="O88" s="34" t="str">
        <f>IFERROR(VLOOKUP($A88,#REF!,COLUMN(O88)-2,FALSE),"")</f>
        <v/>
      </c>
      <c r="P88" s="35" t="str">
        <f>IFERROR(VLOOKUP($A88,#REF!,COLUMN(P88)-2,FALSE),"")</f>
        <v/>
      </c>
      <c r="Q88" s="35" t="str">
        <f>IFERROR(VLOOKUP($A88,#REF!,COLUMN(Q88)-2,FALSE),"")</f>
        <v/>
      </c>
      <c r="R88" s="35" t="str">
        <f>IFERROR(VLOOKUP($A88,#REF!,COLUMN(R88)-2,FALSE),"")</f>
        <v/>
      </c>
      <c r="S88" s="35" t="str">
        <f>IFERROR(VLOOKUP($A88,#REF!,COLUMN(S88)-2,FALSE),"")</f>
        <v/>
      </c>
      <c r="T88" s="35" t="str">
        <f>IFERROR(VLOOKUP($A88,#REF!,COLUMN(T88)-2,FALSE),"")</f>
        <v/>
      </c>
      <c r="U88" s="35" t="str">
        <f>IFERROR(VLOOKUP($A88,#REF!,COLUMN(U88)-2,FALSE),"")</f>
        <v/>
      </c>
      <c r="V88" s="35" t="str">
        <f>IFERROR(VLOOKUP($A88,#REF!,COLUMN(V88)-2,FALSE),"")</f>
        <v/>
      </c>
      <c r="W88" s="35" t="str">
        <f>IFERROR(VLOOKUP($A88,#REF!,COLUMN(W88)-2,FALSE),"")</f>
        <v/>
      </c>
      <c r="X88" s="35" t="str">
        <f>IFERROR(VLOOKUP($A88,#REF!,COLUMN(X88)-2,FALSE),"")</f>
        <v/>
      </c>
      <c r="Y88" s="35" t="str">
        <f>IFERROR(VLOOKUP($A88,#REF!,COLUMN(Y88)-2,FALSE),"")</f>
        <v/>
      </c>
      <c r="Z88" s="36" t="str">
        <f>IFERROR(VLOOKUP($A88,#REF!,COLUMN(Z88)-2,FALSE),"")</f>
        <v/>
      </c>
      <c r="AA88" s="33" t="str">
        <f>IFERROR(VLOOKUP($A88,#REF!,COLUMN(AA88)-2,FALSE),"")</f>
        <v/>
      </c>
      <c r="AB88" s="34" t="str">
        <f>IFERROR(VLOOKUP($A88,#REF!,COLUMN(AB88)-2,FALSE),"")</f>
        <v/>
      </c>
      <c r="AC88" s="32"/>
      <c r="AD88" s="32" t="s">
        <v>213</v>
      </c>
      <c r="AE88" s="32" t="str">
        <f>IFERROR(VLOOKUP($A88,#REF!,COLUMN(AE88)-2,FALSE),"")</f>
        <v/>
      </c>
      <c r="AF88" t="str">
        <f>IFERROR(VLOOKUP($A88,#REF!,32,FALSE),"")</f>
        <v/>
      </c>
      <c r="AG88" t="str">
        <f>IFERROR(VLOOKUP($A88,'[1]水分AB CHK'!$B$13:$I$123,6,FALSE),"")</f>
        <v/>
      </c>
    </row>
    <row r="89" spans="1:33" ht="39" customHeight="1">
      <c r="A89" s="56" t="s">
        <v>196</v>
      </c>
      <c r="B89" s="41" t="str">
        <f t="shared" si="25"/>
        <v>10</v>
      </c>
      <c r="C89" s="31" t="str">
        <f t="shared" si="24"/>
        <v>10新08</v>
      </c>
      <c r="D89" s="31"/>
      <c r="E89" s="32" t="str">
        <f>IFERROR(VLOOKUP($A89,#REF!,COLUMN(E89),FALSE),"")</f>
        <v/>
      </c>
      <c r="F89" s="34" t="str">
        <f>IFERROR(VLOOKUP($A89,#REF!,COLUMN(F89),FALSE),"")</f>
        <v/>
      </c>
      <c r="G89" s="35" t="str">
        <f>IFERROR(VLOOKUP($A89,#REF!,COLUMN(G89),FALSE),"")</f>
        <v/>
      </c>
      <c r="H89" s="36" t="str">
        <f>IFERROR(VLOOKUP($A89,#REF!,COLUMN(H89),FALSE),"")</f>
        <v/>
      </c>
      <c r="I89" s="34" t="str">
        <f>IFERROR(VLOOKUP($A89,#REF!,COLUMN(I89),FALSE),"")</f>
        <v/>
      </c>
      <c r="J89" s="35" t="str">
        <f>IFERROR(VLOOKUP($A89,#REF!,COLUMN(J89),FALSE),"")</f>
        <v/>
      </c>
      <c r="K89" s="36" t="str">
        <f>IFERROR(VLOOKUP($A89,#REF!,COLUMN(K89),FALSE),"")</f>
        <v/>
      </c>
      <c r="L89" s="34" t="str">
        <f>IFERROR(VLOOKUP($A89,#REF!,COLUMN(L89),FALSE),"")</f>
        <v/>
      </c>
      <c r="M89" s="35" t="str">
        <f>IFERROR(VLOOKUP($A89,#REF!,COLUMN(M89),FALSE),"")</f>
        <v/>
      </c>
      <c r="N89" s="36" t="str">
        <f>IFERROR(VLOOKUP($A89,#REF!,COLUMN(N89),FALSE),"")</f>
        <v/>
      </c>
      <c r="O89" s="34" t="str">
        <f>IFERROR(VLOOKUP($A89,#REF!,COLUMN(O89),FALSE),"")</f>
        <v/>
      </c>
      <c r="P89" s="35" t="str">
        <f>IFERROR(VLOOKUP($A89,#REF!,COLUMN(P89),FALSE),"")</f>
        <v/>
      </c>
      <c r="Q89" s="35" t="str">
        <f>IFERROR(VLOOKUP($A89,#REF!,COLUMN(Q89),FALSE),"")</f>
        <v/>
      </c>
      <c r="R89" s="35" t="str">
        <f>IFERROR(VLOOKUP($A89,#REF!,COLUMN(R89),FALSE),"")</f>
        <v/>
      </c>
      <c r="S89" s="35" t="str">
        <f>IFERROR(VLOOKUP($A89,#REF!,COLUMN(S89),FALSE),"")</f>
        <v/>
      </c>
      <c r="T89" s="35" t="str">
        <f>IFERROR(VLOOKUP($A89,#REF!,COLUMN(T89),FALSE),"")</f>
        <v/>
      </c>
      <c r="U89" s="35" t="str">
        <f>IFERROR(VLOOKUP($A89,#REF!,COLUMN(U89),FALSE),"")</f>
        <v/>
      </c>
      <c r="V89" s="35" t="str">
        <f>IFERROR(VLOOKUP($A89,#REF!,COLUMN(V89),FALSE),"")</f>
        <v/>
      </c>
      <c r="W89" s="35" t="str">
        <f>IFERROR(VLOOKUP($A89,#REF!,COLUMN(W89),FALSE),"")</f>
        <v/>
      </c>
      <c r="X89" s="35" t="str">
        <f>IFERROR(VLOOKUP($A89,#REF!,COLUMN(X89),FALSE),"")</f>
        <v/>
      </c>
      <c r="Y89" s="35" t="str">
        <f>IFERROR(VLOOKUP($A89,#REF!,COLUMN(Y89),FALSE),"")</f>
        <v/>
      </c>
      <c r="Z89" s="36" t="str">
        <f>IFERROR(VLOOKUP($A89,#REF!,COLUMN(Z89),FALSE),"")</f>
        <v/>
      </c>
      <c r="AA89" s="33" t="str">
        <f>IFERROR(VLOOKUP($A89,#REF!,COLUMN(AA89),FALSE),"")</f>
        <v/>
      </c>
      <c r="AB89" s="34" t="str">
        <f>IFERROR(VLOOKUP($A89,#REF!,COLUMN(AB89),FALSE),"")</f>
        <v/>
      </c>
      <c r="AC89" s="32"/>
      <c r="AD89" s="32" t="s">
        <v>213</v>
      </c>
      <c r="AE89" s="32" t="str">
        <f>IFERROR(VLOOKUP($A89,#REF!,COLUMN(AE89)-2,FALSE),"")</f>
        <v/>
      </c>
      <c r="AF89" t="str">
        <f>IFERROR(VLOOKUP($A89,#REF!,32,FALSE),"")</f>
        <v/>
      </c>
      <c r="AG89" t="str">
        <f>IFERROR(VLOOKUP($A89,'[1]水分AB CHK'!$B$13:$I$123,6,FALSE),"")</f>
        <v/>
      </c>
    </row>
    <row r="90" spans="1:33" ht="39" customHeight="1">
      <c r="A90" s="56" t="s">
        <v>132</v>
      </c>
      <c r="B90" s="41" t="str">
        <f t="shared" si="25"/>
        <v>10</v>
      </c>
      <c r="C90" s="31" t="str">
        <f t="shared" si="24"/>
        <v>10新08</v>
      </c>
      <c r="D90" s="31"/>
      <c r="E90" s="32" t="str">
        <f>IFERROR(VLOOKUP($A90,#REF!,COLUMN(E90),FALSE),"")</f>
        <v/>
      </c>
      <c r="F90" s="34" t="str">
        <f t="shared" ref="F90:AB90" si="31">F89</f>
        <v/>
      </c>
      <c r="G90" s="35" t="str">
        <f t="shared" si="31"/>
        <v/>
      </c>
      <c r="H90" s="36" t="str">
        <f t="shared" si="31"/>
        <v/>
      </c>
      <c r="I90" s="34" t="str">
        <f t="shared" si="31"/>
        <v/>
      </c>
      <c r="J90" s="35" t="str">
        <f t="shared" si="31"/>
        <v/>
      </c>
      <c r="K90" s="36" t="str">
        <f t="shared" si="31"/>
        <v/>
      </c>
      <c r="L90" s="34" t="str">
        <f t="shared" si="31"/>
        <v/>
      </c>
      <c r="M90" s="35" t="str">
        <f t="shared" si="31"/>
        <v/>
      </c>
      <c r="N90" s="36" t="str">
        <f t="shared" si="31"/>
        <v/>
      </c>
      <c r="O90" s="34" t="str">
        <f t="shared" si="31"/>
        <v/>
      </c>
      <c r="P90" s="35" t="str">
        <f t="shared" si="31"/>
        <v/>
      </c>
      <c r="Q90" s="35" t="str">
        <f t="shared" si="31"/>
        <v/>
      </c>
      <c r="R90" s="35" t="str">
        <f t="shared" si="31"/>
        <v/>
      </c>
      <c r="S90" s="35" t="str">
        <f t="shared" si="31"/>
        <v/>
      </c>
      <c r="T90" s="35" t="str">
        <f t="shared" si="31"/>
        <v/>
      </c>
      <c r="U90" s="35" t="str">
        <f t="shared" si="31"/>
        <v/>
      </c>
      <c r="V90" s="35" t="str">
        <f t="shared" si="31"/>
        <v/>
      </c>
      <c r="W90" s="35" t="str">
        <f t="shared" si="31"/>
        <v/>
      </c>
      <c r="X90" s="35" t="str">
        <f t="shared" si="31"/>
        <v/>
      </c>
      <c r="Y90" s="35" t="str">
        <f t="shared" si="31"/>
        <v/>
      </c>
      <c r="Z90" s="36" t="str">
        <f t="shared" si="31"/>
        <v/>
      </c>
      <c r="AA90" s="33" t="str">
        <f t="shared" si="31"/>
        <v/>
      </c>
      <c r="AB90" s="34" t="str">
        <f t="shared" si="31"/>
        <v/>
      </c>
      <c r="AC90" s="32"/>
      <c r="AD90" s="32" t="s">
        <v>215</v>
      </c>
      <c r="AE90" s="32" t="str">
        <f>IFERROR(VLOOKUP($A90,#REF!,31,FALSE),"")</f>
        <v/>
      </c>
      <c r="AF90" t="str">
        <f>IFERROR(VLOOKUP($A90,#REF!,32,FALSE),"")</f>
        <v/>
      </c>
      <c r="AG90" t="str">
        <f>IFERROR(VLOOKUP($A90,'[1]水分AB CHK'!$B$13:$I$123,6,FALSE),"")</f>
        <v/>
      </c>
    </row>
    <row r="91" spans="1:33" ht="39" customHeight="1">
      <c r="A91" s="56"/>
      <c r="B91" s="41" t="str">
        <f t="shared" si="25"/>
        <v/>
      </c>
      <c r="C91" s="31" t="str">
        <f t="shared" si="24"/>
        <v/>
      </c>
      <c r="D91" s="31"/>
      <c r="E91" s="32" t="str">
        <f>IFERROR(VLOOKUP($A91,#REF!,COLUMN(E91),FALSE),"")</f>
        <v/>
      </c>
      <c r="F91" s="34" t="str">
        <f>IFERROR(VLOOKUP($A91,#REF!,COLUMN(F91)-2,FALSE),"")</f>
        <v/>
      </c>
      <c r="G91" s="35" t="str">
        <f>IFERROR(VLOOKUP($A91,#REF!,COLUMN(G91)-2,FALSE),"")</f>
        <v/>
      </c>
      <c r="H91" s="36" t="str">
        <f>IFERROR(VLOOKUP($A91,#REF!,COLUMN(H91)-2,FALSE),"")</f>
        <v/>
      </c>
      <c r="I91" s="34" t="str">
        <f>IFERROR(VLOOKUP($A91,#REF!,COLUMN(I91)-2,FALSE),"")</f>
        <v/>
      </c>
      <c r="J91" s="35" t="str">
        <f>IFERROR(VLOOKUP($A91,#REF!,COLUMN(J91)-2,FALSE),"")</f>
        <v/>
      </c>
      <c r="K91" s="36" t="str">
        <f>IFERROR(VLOOKUP($A91,#REF!,COLUMN(K91)-2,FALSE),"")</f>
        <v/>
      </c>
      <c r="L91" s="34" t="str">
        <f>IFERROR(VLOOKUP($A91,#REF!,COLUMN(L91)-2,FALSE),"")</f>
        <v/>
      </c>
      <c r="M91" s="35" t="str">
        <f>IFERROR(VLOOKUP($A91,#REF!,COLUMN(M91)-2,FALSE),"")</f>
        <v/>
      </c>
      <c r="N91" s="36" t="str">
        <f>IFERROR(VLOOKUP($A91,#REF!,COLUMN(N91)-2,FALSE),"")</f>
        <v/>
      </c>
      <c r="O91" s="34" t="str">
        <f>IFERROR(VLOOKUP($A91,#REF!,COLUMN(O91)-2,FALSE),"")</f>
        <v/>
      </c>
      <c r="P91" s="35" t="str">
        <f>IFERROR(VLOOKUP($A91,#REF!,COLUMN(P91)-2,FALSE),"")</f>
        <v/>
      </c>
      <c r="Q91" s="35" t="str">
        <f>IFERROR(VLOOKUP($A91,#REF!,COLUMN(Q91)-2,FALSE),"")</f>
        <v/>
      </c>
      <c r="R91" s="35" t="str">
        <f>IFERROR(VLOOKUP($A91,#REF!,COLUMN(R91)-2,FALSE),"")</f>
        <v/>
      </c>
      <c r="S91" s="35" t="str">
        <f>IFERROR(VLOOKUP($A91,#REF!,COLUMN(S91)-2,FALSE),"")</f>
        <v/>
      </c>
      <c r="T91" s="35" t="str">
        <f>IFERROR(VLOOKUP($A91,#REF!,COLUMN(T91)-2,FALSE),"")</f>
        <v/>
      </c>
      <c r="U91" s="35" t="str">
        <f>IFERROR(VLOOKUP($A91,#REF!,COLUMN(U91)-2,FALSE),"")</f>
        <v/>
      </c>
      <c r="V91" s="35" t="str">
        <f>IFERROR(VLOOKUP($A91,#REF!,COLUMN(V91)-2,FALSE),"")</f>
        <v/>
      </c>
      <c r="W91" s="35" t="str">
        <f>IFERROR(VLOOKUP($A91,#REF!,COLUMN(W91)-2,FALSE),"")</f>
        <v/>
      </c>
      <c r="X91" s="35" t="str">
        <f>IFERROR(VLOOKUP($A91,#REF!,COLUMN(X91)-2,FALSE),"")</f>
        <v/>
      </c>
      <c r="Y91" s="35" t="str">
        <f>IFERROR(VLOOKUP($A91,#REF!,COLUMN(Y91)-2,FALSE),"")</f>
        <v/>
      </c>
      <c r="Z91" s="36" t="str">
        <f>IFERROR(VLOOKUP($A91,#REF!,COLUMN(Z91)-2,FALSE),"")</f>
        <v/>
      </c>
      <c r="AA91" s="33" t="str">
        <f>IFERROR(VLOOKUP($A91,#REF!,COLUMN(AA91)-2,FALSE),"")</f>
        <v/>
      </c>
      <c r="AB91" s="34" t="str">
        <f>IFERROR(VLOOKUP($A91,#REF!,COLUMN(AB91)-2,FALSE),"")</f>
        <v/>
      </c>
      <c r="AC91" s="32"/>
      <c r="AD91" s="32" t="s">
        <v>213</v>
      </c>
      <c r="AE91" s="32" t="str">
        <f>IFERROR(VLOOKUP($A91,#REF!,COLUMN(AE91)-2,FALSE),"")</f>
        <v/>
      </c>
      <c r="AF91" t="str">
        <f>IFERROR(VLOOKUP($A91,#REF!,32,FALSE),"")</f>
        <v/>
      </c>
      <c r="AG91" t="str">
        <f>IFERROR(VLOOKUP($A91,'[1]水分AB CHK'!$B$13:$I$123,6,FALSE),"")</f>
        <v/>
      </c>
    </row>
    <row r="92" spans="1:33" ht="39" customHeight="1">
      <c r="A92" s="56"/>
      <c r="B92" s="41" t="str">
        <f t="shared" si="25"/>
        <v/>
      </c>
      <c r="C92" s="31" t="str">
        <f t="shared" si="24"/>
        <v/>
      </c>
      <c r="D92" s="31"/>
      <c r="E92" s="32" t="str">
        <f>IFERROR(VLOOKUP($A92,#REF!,COLUMN(E92),FALSE),"")</f>
        <v/>
      </c>
      <c r="F92" s="34" t="str">
        <f>IFERROR(VLOOKUP($A92,#REF!,COLUMN(F92)-2,FALSE),"")</f>
        <v/>
      </c>
      <c r="G92" s="35" t="str">
        <f>IFERROR(VLOOKUP($A92,#REF!,COLUMN(G92)-2,FALSE),"")</f>
        <v/>
      </c>
      <c r="H92" s="36" t="str">
        <f>IFERROR(VLOOKUP($A92,#REF!,COLUMN(H92)-2,FALSE),"")</f>
        <v/>
      </c>
      <c r="I92" s="34" t="str">
        <f>IFERROR(VLOOKUP($A92,#REF!,COLUMN(I92)-2,FALSE),"")</f>
        <v/>
      </c>
      <c r="J92" s="35" t="str">
        <f>IFERROR(VLOOKUP($A92,#REF!,COLUMN(J92)-2,FALSE),"")</f>
        <v/>
      </c>
      <c r="K92" s="36" t="str">
        <f>IFERROR(VLOOKUP($A92,#REF!,COLUMN(K92)-2,FALSE),"")</f>
        <v/>
      </c>
      <c r="L92" s="34" t="str">
        <f>IFERROR(VLOOKUP($A92,#REF!,COLUMN(L92)-2,FALSE),"")</f>
        <v/>
      </c>
      <c r="M92" s="35" t="str">
        <f>IFERROR(VLOOKUP($A92,#REF!,COLUMN(M92)-2,FALSE),"")</f>
        <v/>
      </c>
      <c r="N92" s="36" t="str">
        <f>IFERROR(VLOOKUP($A92,#REF!,COLUMN(N92)-2,FALSE),"")</f>
        <v/>
      </c>
      <c r="O92" s="34" t="str">
        <f>IFERROR(VLOOKUP($A92,#REF!,COLUMN(O92)-2,FALSE),"")</f>
        <v/>
      </c>
      <c r="P92" s="35" t="str">
        <f>IFERROR(VLOOKUP($A92,#REF!,COLUMN(P92)-2,FALSE),"")</f>
        <v/>
      </c>
      <c r="Q92" s="35" t="str">
        <f>IFERROR(VLOOKUP($A92,#REF!,COLUMN(Q92)-2,FALSE),"")</f>
        <v/>
      </c>
      <c r="R92" s="35" t="str">
        <f>IFERROR(VLOOKUP($A92,#REF!,COLUMN(R92)-2,FALSE),"")</f>
        <v/>
      </c>
      <c r="S92" s="35" t="str">
        <f>IFERROR(VLOOKUP($A92,#REF!,COLUMN(S92)-2,FALSE),"")</f>
        <v/>
      </c>
      <c r="T92" s="35" t="str">
        <f>IFERROR(VLOOKUP($A92,#REF!,COLUMN(T92)-2,FALSE),"")</f>
        <v/>
      </c>
      <c r="U92" s="35" t="str">
        <f>IFERROR(VLOOKUP($A92,#REF!,COLUMN(U92)-2,FALSE),"")</f>
        <v/>
      </c>
      <c r="V92" s="35" t="str">
        <f>IFERROR(VLOOKUP($A92,#REF!,COLUMN(V92)-2,FALSE),"")</f>
        <v/>
      </c>
      <c r="W92" s="35" t="str">
        <f>IFERROR(VLOOKUP($A92,#REF!,COLUMN(W92)-2,FALSE),"")</f>
        <v/>
      </c>
      <c r="X92" s="35" t="str">
        <f>IFERROR(VLOOKUP($A92,#REF!,COLUMN(X92)-2,FALSE),"")</f>
        <v/>
      </c>
      <c r="Y92" s="35" t="str">
        <f>IFERROR(VLOOKUP($A92,#REF!,COLUMN(Y92)-2,FALSE),"")</f>
        <v/>
      </c>
      <c r="Z92" s="36" t="str">
        <f>IFERROR(VLOOKUP($A92,#REF!,COLUMN(Z92)-2,FALSE),"")</f>
        <v/>
      </c>
      <c r="AA92" s="33" t="str">
        <f>IFERROR(VLOOKUP($A92,#REF!,COLUMN(AA92)-2,FALSE),"")</f>
        <v/>
      </c>
      <c r="AB92" s="34" t="str">
        <f>IFERROR(VLOOKUP($A92,#REF!,COLUMN(AB92)-2,FALSE),"")</f>
        <v/>
      </c>
      <c r="AC92" s="32"/>
      <c r="AD92" s="32" t="s">
        <v>213</v>
      </c>
      <c r="AE92" s="32" t="str">
        <f>IFERROR(VLOOKUP($A92,#REF!,COLUMN(AE92)-2,FALSE),"")</f>
        <v/>
      </c>
      <c r="AF92" t="str">
        <f>IFERROR(VLOOKUP($A92,#REF!,32,FALSE),"")</f>
        <v/>
      </c>
      <c r="AG92" t="str">
        <f>IFERROR(VLOOKUP($A92,'[1]水分AB CHK'!$B$13:$I$123,6,FALSE),"")</f>
        <v/>
      </c>
    </row>
    <row r="93" spans="1:33" ht="39" customHeight="1">
      <c r="A93" s="56" t="s">
        <v>107</v>
      </c>
      <c r="B93" s="41" t="str">
        <f t="shared" si="25"/>
        <v>10</v>
      </c>
      <c r="C93" s="31" t="str">
        <f t="shared" si="24"/>
        <v>10新09</v>
      </c>
      <c r="D93" s="31"/>
      <c r="E93" s="32" t="str">
        <f>IFERROR(VLOOKUP($A93,#REF!,COLUMN(E93),FALSE),"")</f>
        <v/>
      </c>
      <c r="F93" s="34" t="str">
        <f>IFERROR(VLOOKUP($A93,#REF!,COLUMN(F93)-2,FALSE),"")</f>
        <v/>
      </c>
      <c r="G93" s="35" t="str">
        <f>IFERROR(VLOOKUP($A93,#REF!,COLUMN(G93)-2,FALSE),"")</f>
        <v/>
      </c>
      <c r="H93" s="36" t="str">
        <f>IFERROR(VLOOKUP($A93,#REF!,COLUMN(H93)-2,FALSE),"")</f>
        <v/>
      </c>
      <c r="I93" s="34" t="str">
        <f>IFERROR(VLOOKUP($A93,#REF!,COLUMN(I93)-2,FALSE),"")</f>
        <v/>
      </c>
      <c r="J93" s="35" t="str">
        <f>IFERROR(VLOOKUP($A93,#REF!,COLUMN(J93)-2,FALSE),"")</f>
        <v/>
      </c>
      <c r="K93" s="36" t="str">
        <f>IFERROR(VLOOKUP($A93,#REF!,COLUMN(K93)-2,FALSE),"")</f>
        <v/>
      </c>
      <c r="L93" s="34" t="str">
        <f>IFERROR(VLOOKUP($A93,#REF!,COLUMN(L93)-2,FALSE),"")</f>
        <v/>
      </c>
      <c r="M93" s="35" t="str">
        <f>IFERROR(VLOOKUP($A93,#REF!,COLUMN(M93)-2,FALSE),"")</f>
        <v/>
      </c>
      <c r="N93" s="36" t="str">
        <f>IFERROR(VLOOKUP($A93,#REF!,COLUMN(N93)-2,FALSE),"")</f>
        <v/>
      </c>
      <c r="O93" s="34" t="str">
        <f>IFERROR(VLOOKUP($A93,#REF!,COLUMN(O93)-2,FALSE),"")</f>
        <v/>
      </c>
      <c r="P93" s="35" t="str">
        <f>IFERROR(VLOOKUP($A93,#REF!,COLUMN(P93)-2,FALSE),"")</f>
        <v/>
      </c>
      <c r="Q93" s="35" t="str">
        <f>IFERROR(VLOOKUP($A93,#REF!,COLUMN(Q93)-2,FALSE),"")</f>
        <v/>
      </c>
      <c r="R93" s="35" t="str">
        <f>IFERROR(VLOOKUP($A93,#REF!,COLUMN(R93)-2,FALSE),"")</f>
        <v/>
      </c>
      <c r="S93" s="35" t="str">
        <f>IFERROR(VLOOKUP($A93,#REF!,COLUMN(S93)-2,FALSE),"")</f>
        <v/>
      </c>
      <c r="T93" s="35" t="str">
        <f>IFERROR(VLOOKUP($A93,#REF!,COLUMN(T93)-2,FALSE),"")</f>
        <v/>
      </c>
      <c r="U93" s="35" t="str">
        <f>IFERROR(VLOOKUP($A93,#REF!,COLUMN(U93)-2,FALSE),"")</f>
        <v/>
      </c>
      <c r="V93" s="35" t="str">
        <f>IFERROR(VLOOKUP($A93,#REF!,COLUMN(V93)-2,FALSE),"")</f>
        <v/>
      </c>
      <c r="W93" s="35" t="str">
        <f>IFERROR(VLOOKUP($A93,#REF!,COLUMN(W93)-2,FALSE),"")</f>
        <v/>
      </c>
      <c r="X93" s="35" t="str">
        <f>IFERROR(VLOOKUP($A93,#REF!,COLUMN(X93)-2,FALSE),"")</f>
        <v/>
      </c>
      <c r="Y93" s="35" t="str">
        <f>IFERROR(VLOOKUP($A93,#REF!,COLUMN(Y93)-2,FALSE),"")</f>
        <v/>
      </c>
      <c r="Z93" s="36" t="str">
        <f>IFERROR(VLOOKUP($A93,#REF!,COLUMN(Z93)-2,FALSE),"")</f>
        <v/>
      </c>
      <c r="AA93" s="33" t="str">
        <f>IFERROR(VLOOKUP($A93,#REF!,COLUMN(AA93)-2,FALSE),"")</f>
        <v/>
      </c>
      <c r="AB93" s="34" t="str">
        <f>IFERROR(VLOOKUP($A93,#REF!,COLUMN(AB93)-2,FALSE),"")</f>
        <v/>
      </c>
      <c r="AC93" s="32"/>
      <c r="AD93" s="32" t="s">
        <v>213</v>
      </c>
      <c r="AE93" s="32" t="str">
        <f>IFERROR(VLOOKUP($A93,#REF!,COLUMN(AE93)-2,FALSE),"")</f>
        <v/>
      </c>
      <c r="AF93" t="str">
        <f>IFERROR(VLOOKUP($A93,#REF!,32,FALSE),"")</f>
        <v/>
      </c>
      <c r="AG93" t="str">
        <f>IFERROR(VLOOKUP($A93,'[1]水分AB CHK'!$B$13:$I$123,6,FALSE),"")</f>
        <v/>
      </c>
    </row>
    <row r="94" spans="1:33" ht="39" customHeight="1">
      <c r="A94" s="56" t="s">
        <v>197</v>
      </c>
      <c r="B94" s="41" t="str">
        <f t="shared" si="25"/>
        <v>10</v>
      </c>
      <c r="C94" s="31" t="str">
        <f t="shared" si="24"/>
        <v>10新09</v>
      </c>
      <c r="D94" s="31"/>
      <c r="E94" s="32" t="str">
        <f>IFERROR(VLOOKUP($A94,#REF!,COLUMN(E94),FALSE),"")</f>
        <v/>
      </c>
      <c r="F94" s="34" t="str">
        <f>IFERROR(VLOOKUP($A94,#REF!,COLUMN(F94),FALSE),"")</f>
        <v/>
      </c>
      <c r="G94" s="35" t="str">
        <f>IFERROR(VLOOKUP($A94,#REF!,COLUMN(G94),FALSE),"")</f>
        <v/>
      </c>
      <c r="H94" s="36" t="str">
        <f>IFERROR(VLOOKUP($A94,#REF!,COLUMN(H94),FALSE),"")</f>
        <v/>
      </c>
      <c r="I94" s="34" t="str">
        <f>IFERROR(VLOOKUP($A94,#REF!,COLUMN(I94),FALSE),"")</f>
        <v/>
      </c>
      <c r="J94" s="35" t="str">
        <f>IFERROR(VLOOKUP($A94,#REF!,COLUMN(J94),FALSE),"")</f>
        <v/>
      </c>
      <c r="K94" s="36" t="str">
        <f>IFERROR(VLOOKUP($A94,#REF!,COLUMN(K94),FALSE),"")</f>
        <v/>
      </c>
      <c r="L94" s="34" t="str">
        <f>IFERROR(VLOOKUP($A94,#REF!,COLUMN(L94),FALSE),"")</f>
        <v/>
      </c>
      <c r="M94" s="35" t="str">
        <f>IFERROR(VLOOKUP($A94,#REF!,COLUMN(M94),FALSE),"")</f>
        <v/>
      </c>
      <c r="N94" s="36" t="str">
        <f>IFERROR(VLOOKUP($A94,#REF!,COLUMN(N94),FALSE),"")</f>
        <v/>
      </c>
      <c r="O94" s="34" t="str">
        <f>IFERROR(VLOOKUP($A94,#REF!,COLUMN(O94),FALSE),"")</f>
        <v/>
      </c>
      <c r="P94" s="35" t="str">
        <f>IFERROR(VLOOKUP($A94,#REF!,COLUMN(P94),FALSE),"")</f>
        <v/>
      </c>
      <c r="Q94" s="35" t="str">
        <f>IFERROR(VLOOKUP($A94,#REF!,COLUMN(Q94),FALSE),"")</f>
        <v/>
      </c>
      <c r="R94" s="35" t="str">
        <f>IFERROR(VLOOKUP($A94,#REF!,COLUMN(R94),FALSE),"")</f>
        <v/>
      </c>
      <c r="S94" s="35" t="str">
        <f>IFERROR(VLOOKUP($A94,#REF!,COLUMN(S94),FALSE),"")</f>
        <v/>
      </c>
      <c r="T94" s="35" t="str">
        <f>IFERROR(VLOOKUP($A94,#REF!,COLUMN(T94),FALSE),"")</f>
        <v/>
      </c>
      <c r="U94" s="35" t="str">
        <f>IFERROR(VLOOKUP($A94,#REF!,COLUMN(U94),FALSE),"")</f>
        <v/>
      </c>
      <c r="V94" s="35" t="str">
        <f>IFERROR(VLOOKUP($A94,#REF!,COLUMN(V94),FALSE),"")</f>
        <v/>
      </c>
      <c r="W94" s="35" t="str">
        <f>IFERROR(VLOOKUP($A94,#REF!,COLUMN(W94),FALSE),"")</f>
        <v/>
      </c>
      <c r="X94" s="35" t="str">
        <f>IFERROR(VLOOKUP($A94,#REF!,COLUMN(X94),FALSE),"")</f>
        <v/>
      </c>
      <c r="Y94" s="35" t="str">
        <f>IFERROR(VLOOKUP($A94,#REF!,COLUMN(Y94),FALSE),"")</f>
        <v/>
      </c>
      <c r="Z94" s="36" t="str">
        <f>IFERROR(VLOOKUP($A94,#REF!,COLUMN(Z94),FALSE),"")</f>
        <v/>
      </c>
      <c r="AA94" s="33" t="str">
        <f>IFERROR(VLOOKUP($A94,#REF!,COLUMN(AA94),FALSE),"")</f>
        <v/>
      </c>
      <c r="AB94" s="34" t="str">
        <f>IFERROR(VLOOKUP($A94,#REF!,COLUMN(AB94),FALSE),"")</f>
        <v/>
      </c>
      <c r="AC94" s="32"/>
      <c r="AD94" s="32" t="s">
        <v>213</v>
      </c>
      <c r="AE94" s="32" t="str">
        <f>IFERROR(VLOOKUP($A94,#REF!,COLUMN(AE94)-2,FALSE),"")</f>
        <v/>
      </c>
      <c r="AF94" t="str">
        <f>IFERROR(VLOOKUP($A94,#REF!,32,FALSE),"")</f>
        <v/>
      </c>
      <c r="AG94" t="str">
        <f>IFERROR(VLOOKUP($A94,'[1]水分AB CHK'!$B$13:$I$123,6,FALSE),"")</f>
        <v/>
      </c>
    </row>
    <row r="95" spans="1:33" ht="39" customHeight="1">
      <c r="A95" s="56" t="s">
        <v>133</v>
      </c>
      <c r="B95" s="41" t="str">
        <f t="shared" si="25"/>
        <v>10</v>
      </c>
      <c r="C95" s="31" t="str">
        <f t="shared" si="24"/>
        <v>10新09</v>
      </c>
      <c r="D95" s="31"/>
      <c r="E95" s="32" t="str">
        <f>IFERROR(VLOOKUP($A95,#REF!,COLUMN(E95),FALSE),"")</f>
        <v/>
      </c>
      <c r="F95" s="34" t="str">
        <f t="shared" ref="F95:AB95" si="32">F94</f>
        <v/>
      </c>
      <c r="G95" s="35" t="str">
        <f t="shared" si="32"/>
        <v/>
      </c>
      <c r="H95" s="36" t="str">
        <f t="shared" si="32"/>
        <v/>
      </c>
      <c r="I95" s="34" t="str">
        <f t="shared" si="32"/>
        <v/>
      </c>
      <c r="J95" s="35" t="str">
        <f t="shared" si="32"/>
        <v/>
      </c>
      <c r="K95" s="36" t="str">
        <f t="shared" si="32"/>
        <v/>
      </c>
      <c r="L95" s="34" t="str">
        <f t="shared" si="32"/>
        <v/>
      </c>
      <c r="M95" s="35" t="str">
        <f t="shared" si="32"/>
        <v/>
      </c>
      <c r="N95" s="36" t="str">
        <f t="shared" si="32"/>
        <v/>
      </c>
      <c r="O95" s="34" t="str">
        <f t="shared" si="32"/>
        <v/>
      </c>
      <c r="P95" s="35" t="str">
        <f t="shared" si="32"/>
        <v/>
      </c>
      <c r="Q95" s="35" t="str">
        <f t="shared" si="32"/>
        <v/>
      </c>
      <c r="R95" s="35" t="str">
        <f t="shared" si="32"/>
        <v/>
      </c>
      <c r="S95" s="35" t="str">
        <f t="shared" si="32"/>
        <v/>
      </c>
      <c r="T95" s="35" t="str">
        <f t="shared" si="32"/>
        <v/>
      </c>
      <c r="U95" s="35" t="str">
        <f t="shared" si="32"/>
        <v/>
      </c>
      <c r="V95" s="35" t="str">
        <f t="shared" si="32"/>
        <v/>
      </c>
      <c r="W95" s="35" t="str">
        <f t="shared" si="32"/>
        <v/>
      </c>
      <c r="X95" s="35" t="str">
        <f t="shared" si="32"/>
        <v/>
      </c>
      <c r="Y95" s="35" t="str">
        <f t="shared" si="32"/>
        <v/>
      </c>
      <c r="Z95" s="36" t="str">
        <f t="shared" si="32"/>
        <v/>
      </c>
      <c r="AA95" s="33" t="str">
        <f t="shared" si="32"/>
        <v/>
      </c>
      <c r="AB95" s="34" t="str">
        <f t="shared" si="32"/>
        <v/>
      </c>
      <c r="AC95" s="32"/>
      <c r="AD95" s="32" t="s">
        <v>215</v>
      </c>
      <c r="AE95" s="32" t="str">
        <f>IFERROR(VLOOKUP($A95,#REF!,31,FALSE),"")</f>
        <v/>
      </c>
      <c r="AF95" t="str">
        <f>IFERROR(VLOOKUP($A95,#REF!,32,FALSE),"")</f>
        <v/>
      </c>
      <c r="AG95" t="str">
        <f>IFERROR(VLOOKUP($A95,'[1]水分AB CHK'!$B$13:$I$123,6,FALSE),"")</f>
        <v/>
      </c>
    </row>
    <row r="96" spans="1:33" ht="39" customHeight="1">
      <c r="A96" s="56"/>
      <c r="B96" s="41" t="str">
        <f t="shared" si="25"/>
        <v/>
      </c>
      <c r="C96" s="31" t="str">
        <f t="shared" si="24"/>
        <v/>
      </c>
      <c r="D96" s="31"/>
      <c r="E96" s="32" t="str">
        <f>IFERROR(VLOOKUP($A96,#REF!,COLUMN(E96),FALSE),"")</f>
        <v/>
      </c>
      <c r="F96" s="34" t="str">
        <f>IFERROR(VLOOKUP($A96,#REF!,COLUMN(F96)-2,FALSE),"")</f>
        <v/>
      </c>
      <c r="G96" s="35" t="str">
        <f>IFERROR(VLOOKUP($A96,#REF!,COLUMN(G96)-2,FALSE),"")</f>
        <v/>
      </c>
      <c r="H96" s="36" t="str">
        <f>IFERROR(VLOOKUP($A96,#REF!,COLUMN(H96)-2,FALSE),"")</f>
        <v/>
      </c>
      <c r="I96" s="34" t="str">
        <f>IFERROR(VLOOKUP($A96,#REF!,COLUMN(I96)-2,FALSE),"")</f>
        <v/>
      </c>
      <c r="J96" s="35" t="str">
        <f>IFERROR(VLOOKUP($A96,#REF!,COLUMN(J96)-2,FALSE),"")</f>
        <v/>
      </c>
      <c r="K96" s="36" t="str">
        <f>IFERROR(VLOOKUP($A96,#REF!,COLUMN(K96)-2,FALSE),"")</f>
        <v/>
      </c>
      <c r="L96" s="34" t="str">
        <f>IFERROR(VLOOKUP($A96,#REF!,COLUMN(L96)-2,FALSE),"")</f>
        <v/>
      </c>
      <c r="M96" s="35" t="str">
        <f>IFERROR(VLOOKUP($A96,#REF!,COLUMN(M96)-2,FALSE),"")</f>
        <v/>
      </c>
      <c r="N96" s="36" t="str">
        <f>IFERROR(VLOOKUP($A96,#REF!,COLUMN(N96)-2,FALSE),"")</f>
        <v/>
      </c>
      <c r="O96" s="34" t="str">
        <f>IFERROR(VLOOKUP($A96,#REF!,COLUMN(O96)-2,FALSE),"")</f>
        <v/>
      </c>
      <c r="P96" s="35" t="str">
        <f>IFERROR(VLOOKUP($A96,#REF!,COLUMN(P96)-2,FALSE),"")</f>
        <v/>
      </c>
      <c r="Q96" s="35" t="str">
        <f>IFERROR(VLOOKUP($A96,#REF!,COLUMN(Q96)-2,FALSE),"")</f>
        <v/>
      </c>
      <c r="R96" s="35" t="str">
        <f>IFERROR(VLOOKUP($A96,#REF!,COLUMN(R96)-2,FALSE),"")</f>
        <v/>
      </c>
      <c r="S96" s="35" t="str">
        <f>IFERROR(VLOOKUP($A96,#REF!,COLUMN(S96)-2,FALSE),"")</f>
        <v/>
      </c>
      <c r="T96" s="35" t="str">
        <f>IFERROR(VLOOKUP($A96,#REF!,COLUMN(T96)-2,FALSE),"")</f>
        <v/>
      </c>
      <c r="U96" s="35" t="str">
        <f>IFERROR(VLOOKUP($A96,#REF!,COLUMN(U96)-2,FALSE),"")</f>
        <v/>
      </c>
      <c r="V96" s="35" t="str">
        <f>IFERROR(VLOOKUP($A96,#REF!,COLUMN(V96)-2,FALSE),"")</f>
        <v/>
      </c>
      <c r="W96" s="35" t="str">
        <f>IFERROR(VLOOKUP($A96,#REF!,COLUMN(W96)-2,FALSE),"")</f>
        <v/>
      </c>
      <c r="X96" s="35" t="str">
        <f>IFERROR(VLOOKUP($A96,#REF!,COLUMN(X96)-2,FALSE),"")</f>
        <v/>
      </c>
      <c r="Y96" s="35" t="str">
        <f>IFERROR(VLOOKUP($A96,#REF!,COLUMN(Y96)-2,FALSE),"")</f>
        <v/>
      </c>
      <c r="Z96" s="36" t="str">
        <f>IFERROR(VLOOKUP($A96,#REF!,COLUMN(Z96)-2,FALSE),"")</f>
        <v/>
      </c>
      <c r="AA96" s="33" t="str">
        <f>IFERROR(VLOOKUP($A96,#REF!,COLUMN(AA96)-2,FALSE),"")</f>
        <v/>
      </c>
      <c r="AB96" s="34" t="str">
        <f>IFERROR(VLOOKUP($A96,#REF!,COLUMN(AB96)-2,FALSE),"")</f>
        <v/>
      </c>
      <c r="AC96" s="32"/>
      <c r="AD96" s="32" t="s">
        <v>213</v>
      </c>
      <c r="AE96" s="32" t="str">
        <f>IFERROR(VLOOKUP($A96,#REF!,COLUMN(AE96)-2,FALSE),"")</f>
        <v/>
      </c>
      <c r="AF96" t="str">
        <f>IFERROR(VLOOKUP($A96,#REF!,32,FALSE),"")</f>
        <v/>
      </c>
      <c r="AG96" t="str">
        <f>IFERROR(VLOOKUP($A96,'[1]水分AB CHK'!$B$13:$I$123,6,FALSE),"")</f>
        <v/>
      </c>
    </row>
    <row r="97" spans="1:33" ht="39" customHeight="1" thickBot="1">
      <c r="A97" s="56"/>
      <c r="B97" s="41" t="str">
        <f t="shared" si="25"/>
        <v/>
      </c>
      <c r="C97" s="31" t="str">
        <f t="shared" si="24"/>
        <v/>
      </c>
      <c r="D97" s="31"/>
      <c r="E97" s="32" t="str">
        <f>IFERROR(VLOOKUP($A97,#REF!,COLUMN(E97),FALSE),"")</f>
        <v/>
      </c>
      <c r="F97" s="34" t="str">
        <f>IFERROR(VLOOKUP($A97,#REF!,COLUMN(F97)-2,FALSE),"")</f>
        <v/>
      </c>
      <c r="G97" s="35" t="str">
        <f>IFERROR(VLOOKUP($A97,#REF!,COLUMN(G97)-2,FALSE),"")</f>
        <v/>
      </c>
      <c r="H97" s="36" t="str">
        <f>IFERROR(VLOOKUP($A97,#REF!,COLUMN(H97)-2,FALSE),"")</f>
        <v/>
      </c>
      <c r="I97" s="34" t="str">
        <f>IFERROR(VLOOKUP($A97,#REF!,COLUMN(I97)-2,FALSE),"")</f>
        <v/>
      </c>
      <c r="J97" s="35" t="str">
        <f>IFERROR(VLOOKUP($A97,#REF!,COLUMN(J97)-2,FALSE),"")</f>
        <v/>
      </c>
      <c r="K97" s="36" t="str">
        <f>IFERROR(VLOOKUP($A97,#REF!,COLUMN(K97)-2,FALSE),"")</f>
        <v/>
      </c>
      <c r="L97" s="34" t="str">
        <f>IFERROR(VLOOKUP($A97,#REF!,COLUMN(L97)-2,FALSE),"")</f>
        <v/>
      </c>
      <c r="M97" s="35" t="str">
        <f>IFERROR(VLOOKUP($A97,#REF!,COLUMN(M97)-2,FALSE),"")</f>
        <v/>
      </c>
      <c r="N97" s="36" t="str">
        <f>IFERROR(VLOOKUP($A97,#REF!,COLUMN(N97)-2,FALSE),"")</f>
        <v/>
      </c>
      <c r="O97" s="34" t="str">
        <f>IFERROR(VLOOKUP($A97,#REF!,COLUMN(O97)-2,FALSE),"")</f>
        <v/>
      </c>
      <c r="P97" s="35" t="str">
        <f>IFERROR(VLOOKUP($A97,#REF!,COLUMN(P97)-2,FALSE),"")</f>
        <v/>
      </c>
      <c r="Q97" s="35" t="str">
        <f>IFERROR(VLOOKUP($A97,#REF!,COLUMN(Q97)-2,FALSE),"")</f>
        <v/>
      </c>
      <c r="R97" s="35" t="str">
        <f>IFERROR(VLOOKUP($A97,#REF!,COLUMN(R97)-2,FALSE),"")</f>
        <v/>
      </c>
      <c r="S97" s="35" t="str">
        <f>IFERROR(VLOOKUP($A97,#REF!,COLUMN(S97)-2,FALSE),"")</f>
        <v/>
      </c>
      <c r="T97" s="35" t="str">
        <f>IFERROR(VLOOKUP($A97,#REF!,COLUMN(T97)-2,FALSE),"")</f>
        <v/>
      </c>
      <c r="U97" s="35" t="str">
        <f>IFERROR(VLOOKUP($A97,#REF!,COLUMN(U97)-2,FALSE),"")</f>
        <v/>
      </c>
      <c r="V97" s="35" t="str">
        <f>IFERROR(VLOOKUP($A97,#REF!,COLUMN(V97)-2,FALSE),"")</f>
        <v/>
      </c>
      <c r="W97" s="35" t="str">
        <f>IFERROR(VLOOKUP($A97,#REF!,COLUMN(W97)-2,FALSE),"")</f>
        <v/>
      </c>
      <c r="X97" s="35" t="str">
        <f>IFERROR(VLOOKUP($A97,#REF!,COLUMN(X97)-2,FALSE),"")</f>
        <v/>
      </c>
      <c r="Y97" s="35" t="str">
        <f>IFERROR(VLOOKUP($A97,#REF!,COLUMN(Y97)-2,FALSE),"")</f>
        <v/>
      </c>
      <c r="Z97" s="36" t="str">
        <f>IFERROR(VLOOKUP($A97,#REF!,COLUMN(Z97)-2,FALSE),"")</f>
        <v/>
      </c>
      <c r="AA97" s="33" t="str">
        <f>IFERROR(VLOOKUP($A97,#REF!,COLUMN(AA97)-2,FALSE),"")</f>
        <v/>
      </c>
      <c r="AB97" s="34" t="str">
        <f>IFERROR(VLOOKUP($A97,#REF!,COLUMN(AB97)-2,FALSE),"")</f>
        <v/>
      </c>
      <c r="AC97" s="32"/>
      <c r="AD97" s="32" t="s">
        <v>213</v>
      </c>
      <c r="AE97" s="32" t="str">
        <f>IFERROR(VLOOKUP($A97,#REF!,COLUMN(AE97)-2,FALSE),"")</f>
        <v/>
      </c>
      <c r="AF97" t="str">
        <f>IFERROR(VLOOKUP($A97,#REF!,32,FALSE),"")</f>
        <v/>
      </c>
      <c r="AG97" t="str">
        <f>IFERROR(VLOOKUP($A97,'[1]水分AB CHK'!$B$13:$I$123,6,FALSE),"")</f>
        <v/>
      </c>
    </row>
    <row r="98" spans="1:33" ht="39" customHeight="1" thickTop="1">
      <c r="A98" s="56" t="s">
        <v>76</v>
      </c>
      <c r="B98" s="66" t="str">
        <f t="shared" si="25"/>
        <v>10</v>
      </c>
      <c r="C98" s="67" t="str">
        <f t="shared" si="24"/>
        <v>10281</v>
      </c>
      <c r="D98" s="67"/>
      <c r="E98" s="68" t="str">
        <f>IFERROR(VLOOKUP($A98,#REF!,COLUMN(E98)-2,FALSE),"")</f>
        <v/>
      </c>
      <c r="F98" s="70" t="str">
        <f>IFERROR(VLOOKUP($A98,#REF!,COLUMN(F98)-2,FALSE),"")</f>
        <v/>
      </c>
      <c r="G98" s="71" t="str">
        <f>IFERROR(VLOOKUP($A98,#REF!,COLUMN(G98)-2,FALSE),"")</f>
        <v/>
      </c>
      <c r="H98" s="72" t="str">
        <f>IFERROR(VLOOKUP($A98,#REF!,COLUMN(H98)-2,FALSE),"")</f>
        <v/>
      </c>
      <c r="I98" s="70" t="str">
        <f>IFERROR(VLOOKUP($A98,#REF!,COLUMN(I98)-2,FALSE),"")</f>
        <v/>
      </c>
      <c r="J98" s="71" t="str">
        <f>IFERROR(VLOOKUP($A98,#REF!,COLUMN(J98)-2,FALSE),"")</f>
        <v/>
      </c>
      <c r="K98" s="72" t="str">
        <f>IFERROR(VLOOKUP($A98,#REF!,COLUMN(K98)-2,FALSE),"")</f>
        <v/>
      </c>
      <c r="L98" s="70" t="str">
        <f>IFERROR(VLOOKUP($A98,#REF!,COLUMN(L98)-2,FALSE),"")</f>
        <v/>
      </c>
      <c r="M98" s="71" t="str">
        <f>IFERROR(VLOOKUP($A98,#REF!,COLUMN(M98)-2,FALSE),"")</f>
        <v/>
      </c>
      <c r="N98" s="72" t="str">
        <f>IFERROR(VLOOKUP($A98,#REF!,COLUMN(N98)-2,FALSE),"")</f>
        <v/>
      </c>
      <c r="O98" s="70" t="str">
        <f>IFERROR(VLOOKUP($A98,#REF!,COLUMN(O98)-2,FALSE),"")</f>
        <v/>
      </c>
      <c r="P98" s="71" t="str">
        <f>IFERROR(VLOOKUP($A98,#REF!,COLUMN(P98)-2,FALSE),"")</f>
        <v/>
      </c>
      <c r="Q98" s="71" t="str">
        <f>IFERROR(VLOOKUP($A98,#REF!,COLUMN(Q98)-2,FALSE),"")</f>
        <v/>
      </c>
      <c r="R98" s="71" t="str">
        <f>IFERROR(VLOOKUP($A98,#REF!,COLUMN(R98)-2,FALSE),"")</f>
        <v/>
      </c>
      <c r="S98" s="71" t="str">
        <f>IFERROR(VLOOKUP($A98,#REF!,COLUMN(S98)-2,FALSE),"")</f>
        <v/>
      </c>
      <c r="T98" s="71" t="str">
        <f>IFERROR(VLOOKUP($A98,#REF!,COLUMN(T98)-2,FALSE),"")</f>
        <v/>
      </c>
      <c r="U98" s="71" t="str">
        <f>IFERROR(VLOOKUP($A98,#REF!,COLUMN(U98)-2,FALSE),"")</f>
        <v/>
      </c>
      <c r="V98" s="71" t="str">
        <f>IFERROR(VLOOKUP($A98,#REF!,COLUMN(V98)-2,FALSE),"")</f>
        <v/>
      </c>
      <c r="W98" s="71" t="str">
        <f>IFERROR(VLOOKUP($A98,#REF!,COLUMN(W98)-2,FALSE),"")</f>
        <v/>
      </c>
      <c r="X98" s="71" t="str">
        <f>IFERROR(VLOOKUP($A98,#REF!,COLUMN(X98)-2,FALSE),"")</f>
        <v/>
      </c>
      <c r="Y98" s="71" t="str">
        <f>IFERROR(VLOOKUP($A98,#REF!,COLUMN(Y98)-2,FALSE),"")</f>
        <v/>
      </c>
      <c r="Z98" s="72" t="str">
        <f>IFERROR(VLOOKUP($A98,#REF!,COLUMN(Z98)-2,FALSE),"")</f>
        <v/>
      </c>
      <c r="AA98" s="69" t="str">
        <f>IFERROR(VLOOKUP($A98,#REF!,COLUMN(AA98)-2,FALSE),"")</f>
        <v/>
      </c>
      <c r="AB98" s="70" t="str">
        <f>IFERROR(VLOOKUP($A98,#REF!,COLUMN(AB98)-2,FALSE),"")</f>
        <v/>
      </c>
      <c r="AC98" s="68"/>
      <c r="AD98" s="68" t="s">
        <v>213</v>
      </c>
      <c r="AE98" s="58" t="str">
        <f>IFERROR(IF(VLOOKUP($A98,#REF!,27,FALSE)="","",VLOOKUP($A98,#REF!,27,FALSE)),"")</f>
        <v/>
      </c>
      <c r="AF98" t="str">
        <f>IFERROR(VLOOKUP($A98,#REF!,32,FALSE),"")</f>
        <v/>
      </c>
      <c r="AG98" t="str">
        <f>IFERROR(VLOOKUP($A98,'[1]水分AB CHK'!$B$13:$I$123,6,FALSE),"")</f>
        <v/>
      </c>
    </row>
    <row r="99" spans="1:33" ht="39" customHeight="1">
      <c r="A99" s="56" t="s">
        <v>198</v>
      </c>
      <c r="B99" s="41" t="str">
        <f t="shared" si="25"/>
        <v>10</v>
      </c>
      <c r="C99" s="31" t="str">
        <f t="shared" si="24"/>
        <v>10281</v>
      </c>
      <c r="D99" s="31"/>
      <c r="E99" s="32" t="str">
        <f>IFERROR(VLOOKUP($A99,#REF!,COLUMN(E99),FALSE),"")</f>
        <v/>
      </c>
      <c r="F99" s="34" t="str">
        <f>IFERROR(VLOOKUP($A99,#REF!,COLUMN(F99),FALSE),"")</f>
        <v/>
      </c>
      <c r="G99" s="35" t="str">
        <f>IFERROR(VLOOKUP($A99,#REF!,COLUMN(G99),FALSE),"")</f>
        <v/>
      </c>
      <c r="H99" s="36" t="str">
        <f>IFERROR(VLOOKUP($A99,#REF!,COLUMN(H99),FALSE),"")</f>
        <v/>
      </c>
      <c r="I99" s="34" t="str">
        <f>IFERROR(VLOOKUP($A99,#REF!,COLUMN(I99),FALSE),"")</f>
        <v/>
      </c>
      <c r="J99" s="35" t="str">
        <f>IFERROR(VLOOKUP($A99,#REF!,COLUMN(J99),FALSE),"")</f>
        <v/>
      </c>
      <c r="K99" s="36" t="str">
        <f>IFERROR(VLOOKUP($A99,#REF!,COLUMN(K99),FALSE),"")</f>
        <v/>
      </c>
      <c r="L99" s="34" t="str">
        <f>IFERROR(VLOOKUP($A99,#REF!,COLUMN(L99),FALSE),"")</f>
        <v/>
      </c>
      <c r="M99" s="35" t="str">
        <f>IFERROR(VLOOKUP($A99,#REF!,COLUMN(M99),FALSE),"")</f>
        <v/>
      </c>
      <c r="N99" s="36" t="str">
        <f>IFERROR(VLOOKUP($A99,#REF!,COLUMN(N99),FALSE),"")</f>
        <v/>
      </c>
      <c r="O99" s="34" t="str">
        <f>IFERROR(VLOOKUP($A99,#REF!,COLUMN(O99),FALSE),"")</f>
        <v/>
      </c>
      <c r="P99" s="97" t="str">
        <f>IFERROR(VLOOKUP($A99,#REF!,COLUMN(P99),FALSE),"")</f>
        <v/>
      </c>
      <c r="Q99" s="35" t="str">
        <f>IFERROR(VLOOKUP($A99,#REF!,COLUMN(Q99),FALSE),"")</f>
        <v/>
      </c>
      <c r="R99" s="35" t="str">
        <f>IFERROR(VLOOKUP($A99,#REF!,COLUMN(R99),FALSE),"")</f>
        <v/>
      </c>
      <c r="S99" s="35" t="str">
        <f>IFERROR(VLOOKUP($A99,#REF!,COLUMN(S99),FALSE),"")</f>
        <v/>
      </c>
      <c r="T99" s="35" t="str">
        <f>IFERROR(VLOOKUP($A99,#REF!,COLUMN(T99),FALSE),"")</f>
        <v/>
      </c>
      <c r="U99" s="35" t="str">
        <f>IFERROR(VLOOKUP($A99,#REF!,COLUMN(U99),FALSE),"")</f>
        <v/>
      </c>
      <c r="V99" s="35" t="str">
        <f>IFERROR(VLOOKUP($A99,#REF!,COLUMN(V99),FALSE),"")</f>
        <v/>
      </c>
      <c r="W99" s="35" t="str">
        <f>IFERROR(VLOOKUP($A99,#REF!,COLUMN(W99),FALSE),"")</f>
        <v/>
      </c>
      <c r="X99" s="35" t="str">
        <f>IFERROR(VLOOKUP($A99,#REF!,COLUMN(X99),FALSE),"")</f>
        <v/>
      </c>
      <c r="Y99" s="35" t="str">
        <f>IFERROR(VLOOKUP($A99,#REF!,COLUMN(Y99),FALSE),"")</f>
        <v/>
      </c>
      <c r="Z99" s="36" t="str">
        <f>IFERROR(VLOOKUP($A99,#REF!,COLUMN(Z99),FALSE),"")</f>
        <v/>
      </c>
      <c r="AA99" s="33" t="str">
        <f>IFERROR(VLOOKUP($A99,#REF!,COLUMN(AA99),FALSE),"")</f>
        <v/>
      </c>
      <c r="AB99" s="34" t="str">
        <f>IFERROR(VLOOKUP($A99,#REF!,COLUMN(AB99),FALSE),"")</f>
        <v/>
      </c>
      <c r="AC99" s="32"/>
      <c r="AD99" s="32" t="s">
        <v>213</v>
      </c>
      <c r="AE99" s="32" t="s">
        <v>211</v>
      </c>
      <c r="AF99" t="str">
        <f>IFERROR(VLOOKUP($A99,#REF!,32,FALSE),"")</f>
        <v/>
      </c>
      <c r="AG99" t="str">
        <f>IFERROR(VLOOKUP($A99,'[1]水分AB CHK'!$B$13:$I$123,6,FALSE),"")</f>
        <v/>
      </c>
    </row>
    <row r="100" spans="1:33" ht="39" customHeight="1">
      <c r="A100" s="56"/>
      <c r="B100" s="41" t="str">
        <f t="shared" si="25"/>
        <v/>
      </c>
      <c r="C100" s="31" t="str">
        <f t="shared" si="24"/>
        <v/>
      </c>
      <c r="D100" s="31"/>
      <c r="E100" s="32" t="str">
        <f>IFERROR(VLOOKUP($A100,#REF!,COLUMN(E100),FALSE),"")</f>
        <v/>
      </c>
      <c r="F100" s="34" t="b">
        <f t="shared" ref="F100:AB100" si="33">EXACT(F98,F99)</f>
        <v>1</v>
      </c>
      <c r="G100" s="35" t="b">
        <f t="shared" si="33"/>
        <v>1</v>
      </c>
      <c r="H100" s="36" t="b">
        <f t="shared" si="33"/>
        <v>1</v>
      </c>
      <c r="I100" s="34" t="b">
        <f t="shared" si="33"/>
        <v>1</v>
      </c>
      <c r="J100" s="35" t="b">
        <f t="shared" si="33"/>
        <v>1</v>
      </c>
      <c r="K100" s="36" t="b">
        <f t="shared" si="33"/>
        <v>1</v>
      </c>
      <c r="L100" s="34" t="b">
        <f t="shared" si="33"/>
        <v>1</v>
      </c>
      <c r="M100" s="35" t="b">
        <f t="shared" si="33"/>
        <v>1</v>
      </c>
      <c r="N100" s="36" t="b">
        <f t="shared" si="33"/>
        <v>1</v>
      </c>
      <c r="O100" s="34" t="b">
        <f t="shared" si="33"/>
        <v>1</v>
      </c>
      <c r="P100" s="35" t="b">
        <f t="shared" si="33"/>
        <v>1</v>
      </c>
      <c r="Q100" s="35" t="b">
        <f t="shared" si="33"/>
        <v>1</v>
      </c>
      <c r="R100" s="35" t="b">
        <f t="shared" si="33"/>
        <v>1</v>
      </c>
      <c r="S100" s="35" t="b">
        <f t="shared" si="33"/>
        <v>1</v>
      </c>
      <c r="T100" s="35" t="b">
        <f t="shared" si="33"/>
        <v>1</v>
      </c>
      <c r="U100" s="35" t="b">
        <f t="shared" si="33"/>
        <v>1</v>
      </c>
      <c r="V100" s="35" t="b">
        <f t="shared" si="33"/>
        <v>1</v>
      </c>
      <c r="W100" s="35" t="b">
        <f t="shared" si="33"/>
        <v>1</v>
      </c>
      <c r="X100" s="35" t="b">
        <f t="shared" si="33"/>
        <v>1</v>
      </c>
      <c r="Y100" s="35" t="b">
        <f t="shared" si="33"/>
        <v>1</v>
      </c>
      <c r="Z100" s="36" t="b">
        <f t="shared" si="33"/>
        <v>1</v>
      </c>
      <c r="AA100" s="33" t="b">
        <f t="shared" si="33"/>
        <v>1</v>
      </c>
      <c r="AB100" s="34" t="b">
        <f t="shared" si="33"/>
        <v>1</v>
      </c>
      <c r="AC100" s="32"/>
      <c r="AD100" s="32" t="s">
        <v>213</v>
      </c>
      <c r="AE100" s="32" t="str">
        <f>IFERROR(VLOOKUP($A100,#REF!,COLUMN(AE100)-2,FALSE),"")</f>
        <v/>
      </c>
      <c r="AF100" t="str">
        <f>IFERROR(VLOOKUP($A100,#REF!,32,FALSE),"")</f>
        <v/>
      </c>
      <c r="AG100" t="str">
        <f>IFERROR(VLOOKUP($A100,'[1]水分AB CHK'!$B$13:$I$123,6,FALSE),"")</f>
        <v/>
      </c>
    </row>
    <row r="101" spans="1:33" ht="39" customHeight="1">
      <c r="A101" s="56" t="s">
        <v>94</v>
      </c>
      <c r="B101" s="41" t="str">
        <f t="shared" si="25"/>
        <v>10</v>
      </c>
      <c r="C101" s="31" t="str">
        <f t="shared" si="24"/>
        <v>10281</v>
      </c>
      <c r="D101" s="31"/>
      <c r="E101" s="32" t="str">
        <f>IFERROR(VLOOKUP($A101,#REF!,COLUMN(E101),FALSE),"")</f>
        <v/>
      </c>
      <c r="F101" s="34" t="str">
        <f t="shared" ref="F101:AB101" si="34">IF(F100=FALSE,F99,"")</f>
        <v/>
      </c>
      <c r="G101" s="35" t="str">
        <f t="shared" si="34"/>
        <v/>
      </c>
      <c r="H101" s="36" t="str">
        <f t="shared" si="34"/>
        <v/>
      </c>
      <c r="I101" s="34" t="str">
        <f t="shared" si="34"/>
        <v/>
      </c>
      <c r="J101" s="35" t="str">
        <f t="shared" si="34"/>
        <v/>
      </c>
      <c r="K101" s="36" t="str">
        <f t="shared" si="34"/>
        <v/>
      </c>
      <c r="L101" s="34" t="str">
        <f t="shared" si="34"/>
        <v/>
      </c>
      <c r="M101" s="35" t="str">
        <f t="shared" si="34"/>
        <v/>
      </c>
      <c r="N101" s="36" t="str">
        <f t="shared" si="34"/>
        <v/>
      </c>
      <c r="O101" s="34" t="str">
        <f t="shared" si="34"/>
        <v/>
      </c>
      <c r="P101" s="35" t="str">
        <f t="shared" si="34"/>
        <v/>
      </c>
      <c r="Q101" s="35" t="str">
        <f t="shared" si="34"/>
        <v/>
      </c>
      <c r="R101" s="35" t="str">
        <f t="shared" si="34"/>
        <v/>
      </c>
      <c r="S101" s="35" t="str">
        <f t="shared" si="34"/>
        <v/>
      </c>
      <c r="T101" s="35" t="str">
        <f t="shared" si="34"/>
        <v/>
      </c>
      <c r="U101" s="35" t="str">
        <f t="shared" si="34"/>
        <v/>
      </c>
      <c r="V101" s="35" t="str">
        <f t="shared" si="34"/>
        <v/>
      </c>
      <c r="W101" s="35" t="str">
        <f t="shared" si="34"/>
        <v/>
      </c>
      <c r="X101" s="35" t="str">
        <f t="shared" si="34"/>
        <v/>
      </c>
      <c r="Y101" s="35" t="str">
        <f t="shared" si="34"/>
        <v/>
      </c>
      <c r="Z101" s="36" t="str">
        <f t="shared" si="34"/>
        <v/>
      </c>
      <c r="AA101" s="33" t="str">
        <f t="shared" si="34"/>
        <v/>
      </c>
      <c r="AB101" s="34" t="str">
        <f t="shared" si="34"/>
        <v/>
      </c>
      <c r="AC101" s="32"/>
      <c r="AD101" s="32" t="s">
        <v>214</v>
      </c>
      <c r="AE101" s="32" t="str">
        <f>IFERROR(VLOOKUP($A101,#REF!,COLUMN(AE101)-2,FALSE),"")</f>
        <v/>
      </c>
      <c r="AF101" t="str">
        <f>IFERROR(VLOOKUP($A101,#REF!,32,FALSE),"")</f>
        <v/>
      </c>
      <c r="AG101" t="str">
        <f>IFERROR(VLOOKUP($A101,'[1]水分AB CHK'!$B$13:$I$123,6,FALSE),"")</f>
        <v>たんぱく質変更</v>
      </c>
    </row>
    <row r="102" spans="1:33" ht="39" customHeight="1" thickBot="1">
      <c r="A102" s="56"/>
      <c r="B102" s="41" t="str">
        <f t="shared" si="25"/>
        <v/>
      </c>
      <c r="C102" s="31" t="str">
        <f t="shared" si="24"/>
        <v/>
      </c>
      <c r="D102" s="31"/>
      <c r="E102" s="32" t="str">
        <f>IFERROR(VLOOKUP($A102,#REF!,COLUMN(E102),FALSE),"")</f>
        <v/>
      </c>
      <c r="F102" s="34" t="str">
        <f>IFERROR(VLOOKUP($A102,#REF!,COLUMN(F102)-2,FALSE),"")</f>
        <v/>
      </c>
      <c r="G102" s="35" t="str">
        <f>IFERROR(VLOOKUP($A102,#REF!,COLUMN(G102)-2,FALSE),"")</f>
        <v/>
      </c>
      <c r="H102" s="36" t="str">
        <f>IFERROR(VLOOKUP($A102,#REF!,COLUMN(H102)-2,FALSE),"")</f>
        <v/>
      </c>
      <c r="I102" s="34" t="str">
        <f>IFERROR(VLOOKUP($A102,#REF!,COLUMN(I102)-2,FALSE),"")</f>
        <v/>
      </c>
      <c r="J102" s="35" t="str">
        <f>IFERROR(VLOOKUP($A102,#REF!,COLUMN(J102)-2,FALSE),"")</f>
        <v/>
      </c>
      <c r="K102" s="36" t="str">
        <f>IFERROR(VLOOKUP($A102,#REF!,COLUMN(K102)-2,FALSE),"")</f>
        <v/>
      </c>
      <c r="L102" s="34" t="str">
        <f>IFERROR(VLOOKUP($A102,#REF!,COLUMN(L102)-2,FALSE),"")</f>
        <v/>
      </c>
      <c r="M102" s="35" t="str">
        <f>IFERROR(VLOOKUP($A102,#REF!,COLUMN(M102)-2,FALSE),"")</f>
        <v/>
      </c>
      <c r="N102" s="36" t="str">
        <f>IFERROR(VLOOKUP($A102,#REF!,COLUMN(N102)-2,FALSE),"")</f>
        <v/>
      </c>
      <c r="O102" s="34" t="str">
        <f>IFERROR(VLOOKUP($A102,#REF!,COLUMN(O102)-2,FALSE),"")</f>
        <v/>
      </c>
      <c r="P102" s="35" t="str">
        <f>IFERROR(VLOOKUP($A102,#REF!,COLUMN(P102)-2,FALSE),"")</f>
        <v/>
      </c>
      <c r="Q102" s="35" t="str">
        <f>IFERROR(VLOOKUP($A102,#REF!,COLUMN(Q102)-2,FALSE),"")</f>
        <v/>
      </c>
      <c r="R102" s="35" t="str">
        <f>IFERROR(VLOOKUP($A102,#REF!,COLUMN(R102)-2,FALSE),"")</f>
        <v/>
      </c>
      <c r="S102" s="35" t="str">
        <f>IFERROR(VLOOKUP($A102,#REF!,COLUMN(S102)-2,FALSE),"")</f>
        <v/>
      </c>
      <c r="T102" s="35" t="str">
        <f>IFERROR(VLOOKUP($A102,#REF!,COLUMN(T102)-2,FALSE),"")</f>
        <v/>
      </c>
      <c r="U102" s="35" t="str">
        <f>IFERROR(VLOOKUP($A102,#REF!,COLUMN(U102)-2,FALSE),"")</f>
        <v/>
      </c>
      <c r="V102" s="35" t="str">
        <f>IFERROR(VLOOKUP($A102,#REF!,COLUMN(V102)-2,FALSE),"")</f>
        <v/>
      </c>
      <c r="W102" s="35" t="str">
        <f>IFERROR(VLOOKUP($A102,#REF!,COLUMN(W102)-2,FALSE),"")</f>
        <v/>
      </c>
      <c r="X102" s="35" t="str">
        <f>IFERROR(VLOOKUP($A102,#REF!,COLUMN(X102)-2,FALSE),"")</f>
        <v/>
      </c>
      <c r="Y102" s="35" t="str">
        <f>IFERROR(VLOOKUP($A102,#REF!,COLUMN(Y102)-2,FALSE),"")</f>
        <v/>
      </c>
      <c r="Z102" s="36" t="str">
        <f>IFERROR(VLOOKUP($A102,#REF!,COLUMN(Z102)-2,FALSE),"")</f>
        <v/>
      </c>
      <c r="AA102" s="33" t="str">
        <f>IFERROR(VLOOKUP($A102,#REF!,COLUMN(AA102)-2,FALSE),"")</f>
        <v/>
      </c>
      <c r="AB102" s="34" t="str">
        <f>IFERROR(VLOOKUP($A102,#REF!,COLUMN(AB102)-2,FALSE),"")</f>
        <v/>
      </c>
      <c r="AC102" s="32"/>
      <c r="AD102" s="32" t="s">
        <v>213</v>
      </c>
      <c r="AE102" s="32" t="str">
        <f>IFERROR(VLOOKUP($A102,#REF!,COLUMN(AE102)-2,FALSE),"")</f>
        <v/>
      </c>
      <c r="AF102" t="str">
        <f>IFERROR(VLOOKUP($A102,#REF!,32,FALSE),"")</f>
        <v/>
      </c>
      <c r="AG102" t="str">
        <f>IFERROR(VLOOKUP($A102,'[1]水分AB CHK'!$B$13:$I$123,6,FALSE),"")</f>
        <v/>
      </c>
    </row>
    <row r="103" spans="1:33" ht="39" customHeight="1" thickTop="1">
      <c r="A103" s="56" t="s">
        <v>80</v>
      </c>
      <c r="B103" s="66" t="str">
        <f t="shared" si="25"/>
        <v>10</v>
      </c>
      <c r="C103" s="67" t="str">
        <f t="shared" si="24"/>
        <v>10361</v>
      </c>
      <c r="D103" s="67"/>
      <c r="E103" s="68" t="str">
        <f>IFERROR(VLOOKUP($A103,#REF!,COLUMN(E103)-2,FALSE),"")</f>
        <v/>
      </c>
      <c r="F103" s="70" t="str">
        <f>IFERROR(VLOOKUP($A103,#REF!,COLUMN(F103)-2,FALSE),"")</f>
        <v/>
      </c>
      <c r="G103" s="71" t="str">
        <f>IFERROR(VLOOKUP($A103,#REF!,COLUMN(G103)-2,FALSE),"")</f>
        <v/>
      </c>
      <c r="H103" s="72" t="str">
        <f>IFERROR(VLOOKUP($A103,#REF!,COLUMN(H103)-2,FALSE),"")</f>
        <v/>
      </c>
      <c r="I103" s="70" t="str">
        <f>IFERROR(VLOOKUP($A103,#REF!,COLUMN(I103)-2,FALSE),"")</f>
        <v/>
      </c>
      <c r="J103" s="71" t="str">
        <f>IFERROR(VLOOKUP($A103,#REF!,COLUMN(J103)-2,FALSE),"")</f>
        <v/>
      </c>
      <c r="K103" s="72" t="str">
        <f>IFERROR(VLOOKUP($A103,#REF!,COLUMN(K103)-2,FALSE),"")</f>
        <v/>
      </c>
      <c r="L103" s="70" t="str">
        <f>IFERROR(VLOOKUP($A103,#REF!,COLUMN(L103)-2,FALSE),"")</f>
        <v/>
      </c>
      <c r="M103" s="71" t="str">
        <f>IFERROR(VLOOKUP($A103,#REF!,COLUMN(M103)-2,FALSE),"")</f>
        <v/>
      </c>
      <c r="N103" s="72" t="str">
        <f>IFERROR(VLOOKUP($A103,#REF!,COLUMN(N103)-2,FALSE),"")</f>
        <v/>
      </c>
      <c r="O103" s="70" t="str">
        <f>IFERROR(VLOOKUP($A103,#REF!,COLUMN(O103)-2,FALSE),"")</f>
        <v/>
      </c>
      <c r="P103" s="71" t="str">
        <f>IFERROR(VLOOKUP($A103,#REF!,COLUMN(P103)-2,FALSE),"")</f>
        <v/>
      </c>
      <c r="Q103" s="71" t="str">
        <f>IFERROR(VLOOKUP($A103,#REF!,COLUMN(Q103)-2,FALSE),"")</f>
        <v/>
      </c>
      <c r="R103" s="71" t="str">
        <f>IFERROR(VLOOKUP($A103,#REF!,COLUMN(R103)-2,FALSE),"")</f>
        <v/>
      </c>
      <c r="S103" s="71" t="str">
        <f>IFERROR(VLOOKUP($A103,#REF!,COLUMN(S103)-2,FALSE),"")</f>
        <v/>
      </c>
      <c r="T103" s="71" t="str">
        <f>IFERROR(VLOOKUP($A103,#REF!,COLUMN(T103)-2,FALSE),"")</f>
        <v/>
      </c>
      <c r="U103" s="71" t="str">
        <f>IFERROR(VLOOKUP($A103,#REF!,COLUMN(U103)-2,FALSE),"")</f>
        <v/>
      </c>
      <c r="V103" s="71" t="str">
        <f>IFERROR(VLOOKUP($A103,#REF!,COLUMN(V103)-2,FALSE),"")</f>
        <v/>
      </c>
      <c r="W103" s="71" t="str">
        <f>IFERROR(VLOOKUP($A103,#REF!,COLUMN(W103)-2,FALSE),"")</f>
        <v/>
      </c>
      <c r="X103" s="71" t="str">
        <f>IFERROR(VLOOKUP($A103,#REF!,COLUMN(X103)-2,FALSE),"")</f>
        <v/>
      </c>
      <c r="Y103" s="71" t="str">
        <f>IFERROR(VLOOKUP($A103,#REF!,COLUMN(Y103)-2,FALSE),"")</f>
        <v/>
      </c>
      <c r="Z103" s="72" t="str">
        <f>IFERROR(VLOOKUP($A103,#REF!,COLUMN(Z103)-2,FALSE),"")</f>
        <v/>
      </c>
      <c r="AA103" s="69" t="str">
        <f>IFERROR(VLOOKUP($A103,#REF!,COLUMN(AA103)-2,FALSE),"")</f>
        <v/>
      </c>
      <c r="AB103" s="70" t="str">
        <f>IFERROR(VLOOKUP($A103,#REF!,COLUMN(AB103)-2,FALSE),"")</f>
        <v/>
      </c>
      <c r="AC103" s="68"/>
      <c r="AD103" s="68" t="s">
        <v>213</v>
      </c>
      <c r="AE103" s="58" t="str">
        <f>IFERROR(IF(VLOOKUP($A103,#REF!,27,FALSE)="","",VLOOKUP($A103,#REF!,27,FALSE)),"")</f>
        <v/>
      </c>
      <c r="AF103" t="str">
        <f>IFERROR(VLOOKUP($A103,#REF!,32,FALSE),"")</f>
        <v/>
      </c>
      <c r="AG103" t="str">
        <f>IFERROR(VLOOKUP($A103,'[1]水分AB CHK'!$B$13:$I$123,6,FALSE),"")</f>
        <v/>
      </c>
    </row>
    <row r="104" spans="1:33" ht="39" customHeight="1">
      <c r="A104" s="56" t="s">
        <v>199</v>
      </c>
      <c r="B104" s="41" t="str">
        <f t="shared" si="25"/>
        <v>10</v>
      </c>
      <c r="C104" s="31" t="str">
        <f t="shared" si="24"/>
        <v>10361</v>
      </c>
      <c r="D104" s="31"/>
      <c r="E104" s="32" t="str">
        <f>IFERROR(VLOOKUP($A104,#REF!,COLUMN(E104),FALSE),"")</f>
        <v/>
      </c>
      <c r="F104" s="34" t="str">
        <f>IFERROR(VLOOKUP($A104,#REF!,COLUMN(F104),FALSE),"")</f>
        <v/>
      </c>
      <c r="G104" s="35" t="str">
        <f>IFERROR(VLOOKUP($A104,#REF!,COLUMN(G104),FALSE),"")</f>
        <v/>
      </c>
      <c r="H104" s="36" t="str">
        <f>IFERROR(VLOOKUP($A104,#REF!,COLUMN(H104),FALSE),"")</f>
        <v/>
      </c>
      <c r="I104" s="34" t="str">
        <f>IFERROR(VLOOKUP($A104,#REF!,COLUMN(I104),FALSE),"")</f>
        <v/>
      </c>
      <c r="J104" s="35" t="str">
        <f>IFERROR(VLOOKUP($A104,#REF!,COLUMN(J104),FALSE),"")</f>
        <v/>
      </c>
      <c r="K104" s="36" t="str">
        <f>IFERROR(VLOOKUP($A104,#REF!,COLUMN(K104),FALSE),"")</f>
        <v/>
      </c>
      <c r="L104" s="34" t="str">
        <f>IFERROR(VLOOKUP($A104,#REF!,COLUMN(L104),FALSE),"")</f>
        <v/>
      </c>
      <c r="M104" s="35" t="str">
        <f>IFERROR(VLOOKUP($A104,#REF!,COLUMN(M104),FALSE),"")</f>
        <v/>
      </c>
      <c r="N104" s="36" t="str">
        <f>IFERROR(VLOOKUP($A104,#REF!,COLUMN(N104),FALSE),"")</f>
        <v/>
      </c>
      <c r="O104" s="34" t="str">
        <f>IFERROR(VLOOKUP($A104,#REF!,COLUMN(O104),FALSE),"")</f>
        <v/>
      </c>
      <c r="P104" s="97" t="str">
        <f>IFERROR(VLOOKUP($A104,#REF!,COLUMN(P104),FALSE),"")</f>
        <v/>
      </c>
      <c r="Q104" s="35" t="str">
        <f>IFERROR(VLOOKUP($A104,#REF!,COLUMN(Q104),FALSE),"")</f>
        <v/>
      </c>
      <c r="R104" s="35" t="str">
        <f>IFERROR(VLOOKUP($A104,#REF!,COLUMN(R104),FALSE),"")</f>
        <v/>
      </c>
      <c r="S104" s="35" t="str">
        <f>IFERROR(VLOOKUP($A104,#REF!,COLUMN(S104),FALSE),"")</f>
        <v/>
      </c>
      <c r="T104" s="35" t="str">
        <f>IFERROR(VLOOKUP($A104,#REF!,COLUMN(T104),FALSE),"")</f>
        <v/>
      </c>
      <c r="U104" s="35" t="str">
        <f>IFERROR(VLOOKUP($A104,#REF!,COLUMN(U104),FALSE),"")</f>
        <v/>
      </c>
      <c r="V104" s="35" t="str">
        <f>IFERROR(VLOOKUP($A104,#REF!,COLUMN(V104),FALSE),"")</f>
        <v/>
      </c>
      <c r="W104" s="35" t="str">
        <f>IFERROR(VLOOKUP($A104,#REF!,COLUMN(W104),FALSE),"")</f>
        <v/>
      </c>
      <c r="X104" s="35" t="str">
        <f>IFERROR(VLOOKUP($A104,#REF!,COLUMN(X104),FALSE),"")</f>
        <v/>
      </c>
      <c r="Y104" s="35" t="str">
        <f>IFERROR(VLOOKUP($A104,#REF!,COLUMN(Y104),FALSE),"")</f>
        <v/>
      </c>
      <c r="Z104" s="104" t="str">
        <f>IFERROR(VLOOKUP($A104,#REF!,COLUMN(Z104),FALSE),"")</f>
        <v/>
      </c>
      <c r="AA104" s="33" t="str">
        <f>IFERROR(VLOOKUP($A104,#REF!,COLUMN(AA104),FALSE),"")</f>
        <v/>
      </c>
      <c r="AB104" s="34" t="str">
        <f>IFERROR(VLOOKUP($A104,#REF!,COLUMN(AB104),FALSE),"")</f>
        <v/>
      </c>
      <c r="AC104" s="32"/>
      <c r="AD104" s="32" t="s">
        <v>213</v>
      </c>
      <c r="AE104" s="32" t="s">
        <v>212</v>
      </c>
      <c r="AF104" t="str">
        <f>IFERROR(VLOOKUP($A104,#REF!,32,FALSE),"")</f>
        <v/>
      </c>
      <c r="AG104" t="str">
        <f>IFERROR(VLOOKUP($A104,'[1]水分AB CHK'!$B$13:$I$123,6,FALSE),"")</f>
        <v/>
      </c>
    </row>
    <row r="105" spans="1:33" ht="39" customHeight="1">
      <c r="A105" s="56"/>
      <c r="B105" s="41" t="str">
        <f t="shared" si="25"/>
        <v/>
      </c>
      <c r="C105" s="31" t="str">
        <f t="shared" si="24"/>
        <v/>
      </c>
      <c r="D105" s="31"/>
      <c r="E105" s="32" t="str">
        <f>IFERROR(VLOOKUP($A105,#REF!,COLUMN(E105),FALSE),"")</f>
        <v/>
      </c>
      <c r="F105" s="34" t="b">
        <f t="shared" ref="F105:AB105" si="35">EXACT(F103,F104)</f>
        <v>1</v>
      </c>
      <c r="G105" s="35" t="b">
        <f t="shared" si="35"/>
        <v>1</v>
      </c>
      <c r="H105" s="36" t="b">
        <f t="shared" si="35"/>
        <v>1</v>
      </c>
      <c r="I105" s="34" t="b">
        <f t="shared" si="35"/>
        <v>1</v>
      </c>
      <c r="J105" s="35" t="b">
        <f t="shared" si="35"/>
        <v>1</v>
      </c>
      <c r="K105" s="36" t="b">
        <f t="shared" si="35"/>
        <v>1</v>
      </c>
      <c r="L105" s="34" t="b">
        <f t="shared" si="35"/>
        <v>1</v>
      </c>
      <c r="M105" s="35" t="b">
        <f t="shared" si="35"/>
        <v>1</v>
      </c>
      <c r="N105" s="36" t="b">
        <f t="shared" si="35"/>
        <v>1</v>
      </c>
      <c r="O105" s="34" t="b">
        <f t="shared" si="35"/>
        <v>1</v>
      </c>
      <c r="P105" s="35" t="b">
        <f t="shared" si="35"/>
        <v>1</v>
      </c>
      <c r="Q105" s="35" t="b">
        <f t="shared" si="35"/>
        <v>1</v>
      </c>
      <c r="R105" s="35" t="b">
        <f t="shared" si="35"/>
        <v>1</v>
      </c>
      <c r="S105" s="35" t="b">
        <f t="shared" si="35"/>
        <v>1</v>
      </c>
      <c r="T105" s="35" t="b">
        <f t="shared" si="35"/>
        <v>1</v>
      </c>
      <c r="U105" s="35" t="b">
        <f t="shared" si="35"/>
        <v>1</v>
      </c>
      <c r="V105" s="35" t="b">
        <f t="shared" si="35"/>
        <v>1</v>
      </c>
      <c r="W105" s="35" t="b">
        <f t="shared" si="35"/>
        <v>1</v>
      </c>
      <c r="X105" s="35" t="b">
        <f t="shared" si="35"/>
        <v>1</v>
      </c>
      <c r="Y105" s="35" t="b">
        <f t="shared" si="35"/>
        <v>1</v>
      </c>
      <c r="Z105" s="36" t="b">
        <f t="shared" si="35"/>
        <v>1</v>
      </c>
      <c r="AA105" s="33" t="b">
        <f t="shared" si="35"/>
        <v>1</v>
      </c>
      <c r="AB105" s="34" t="b">
        <f t="shared" si="35"/>
        <v>1</v>
      </c>
      <c r="AC105" s="32"/>
      <c r="AD105" s="32" t="s">
        <v>213</v>
      </c>
      <c r="AE105" s="32" t="str">
        <f>IFERROR(VLOOKUP($A105,#REF!,COLUMN(AE105)-2,FALSE),"")</f>
        <v/>
      </c>
      <c r="AF105" t="str">
        <f>IFERROR(VLOOKUP($A105,#REF!,32,FALSE),"")</f>
        <v/>
      </c>
      <c r="AG105" t="str">
        <f>IFERROR(VLOOKUP($A105,'[1]水分AB CHK'!$B$13:$I$123,6,FALSE),"")</f>
        <v/>
      </c>
    </row>
    <row r="106" spans="1:33" ht="39" customHeight="1">
      <c r="A106" s="56" t="s">
        <v>95</v>
      </c>
      <c r="B106" s="41" t="str">
        <f t="shared" si="25"/>
        <v>10</v>
      </c>
      <c r="C106" s="31" t="str">
        <f t="shared" si="24"/>
        <v>10361</v>
      </c>
      <c r="D106" s="31"/>
      <c r="E106" s="32" t="str">
        <f>IFERROR(VLOOKUP($A106,#REF!,COLUMN(E106),FALSE),"")</f>
        <v/>
      </c>
      <c r="F106" s="34" t="str">
        <f t="shared" ref="F106:AB106" si="36">IF(F105=FALSE,F104,"")</f>
        <v/>
      </c>
      <c r="G106" s="35" t="str">
        <f t="shared" si="36"/>
        <v/>
      </c>
      <c r="H106" s="36" t="str">
        <f t="shared" si="36"/>
        <v/>
      </c>
      <c r="I106" s="34" t="str">
        <f t="shared" si="36"/>
        <v/>
      </c>
      <c r="J106" s="35" t="str">
        <f t="shared" si="36"/>
        <v/>
      </c>
      <c r="K106" s="36" t="str">
        <f t="shared" si="36"/>
        <v/>
      </c>
      <c r="L106" s="34" t="str">
        <f t="shared" si="36"/>
        <v/>
      </c>
      <c r="M106" s="35" t="str">
        <f t="shared" si="36"/>
        <v/>
      </c>
      <c r="N106" s="36" t="str">
        <f t="shared" si="36"/>
        <v/>
      </c>
      <c r="O106" s="34" t="str">
        <f t="shared" si="36"/>
        <v/>
      </c>
      <c r="P106" s="35" t="str">
        <f t="shared" si="36"/>
        <v/>
      </c>
      <c r="Q106" s="35" t="str">
        <f t="shared" si="36"/>
        <v/>
      </c>
      <c r="R106" s="35" t="str">
        <f t="shared" si="36"/>
        <v/>
      </c>
      <c r="S106" s="35" t="str">
        <f t="shared" si="36"/>
        <v/>
      </c>
      <c r="T106" s="35" t="str">
        <f t="shared" si="36"/>
        <v/>
      </c>
      <c r="U106" s="35" t="str">
        <f t="shared" si="36"/>
        <v/>
      </c>
      <c r="V106" s="35" t="str">
        <f t="shared" si="36"/>
        <v/>
      </c>
      <c r="W106" s="35" t="str">
        <f t="shared" si="36"/>
        <v/>
      </c>
      <c r="X106" s="35" t="str">
        <f t="shared" si="36"/>
        <v/>
      </c>
      <c r="Y106" s="35" t="str">
        <f t="shared" si="36"/>
        <v/>
      </c>
      <c r="Z106" s="36" t="str">
        <f t="shared" si="36"/>
        <v/>
      </c>
      <c r="AA106" s="33" t="str">
        <f t="shared" si="36"/>
        <v/>
      </c>
      <c r="AB106" s="34" t="str">
        <f t="shared" si="36"/>
        <v/>
      </c>
      <c r="AC106" s="32"/>
      <c r="AD106" s="105" t="s">
        <v>216</v>
      </c>
      <c r="AE106" s="32" t="str">
        <f>IFERROR(VLOOKUP($A106,#REF!,COLUMN(AE106)-2,FALSE),"")</f>
        <v/>
      </c>
      <c r="AF106" t="str">
        <f>IFERROR(VLOOKUP($A106,#REF!,32,FALSE),"")</f>
        <v/>
      </c>
      <c r="AG106" t="str">
        <f>IFERROR(VLOOKUP($A106,'[1]水分AB CHK'!$B$13:$I$123,6,FALSE),"")</f>
        <v>たんぱく質変更</v>
      </c>
    </row>
    <row r="107" spans="1:33" ht="39" customHeight="1" thickBot="1">
      <c r="A107" s="56"/>
      <c r="B107" s="41" t="str">
        <f t="shared" si="25"/>
        <v/>
      </c>
      <c r="C107" s="31" t="str">
        <f t="shared" si="24"/>
        <v/>
      </c>
      <c r="D107" s="31"/>
      <c r="E107" s="32" t="str">
        <f>IFERROR(VLOOKUP($A107,#REF!,COLUMN(E107),FALSE),"")</f>
        <v/>
      </c>
      <c r="F107" s="34" t="str">
        <f>IFERROR(VLOOKUP($A107,#REF!,COLUMN(F107)-2,FALSE),"")</f>
        <v/>
      </c>
      <c r="G107" s="35" t="str">
        <f>IFERROR(VLOOKUP($A107,#REF!,COLUMN(G107)-2,FALSE),"")</f>
        <v/>
      </c>
      <c r="H107" s="36" t="str">
        <f>IFERROR(VLOOKUP($A107,#REF!,COLUMN(H107)-2,FALSE),"")</f>
        <v/>
      </c>
      <c r="I107" s="34" t="str">
        <f>IFERROR(VLOOKUP($A107,#REF!,COLUMN(I107)-2,FALSE),"")</f>
        <v/>
      </c>
      <c r="J107" s="35" t="str">
        <f>IFERROR(VLOOKUP($A107,#REF!,COLUMN(J107)-2,FALSE),"")</f>
        <v/>
      </c>
      <c r="K107" s="36" t="str">
        <f>IFERROR(VLOOKUP($A107,#REF!,COLUMN(K107)-2,FALSE),"")</f>
        <v/>
      </c>
      <c r="L107" s="34" t="str">
        <f>IFERROR(VLOOKUP($A107,#REF!,COLUMN(L107)-2,FALSE),"")</f>
        <v/>
      </c>
      <c r="M107" s="35" t="str">
        <f>IFERROR(VLOOKUP($A107,#REF!,COLUMN(M107)-2,FALSE),"")</f>
        <v/>
      </c>
      <c r="N107" s="36" t="str">
        <f>IFERROR(VLOOKUP($A107,#REF!,COLUMN(N107)-2,FALSE),"")</f>
        <v/>
      </c>
      <c r="O107" s="34" t="str">
        <f>IFERROR(VLOOKUP($A107,#REF!,COLUMN(O107)-2,FALSE),"")</f>
        <v/>
      </c>
      <c r="P107" s="35" t="str">
        <f>IFERROR(VLOOKUP($A107,#REF!,COLUMN(P107)-2,FALSE),"")</f>
        <v/>
      </c>
      <c r="Q107" s="35" t="str">
        <f>IFERROR(VLOOKUP($A107,#REF!,COLUMN(Q107)-2,FALSE),"")</f>
        <v/>
      </c>
      <c r="R107" s="35" t="str">
        <f>IFERROR(VLOOKUP($A107,#REF!,COLUMN(R107)-2,FALSE),"")</f>
        <v/>
      </c>
      <c r="S107" s="35" t="str">
        <f>IFERROR(VLOOKUP($A107,#REF!,COLUMN(S107)-2,FALSE),"")</f>
        <v/>
      </c>
      <c r="T107" s="35" t="str">
        <f>IFERROR(VLOOKUP($A107,#REF!,COLUMN(T107)-2,FALSE),"")</f>
        <v/>
      </c>
      <c r="U107" s="35" t="str">
        <f>IFERROR(VLOOKUP($A107,#REF!,COLUMN(U107)-2,FALSE),"")</f>
        <v/>
      </c>
      <c r="V107" s="35" t="str">
        <f>IFERROR(VLOOKUP($A107,#REF!,COLUMN(V107)-2,FALSE),"")</f>
        <v/>
      </c>
      <c r="W107" s="35" t="str">
        <f>IFERROR(VLOOKUP($A107,#REF!,COLUMN(W107)-2,FALSE),"")</f>
        <v/>
      </c>
      <c r="X107" s="35" t="str">
        <f>IFERROR(VLOOKUP($A107,#REF!,COLUMN(X107)-2,FALSE),"")</f>
        <v/>
      </c>
      <c r="Y107" s="35" t="str">
        <f>IFERROR(VLOOKUP($A107,#REF!,COLUMN(Y107)-2,FALSE),"")</f>
        <v/>
      </c>
      <c r="Z107" s="36" t="str">
        <f>IFERROR(VLOOKUP($A107,#REF!,COLUMN(Z107)-2,FALSE),"")</f>
        <v/>
      </c>
      <c r="AA107" s="33" t="str">
        <f>IFERROR(VLOOKUP($A107,#REF!,COLUMN(AA107)-2,FALSE),"")</f>
        <v/>
      </c>
      <c r="AB107" s="34" t="str">
        <f>IFERROR(VLOOKUP($A107,#REF!,COLUMN(AB107)-2,FALSE),"")</f>
        <v/>
      </c>
      <c r="AC107" s="32"/>
      <c r="AD107" s="32"/>
      <c r="AE107" s="32" t="str">
        <f>IFERROR(VLOOKUP($A107,#REF!,COLUMN(AE107)-2,FALSE),"")</f>
        <v/>
      </c>
      <c r="AF107" t="str">
        <f>IFERROR(VLOOKUP($A107,#REF!,32,FALSE),"")</f>
        <v/>
      </c>
      <c r="AG107" t="str">
        <f>IFERROR(VLOOKUP($A107,'[1]水分AB CHK'!$B$13:$I$123,6,FALSE),"")</f>
        <v/>
      </c>
    </row>
    <row r="108" spans="1:33" ht="39" customHeight="1" thickTop="1">
      <c r="A108" s="56" t="s">
        <v>81</v>
      </c>
      <c r="B108" s="66" t="str">
        <f t="shared" si="25"/>
        <v>10</v>
      </c>
      <c r="C108" s="67" t="str">
        <f t="shared" si="24"/>
        <v>10381</v>
      </c>
      <c r="D108" s="67"/>
      <c r="E108" s="68" t="s">
        <v>144</v>
      </c>
      <c r="F108" s="70" t="str">
        <f>IFERROR(VLOOKUP($A108,#REF!,COLUMN(F108)-2,FALSE),"")</f>
        <v/>
      </c>
      <c r="G108" s="71" t="str">
        <f>IFERROR(VLOOKUP($A108,#REF!,COLUMN(G108)-2,FALSE),"")</f>
        <v/>
      </c>
      <c r="H108" s="72" t="str">
        <f>IFERROR(VLOOKUP($A108,#REF!,COLUMN(H108)-2,FALSE),"")</f>
        <v/>
      </c>
      <c r="I108" s="70" t="str">
        <f>IFERROR(VLOOKUP($A108,#REF!,COLUMN(I108)-2,FALSE),"")</f>
        <v/>
      </c>
      <c r="J108" s="71" t="str">
        <f>IFERROR(VLOOKUP($A108,#REF!,COLUMN(J108)-2,FALSE),"")</f>
        <v/>
      </c>
      <c r="K108" s="72" t="str">
        <f>IFERROR(VLOOKUP($A108,#REF!,COLUMN(K108)-2,FALSE),"")</f>
        <v/>
      </c>
      <c r="L108" s="70" t="str">
        <f>IFERROR(VLOOKUP($A108,#REF!,COLUMN(L108)-2,FALSE),"")</f>
        <v/>
      </c>
      <c r="M108" s="71" t="str">
        <f>IFERROR(VLOOKUP($A108,#REF!,COLUMN(M108)-2,FALSE),"")</f>
        <v/>
      </c>
      <c r="N108" s="72" t="str">
        <f>IFERROR(VLOOKUP($A108,#REF!,COLUMN(N108)-2,FALSE),"")</f>
        <v/>
      </c>
      <c r="O108" s="70" t="str">
        <f>IFERROR(VLOOKUP($A108,#REF!,COLUMN(O108)-2,FALSE),"")</f>
        <v/>
      </c>
      <c r="P108" s="71" t="str">
        <f>IFERROR(VLOOKUP($A108,#REF!,COLUMN(P108)-2,FALSE),"")</f>
        <v/>
      </c>
      <c r="Q108" s="71" t="str">
        <f>IFERROR(VLOOKUP($A108,#REF!,COLUMN(Q108)-2,FALSE),"")</f>
        <v/>
      </c>
      <c r="R108" s="71" t="str">
        <f>IFERROR(VLOOKUP($A108,#REF!,COLUMN(R108)-2,FALSE),"")</f>
        <v/>
      </c>
      <c r="S108" s="71" t="str">
        <f>IFERROR(VLOOKUP($A108,#REF!,COLUMN(S108)-2,FALSE),"")</f>
        <v/>
      </c>
      <c r="T108" s="71" t="str">
        <f>IFERROR(VLOOKUP($A108,#REF!,COLUMN(T108)-2,FALSE),"")</f>
        <v/>
      </c>
      <c r="U108" s="71" t="str">
        <f>IFERROR(VLOOKUP($A108,#REF!,COLUMN(U108)-2,FALSE),"")</f>
        <v/>
      </c>
      <c r="V108" s="71" t="str">
        <f>IFERROR(VLOOKUP($A108,#REF!,COLUMN(V108)-2,FALSE),"")</f>
        <v/>
      </c>
      <c r="W108" s="71" t="str">
        <f>IFERROR(VLOOKUP($A108,#REF!,COLUMN(W108)-2,FALSE),"")</f>
        <v/>
      </c>
      <c r="X108" s="71" t="str">
        <f>IFERROR(VLOOKUP($A108,#REF!,COLUMN(X108)-2,FALSE),"")</f>
        <v/>
      </c>
      <c r="Y108" s="71" t="str">
        <f>IFERROR(VLOOKUP($A108,#REF!,COLUMN(Y108)-2,FALSE),"")</f>
        <v/>
      </c>
      <c r="Z108" s="72" t="str">
        <f>IFERROR(VLOOKUP($A108,#REF!,COLUMN(Z108)-2,FALSE),"")</f>
        <v/>
      </c>
      <c r="AA108" s="69" t="str">
        <f>IFERROR(VLOOKUP($A108,#REF!,COLUMN(AA108)-2,FALSE),"")</f>
        <v/>
      </c>
      <c r="AB108" s="70" t="str">
        <f>IFERROR(VLOOKUP($A108,#REF!,COLUMN(AB108)-2,FALSE),"")</f>
        <v/>
      </c>
      <c r="AC108" s="68"/>
      <c r="AD108" s="68" t="s">
        <v>213</v>
      </c>
      <c r="AE108" s="58" t="str">
        <f>IFERROR(IF(VLOOKUP($A108,#REF!,27,FALSE)="","",VLOOKUP($A108,#REF!,27,FALSE)),"")</f>
        <v/>
      </c>
      <c r="AF108" t="str">
        <f>IFERROR(VLOOKUP($A108,#REF!,32,FALSE),"")</f>
        <v/>
      </c>
      <c r="AG108" t="str">
        <f>IFERROR(VLOOKUP($A108,'[1]水分AB CHK'!$B$13:$I$123,6,FALSE),"")</f>
        <v/>
      </c>
    </row>
    <row r="109" spans="1:33" ht="39" customHeight="1">
      <c r="A109" s="56" t="s">
        <v>200</v>
      </c>
      <c r="B109" s="41" t="str">
        <f t="shared" si="25"/>
        <v>10</v>
      </c>
      <c r="C109" s="31" t="str">
        <f t="shared" si="24"/>
        <v>10381</v>
      </c>
      <c r="D109" s="31"/>
      <c r="E109" s="32" t="str">
        <f>IFERROR(VLOOKUP($A109,#REF!,COLUMN(E109),FALSE),"")</f>
        <v/>
      </c>
      <c r="F109" s="34" t="str">
        <f>IFERROR(VLOOKUP($A109,#REF!,COLUMN(F109),FALSE),"")</f>
        <v/>
      </c>
      <c r="G109" s="35" t="str">
        <f>IFERROR(VLOOKUP($A109,#REF!,COLUMN(G109),FALSE),"")</f>
        <v/>
      </c>
      <c r="H109" s="36" t="str">
        <f>IFERROR(VLOOKUP($A109,#REF!,COLUMN(H109),FALSE),"")</f>
        <v/>
      </c>
      <c r="I109" s="34" t="str">
        <f>IFERROR(VLOOKUP($A109,#REF!,COLUMN(I109),FALSE),"")</f>
        <v/>
      </c>
      <c r="J109" s="35" t="str">
        <f>IFERROR(VLOOKUP($A109,#REF!,COLUMN(J109),FALSE),"")</f>
        <v/>
      </c>
      <c r="K109" s="36" t="str">
        <f>IFERROR(VLOOKUP($A109,#REF!,COLUMN(K109),FALSE),"")</f>
        <v/>
      </c>
      <c r="L109" s="34" t="str">
        <f>IFERROR(VLOOKUP($A109,#REF!,COLUMN(L109),FALSE),"")</f>
        <v/>
      </c>
      <c r="M109" s="35" t="str">
        <f>IFERROR(VLOOKUP($A109,#REF!,COLUMN(M109),FALSE),"")</f>
        <v/>
      </c>
      <c r="N109" s="36" t="str">
        <f>IFERROR(VLOOKUP($A109,#REF!,COLUMN(N109),FALSE),"")</f>
        <v/>
      </c>
      <c r="O109" s="34" t="str">
        <f>IFERROR(VLOOKUP($A109,#REF!,COLUMN(O109),FALSE),"")</f>
        <v/>
      </c>
      <c r="P109" s="35" t="str">
        <f>IFERROR(VLOOKUP($A109,#REF!,COLUMN(P109),FALSE),"")</f>
        <v/>
      </c>
      <c r="Q109" s="35" t="str">
        <f>IFERROR(VLOOKUP($A109,#REF!,COLUMN(Q109),FALSE),"")</f>
        <v/>
      </c>
      <c r="R109" s="35" t="str">
        <f>IFERROR(VLOOKUP($A109,#REF!,COLUMN(R109),FALSE),"")</f>
        <v/>
      </c>
      <c r="S109" s="35" t="str">
        <f>IFERROR(VLOOKUP($A109,#REF!,COLUMN(S109),FALSE),"")</f>
        <v/>
      </c>
      <c r="T109" s="35" t="str">
        <f>IFERROR(VLOOKUP($A109,#REF!,COLUMN(T109),FALSE),"")</f>
        <v/>
      </c>
      <c r="U109" s="35" t="str">
        <f>IFERROR(VLOOKUP($A109,#REF!,COLUMN(U109),FALSE),"")</f>
        <v/>
      </c>
      <c r="V109" s="35" t="str">
        <f>IFERROR(VLOOKUP($A109,#REF!,COLUMN(V109),FALSE),"")</f>
        <v/>
      </c>
      <c r="W109" s="35" t="str">
        <f>IFERROR(VLOOKUP($A109,#REF!,COLUMN(W109),FALSE),"")</f>
        <v/>
      </c>
      <c r="X109" s="35" t="str">
        <f>IFERROR(VLOOKUP($A109,#REF!,COLUMN(X109),FALSE),"")</f>
        <v/>
      </c>
      <c r="Y109" s="35" t="str">
        <f>IFERROR(VLOOKUP($A109,#REF!,COLUMN(Y109),FALSE),"")</f>
        <v/>
      </c>
      <c r="Z109" s="36" t="str">
        <f>IFERROR(VLOOKUP($A109,#REF!,COLUMN(Z109),FALSE),"")</f>
        <v/>
      </c>
      <c r="AA109" s="33" t="str">
        <f>IFERROR(VLOOKUP($A109,#REF!,COLUMN(AA109),FALSE),"")</f>
        <v/>
      </c>
      <c r="AB109" s="34" t="str">
        <f>IFERROR(VLOOKUP($A109,#REF!,COLUMN(AB109),FALSE),"")</f>
        <v/>
      </c>
      <c r="AC109" s="32"/>
      <c r="AD109" s="32" t="s">
        <v>213</v>
      </c>
      <c r="AE109" s="32" t="str">
        <f>IFERROR(VLOOKUP($A109,#REF!,COLUMN(AE109)-2,FALSE),"")</f>
        <v/>
      </c>
      <c r="AF109" t="str">
        <f>IFERROR(VLOOKUP($A109,#REF!,32,FALSE),"")</f>
        <v/>
      </c>
      <c r="AG109" t="str">
        <f>IFERROR(VLOOKUP($A109,'[1]水分AB CHK'!$B$13:$I$123,6,FALSE),"")</f>
        <v/>
      </c>
    </row>
    <row r="110" spans="1:33" ht="39" customHeight="1">
      <c r="A110" s="56" t="s">
        <v>134</v>
      </c>
      <c r="B110" s="41" t="str">
        <f t="shared" si="25"/>
        <v>10</v>
      </c>
      <c r="C110" s="31" t="str">
        <f t="shared" si="24"/>
        <v>10381</v>
      </c>
      <c r="D110" s="31"/>
      <c r="E110" s="32" t="str">
        <f>IFERROR(VLOOKUP($A110,#REF!,COLUMN(E110),FALSE),"")</f>
        <v/>
      </c>
      <c r="F110" s="34" t="str">
        <f t="shared" ref="F110:AB110" si="37">F109</f>
        <v/>
      </c>
      <c r="G110" s="35" t="str">
        <f t="shared" si="37"/>
        <v/>
      </c>
      <c r="H110" s="36" t="str">
        <f t="shared" si="37"/>
        <v/>
      </c>
      <c r="I110" s="34" t="str">
        <f t="shared" si="37"/>
        <v/>
      </c>
      <c r="J110" s="35" t="str">
        <f t="shared" si="37"/>
        <v/>
      </c>
      <c r="K110" s="36" t="str">
        <f t="shared" si="37"/>
        <v/>
      </c>
      <c r="L110" s="34" t="str">
        <f t="shared" si="37"/>
        <v/>
      </c>
      <c r="M110" s="35" t="str">
        <f t="shared" si="37"/>
        <v/>
      </c>
      <c r="N110" s="36" t="str">
        <f t="shared" si="37"/>
        <v/>
      </c>
      <c r="O110" s="34" t="str">
        <f t="shared" si="37"/>
        <v/>
      </c>
      <c r="P110" s="35" t="str">
        <f t="shared" si="37"/>
        <v/>
      </c>
      <c r="Q110" s="35" t="str">
        <f t="shared" si="37"/>
        <v/>
      </c>
      <c r="R110" s="35" t="str">
        <f t="shared" si="37"/>
        <v/>
      </c>
      <c r="S110" s="35" t="str">
        <f t="shared" si="37"/>
        <v/>
      </c>
      <c r="T110" s="35" t="str">
        <f t="shared" si="37"/>
        <v/>
      </c>
      <c r="U110" s="35" t="str">
        <f t="shared" si="37"/>
        <v/>
      </c>
      <c r="V110" s="35" t="str">
        <f t="shared" si="37"/>
        <v/>
      </c>
      <c r="W110" s="35" t="str">
        <f t="shared" si="37"/>
        <v/>
      </c>
      <c r="X110" s="35" t="str">
        <f t="shared" si="37"/>
        <v/>
      </c>
      <c r="Y110" s="35" t="str">
        <f t="shared" si="37"/>
        <v/>
      </c>
      <c r="Z110" s="36" t="str">
        <f t="shared" si="37"/>
        <v/>
      </c>
      <c r="AA110" s="33" t="str">
        <f t="shared" si="37"/>
        <v/>
      </c>
      <c r="AB110" s="34" t="str">
        <f t="shared" si="37"/>
        <v/>
      </c>
      <c r="AC110" s="32"/>
      <c r="AD110" s="32" t="s">
        <v>214</v>
      </c>
      <c r="AE110" s="32" t="str">
        <f>IFERROR(VLOOKUP($A110,#REF!,31,FALSE),"")</f>
        <v/>
      </c>
      <c r="AF110" t="str">
        <f>IFERROR(VLOOKUP($A110,#REF!,32,FALSE),"")</f>
        <v/>
      </c>
      <c r="AG110" t="str">
        <f>IFERROR(VLOOKUP($A110,'[1]水分AB CHK'!$B$13:$I$123,6,FALSE),"")</f>
        <v/>
      </c>
    </row>
    <row r="111" spans="1:33" ht="39" customHeight="1">
      <c r="A111" s="56"/>
      <c r="B111" s="41" t="str">
        <f t="shared" si="25"/>
        <v/>
      </c>
      <c r="C111" s="31" t="str">
        <f t="shared" si="24"/>
        <v/>
      </c>
      <c r="D111" s="31"/>
      <c r="E111" s="32" t="str">
        <f>IFERROR(VLOOKUP($A111,#REF!,COLUMN(E111),FALSE),"")</f>
        <v/>
      </c>
      <c r="F111" s="34" t="str">
        <f t="shared" ref="F111:AB111" si="38">IF(F110=FALSE,F109,"")</f>
        <v/>
      </c>
      <c r="G111" s="35" t="str">
        <f t="shared" si="38"/>
        <v/>
      </c>
      <c r="H111" s="36" t="str">
        <f t="shared" si="38"/>
        <v/>
      </c>
      <c r="I111" s="34" t="str">
        <f t="shared" si="38"/>
        <v/>
      </c>
      <c r="J111" s="35" t="str">
        <f t="shared" si="38"/>
        <v/>
      </c>
      <c r="K111" s="36" t="str">
        <f t="shared" si="38"/>
        <v/>
      </c>
      <c r="L111" s="34" t="str">
        <f t="shared" si="38"/>
        <v/>
      </c>
      <c r="M111" s="35" t="str">
        <f t="shared" si="38"/>
        <v/>
      </c>
      <c r="N111" s="36" t="str">
        <f t="shared" si="38"/>
        <v/>
      </c>
      <c r="O111" s="34" t="str">
        <f t="shared" si="38"/>
        <v/>
      </c>
      <c r="P111" s="35" t="str">
        <f t="shared" si="38"/>
        <v/>
      </c>
      <c r="Q111" s="35" t="str">
        <f t="shared" si="38"/>
        <v/>
      </c>
      <c r="R111" s="35" t="str">
        <f t="shared" si="38"/>
        <v/>
      </c>
      <c r="S111" s="35" t="str">
        <f t="shared" si="38"/>
        <v/>
      </c>
      <c r="T111" s="35" t="str">
        <f t="shared" si="38"/>
        <v/>
      </c>
      <c r="U111" s="35" t="str">
        <f t="shared" si="38"/>
        <v/>
      </c>
      <c r="V111" s="35" t="str">
        <f t="shared" si="38"/>
        <v/>
      </c>
      <c r="W111" s="35" t="str">
        <f t="shared" si="38"/>
        <v/>
      </c>
      <c r="X111" s="35" t="str">
        <f t="shared" si="38"/>
        <v/>
      </c>
      <c r="Y111" s="35" t="str">
        <f t="shared" si="38"/>
        <v/>
      </c>
      <c r="Z111" s="36" t="str">
        <f t="shared" si="38"/>
        <v/>
      </c>
      <c r="AA111" s="33" t="str">
        <f t="shared" si="38"/>
        <v/>
      </c>
      <c r="AB111" s="34" t="str">
        <f t="shared" si="38"/>
        <v/>
      </c>
      <c r="AC111" s="32"/>
      <c r="AD111" s="32" t="s">
        <v>213</v>
      </c>
      <c r="AE111" s="32" t="str">
        <f>IFERROR(VLOOKUP($A111,#REF!,COLUMN(AE111)-2,FALSE),"")</f>
        <v/>
      </c>
      <c r="AF111" t="str">
        <f>IFERROR(VLOOKUP($A111,#REF!,32,FALSE),"")</f>
        <v/>
      </c>
      <c r="AG111" t="str">
        <f>IFERROR(VLOOKUP($A111,'[1]水分AB CHK'!$B$13:$I$123,6,FALSE),"")</f>
        <v/>
      </c>
    </row>
    <row r="112" spans="1:33" ht="39" customHeight="1" thickBot="1">
      <c r="A112" s="56"/>
      <c r="B112" s="41" t="str">
        <f t="shared" si="25"/>
        <v/>
      </c>
      <c r="C112" s="31" t="str">
        <f t="shared" si="24"/>
        <v/>
      </c>
      <c r="D112" s="31"/>
      <c r="E112" s="32" t="str">
        <f>IFERROR(VLOOKUP($A112,#REF!,COLUMN(E112),FALSE),"")</f>
        <v/>
      </c>
      <c r="F112" s="34" t="str">
        <f>IFERROR(VLOOKUP($A112,#REF!,COLUMN(F112)-2,FALSE),"")</f>
        <v/>
      </c>
      <c r="G112" s="35" t="str">
        <f>IFERROR(VLOOKUP($A112,#REF!,COLUMN(G112)-2,FALSE),"")</f>
        <v/>
      </c>
      <c r="H112" s="36" t="str">
        <f>IFERROR(VLOOKUP($A112,#REF!,COLUMN(H112)-2,FALSE),"")</f>
        <v/>
      </c>
      <c r="I112" s="34" t="str">
        <f>IFERROR(VLOOKUP($A112,#REF!,COLUMN(I112)-2,FALSE),"")</f>
        <v/>
      </c>
      <c r="J112" s="35" t="str">
        <f>IFERROR(VLOOKUP($A112,#REF!,COLUMN(J112)-2,FALSE),"")</f>
        <v/>
      </c>
      <c r="K112" s="36" t="str">
        <f>IFERROR(VLOOKUP($A112,#REF!,COLUMN(K112)-2,FALSE),"")</f>
        <v/>
      </c>
      <c r="L112" s="34" t="str">
        <f>IFERROR(VLOOKUP($A112,#REF!,COLUMN(L112)-2,FALSE),"")</f>
        <v/>
      </c>
      <c r="M112" s="35" t="str">
        <f>IFERROR(VLOOKUP($A112,#REF!,COLUMN(M112)-2,FALSE),"")</f>
        <v/>
      </c>
      <c r="N112" s="36" t="str">
        <f>IFERROR(VLOOKUP($A112,#REF!,COLUMN(N112)-2,FALSE),"")</f>
        <v/>
      </c>
      <c r="O112" s="34" t="str">
        <f>IFERROR(VLOOKUP($A112,#REF!,COLUMN(O112)-2,FALSE),"")</f>
        <v/>
      </c>
      <c r="P112" s="35" t="str">
        <f>IFERROR(VLOOKUP($A112,#REF!,COLUMN(P112)-2,FALSE),"")</f>
        <v/>
      </c>
      <c r="Q112" s="35" t="str">
        <f>IFERROR(VLOOKUP($A112,#REF!,COLUMN(Q112)-2,FALSE),"")</f>
        <v/>
      </c>
      <c r="R112" s="35" t="str">
        <f>IFERROR(VLOOKUP($A112,#REF!,COLUMN(R112)-2,FALSE),"")</f>
        <v/>
      </c>
      <c r="S112" s="35" t="str">
        <f>IFERROR(VLOOKUP($A112,#REF!,COLUMN(S112)-2,FALSE),"")</f>
        <v/>
      </c>
      <c r="T112" s="35" t="str">
        <f>IFERROR(VLOOKUP($A112,#REF!,COLUMN(T112)-2,FALSE),"")</f>
        <v/>
      </c>
      <c r="U112" s="35" t="str">
        <f>IFERROR(VLOOKUP($A112,#REF!,COLUMN(U112)-2,FALSE),"")</f>
        <v/>
      </c>
      <c r="V112" s="35" t="str">
        <f>IFERROR(VLOOKUP($A112,#REF!,COLUMN(V112)-2,FALSE),"")</f>
        <v/>
      </c>
      <c r="W112" s="35" t="str">
        <f>IFERROR(VLOOKUP($A112,#REF!,COLUMN(W112)-2,FALSE),"")</f>
        <v/>
      </c>
      <c r="X112" s="35" t="str">
        <f>IFERROR(VLOOKUP($A112,#REF!,COLUMN(X112)-2,FALSE),"")</f>
        <v/>
      </c>
      <c r="Y112" s="35" t="str">
        <f>IFERROR(VLOOKUP($A112,#REF!,COLUMN(Y112)-2,FALSE),"")</f>
        <v/>
      </c>
      <c r="Z112" s="36" t="str">
        <f>IFERROR(VLOOKUP($A112,#REF!,COLUMN(Z112)-2,FALSE),"")</f>
        <v/>
      </c>
      <c r="AA112" s="33" t="str">
        <f>IFERROR(VLOOKUP($A112,#REF!,COLUMN(AA112)-2,FALSE),"")</f>
        <v/>
      </c>
      <c r="AB112" s="34" t="str">
        <f>IFERROR(VLOOKUP($A112,#REF!,COLUMN(AB112)-2,FALSE),"")</f>
        <v/>
      </c>
      <c r="AC112" s="32"/>
      <c r="AD112" s="32" t="s">
        <v>213</v>
      </c>
      <c r="AE112" s="32" t="str">
        <f>IFERROR(VLOOKUP($A112,#REF!,COLUMN(AE112)-2,FALSE),"")</f>
        <v/>
      </c>
      <c r="AF112" t="str">
        <f>IFERROR(VLOOKUP($A112,#REF!,32,FALSE),"")</f>
        <v/>
      </c>
      <c r="AG112" t="str">
        <f>IFERROR(VLOOKUP($A112,'[1]水分AB CHK'!$B$13:$I$123,6,FALSE),"")</f>
        <v/>
      </c>
    </row>
    <row r="113" spans="1:33" ht="39" customHeight="1" thickTop="1">
      <c r="A113" s="56" t="s">
        <v>108</v>
      </c>
      <c r="B113" s="66" t="str">
        <f t="shared" si="25"/>
        <v>10</v>
      </c>
      <c r="C113" s="67" t="str">
        <f t="shared" si="24"/>
        <v>10386</v>
      </c>
      <c r="D113" s="67"/>
      <c r="E113" s="68" t="s">
        <v>144</v>
      </c>
      <c r="F113" s="70" t="str">
        <f>IFERROR(VLOOKUP($A113,#REF!,COLUMN(F113)-2,FALSE),"")</f>
        <v/>
      </c>
      <c r="G113" s="71" t="str">
        <f>IFERROR(VLOOKUP($A113,#REF!,COLUMN(G113)-2,FALSE),"")</f>
        <v/>
      </c>
      <c r="H113" s="72" t="str">
        <f>IFERROR(VLOOKUP($A113,#REF!,COLUMN(H113)-2,FALSE),"")</f>
        <v/>
      </c>
      <c r="I113" s="70" t="str">
        <f>IFERROR(VLOOKUP($A113,#REF!,COLUMN(I113)-2,FALSE),"")</f>
        <v/>
      </c>
      <c r="J113" s="71" t="str">
        <f>IFERROR(VLOOKUP($A113,#REF!,COLUMN(J113)-2,FALSE),"")</f>
        <v/>
      </c>
      <c r="K113" s="72" t="str">
        <f>IFERROR(VLOOKUP($A113,#REF!,COLUMN(K113)-2,FALSE),"")</f>
        <v/>
      </c>
      <c r="L113" s="70" t="str">
        <f>IFERROR(VLOOKUP($A113,#REF!,COLUMN(L113)-2,FALSE),"")</f>
        <v/>
      </c>
      <c r="M113" s="71" t="str">
        <f>IFERROR(VLOOKUP($A113,#REF!,COLUMN(M113)-2,FALSE),"")</f>
        <v/>
      </c>
      <c r="N113" s="72" t="str">
        <f>IFERROR(VLOOKUP($A113,#REF!,COLUMN(N113)-2,FALSE),"")</f>
        <v/>
      </c>
      <c r="O113" s="70" t="str">
        <f>IFERROR(VLOOKUP($A113,#REF!,COLUMN(O113)-2,FALSE),"")</f>
        <v/>
      </c>
      <c r="P113" s="71" t="str">
        <f>IFERROR(VLOOKUP($A113,#REF!,COLUMN(P113)-2,FALSE),"")</f>
        <v/>
      </c>
      <c r="Q113" s="71" t="str">
        <f>IFERROR(VLOOKUP($A113,#REF!,COLUMN(Q113)-2,FALSE),"")</f>
        <v/>
      </c>
      <c r="R113" s="71" t="str">
        <f>IFERROR(VLOOKUP($A113,#REF!,COLUMN(R113)-2,FALSE),"")</f>
        <v/>
      </c>
      <c r="S113" s="71" t="str">
        <f>IFERROR(VLOOKUP($A113,#REF!,COLUMN(S113)-2,FALSE),"")</f>
        <v/>
      </c>
      <c r="T113" s="71" t="str">
        <f>IFERROR(VLOOKUP($A113,#REF!,COLUMN(T113)-2,FALSE),"")</f>
        <v/>
      </c>
      <c r="U113" s="71" t="str">
        <f>IFERROR(VLOOKUP($A113,#REF!,COLUMN(U113)-2,FALSE),"")</f>
        <v/>
      </c>
      <c r="V113" s="71" t="str">
        <f>IFERROR(VLOOKUP($A113,#REF!,COLUMN(V113)-2,FALSE),"")</f>
        <v/>
      </c>
      <c r="W113" s="71" t="str">
        <f>IFERROR(VLOOKUP($A113,#REF!,COLUMN(W113)-2,FALSE),"")</f>
        <v/>
      </c>
      <c r="X113" s="71" t="str">
        <f>IFERROR(VLOOKUP($A113,#REF!,COLUMN(X113)-2,FALSE),"")</f>
        <v/>
      </c>
      <c r="Y113" s="71" t="str">
        <f>IFERROR(VLOOKUP($A113,#REF!,COLUMN(Y113)-2,FALSE),"")</f>
        <v/>
      </c>
      <c r="Z113" s="72" t="str">
        <f>IFERROR(VLOOKUP($A113,#REF!,COLUMN(Z113)-2,FALSE),"")</f>
        <v/>
      </c>
      <c r="AA113" s="69" t="str">
        <f>IFERROR(VLOOKUP($A113,#REF!,COLUMN(AA113)-2,FALSE),"")</f>
        <v/>
      </c>
      <c r="AB113" s="70" t="str">
        <f>IFERROR(VLOOKUP($A113,#REF!,COLUMN(AB113)-2,FALSE),"")</f>
        <v/>
      </c>
      <c r="AC113" s="68"/>
      <c r="AD113" s="68" t="s">
        <v>213</v>
      </c>
      <c r="AE113" s="58" t="str">
        <f>IFERROR(IF(VLOOKUP($A113,#REF!,27,FALSE)="","",VLOOKUP($A113,#REF!,27,FALSE)),"")</f>
        <v/>
      </c>
      <c r="AF113" t="str">
        <f>IFERROR(VLOOKUP($A113,#REF!,32,FALSE),"")</f>
        <v/>
      </c>
      <c r="AG113" t="str">
        <f>IFERROR(VLOOKUP($A113,'[1]水分AB CHK'!$B$13:$I$123,6,FALSE),"")</f>
        <v/>
      </c>
    </row>
    <row r="114" spans="1:33" ht="39" customHeight="1">
      <c r="A114" s="56" t="s">
        <v>201</v>
      </c>
      <c r="B114" s="41" t="str">
        <f t="shared" si="25"/>
        <v>10</v>
      </c>
      <c r="C114" s="31" t="str">
        <f t="shared" si="24"/>
        <v>10386</v>
      </c>
      <c r="D114" s="31"/>
      <c r="E114" s="32" t="str">
        <f>IFERROR(VLOOKUP($A114,#REF!,COLUMN(E114),FALSE),"")</f>
        <v/>
      </c>
      <c r="F114" s="34" t="str">
        <f>IFERROR(VLOOKUP($A114,#REF!,COLUMN(F114),FALSE),"")</f>
        <v/>
      </c>
      <c r="G114" s="35" t="str">
        <f>IFERROR(VLOOKUP($A114,#REF!,COLUMN(G114),FALSE),"")</f>
        <v/>
      </c>
      <c r="H114" s="36" t="str">
        <f>IFERROR(VLOOKUP($A114,#REF!,COLUMN(H114),FALSE),"")</f>
        <v/>
      </c>
      <c r="I114" s="34" t="str">
        <f>IFERROR(VLOOKUP($A114,#REF!,COLUMN(I114),FALSE),"")</f>
        <v/>
      </c>
      <c r="J114" s="35" t="str">
        <f>IFERROR(VLOOKUP($A114,#REF!,COLUMN(J114),FALSE),"")</f>
        <v/>
      </c>
      <c r="K114" s="36" t="str">
        <f>IFERROR(VLOOKUP($A114,#REF!,COLUMN(K114),FALSE),"")</f>
        <v/>
      </c>
      <c r="L114" s="34" t="str">
        <f>IFERROR(VLOOKUP($A114,#REF!,COLUMN(L114),FALSE),"")</f>
        <v/>
      </c>
      <c r="M114" s="35" t="str">
        <f>IFERROR(VLOOKUP($A114,#REF!,COLUMN(M114),FALSE),"")</f>
        <v/>
      </c>
      <c r="N114" s="36" t="str">
        <f>IFERROR(VLOOKUP($A114,#REF!,COLUMN(N114),FALSE),"")</f>
        <v/>
      </c>
      <c r="O114" s="34" t="str">
        <f>IFERROR(VLOOKUP($A114,#REF!,COLUMN(O114),FALSE),"")</f>
        <v/>
      </c>
      <c r="P114" s="35" t="str">
        <f>IFERROR(VLOOKUP($A114,#REF!,COLUMN(P114),FALSE),"")</f>
        <v/>
      </c>
      <c r="Q114" s="35" t="str">
        <f>IFERROR(VLOOKUP($A114,#REF!,COLUMN(Q114),FALSE),"")</f>
        <v/>
      </c>
      <c r="R114" s="35" t="str">
        <f>IFERROR(VLOOKUP($A114,#REF!,COLUMN(R114),FALSE),"")</f>
        <v/>
      </c>
      <c r="S114" s="35" t="str">
        <f>IFERROR(VLOOKUP($A114,#REF!,COLUMN(S114),FALSE),"")</f>
        <v/>
      </c>
      <c r="T114" s="35" t="str">
        <f>IFERROR(VLOOKUP($A114,#REF!,COLUMN(T114),FALSE),"")</f>
        <v/>
      </c>
      <c r="U114" s="35" t="str">
        <f>IFERROR(VLOOKUP($A114,#REF!,COLUMN(U114),FALSE),"")</f>
        <v/>
      </c>
      <c r="V114" s="35" t="str">
        <f>IFERROR(VLOOKUP($A114,#REF!,COLUMN(V114),FALSE),"")</f>
        <v/>
      </c>
      <c r="W114" s="35" t="str">
        <f>IFERROR(VLOOKUP($A114,#REF!,COLUMN(W114),FALSE),"")</f>
        <v/>
      </c>
      <c r="X114" s="35" t="str">
        <f>IFERROR(VLOOKUP($A114,#REF!,COLUMN(X114),FALSE),"")</f>
        <v/>
      </c>
      <c r="Y114" s="35" t="str">
        <f>IFERROR(VLOOKUP($A114,#REF!,COLUMN(Y114),FALSE),"")</f>
        <v/>
      </c>
      <c r="Z114" s="36" t="str">
        <f>IFERROR(VLOOKUP($A114,#REF!,COLUMN(Z114),FALSE),"")</f>
        <v/>
      </c>
      <c r="AA114" s="33" t="str">
        <f>IFERROR(VLOOKUP($A114,#REF!,COLUMN(AA114),FALSE),"")</f>
        <v/>
      </c>
      <c r="AB114" s="34" t="str">
        <f>IFERROR(VLOOKUP($A114,#REF!,COLUMN(AB114),FALSE),"")</f>
        <v/>
      </c>
      <c r="AC114" s="32"/>
      <c r="AD114" s="32" t="s">
        <v>213</v>
      </c>
      <c r="AE114" s="32" t="str">
        <f>IFERROR(VLOOKUP($A114,#REF!,COLUMN(AE114)-2,FALSE),"")</f>
        <v/>
      </c>
      <c r="AF114" t="str">
        <f>IFERROR(VLOOKUP($A114,#REF!,32,FALSE),"")</f>
        <v/>
      </c>
      <c r="AG114" t="str">
        <f>IFERROR(VLOOKUP($A114,'[1]水分AB CHK'!$B$13:$I$123,6,FALSE),"")</f>
        <v/>
      </c>
    </row>
    <row r="115" spans="1:33" ht="39" customHeight="1">
      <c r="A115" s="56" t="s">
        <v>135</v>
      </c>
      <c r="B115" s="41" t="str">
        <f t="shared" si="25"/>
        <v>10</v>
      </c>
      <c r="C115" s="31" t="str">
        <f t="shared" si="24"/>
        <v>10386</v>
      </c>
      <c r="D115" s="31"/>
      <c r="E115" s="32" t="str">
        <f>IFERROR(VLOOKUP($A115,#REF!,COLUMN(E115),FALSE),"")</f>
        <v/>
      </c>
      <c r="F115" s="34" t="str">
        <f t="shared" ref="F115:AB115" si="39">F114</f>
        <v/>
      </c>
      <c r="G115" s="35" t="str">
        <f t="shared" si="39"/>
        <v/>
      </c>
      <c r="H115" s="36" t="str">
        <f t="shared" si="39"/>
        <v/>
      </c>
      <c r="I115" s="34" t="str">
        <f t="shared" si="39"/>
        <v/>
      </c>
      <c r="J115" s="35" t="str">
        <f t="shared" si="39"/>
        <v/>
      </c>
      <c r="K115" s="36" t="str">
        <f t="shared" si="39"/>
        <v/>
      </c>
      <c r="L115" s="34" t="str">
        <f t="shared" si="39"/>
        <v/>
      </c>
      <c r="M115" s="35" t="str">
        <f t="shared" si="39"/>
        <v/>
      </c>
      <c r="N115" s="36" t="str">
        <f t="shared" si="39"/>
        <v/>
      </c>
      <c r="O115" s="34" t="str">
        <f t="shared" si="39"/>
        <v/>
      </c>
      <c r="P115" s="35" t="str">
        <f t="shared" si="39"/>
        <v/>
      </c>
      <c r="Q115" s="35" t="str">
        <f t="shared" si="39"/>
        <v/>
      </c>
      <c r="R115" s="35" t="str">
        <f t="shared" si="39"/>
        <v/>
      </c>
      <c r="S115" s="35" t="str">
        <f t="shared" si="39"/>
        <v/>
      </c>
      <c r="T115" s="35" t="str">
        <f t="shared" si="39"/>
        <v/>
      </c>
      <c r="U115" s="35" t="str">
        <f t="shared" si="39"/>
        <v/>
      </c>
      <c r="V115" s="35" t="str">
        <f t="shared" si="39"/>
        <v/>
      </c>
      <c r="W115" s="35" t="str">
        <f t="shared" si="39"/>
        <v/>
      </c>
      <c r="X115" s="35" t="str">
        <f t="shared" si="39"/>
        <v/>
      </c>
      <c r="Y115" s="35" t="str">
        <f t="shared" si="39"/>
        <v/>
      </c>
      <c r="Z115" s="36" t="str">
        <f t="shared" si="39"/>
        <v/>
      </c>
      <c r="AA115" s="33" t="str">
        <f t="shared" si="39"/>
        <v/>
      </c>
      <c r="AB115" s="34" t="str">
        <f t="shared" si="39"/>
        <v/>
      </c>
      <c r="AC115" s="32"/>
      <c r="AD115" s="32" t="s">
        <v>215</v>
      </c>
      <c r="AE115" s="32" t="str">
        <f>IFERROR(VLOOKUP($A115,#REF!,31,FALSE),"")</f>
        <v/>
      </c>
      <c r="AF115" t="str">
        <f>IFERROR(VLOOKUP($A115,#REF!,32,FALSE),"")</f>
        <v/>
      </c>
      <c r="AG115" t="str">
        <f>IFERROR(VLOOKUP($A115,'[1]水分AB CHK'!$B$13:$I$123,6,FALSE),"")</f>
        <v/>
      </c>
    </row>
    <row r="116" spans="1:33" ht="39" customHeight="1">
      <c r="A116" s="56"/>
      <c r="B116" s="41" t="str">
        <f t="shared" si="25"/>
        <v/>
      </c>
      <c r="C116" s="31" t="str">
        <f t="shared" si="24"/>
        <v/>
      </c>
      <c r="D116" s="31"/>
      <c r="E116" s="32" t="str">
        <f>IFERROR(VLOOKUP($A116,#REF!,COLUMN(E116),FALSE),"")</f>
        <v/>
      </c>
      <c r="F116" s="34" t="str">
        <f t="shared" ref="F116:AB116" si="40">IF(F115=FALSE,F114,"")</f>
        <v/>
      </c>
      <c r="G116" s="35" t="str">
        <f t="shared" si="40"/>
        <v/>
      </c>
      <c r="H116" s="36" t="str">
        <f t="shared" si="40"/>
        <v/>
      </c>
      <c r="I116" s="34" t="str">
        <f t="shared" si="40"/>
        <v/>
      </c>
      <c r="J116" s="35" t="str">
        <f t="shared" si="40"/>
        <v/>
      </c>
      <c r="K116" s="36" t="str">
        <f t="shared" si="40"/>
        <v/>
      </c>
      <c r="L116" s="34" t="str">
        <f t="shared" si="40"/>
        <v/>
      </c>
      <c r="M116" s="35" t="str">
        <f t="shared" si="40"/>
        <v/>
      </c>
      <c r="N116" s="36" t="str">
        <f t="shared" si="40"/>
        <v/>
      </c>
      <c r="O116" s="34" t="str">
        <f t="shared" si="40"/>
        <v/>
      </c>
      <c r="P116" s="35" t="str">
        <f t="shared" si="40"/>
        <v/>
      </c>
      <c r="Q116" s="35" t="str">
        <f t="shared" si="40"/>
        <v/>
      </c>
      <c r="R116" s="35" t="str">
        <f t="shared" si="40"/>
        <v/>
      </c>
      <c r="S116" s="35" t="str">
        <f t="shared" si="40"/>
        <v/>
      </c>
      <c r="T116" s="35" t="str">
        <f t="shared" si="40"/>
        <v/>
      </c>
      <c r="U116" s="35" t="str">
        <f t="shared" si="40"/>
        <v/>
      </c>
      <c r="V116" s="35" t="str">
        <f t="shared" si="40"/>
        <v/>
      </c>
      <c r="W116" s="35" t="str">
        <f t="shared" si="40"/>
        <v/>
      </c>
      <c r="X116" s="35" t="str">
        <f t="shared" si="40"/>
        <v/>
      </c>
      <c r="Y116" s="35" t="str">
        <f t="shared" si="40"/>
        <v/>
      </c>
      <c r="Z116" s="36" t="str">
        <f t="shared" si="40"/>
        <v/>
      </c>
      <c r="AA116" s="33" t="str">
        <f t="shared" si="40"/>
        <v/>
      </c>
      <c r="AB116" s="34" t="str">
        <f t="shared" si="40"/>
        <v/>
      </c>
      <c r="AC116" s="32"/>
      <c r="AD116" s="32" t="s">
        <v>213</v>
      </c>
      <c r="AE116" s="32" t="str">
        <f>IFERROR(VLOOKUP($A116,#REF!,COLUMN(AE116)-2,FALSE),"")</f>
        <v/>
      </c>
      <c r="AF116" t="str">
        <f>IFERROR(VLOOKUP($A116,#REF!,32,FALSE),"")</f>
        <v/>
      </c>
      <c r="AG116" t="str">
        <f>IFERROR(VLOOKUP($A116,'[1]水分AB CHK'!$B$13:$I$123,6,FALSE),"")</f>
        <v/>
      </c>
    </row>
    <row r="117" spans="1:33" ht="39" customHeight="1">
      <c r="A117" s="56"/>
      <c r="B117" s="41" t="str">
        <f t="shared" si="25"/>
        <v/>
      </c>
      <c r="C117" s="31" t="str">
        <f t="shared" si="24"/>
        <v/>
      </c>
      <c r="D117" s="31"/>
      <c r="E117" s="32" t="str">
        <f>IFERROR(VLOOKUP($A117,#REF!,COLUMN(E117),FALSE),"")</f>
        <v/>
      </c>
      <c r="F117" s="34" t="str">
        <f>IFERROR(VLOOKUP($A117,#REF!,COLUMN(F117)-2,FALSE),"")</f>
        <v/>
      </c>
      <c r="G117" s="35" t="str">
        <f>IFERROR(VLOOKUP($A117,#REF!,COLUMN(G117)-2,FALSE),"")</f>
        <v/>
      </c>
      <c r="H117" s="36" t="str">
        <f>IFERROR(VLOOKUP($A117,#REF!,COLUMN(H117)-2,FALSE),"")</f>
        <v/>
      </c>
      <c r="I117" s="34" t="str">
        <f>IFERROR(VLOOKUP($A117,#REF!,COLUMN(I117)-2,FALSE),"")</f>
        <v/>
      </c>
      <c r="J117" s="35" t="str">
        <f>IFERROR(VLOOKUP($A117,#REF!,COLUMN(J117)-2,FALSE),"")</f>
        <v/>
      </c>
      <c r="K117" s="36" t="str">
        <f>IFERROR(VLOOKUP($A117,#REF!,COLUMN(K117)-2,FALSE),"")</f>
        <v/>
      </c>
      <c r="L117" s="34" t="str">
        <f>IFERROR(VLOOKUP($A117,#REF!,COLUMN(L117)-2,FALSE),"")</f>
        <v/>
      </c>
      <c r="M117" s="35" t="str">
        <f>IFERROR(VLOOKUP($A117,#REF!,COLUMN(M117)-2,FALSE),"")</f>
        <v/>
      </c>
      <c r="N117" s="36" t="str">
        <f>IFERROR(VLOOKUP($A117,#REF!,COLUMN(N117)-2,FALSE),"")</f>
        <v/>
      </c>
      <c r="O117" s="34" t="str">
        <f>IFERROR(VLOOKUP($A117,#REF!,COLUMN(O117)-2,FALSE),"")</f>
        <v/>
      </c>
      <c r="P117" s="35" t="str">
        <f>IFERROR(VLOOKUP($A117,#REF!,COLUMN(P117)-2,FALSE),"")</f>
        <v/>
      </c>
      <c r="Q117" s="35" t="str">
        <f>IFERROR(VLOOKUP($A117,#REF!,COLUMN(Q117)-2,FALSE),"")</f>
        <v/>
      </c>
      <c r="R117" s="35" t="str">
        <f>IFERROR(VLOOKUP($A117,#REF!,COLUMN(R117)-2,FALSE),"")</f>
        <v/>
      </c>
      <c r="S117" s="35" t="str">
        <f>IFERROR(VLOOKUP($A117,#REF!,COLUMN(S117)-2,FALSE),"")</f>
        <v/>
      </c>
      <c r="T117" s="35" t="str">
        <f>IFERROR(VLOOKUP($A117,#REF!,COLUMN(T117)-2,FALSE),"")</f>
        <v/>
      </c>
      <c r="U117" s="35" t="str">
        <f>IFERROR(VLOOKUP($A117,#REF!,COLUMN(U117)-2,FALSE),"")</f>
        <v/>
      </c>
      <c r="V117" s="35" t="str">
        <f>IFERROR(VLOOKUP($A117,#REF!,COLUMN(V117)-2,FALSE),"")</f>
        <v/>
      </c>
      <c r="W117" s="35" t="str">
        <f>IFERROR(VLOOKUP($A117,#REF!,COLUMN(W117)-2,FALSE),"")</f>
        <v/>
      </c>
      <c r="X117" s="35" t="str">
        <f>IFERROR(VLOOKUP($A117,#REF!,COLUMN(X117)-2,FALSE),"")</f>
        <v/>
      </c>
      <c r="Y117" s="35" t="str">
        <f>IFERROR(VLOOKUP($A117,#REF!,COLUMN(Y117)-2,FALSE),"")</f>
        <v/>
      </c>
      <c r="Z117" s="36" t="str">
        <f>IFERROR(VLOOKUP($A117,#REF!,COLUMN(Z117)-2,FALSE),"")</f>
        <v/>
      </c>
      <c r="AA117" s="33" t="str">
        <f>IFERROR(VLOOKUP($A117,#REF!,COLUMN(AA117)-2,FALSE),"")</f>
        <v/>
      </c>
      <c r="AB117" s="34" t="str">
        <f>IFERROR(VLOOKUP($A117,#REF!,COLUMN(AB117)-2,FALSE),"")</f>
        <v/>
      </c>
      <c r="AC117" s="32"/>
      <c r="AD117" s="32" t="s">
        <v>213</v>
      </c>
      <c r="AE117" s="32" t="str">
        <f>IFERROR(VLOOKUP($A117,#REF!,COLUMN(AE117)-2,FALSE),"")</f>
        <v/>
      </c>
      <c r="AF117" t="str">
        <f>IFERROR(VLOOKUP($A117,#REF!,32,FALSE),"")</f>
        <v/>
      </c>
      <c r="AG117" t="str">
        <f>IFERROR(VLOOKUP($A117,'[1]水分AB CHK'!$B$13:$I$123,6,FALSE),"")</f>
        <v/>
      </c>
    </row>
    <row r="118" spans="1:33" ht="39" customHeight="1">
      <c r="A118" s="56" t="s">
        <v>109</v>
      </c>
      <c r="B118" s="66" t="str">
        <f t="shared" si="25"/>
        <v>11</v>
      </c>
      <c r="C118" s="67" t="str">
        <f t="shared" si="24"/>
        <v>11101</v>
      </c>
      <c r="D118" s="67"/>
      <c r="E118" s="68" t="s">
        <v>144</v>
      </c>
      <c r="F118" s="70" t="str">
        <f>IFERROR(VLOOKUP($A118,#REF!,COLUMN(F118)-2,FALSE),"")</f>
        <v/>
      </c>
      <c r="G118" s="71" t="str">
        <f>IFERROR(VLOOKUP($A118,#REF!,COLUMN(G118)-2,FALSE),"")</f>
        <v/>
      </c>
      <c r="H118" s="72" t="str">
        <f>IFERROR(VLOOKUP($A118,#REF!,COLUMN(H118)-2,FALSE),"")</f>
        <v/>
      </c>
      <c r="I118" s="70" t="str">
        <f>IFERROR(VLOOKUP($A118,#REF!,COLUMN(I118)-2,FALSE),"")</f>
        <v/>
      </c>
      <c r="J118" s="71" t="str">
        <f>IFERROR(VLOOKUP($A118,#REF!,COLUMN(J118)-2,FALSE),"")</f>
        <v/>
      </c>
      <c r="K118" s="72" t="str">
        <f>IFERROR(VLOOKUP($A118,#REF!,COLUMN(K118)-2,FALSE),"")</f>
        <v/>
      </c>
      <c r="L118" s="70" t="str">
        <f>IFERROR(VLOOKUP($A118,#REF!,COLUMN(L118)-2,FALSE),"")</f>
        <v/>
      </c>
      <c r="M118" s="71" t="str">
        <f>IFERROR(VLOOKUP($A118,#REF!,COLUMN(M118)-2,FALSE),"")</f>
        <v/>
      </c>
      <c r="N118" s="72" t="str">
        <f>IFERROR(VLOOKUP($A118,#REF!,COLUMN(N118)-2,FALSE),"")</f>
        <v/>
      </c>
      <c r="O118" s="70" t="str">
        <f>IFERROR(VLOOKUP($A118,#REF!,COLUMN(O118)-2,FALSE),"")</f>
        <v/>
      </c>
      <c r="P118" s="71" t="str">
        <f>IFERROR(VLOOKUP($A118,#REF!,COLUMN(P118)-2,FALSE),"")</f>
        <v/>
      </c>
      <c r="Q118" s="71" t="str">
        <f>IFERROR(VLOOKUP($A118,#REF!,COLUMN(Q118)-2,FALSE),"")</f>
        <v/>
      </c>
      <c r="R118" s="71" t="str">
        <f>IFERROR(VLOOKUP($A118,#REF!,COLUMN(R118)-2,FALSE),"")</f>
        <v/>
      </c>
      <c r="S118" s="71" t="str">
        <f>IFERROR(VLOOKUP($A118,#REF!,COLUMN(S118)-2,FALSE),"")</f>
        <v/>
      </c>
      <c r="T118" s="71" t="str">
        <f>IFERROR(VLOOKUP($A118,#REF!,COLUMN(T118)-2,FALSE),"")</f>
        <v/>
      </c>
      <c r="U118" s="71" t="str">
        <f>IFERROR(VLOOKUP($A118,#REF!,COLUMN(U118)-2,FALSE),"")</f>
        <v/>
      </c>
      <c r="V118" s="71" t="str">
        <f>IFERROR(VLOOKUP($A118,#REF!,COLUMN(V118)-2,FALSE),"")</f>
        <v/>
      </c>
      <c r="W118" s="71" t="str">
        <f>IFERROR(VLOOKUP($A118,#REF!,COLUMN(W118)-2,FALSE),"")</f>
        <v/>
      </c>
      <c r="X118" s="71" t="str">
        <f>IFERROR(VLOOKUP($A118,#REF!,COLUMN(X118)-2,FALSE),"")</f>
        <v/>
      </c>
      <c r="Y118" s="71" t="str">
        <f>IFERROR(VLOOKUP($A118,#REF!,COLUMN(Y118)-2,FALSE),"")</f>
        <v/>
      </c>
      <c r="Z118" s="72" t="str">
        <f>IFERROR(VLOOKUP($A118,#REF!,COLUMN(Z118)-2,FALSE),"")</f>
        <v/>
      </c>
      <c r="AA118" s="69" t="str">
        <f>IFERROR(VLOOKUP($A118,#REF!,COLUMN(AA118)-2,FALSE),"")</f>
        <v/>
      </c>
      <c r="AB118" s="70" t="str">
        <f>IFERROR(VLOOKUP($A118,#REF!,COLUMN(AB118)-2,FALSE),"")</f>
        <v/>
      </c>
      <c r="AC118" s="68"/>
      <c r="AD118" s="68" t="s">
        <v>213</v>
      </c>
      <c r="AE118" s="68" t="str">
        <f>IFERROR(VLOOKUP($A118,#REF!,27,FALSE),"")</f>
        <v/>
      </c>
      <c r="AF118" t="str">
        <f>IFERROR(VLOOKUP($A118,#REF!,32,FALSE),"")</f>
        <v/>
      </c>
      <c r="AG118" t="str">
        <f>IFERROR(VLOOKUP($A118,'[1]水分AB CHK'!$B$13:$I$123,6,FALSE),"")</f>
        <v/>
      </c>
    </row>
    <row r="119" spans="1:33" ht="39" customHeight="1">
      <c r="A119" s="56" t="s">
        <v>202</v>
      </c>
      <c r="B119" s="41" t="str">
        <f t="shared" si="25"/>
        <v>11</v>
      </c>
      <c r="C119" s="31" t="str">
        <f t="shared" si="24"/>
        <v>11101</v>
      </c>
      <c r="D119" s="31"/>
      <c r="E119" s="32" t="str">
        <f>IFERROR(VLOOKUP($A119,#REF!,COLUMN(E119),FALSE),"")</f>
        <v/>
      </c>
      <c r="F119" s="34" t="str">
        <f>IFERROR(VLOOKUP($A119,#REF!,COLUMN(F119),FALSE),"")</f>
        <v/>
      </c>
      <c r="G119" s="35" t="str">
        <f>IFERROR(VLOOKUP($A119,#REF!,COLUMN(G119),FALSE),"")</f>
        <v/>
      </c>
      <c r="H119" s="36" t="str">
        <f>IFERROR(VLOOKUP($A119,#REF!,COLUMN(H119),FALSE),"")</f>
        <v/>
      </c>
      <c r="I119" s="34" t="str">
        <f>IFERROR(VLOOKUP($A119,#REF!,COLUMN(I119),FALSE),"")</f>
        <v/>
      </c>
      <c r="J119" s="35" t="str">
        <f>IFERROR(VLOOKUP($A119,#REF!,COLUMN(J119),FALSE),"")</f>
        <v/>
      </c>
      <c r="K119" s="36" t="str">
        <f>IFERROR(VLOOKUP($A119,#REF!,COLUMN(K119),FALSE),"")</f>
        <v/>
      </c>
      <c r="L119" s="34" t="str">
        <f>IFERROR(VLOOKUP($A119,#REF!,COLUMN(L119),FALSE),"")</f>
        <v/>
      </c>
      <c r="M119" s="35" t="str">
        <f>IFERROR(VLOOKUP($A119,#REF!,COLUMN(M119),FALSE),"")</f>
        <v/>
      </c>
      <c r="N119" s="36" t="str">
        <f>IFERROR(VLOOKUP($A119,#REF!,COLUMN(N119),FALSE),"")</f>
        <v/>
      </c>
      <c r="O119" s="34" t="str">
        <f>IFERROR(VLOOKUP($A119,#REF!,COLUMN(O119),FALSE),"")</f>
        <v/>
      </c>
      <c r="P119" s="35" t="str">
        <f>IFERROR(VLOOKUP($A119,#REF!,COLUMN(P119),FALSE),"")</f>
        <v/>
      </c>
      <c r="Q119" s="35" t="str">
        <f>IFERROR(VLOOKUP($A119,#REF!,COLUMN(Q119),FALSE),"")</f>
        <v/>
      </c>
      <c r="R119" s="35" t="str">
        <f>IFERROR(VLOOKUP($A119,#REF!,COLUMN(R119),FALSE),"")</f>
        <v/>
      </c>
      <c r="S119" s="35" t="str">
        <f>IFERROR(VLOOKUP($A119,#REF!,COLUMN(S119),FALSE),"")</f>
        <v/>
      </c>
      <c r="T119" s="35" t="str">
        <f>IFERROR(VLOOKUP($A119,#REF!,COLUMN(T119),FALSE),"")</f>
        <v/>
      </c>
      <c r="U119" s="35" t="str">
        <f>IFERROR(VLOOKUP($A119,#REF!,COLUMN(U119),FALSE),"")</f>
        <v/>
      </c>
      <c r="V119" s="35" t="str">
        <f>IFERROR(VLOOKUP($A119,#REF!,COLUMN(V119),FALSE),"")</f>
        <v/>
      </c>
      <c r="W119" s="35" t="str">
        <f>IFERROR(VLOOKUP($A119,#REF!,COLUMN(W119),FALSE),"")</f>
        <v/>
      </c>
      <c r="X119" s="35" t="str">
        <f>IFERROR(VLOOKUP($A119,#REF!,COLUMN(X119),FALSE),"")</f>
        <v/>
      </c>
      <c r="Y119" s="35" t="str">
        <f>IFERROR(VLOOKUP($A119,#REF!,COLUMN(Y119),FALSE),"")</f>
        <v/>
      </c>
      <c r="Z119" s="36" t="str">
        <f>IFERROR(VLOOKUP($A119,#REF!,COLUMN(Z119),FALSE),"")</f>
        <v/>
      </c>
      <c r="AA119" s="33" t="str">
        <f>IFERROR(VLOOKUP($A119,#REF!,COLUMN(AA119),FALSE),"")</f>
        <v/>
      </c>
      <c r="AB119" s="34" t="str">
        <f>IFERROR(VLOOKUP($A119,#REF!,COLUMN(AB119),FALSE),"")</f>
        <v/>
      </c>
      <c r="AC119" s="32"/>
      <c r="AD119" s="32" t="s">
        <v>213</v>
      </c>
      <c r="AE119" s="32" t="str">
        <f>IFERROR(VLOOKUP($A119,#REF!,COLUMN(AE119)-2,FALSE),"")</f>
        <v/>
      </c>
      <c r="AF119" t="str">
        <f>IFERROR(VLOOKUP($A119,#REF!,32,FALSE),"")</f>
        <v/>
      </c>
      <c r="AG119" t="str">
        <f>IFERROR(VLOOKUP($A119,'[1]水分AB CHK'!$B$13:$I$123,6,FALSE),"")</f>
        <v/>
      </c>
    </row>
    <row r="120" spans="1:33" ht="39" customHeight="1">
      <c r="A120" s="56" t="s">
        <v>136</v>
      </c>
      <c r="B120" s="41" t="str">
        <f t="shared" si="25"/>
        <v>11</v>
      </c>
      <c r="C120" s="31" t="str">
        <f t="shared" si="24"/>
        <v>11101</v>
      </c>
      <c r="D120" s="31"/>
      <c r="E120" s="32" t="str">
        <f>IFERROR(VLOOKUP($A120,#REF!,COLUMN(E120),FALSE),"")</f>
        <v/>
      </c>
      <c r="F120" s="34" t="str">
        <f t="shared" ref="F120:AB120" si="41">F119</f>
        <v/>
      </c>
      <c r="G120" s="35" t="str">
        <f t="shared" si="41"/>
        <v/>
      </c>
      <c r="H120" s="36" t="str">
        <f t="shared" si="41"/>
        <v/>
      </c>
      <c r="I120" s="34" t="str">
        <f t="shared" si="41"/>
        <v/>
      </c>
      <c r="J120" s="35" t="str">
        <f t="shared" si="41"/>
        <v/>
      </c>
      <c r="K120" s="36" t="str">
        <f t="shared" si="41"/>
        <v/>
      </c>
      <c r="L120" s="34" t="str">
        <f t="shared" si="41"/>
        <v/>
      </c>
      <c r="M120" s="35" t="str">
        <f t="shared" si="41"/>
        <v/>
      </c>
      <c r="N120" s="36" t="str">
        <f t="shared" si="41"/>
        <v/>
      </c>
      <c r="O120" s="34" t="str">
        <f t="shared" si="41"/>
        <v/>
      </c>
      <c r="P120" s="35" t="str">
        <f t="shared" si="41"/>
        <v/>
      </c>
      <c r="Q120" s="35" t="str">
        <f t="shared" si="41"/>
        <v/>
      </c>
      <c r="R120" s="35" t="str">
        <f t="shared" si="41"/>
        <v/>
      </c>
      <c r="S120" s="35" t="str">
        <f t="shared" si="41"/>
        <v/>
      </c>
      <c r="T120" s="35" t="str">
        <f t="shared" si="41"/>
        <v/>
      </c>
      <c r="U120" s="35" t="str">
        <f t="shared" si="41"/>
        <v/>
      </c>
      <c r="V120" s="35" t="str">
        <f t="shared" si="41"/>
        <v/>
      </c>
      <c r="W120" s="35" t="str">
        <f t="shared" si="41"/>
        <v/>
      </c>
      <c r="X120" s="35" t="str">
        <f t="shared" si="41"/>
        <v/>
      </c>
      <c r="Y120" s="35" t="str">
        <f t="shared" si="41"/>
        <v/>
      </c>
      <c r="Z120" s="36" t="str">
        <f t="shared" si="41"/>
        <v/>
      </c>
      <c r="AA120" s="33" t="str">
        <f t="shared" si="41"/>
        <v/>
      </c>
      <c r="AB120" s="34" t="str">
        <f t="shared" si="41"/>
        <v/>
      </c>
      <c r="AC120" s="32"/>
      <c r="AD120" s="32" t="s">
        <v>215</v>
      </c>
      <c r="AE120" s="32" t="str">
        <f>IFERROR(VLOOKUP($A120,#REF!,31,FALSE),"")</f>
        <v/>
      </c>
      <c r="AF120" t="str">
        <f>IFERROR(VLOOKUP($A120,#REF!,32,FALSE),"")</f>
        <v/>
      </c>
      <c r="AG120" t="str">
        <f>IFERROR(VLOOKUP($A120,'[1]水分AB CHK'!$B$13:$I$123,6,FALSE),"")</f>
        <v/>
      </c>
    </row>
    <row r="121" spans="1:33" ht="39" customHeight="1">
      <c r="A121" s="56"/>
      <c r="B121" s="41" t="str">
        <f t="shared" si="25"/>
        <v/>
      </c>
      <c r="C121" s="31" t="str">
        <f t="shared" si="24"/>
        <v/>
      </c>
      <c r="D121" s="31"/>
      <c r="E121" s="32" t="str">
        <f>IFERROR(VLOOKUP($A121,#REF!,COLUMN(E121),FALSE),"")</f>
        <v/>
      </c>
      <c r="F121" s="34" t="str">
        <f t="shared" ref="F121:AB121" si="42">IF(F120=FALSE,F119,"")</f>
        <v/>
      </c>
      <c r="G121" s="35" t="str">
        <f t="shared" si="42"/>
        <v/>
      </c>
      <c r="H121" s="36" t="str">
        <f t="shared" si="42"/>
        <v/>
      </c>
      <c r="I121" s="34" t="str">
        <f t="shared" si="42"/>
        <v/>
      </c>
      <c r="J121" s="35" t="str">
        <f t="shared" si="42"/>
        <v/>
      </c>
      <c r="K121" s="36" t="str">
        <f t="shared" si="42"/>
        <v/>
      </c>
      <c r="L121" s="34" t="str">
        <f t="shared" si="42"/>
        <v/>
      </c>
      <c r="M121" s="35" t="str">
        <f t="shared" si="42"/>
        <v/>
      </c>
      <c r="N121" s="36" t="str">
        <f t="shared" si="42"/>
        <v/>
      </c>
      <c r="O121" s="34" t="str">
        <f t="shared" si="42"/>
        <v/>
      </c>
      <c r="P121" s="35" t="str">
        <f t="shared" si="42"/>
        <v/>
      </c>
      <c r="Q121" s="35" t="str">
        <f t="shared" si="42"/>
        <v/>
      </c>
      <c r="R121" s="35" t="str">
        <f t="shared" si="42"/>
        <v/>
      </c>
      <c r="S121" s="35" t="str">
        <f t="shared" si="42"/>
        <v/>
      </c>
      <c r="T121" s="35" t="str">
        <f t="shared" si="42"/>
        <v/>
      </c>
      <c r="U121" s="35" t="str">
        <f t="shared" si="42"/>
        <v/>
      </c>
      <c r="V121" s="35" t="str">
        <f t="shared" si="42"/>
        <v/>
      </c>
      <c r="W121" s="35" t="str">
        <f t="shared" si="42"/>
        <v/>
      </c>
      <c r="X121" s="35" t="str">
        <f t="shared" si="42"/>
        <v/>
      </c>
      <c r="Y121" s="35" t="str">
        <f t="shared" si="42"/>
        <v/>
      </c>
      <c r="Z121" s="36" t="str">
        <f t="shared" si="42"/>
        <v/>
      </c>
      <c r="AA121" s="33" t="str">
        <f t="shared" si="42"/>
        <v/>
      </c>
      <c r="AB121" s="34" t="str">
        <f t="shared" si="42"/>
        <v/>
      </c>
      <c r="AC121" s="32"/>
      <c r="AD121" s="32" t="s">
        <v>213</v>
      </c>
      <c r="AE121" s="32" t="str">
        <f>IFERROR(VLOOKUP($A121,#REF!,COLUMN(AE121)-2,FALSE),"")</f>
        <v/>
      </c>
      <c r="AF121" t="str">
        <f>IFERROR(VLOOKUP($A121,#REF!,32,FALSE),"")</f>
        <v/>
      </c>
      <c r="AG121" t="str">
        <f>IFERROR(VLOOKUP($A121,'[1]水分AB CHK'!$B$13:$I$123,6,FALSE),"")</f>
        <v/>
      </c>
    </row>
    <row r="122" spans="1:33" ht="39" customHeight="1">
      <c r="A122" s="56"/>
      <c r="B122" s="41" t="str">
        <f t="shared" si="25"/>
        <v/>
      </c>
      <c r="C122" s="31" t="str">
        <f t="shared" si="24"/>
        <v/>
      </c>
      <c r="D122" s="31"/>
      <c r="E122" s="32" t="str">
        <f>IFERROR(VLOOKUP($A122,#REF!,COLUMN(E122),FALSE),"")</f>
        <v/>
      </c>
      <c r="F122" s="34" t="str">
        <f>IFERROR(VLOOKUP($A122,#REF!,COLUMN(F122)-2,FALSE),"")</f>
        <v/>
      </c>
      <c r="G122" s="35" t="str">
        <f>IFERROR(VLOOKUP($A122,#REF!,COLUMN(G122)-2,FALSE),"")</f>
        <v/>
      </c>
      <c r="H122" s="36" t="str">
        <f>IFERROR(VLOOKUP($A122,#REF!,COLUMN(H122)-2,FALSE),"")</f>
        <v/>
      </c>
      <c r="I122" s="34" t="str">
        <f>IFERROR(VLOOKUP($A122,#REF!,COLUMN(I122)-2,FALSE),"")</f>
        <v/>
      </c>
      <c r="J122" s="35" t="str">
        <f>IFERROR(VLOOKUP($A122,#REF!,COLUMN(J122)-2,FALSE),"")</f>
        <v/>
      </c>
      <c r="K122" s="36" t="str">
        <f>IFERROR(VLOOKUP($A122,#REF!,COLUMN(K122)-2,FALSE),"")</f>
        <v/>
      </c>
      <c r="L122" s="34" t="str">
        <f>IFERROR(VLOOKUP($A122,#REF!,COLUMN(L122)-2,FALSE),"")</f>
        <v/>
      </c>
      <c r="M122" s="35" t="str">
        <f>IFERROR(VLOOKUP($A122,#REF!,COLUMN(M122)-2,FALSE),"")</f>
        <v/>
      </c>
      <c r="N122" s="36" t="str">
        <f>IFERROR(VLOOKUP($A122,#REF!,COLUMN(N122)-2,FALSE),"")</f>
        <v/>
      </c>
      <c r="O122" s="34" t="str">
        <f>IFERROR(VLOOKUP($A122,#REF!,COLUMN(O122)-2,FALSE),"")</f>
        <v/>
      </c>
      <c r="P122" s="35" t="str">
        <f>IFERROR(VLOOKUP($A122,#REF!,COLUMN(P122)-2,FALSE),"")</f>
        <v/>
      </c>
      <c r="Q122" s="35" t="str">
        <f>IFERROR(VLOOKUP($A122,#REF!,COLUMN(Q122)-2,FALSE),"")</f>
        <v/>
      </c>
      <c r="R122" s="35" t="str">
        <f>IFERROR(VLOOKUP($A122,#REF!,COLUMN(R122)-2,FALSE),"")</f>
        <v/>
      </c>
      <c r="S122" s="35" t="str">
        <f>IFERROR(VLOOKUP($A122,#REF!,COLUMN(S122)-2,FALSE),"")</f>
        <v/>
      </c>
      <c r="T122" s="35" t="str">
        <f>IFERROR(VLOOKUP($A122,#REF!,COLUMN(T122)-2,FALSE),"")</f>
        <v/>
      </c>
      <c r="U122" s="35" t="str">
        <f>IFERROR(VLOOKUP($A122,#REF!,COLUMN(U122)-2,FALSE),"")</f>
        <v/>
      </c>
      <c r="V122" s="35" t="str">
        <f>IFERROR(VLOOKUP($A122,#REF!,COLUMN(V122)-2,FALSE),"")</f>
        <v/>
      </c>
      <c r="W122" s="35" t="str">
        <f>IFERROR(VLOOKUP($A122,#REF!,COLUMN(W122)-2,FALSE),"")</f>
        <v/>
      </c>
      <c r="X122" s="35" t="str">
        <f>IFERROR(VLOOKUP($A122,#REF!,COLUMN(X122)-2,FALSE),"")</f>
        <v/>
      </c>
      <c r="Y122" s="35" t="str">
        <f>IFERROR(VLOOKUP($A122,#REF!,COLUMN(Y122)-2,FALSE),"")</f>
        <v/>
      </c>
      <c r="Z122" s="36" t="str">
        <f>IFERROR(VLOOKUP($A122,#REF!,COLUMN(Z122)-2,FALSE),"")</f>
        <v/>
      </c>
      <c r="AA122" s="33" t="str">
        <f>IFERROR(VLOOKUP($A122,#REF!,COLUMN(AA122)-2,FALSE),"")</f>
        <v/>
      </c>
      <c r="AB122" s="34" t="str">
        <f>IFERROR(VLOOKUP($A122,#REF!,COLUMN(AB122)-2,FALSE),"")</f>
        <v/>
      </c>
      <c r="AC122" s="32"/>
      <c r="AD122" s="32" t="s">
        <v>213</v>
      </c>
      <c r="AE122" s="32" t="str">
        <f>IFERROR(VLOOKUP($A122,#REF!,COLUMN(AE122)-2,FALSE),"")</f>
        <v/>
      </c>
      <c r="AF122" t="str">
        <f>IFERROR(VLOOKUP($A122,#REF!,32,FALSE),"")</f>
        <v/>
      </c>
      <c r="AG122" t="str">
        <f>IFERROR(VLOOKUP($A122,'[1]水分AB CHK'!$B$13:$I$123,6,FALSE),"")</f>
        <v/>
      </c>
    </row>
    <row r="123" spans="1:33" ht="39" customHeight="1">
      <c r="A123" s="56" t="s">
        <v>110</v>
      </c>
      <c r="B123" s="41" t="str">
        <f t="shared" si="25"/>
        <v>11</v>
      </c>
      <c r="C123" s="31" t="str">
        <f t="shared" si="24"/>
        <v>11新01</v>
      </c>
      <c r="D123" s="31"/>
      <c r="E123" s="32" t="str">
        <f>IFERROR(VLOOKUP($A123,#REF!,COLUMN(E123),FALSE),"")</f>
        <v/>
      </c>
      <c r="F123" s="34" t="str">
        <f>IFERROR(VLOOKUP($A123,#REF!,COLUMN(F123)-2,FALSE),"")</f>
        <v/>
      </c>
      <c r="G123" s="35" t="str">
        <f>IFERROR(VLOOKUP($A123,#REF!,COLUMN(G123)-2,FALSE),"")</f>
        <v/>
      </c>
      <c r="H123" s="36" t="str">
        <f>IFERROR(VLOOKUP($A123,#REF!,COLUMN(H123)-2,FALSE),"")</f>
        <v/>
      </c>
      <c r="I123" s="34" t="str">
        <f>IFERROR(VLOOKUP($A123,#REF!,COLUMN(I123)-2,FALSE),"")</f>
        <v/>
      </c>
      <c r="J123" s="35" t="str">
        <f>IFERROR(VLOOKUP($A123,#REF!,COLUMN(J123)-2,FALSE),"")</f>
        <v/>
      </c>
      <c r="K123" s="36" t="str">
        <f>IFERROR(VLOOKUP($A123,#REF!,COLUMN(K123)-2,FALSE),"")</f>
        <v/>
      </c>
      <c r="L123" s="34" t="str">
        <f>IFERROR(VLOOKUP($A123,#REF!,COLUMN(L123)-2,FALSE),"")</f>
        <v/>
      </c>
      <c r="M123" s="35" t="str">
        <f>IFERROR(VLOOKUP($A123,#REF!,COLUMN(M123)-2,FALSE),"")</f>
        <v/>
      </c>
      <c r="N123" s="36" t="str">
        <f>IFERROR(VLOOKUP($A123,#REF!,COLUMN(N123)-2,FALSE),"")</f>
        <v/>
      </c>
      <c r="O123" s="34" t="str">
        <f>IFERROR(VLOOKUP($A123,#REF!,COLUMN(O123)-2,FALSE),"")</f>
        <v/>
      </c>
      <c r="P123" s="35" t="str">
        <f>IFERROR(VLOOKUP($A123,#REF!,COLUMN(P123)-2,FALSE),"")</f>
        <v/>
      </c>
      <c r="Q123" s="35" t="str">
        <f>IFERROR(VLOOKUP($A123,#REF!,COLUMN(Q123)-2,FALSE),"")</f>
        <v/>
      </c>
      <c r="R123" s="35" t="str">
        <f>IFERROR(VLOOKUP($A123,#REF!,COLUMN(R123)-2,FALSE),"")</f>
        <v/>
      </c>
      <c r="S123" s="35" t="str">
        <f>IFERROR(VLOOKUP($A123,#REF!,COLUMN(S123)-2,FALSE),"")</f>
        <v/>
      </c>
      <c r="T123" s="35" t="str">
        <f>IFERROR(VLOOKUP($A123,#REF!,COLUMN(T123)-2,FALSE),"")</f>
        <v/>
      </c>
      <c r="U123" s="35" t="str">
        <f>IFERROR(VLOOKUP($A123,#REF!,COLUMN(U123)-2,FALSE),"")</f>
        <v/>
      </c>
      <c r="V123" s="35" t="str">
        <f>IFERROR(VLOOKUP($A123,#REF!,COLUMN(V123)-2,FALSE),"")</f>
        <v/>
      </c>
      <c r="W123" s="35" t="str">
        <f>IFERROR(VLOOKUP($A123,#REF!,COLUMN(W123)-2,FALSE),"")</f>
        <v/>
      </c>
      <c r="X123" s="35" t="str">
        <f>IFERROR(VLOOKUP($A123,#REF!,COLUMN(X123)-2,FALSE),"")</f>
        <v/>
      </c>
      <c r="Y123" s="35" t="str">
        <f>IFERROR(VLOOKUP($A123,#REF!,COLUMN(Y123)-2,FALSE),"")</f>
        <v/>
      </c>
      <c r="Z123" s="36" t="str">
        <f>IFERROR(VLOOKUP($A123,#REF!,COLUMN(Z123)-2,FALSE),"")</f>
        <v/>
      </c>
      <c r="AA123" s="33" t="str">
        <f>IFERROR(VLOOKUP($A123,#REF!,COLUMN(AA123)-2,FALSE),"")</f>
        <v/>
      </c>
      <c r="AB123" s="34" t="str">
        <f>IFERROR(VLOOKUP($A123,#REF!,COLUMN(AB123)-2,FALSE),"")</f>
        <v/>
      </c>
      <c r="AC123" s="32"/>
      <c r="AD123" s="32" t="s">
        <v>213</v>
      </c>
      <c r="AE123" s="32" t="str">
        <f>IFERROR(VLOOKUP($A123,#REF!,COLUMN(AE123)-2,FALSE),"")</f>
        <v/>
      </c>
      <c r="AF123" t="str">
        <f>IFERROR(VLOOKUP($A123,#REF!,32,FALSE),"")</f>
        <v/>
      </c>
      <c r="AG123" t="str">
        <f>IFERROR(VLOOKUP($A123,'[1]水分AB CHK'!$B$13:$I$123,6,FALSE),"")</f>
        <v/>
      </c>
    </row>
    <row r="124" spans="1:33" ht="39" customHeight="1">
      <c r="A124" s="56" t="s">
        <v>203</v>
      </c>
      <c r="B124" s="41" t="str">
        <f t="shared" si="25"/>
        <v>11</v>
      </c>
      <c r="C124" s="31" t="str">
        <f t="shared" si="24"/>
        <v>11新01</v>
      </c>
      <c r="D124" s="31"/>
      <c r="E124" s="32" t="str">
        <f>IFERROR(VLOOKUP($A124,#REF!,COLUMN(E124),FALSE),"")</f>
        <v/>
      </c>
      <c r="F124" s="34" t="str">
        <f>IFERROR(VLOOKUP($A124,#REF!,COLUMN(F124),FALSE),"")</f>
        <v/>
      </c>
      <c r="G124" s="35" t="str">
        <f>IFERROR(VLOOKUP($A124,#REF!,COLUMN(G124),FALSE),"")</f>
        <v/>
      </c>
      <c r="H124" s="36" t="str">
        <f>IFERROR(VLOOKUP($A124,#REF!,COLUMN(H124),FALSE),"")</f>
        <v/>
      </c>
      <c r="I124" s="34" t="str">
        <f>IFERROR(VLOOKUP($A124,#REF!,COLUMN(I124),FALSE),"")</f>
        <v/>
      </c>
      <c r="J124" s="35" t="str">
        <f>IFERROR(VLOOKUP($A124,#REF!,COLUMN(J124),FALSE),"")</f>
        <v/>
      </c>
      <c r="K124" s="36" t="str">
        <f>IFERROR(VLOOKUP($A124,#REF!,COLUMN(K124),FALSE),"")</f>
        <v/>
      </c>
      <c r="L124" s="34" t="str">
        <f>IFERROR(VLOOKUP($A124,#REF!,COLUMN(L124),FALSE),"")</f>
        <v/>
      </c>
      <c r="M124" s="35" t="str">
        <f>IFERROR(VLOOKUP($A124,#REF!,COLUMN(M124),FALSE),"")</f>
        <v/>
      </c>
      <c r="N124" s="36" t="str">
        <f>IFERROR(VLOOKUP($A124,#REF!,COLUMN(N124),FALSE),"")</f>
        <v/>
      </c>
      <c r="O124" s="34" t="str">
        <f>IFERROR(VLOOKUP($A124,#REF!,COLUMN(O124),FALSE),"")</f>
        <v/>
      </c>
      <c r="P124" s="35" t="str">
        <f>IFERROR(VLOOKUP($A124,#REF!,COLUMN(P124),FALSE),"")</f>
        <v/>
      </c>
      <c r="Q124" s="35" t="str">
        <f>IFERROR(VLOOKUP($A124,#REF!,COLUMN(Q124),FALSE),"")</f>
        <v/>
      </c>
      <c r="R124" s="35" t="str">
        <f>IFERROR(VLOOKUP($A124,#REF!,COLUMN(R124),FALSE),"")</f>
        <v/>
      </c>
      <c r="S124" s="35" t="str">
        <f>IFERROR(VLOOKUP($A124,#REF!,COLUMN(S124),FALSE),"")</f>
        <v/>
      </c>
      <c r="T124" s="35" t="str">
        <f>IFERROR(VLOOKUP($A124,#REF!,COLUMN(T124),FALSE),"")</f>
        <v/>
      </c>
      <c r="U124" s="35" t="str">
        <f>IFERROR(VLOOKUP($A124,#REF!,COLUMN(U124),FALSE),"")</f>
        <v/>
      </c>
      <c r="V124" s="35" t="str">
        <f>IFERROR(VLOOKUP($A124,#REF!,COLUMN(V124),FALSE),"")</f>
        <v/>
      </c>
      <c r="W124" s="35" t="str">
        <f>IFERROR(VLOOKUP($A124,#REF!,COLUMN(W124),FALSE),"")</f>
        <v/>
      </c>
      <c r="X124" s="35" t="str">
        <f>IFERROR(VLOOKUP($A124,#REF!,COLUMN(X124),FALSE),"")</f>
        <v/>
      </c>
      <c r="Y124" s="35" t="str">
        <f>IFERROR(VLOOKUP($A124,#REF!,COLUMN(Y124),FALSE),"")</f>
        <v/>
      </c>
      <c r="Z124" s="36" t="str">
        <f>IFERROR(VLOOKUP($A124,#REF!,COLUMN(Z124),FALSE),"")</f>
        <v/>
      </c>
      <c r="AA124" s="33" t="str">
        <f>IFERROR(VLOOKUP($A124,#REF!,COLUMN(AA124),FALSE),"")</f>
        <v/>
      </c>
      <c r="AB124" s="34" t="str">
        <f>IFERROR(VLOOKUP($A124,#REF!,COLUMN(AB124),FALSE),"")</f>
        <v/>
      </c>
      <c r="AC124" s="32"/>
      <c r="AD124" s="32" t="s">
        <v>213</v>
      </c>
      <c r="AE124" s="32" t="str">
        <f>IFERROR(VLOOKUP($A124,#REF!,COLUMN(AE124)-2,FALSE),"")</f>
        <v/>
      </c>
      <c r="AF124" t="str">
        <f>IFERROR(VLOOKUP($A124,#REF!,32,FALSE),"")</f>
        <v/>
      </c>
      <c r="AG124" t="str">
        <f>IFERROR(VLOOKUP($A124,'[1]水分AB CHK'!$B$13:$I$123,6,FALSE),"")</f>
        <v/>
      </c>
    </row>
    <row r="125" spans="1:33" ht="39" customHeight="1">
      <c r="A125" s="56" t="s">
        <v>137</v>
      </c>
      <c r="B125" s="41" t="str">
        <f t="shared" si="25"/>
        <v>11</v>
      </c>
      <c r="C125" s="31" t="str">
        <f t="shared" si="24"/>
        <v>11新01</v>
      </c>
      <c r="D125" s="31"/>
      <c r="E125" s="32" t="str">
        <f>IFERROR(VLOOKUP($A125,#REF!,COLUMN(E125),FALSE),"")</f>
        <v/>
      </c>
      <c r="F125" s="34" t="str">
        <f t="shared" ref="F125:AB125" si="43">F124</f>
        <v/>
      </c>
      <c r="G125" s="35" t="str">
        <f t="shared" si="43"/>
        <v/>
      </c>
      <c r="H125" s="36" t="str">
        <f t="shared" si="43"/>
        <v/>
      </c>
      <c r="I125" s="34" t="str">
        <f t="shared" si="43"/>
        <v/>
      </c>
      <c r="J125" s="35" t="str">
        <f t="shared" si="43"/>
        <v/>
      </c>
      <c r="K125" s="36" t="str">
        <f t="shared" si="43"/>
        <v/>
      </c>
      <c r="L125" s="34" t="str">
        <f t="shared" si="43"/>
        <v/>
      </c>
      <c r="M125" s="35" t="str">
        <f t="shared" si="43"/>
        <v/>
      </c>
      <c r="N125" s="36" t="str">
        <f t="shared" si="43"/>
        <v/>
      </c>
      <c r="O125" s="34" t="str">
        <f t="shared" si="43"/>
        <v/>
      </c>
      <c r="P125" s="35" t="str">
        <f t="shared" si="43"/>
        <v/>
      </c>
      <c r="Q125" s="35" t="str">
        <f t="shared" si="43"/>
        <v/>
      </c>
      <c r="R125" s="35" t="str">
        <f t="shared" si="43"/>
        <v/>
      </c>
      <c r="S125" s="35" t="str">
        <f t="shared" si="43"/>
        <v/>
      </c>
      <c r="T125" s="35" t="str">
        <f t="shared" si="43"/>
        <v/>
      </c>
      <c r="U125" s="35" t="str">
        <f t="shared" si="43"/>
        <v/>
      </c>
      <c r="V125" s="35" t="str">
        <f t="shared" si="43"/>
        <v/>
      </c>
      <c r="W125" s="35" t="str">
        <f t="shared" si="43"/>
        <v/>
      </c>
      <c r="X125" s="35" t="str">
        <f t="shared" si="43"/>
        <v/>
      </c>
      <c r="Y125" s="35" t="str">
        <f t="shared" si="43"/>
        <v/>
      </c>
      <c r="Z125" s="36" t="str">
        <f t="shared" si="43"/>
        <v/>
      </c>
      <c r="AA125" s="33" t="str">
        <f t="shared" si="43"/>
        <v/>
      </c>
      <c r="AB125" s="34" t="str">
        <f t="shared" si="43"/>
        <v/>
      </c>
      <c r="AC125" s="32"/>
      <c r="AD125" s="32" t="s">
        <v>215</v>
      </c>
      <c r="AE125" s="32" t="str">
        <f>IFERROR(VLOOKUP($A125,#REF!,31,FALSE),"")</f>
        <v/>
      </c>
      <c r="AF125" t="str">
        <f>IFERROR(VLOOKUP($A125,#REF!,32,FALSE),"")</f>
        <v/>
      </c>
      <c r="AG125" t="str">
        <f>IFERROR(VLOOKUP($A125,'[1]水分AB CHK'!$B$13:$I$123,6,FALSE),"")</f>
        <v/>
      </c>
    </row>
    <row r="126" spans="1:33" ht="39" customHeight="1">
      <c r="A126" s="56"/>
      <c r="B126" s="41" t="str">
        <f t="shared" si="25"/>
        <v/>
      </c>
      <c r="C126" s="31" t="str">
        <f t="shared" si="24"/>
        <v/>
      </c>
      <c r="D126" s="31"/>
      <c r="E126" s="32" t="str">
        <f>IFERROR(VLOOKUP($A126,#REF!,COLUMN(E126),FALSE),"")</f>
        <v/>
      </c>
      <c r="F126" s="34" t="str">
        <f>IFERROR(VLOOKUP($A126,#REF!,COLUMN(F126)-2,FALSE),"")</f>
        <v/>
      </c>
      <c r="G126" s="35" t="str">
        <f>IFERROR(VLOOKUP($A126,#REF!,COLUMN(G126)-2,FALSE),"")</f>
        <v/>
      </c>
      <c r="H126" s="36" t="str">
        <f>IFERROR(VLOOKUP($A126,#REF!,COLUMN(H126)-2,FALSE),"")</f>
        <v/>
      </c>
      <c r="I126" s="34" t="str">
        <f>IFERROR(VLOOKUP($A126,#REF!,COLUMN(I126)-2,FALSE),"")</f>
        <v/>
      </c>
      <c r="J126" s="35" t="str">
        <f>IFERROR(VLOOKUP($A126,#REF!,COLUMN(J126)-2,FALSE),"")</f>
        <v/>
      </c>
      <c r="K126" s="36" t="str">
        <f>IFERROR(VLOOKUP($A126,#REF!,COLUMN(K126)-2,FALSE),"")</f>
        <v/>
      </c>
      <c r="L126" s="34" t="str">
        <f>IFERROR(VLOOKUP($A126,#REF!,COLUMN(L126)-2,FALSE),"")</f>
        <v/>
      </c>
      <c r="M126" s="35" t="str">
        <f>IFERROR(VLOOKUP($A126,#REF!,COLUMN(M126)-2,FALSE),"")</f>
        <v/>
      </c>
      <c r="N126" s="36" t="str">
        <f>IFERROR(VLOOKUP($A126,#REF!,COLUMN(N126)-2,FALSE),"")</f>
        <v/>
      </c>
      <c r="O126" s="34" t="str">
        <f>IFERROR(VLOOKUP($A126,#REF!,COLUMN(O126)-2,FALSE),"")</f>
        <v/>
      </c>
      <c r="P126" s="35" t="str">
        <f>IFERROR(VLOOKUP($A126,#REF!,COLUMN(P126)-2,FALSE),"")</f>
        <v/>
      </c>
      <c r="Q126" s="35" t="str">
        <f>IFERROR(VLOOKUP($A126,#REF!,COLUMN(Q126)-2,FALSE),"")</f>
        <v/>
      </c>
      <c r="R126" s="35" t="str">
        <f>IFERROR(VLOOKUP($A126,#REF!,COLUMN(R126)-2,FALSE),"")</f>
        <v/>
      </c>
      <c r="S126" s="35" t="str">
        <f>IFERROR(VLOOKUP($A126,#REF!,COLUMN(S126)-2,FALSE),"")</f>
        <v/>
      </c>
      <c r="T126" s="35" t="str">
        <f>IFERROR(VLOOKUP($A126,#REF!,COLUMN(T126)-2,FALSE),"")</f>
        <v/>
      </c>
      <c r="U126" s="35" t="str">
        <f>IFERROR(VLOOKUP($A126,#REF!,COLUMN(U126)-2,FALSE),"")</f>
        <v/>
      </c>
      <c r="V126" s="35" t="str">
        <f>IFERROR(VLOOKUP($A126,#REF!,COLUMN(V126)-2,FALSE),"")</f>
        <v/>
      </c>
      <c r="W126" s="35" t="str">
        <f>IFERROR(VLOOKUP($A126,#REF!,COLUMN(W126)-2,FALSE),"")</f>
        <v/>
      </c>
      <c r="X126" s="35" t="str">
        <f>IFERROR(VLOOKUP($A126,#REF!,COLUMN(X126)-2,FALSE),"")</f>
        <v/>
      </c>
      <c r="Y126" s="35" t="str">
        <f>IFERROR(VLOOKUP($A126,#REF!,COLUMN(Y126)-2,FALSE),"")</f>
        <v/>
      </c>
      <c r="Z126" s="36" t="str">
        <f>IFERROR(VLOOKUP($A126,#REF!,COLUMN(Z126)-2,FALSE),"")</f>
        <v/>
      </c>
      <c r="AA126" s="33" t="str">
        <f>IFERROR(VLOOKUP($A126,#REF!,COLUMN(AA126)-2,FALSE),"")</f>
        <v/>
      </c>
      <c r="AB126" s="34" t="str">
        <f>IFERROR(VLOOKUP($A126,#REF!,COLUMN(AB126)-2,FALSE),"")</f>
        <v/>
      </c>
      <c r="AC126" s="32"/>
      <c r="AD126" s="32" t="s">
        <v>213</v>
      </c>
      <c r="AE126" s="32" t="str">
        <f>IFERROR(VLOOKUP($A126,#REF!,COLUMN(AE126)-2,FALSE),"")</f>
        <v/>
      </c>
      <c r="AF126" t="str">
        <f>IFERROR(VLOOKUP($A126,#REF!,32,FALSE),"")</f>
        <v/>
      </c>
      <c r="AG126" t="str">
        <f>IFERROR(VLOOKUP($A126,'[1]水分AB CHK'!$B$13:$I$123,6,FALSE),"")</f>
        <v/>
      </c>
    </row>
    <row r="127" spans="1:33" ht="39" customHeight="1">
      <c r="A127" s="56"/>
      <c r="B127" s="41" t="str">
        <f t="shared" si="25"/>
        <v/>
      </c>
      <c r="C127" s="31" t="str">
        <f t="shared" si="24"/>
        <v/>
      </c>
      <c r="D127" s="31"/>
      <c r="E127" s="32" t="str">
        <f>IFERROR(VLOOKUP($A127,#REF!,COLUMN(E127),FALSE),"")</f>
        <v/>
      </c>
      <c r="F127" s="34" t="str">
        <f>IFERROR(VLOOKUP($A127,#REF!,COLUMN(F127)-2,FALSE),"")</f>
        <v/>
      </c>
      <c r="G127" s="35" t="str">
        <f>IFERROR(VLOOKUP($A127,#REF!,COLUMN(G127)-2,FALSE),"")</f>
        <v/>
      </c>
      <c r="H127" s="36" t="str">
        <f>IFERROR(VLOOKUP($A127,#REF!,COLUMN(H127)-2,FALSE),"")</f>
        <v/>
      </c>
      <c r="I127" s="34" t="str">
        <f>IFERROR(VLOOKUP($A127,#REF!,COLUMN(I127)-2,FALSE),"")</f>
        <v/>
      </c>
      <c r="J127" s="35" t="str">
        <f>IFERROR(VLOOKUP($A127,#REF!,COLUMN(J127)-2,FALSE),"")</f>
        <v/>
      </c>
      <c r="K127" s="36" t="str">
        <f>IFERROR(VLOOKUP($A127,#REF!,COLUMN(K127)-2,FALSE),"")</f>
        <v/>
      </c>
      <c r="L127" s="34" t="str">
        <f>IFERROR(VLOOKUP($A127,#REF!,COLUMN(L127)-2,FALSE),"")</f>
        <v/>
      </c>
      <c r="M127" s="35" t="str">
        <f>IFERROR(VLOOKUP($A127,#REF!,COLUMN(M127)-2,FALSE),"")</f>
        <v/>
      </c>
      <c r="N127" s="36" t="str">
        <f>IFERROR(VLOOKUP($A127,#REF!,COLUMN(N127)-2,FALSE),"")</f>
        <v/>
      </c>
      <c r="O127" s="34" t="str">
        <f>IFERROR(VLOOKUP($A127,#REF!,COLUMN(O127)-2,FALSE),"")</f>
        <v/>
      </c>
      <c r="P127" s="35" t="str">
        <f>IFERROR(VLOOKUP($A127,#REF!,COLUMN(P127)-2,FALSE),"")</f>
        <v/>
      </c>
      <c r="Q127" s="35" t="str">
        <f>IFERROR(VLOOKUP($A127,#REF!,COLUMN(Q127)-2,FALSE),"")</f>
        <v/>
      </c>
      <c r="R127" s="35" t="str">
        <f>IFERROR(VLOOKUP($A127,#REF!,COLUMN(R127)-2,FALSE),"")</f>
        <v/>
      </c>
      <c r="S127" s="35" t="str">
        <f>IFERROR(VLOOKUP($A127,#REF!,COLUMN(S127)-2,FALSE),"")</f>
        <v/>
      </c>
      <c r="T127" s="35" t="str">
        <f>IFERROR(VLOOKUP($A127,#REF!,COLUMN(T127)-2,FALSE),"")</f>
        <v/>
      </c>
      <c r="U127" s="35" t="str">
        <f>IFERROR(VLOOKUP($A127,#REF!,COLUMN(U127)-2,FALSE),"")</f>
        <v/>
      </c>
      <c r="V127" s="35" t="str">
        <f>IFERROR(VLOOKUP($A127,#REF!,COLUMN(V127)-2,FALSE),"")</f>
        <v/>
      </c>
      <c r="W127" s="35" t="str">
        <f>IFERROR(VLOOKUP($A127,#REF!,COLUMN(W127)-2,FALSE),"")</f>
        <v/>
      </c>
      <c r="X127" s="35" t="str">
        <f>IFERROR(VLOOKUP($A127,#REF!,COLUMN(X127)-2,FALSE),"")</f>
        <v/>
      </c>
      <c r="Y127" s="35" t="str">
        <f>IFERROR(VLOOKUP($A127,#REF!,COLUMN(Y127)-2,FALSE),"")</f>
        <v/>
      </c>
      <c r="Z127" s="36" t="str">
        <f>IFERROR(VLOOKUP($A127,#REF!,COLUMN(Z127)-2,FALSE),"")</f>
        <v/>
      </c>
      <c r="AA127" s="33" t="str">
        <f>IFERROR(VLOOKUP($A127,#REF!,COLUMN(AA127)-2,FALSE),"")</f>
        <v/>
      </c>
      <c r="AB127" s="34" t="str">
        <f>IFERROR(VLOOKUP($A127,#REF!,COLUMN(AB127)-2,FALSE),"")</f>
        <v/>
      </c>
      <c r="AC127" s="32"/>
      <c r="AD127" s="32" t="s">
        <v>213</v>
      </c>
      <c r="AE127" s="32" t="str">
        <f>IFERROR(VLOOKUP($A127,#REF!,COLUMN(AE127)-2,FALSE),"")</f>
        <v/>
      </c>
      <c r="AF127" t="str">
        <f>IFERROR(VLOOKUP($A127,#REF!,32,FALSE),"")</f>
        <v/>
      </c>
      <c r="AG127" t="str">
        <f>IFERROR(VLOOKUP($A127,'[1]水分AB CHK'!$B$13:$I$123,6,FALSE),"")</f>
        <v/>
      </c>
    </row>
    <row r="128" spans="1:33" ht="39" customHeight="1">
      <c r="A128" s="56" t="s">
        <v>111</v>
      </c>
      <c r="B128" s="41" t="str">
        <f t="shared" si="25"/>
        <v>11</v>
      </c>
      <c r="C128" s="31" t="str">
        <f t="shared" si="24"/>
        <v>11新02</v>
      </c>
      <c r="D128" s="31"/>
      <c r="E128" s="32" t="str">
        <f>IFERROR(VLOOKUP($A128,#REF!,COLUMN(E128),FALSE),"")</f>
        <v/>
      </c>
      <c r="F128" s="34" t="str">
        <f>IFERROR(VLOOKUP($A128,#REF!,COLUMN(F128)-2,FALSE),"")</f>
        <v/>
      </c>
      <c r="G128" s="35" t="str">
        <f>IFERROR(VLOOKUP($A128,#REF!,COLUMN(G128)-2,FALSE),"")</f>
        <v/>
      </c>
      <c r="H128" s="36" t="str">
        <f>IFERROR(VLOOKUP($A128,#REF!,COLUMN(H128)-2,FALSE),"")</f>
        <v/>
      </c>
      <c r="I128" s="34" t="str">
        <f>IFERROR(VLOOKUP($A128,#REF!,COLUMN(I128)-2,FALSE),"")</f>
        <v/>
      </c>
      <c r="J128" s="35" t="str">
        <f>IFERROR(VLOOKUP($A128,#REF!,COLUMN(J128)-2,FALSE),"")</f>
        <v/>
      </c>
      <c r="K128" s="36" t="str">
        <f>IFERROR(VLOOKUP($A128,#REF!,COLUMN(K128)-2,FALSE),"")</f>
        <v/>
      </c>
      <c r="L128" s="34" t="str">
        <f>IFERROR(VLOOKUP($A128,#REF!,COLUMN(L128)-2,FALSE),"")</f>
        <v/>
      </c>
      <c r="M128" s="35" t="str">
        <f>IFERROR(VLOOKUP($A128,#REF!,COLUMN(M128)-2,FALSE),"")</f>
        <v/>
      </c>
      <c r="N128" s="36" t="str">
        <f>IFERROR(VLOOKUP($A128,#REF!,COLUMN(N128)-2,FALSE),"")</f>
        <v/>
      </c>
      <c r="O128" s="34" t="str">
        <f>IFERROR(VLOOKUP($A128,#REF!,COLUMN(O128)-2,FALSE),"")</f>
        <v/>
      </c>
      <c r="P128" s="35" t="str">
        <f>IFERROR(VLOOKUP($A128,#REF!,COLUMN(P128)-2,FALSE),"")</f>
        <v/>
      </c>
      <c r="Q128" s="35" t="str">
        <f>IFERROR(VLOOKUP($A128,#REF!,COLUMN(Q128)-2,FALSE),"")</f>
        <v/>
      </c>
      <c r="R128" s="35" t="str">
        <f>IFERROR(VLOOKUP($A128,#REF!,COLUMN(R128)-2,FALSE),"")</f>
        <v/>
      </c>
      <c r="S128" s="35" t="str">
        <f>IFERROR(VLOOKUP($A128,#REF!,COLUMN(S128)-2,FALSE),"")</f>
        <v/>
      </c>
      <c r="T128" s="35" t="str">
        <f>IFERROR(VLOOKUP($A128,#REF!,COLUMN(T128)-2,FALSE),"")</f>
        <v/>
      </c>
      <c r="U128" s="35" t="str">
        <f>IFERROR(VLOOKUP($A128,#REF!,COLUMN(U128)-2,FALSE),"")</f>
        <v/>
      </c>
      <c r="V128" s="35" t="str">
        <f>IFERROR(VLOOKUP($A128,#REF!,COLUMN(V128)-2,FALSE),"")</f>
        <v/>
      </c>
      <c r="W128" s="35" t="str">
        <f>IFERROR(VLOOKUP($A128,#REF!,COLUMN(W128)-2,FALSE),"")</f>
        <v/>
      </c>
      <c r="X128" s="35" t="str">
        <f>IFERROR(VLOOKUP($A128,#REF!,COLUMN(X128)-2,FALSE),"")</f>
        <v/>
      </c>
      <c r="Y128" s="35" t="str">
        <f>IFERROR(VLOOKUP($A128,#REF!,COLUMN(Y128)-2,FALSE),"")</f>
        <v/>
      </c>
      <c r="Z128" s="36" t="str">
        <f>IFERROR(VLOOKUP($A128,#REF!,COLUMN(Z128)-2,FALSE),"")</f>
        <v/>
      </c>
      <c r="AA128" s="33" t="str">
        <f>IFERROR(VLOOKUP($A128,#REF!,COLUMN(AA128)-2,FALSE),"")</f>
        <v/>
      </c>
      <c r="AB128" s="34" t="str">
        <f>IFERROR(VLOOKUP($A128,#REF!,COLUMN(AB128)-2,FALSE),"")</f>
        <v/>
      </c>
      <c r="AC128" s="32"/>
      <c r="AD128" s="32" t="s">
        <v>213</v>
      </c>
      <c r="AE128" s="32" t="str">
        <f>IFERROR(VLOOKUP($A128,#REF!,COLUMN(AE128)-2,FALSE),"")</f>
        <v/>
      </c>
      <c r="AF128" t="str">
        <f>IFERROR(VLOOKUP($A128,#REF!,32,FALSE),"")</f>
        <v/>
      </c>
      <c r="AG128" t="str">
        <f>IFERROR(VLOOKUP($A128,'[1]水分AB CHK'!$B$13:$I$123,6,FALSE),"")</f>
        <v/>
      </c>
    </row>
    <row r="129" spans="1:33" ht="39" customHeight="1">
      <c r="A129" s="56" t="s">
        <v>204</v>
      </c>
      <c r="B129" s="41" t="str">
        <f t="shared" si="25"/>
        <v>11</v>
      </c>
      <c r="C129" s="31" t="str">
        <f t="shared" si="24"/>
        <v>11新02</v>
      </c>
      <c r="D129" s="31"/>
      <c r="E129" s="32" t="str">
        <f>IFERROR(VLOOKUP($A129,#REF!,COLUMN(E129),FALSE),"")</f>
        <v/>
      </c>
      <c r="F129" s="34" t="str">
        <f>IFERROR(VLOOKUP($A129,#REF!,COLUMN(F129),FALSE),"")</f>
        <v/>
      </c>
      <c r="G129" s="35" t="str">
        <f>IFERROR(VLOOKUP($A129,#REF!,COLUMN(G129),FALSE),"")</f>
        <v/>
      </c>
      <c r="H129" s="36" t="str">
        <f>IFERROR(VLOOKUP($A129,#REF!,COLUMN(H129),FALSE),"")</f>
        <v/>
      </c>
      <c r="I129" s="34" t="str">
        <f>IFERROR(VLOOKUP($A129,#REF!,COLUMN(I129),FALSE),"")</f>
        <v/>
      </c>
      <c r="J129" s="35" t="str">
        <f>IFERROR(VLOOKUP($A129,#REF!,COLUMN(J129),FALSE),"")</f>
        <v/>
      </c>
      <c r="K129" s="36" t="str">
        <f>IFERROR(VLOOKUP($A129,#REF!,COLUMN(K129),FALSE),"")</f>
        <v/>
      </c>
      <c r="L129" s="34" t="str">
        <f>IFERROR(VLOOKUP($A129,#REF!,COLUMN(L129),FALSE),"")</f>
        <v/>
      </c>
      <c r="M129" s="35" t="str">
        <f>IFERROR(VLOOKUP($A129,#REF!,COLUMN(M129),FALSE),"")</f>
        <v/>
      </c>
      <c r="N129" s="36" t="str">
        <f>IFERROR(VLOOKUP($A129,#REF!,COLUMN(N129),FALSE),"")</f>
        <v/>
      </c>
      <c r="O129" s="34" t="str">
        <f>IFERROR(VLOOKUP($A129,#REF!,COLUMN(O129),FALSE),"")</f>
        <v/>
      </c>
      <c r="P129" s="35" t="str">
        <f>IFERROR(VLOOKUP($A129,#REF!,COLUMN(P129),FALSE),"")</f>
        <v/>
      </c>
      <c r="Q129" s="35" t="str">
        <f>IFERROR(VLOOKUP($A129,#REF!,COLUMN(Q129),FALSE),"")</f>
        <v/>
      </c>
      <c r="R129" s="35" t="str">
        <f>IFERROR(VLOOKUP($A129,#REF!,COLUMN(R129),FALSE),"")</f>
        <v/>
      </c>
      <c r="S129" s="35" t="str">
        <f>IFERROR(VLOOKUP($A129,#REF!,COLUMN(S129),FALSE),"")</f>
        <v/>
      </c>
      <c r="T129" s="35" t="str">
        <f>IFERROR(VLOOKUP($A129,#REF!,COLUMN(T129),FALSE),"")</f>
        <v/>
      </c>
      <c r="U129" s="35" t="str">
        <f>IFERROR(VLOOKUP($A129,#REF!,COLUMN(U129),FALSE),"")</f>
        <v/>
      </c>
      <c r="V129" s="35" t="str">
        <f>IFERROR(VLOOKUP($A129,#REF!,COLUMN(V129),FALSE),"")</f>
        <v/>
      </c>
      <c r="W129" s="35" t="str">
        <f>IFERROR(VLOOKUP($A129,#REF!,COLUMN(W129),FALSE),"")</f>
        <v/>
      </c>
      <c r="X129" s="35" t="str">
        <f>IFERROR(VLOOKUP($A129,#REF!,COLUMN(X129),FALSE),"")</f>
        <v/>
      </c>
      <c r="Y129" s="35" t="str">
        <f>IFERROR(VLOOKUP($A129,#REF!,COLUMN(Y129),FALSE),"")</f>
        <v/>
      </c>
      <c r="Z129" s="36" t="str">
        <f>IFERROR(VLOOKUP($A129,#REF!,COLUMN(Z129),FALSE),"")</f>
        <v/>
      </c>
      <c r="AA129" s="33" t="str">
        <f>IFERROR(VLOOKUP($A129,#REF!,COLUMN(AA129),FALSE),"")</f>
        <v/>
      </c>
      <c r="AB129" s="34" t="str">
        <f>IFERROR(VLOOKUP($A129,#REF!,COLUMN(AB129),FALSE),"")</f>
        <v/>
      </c>
      <c r="AC129" s="32"/>
      <c r="AD129" s="32" t="s">
        <v>213</v>
      </c>
      <c r="AE129" s="32" t="str">
        <f>IFERROR(VLOOKUP($A129,#REF!,COLUMN(AE129)-2,FALSE),"")</f>
        <v/>
      </c>
      <c r="AF129" t="str">
        <f>IFERROR(VLOOKUP($A129,#REF!,32,FALSE),"")</f>
        <v/>
      </c>
      <c r="AG129" t="str">
        <f>IFERROR(VLOOKUP($A129,'[1]水分AB CHK'!$B$13:$I$123,6,FALSE),"")</f>
        <v/>
      </c>
    </row>
    <row r="130" spans="1:33" ht="39" customHeight="1">
      <c r="A130" s="56" t="s">
        <v>138</v>
      </c>
      <c r="B130" s="41" t="str">
        <f t="shared" si="25"/>
        <v>11</v>
      </c>
      <c r="C130" s="31" t="str">
        <f t="shared" si="24"/>
        <v>11新02</v>
      </c>
      <c r="D130" s="31"/>
      <c r="E130" s="32" t="str">
        <f>IFERROR(VLOOKUP($A130,#REF!,COLUMN(E130),FALSE),"")</f>
        <v/>
      </c>
      <c r="F130" s="34" t="str">
        <f t="shared" ref="F130:AB130" si="44">F129</f>
        <v/>
      </c>
      <c r="G130" s="35" t="str">
        <f t="shared" si="44"/>
        <v/>
      </c>
      <c r="H130" s="36" t="str">
        <f t="shared" si="44"/>
        <v/>
      </c>
      <c r="I130" s="34" t="str">
        <f t="shared" si="44"/>
        <v/>
      </c>
      <c r="J130" s="35" t="str">
        <f t="shared" si="44"/>
        <v/>
      </c>
      <c r="K130" s="36" t="str">
        <f t="shared" si="44"/>
        <v/>
      </c>
      <c r="L130" s="34" t="str">
        <f t="shared" si="44"/>
        <v/>
      </c>
      <c r="M130" s="35" t="str">
        <f t="shared" si="44"/>
        <v/>
      </c>
      <c r="N130" s="36" t="str">
        <f t="shared" si="44"/>
        <v/>
      </c>
      <c r="O130" s="34" t="str">
        <f t="shared" si="44"/>
        <v/>
      </c>
      <c r="P130" s="35" t="str">
        <f t="shared" si="44"/>
        <v/>
      </c>
      <c r="Q130" s="35" t="str">
        <f t="shared" si="44"/>
        <v/>
      </c>
      <c r="R130" s="35" t="str">
        <f t="shared" si="44"/>
        <v/>
      </c>
      <c r="S130" s="35" t="str">
        <f t="shared" si="44"/>
        <v/>
      </c>
      <c r="T130" s="35" t="str">
        <f t="shared" si="44"/>
        <v/>
      </c>
      <c r="U130" s="35" t="str">
        <f t="shared" si="44"/>
        <v/>
      </c>
      <c r="V130" s="35" t="str">
        <f t="shared" si="44"/>
        <v/>
      </c>
      <c r="W130" s="35" t="str">
        <f t="shared" si="44"/>
        <v/>
      </c>
      <c r="X130" s="35" t="str">
        <f t="shared" si="44"/>
        <v/>
      </c>
      <c r="Y130" s="35" t="str">
        <f t="shared" si="44"/>
        <v/>
      </c>
      <c r="Z130" s="36" t="str">
        <f t="shared" si="44"/>
        <v/>
      </c>
      <c r="AA130" s="33" t="str">
        <f t="shared" si="44"/>
        <v/>
      </c>
      <c r="AB130" s="34" t="str">
        <f t="shared" si="44"/>
        <v/>
      </c>
      <c r="AC130" s="32"/>
      <c r="AD130" s="32" t="s">
        <v>215</v>
      </c>
      <c r="AE130" s="32" t="str">
        <f>IFERROR(VLOOKUP($A130,#REF!,31,FALSE),"")</f>
        <v/>
      </c>
      <c r="AF130" t="str">
        <f>IFERROR(VLOOKUP($A130,#REF!,32,FALSE),"")</f>
        <v/>
      </c>
      <c r="AG130" t="str">
        <f>IFERROR(VLOOKUP($A130,'[1]水分AB CHK'!$B$13:$I$123,6,FALSE),"")</f>
        <v/>
      </c>
    </row>
    <row r="131" spans="1:33" ht="39" customHeight="1">
      <c r="A131" s="56"/>
      <c r="B131" s="41" t="str">
        <f t="shared" si="25"/>
        <v/>
      </c>
      <c r="C131" s="31" t="str">
        <f t="shared" si="24"/>
        <v/>
      </c>
      <c r="D131" s="31"/>
      <c r="E131" s="32" t="str">
        <f>IFERROR(VLOOKUP($A131,#REF!,COLUMN(E131),FALSE),"")</f>
        <v/>
      </c>
      <c r="F131" s="34" t="str">
        <f t="shared" ref="F131:AB131" si="45">IF(F130=FALSE,F129,"")</f>
        <v/>
      </c>
      <c r="G131" s="35" t="str">
        <f t="shared" si="45"/>
        <v/>
      </c>
      <c r="H131" s="36" t="str">
        <f t="shared" si="45"/>
        <v/>
      </c>
      <c r="I131" s="34" t="str">
        <f t="shared" si="45"/>
        <v/>
      </c>
      <c r="J131" s="35" t="str">
        <f t="shared" si="45"/>
        <v/>
      </c>
      <c r="K131" s="36" t="str">
        <f t="shared" si="45"/>
        <v/>
      </c>
      <c r="L131" s="34" t="str">
        <f t="shared" si="45"/>
        <v/>
      </c>
      <c r="M131" s="35" t="str">
        <f t="shared" si="45"/>
        <v/>
      </c>
      <c r="N131" s="36" t="str">
        <f t="shared" si="45"/>
        <v/>
      </c>
      <c r="O131" s="34" t="str">
        <f t="shared" si="45"/>
        <v/>
      </c>
      <c r="P131" s="35" t="str">
        <f t="shared" si="45"/>
        <v/>
      </c>
      <c r="Q131" s="35" t="str">
        <f t="shared" si="45"/>
        <v/>
      </c>
      <c r="R131" s="35" t="str">
        <f t="shared" si="45"/>
        <v/>
      </c>
      <c r="S131" s="35" t="str">
        <f t="shared" si="45"/>
        <v/>
      </c>
      <c r="T131" s="35" t="str">
        <f t="shared" si="45"/>
        <v/>
      </c>
      <c r="U131" s="35" t="str">
        <f t="shared" si="45"/>
        <v/>
      </c>
      <c r="V131" s="35" t="str">
        <f t="shared" si="45"/>
        <v/>
      </c>
      <c r="W131" s="35" t="str">
        <f t="shared" si="45"/>
        <v/>
      </c>
      <c r="X131" s="35" t="str">
        <f t="shared" si="45"/>
        <v/>
      </c>
      <c r="Y131" s="35" t="str">
        <f t="shared" si="45"/>
        <v/>
      </c>
      <c r="Z131" s="36" t="str">
        <f t="shared" si="45"/>
        <v/>
      </c>
      <c r="AA131" s="33" t="str">
        <f t="shared" si="45"/>
        <v/>
      </c>
      <c r="AB131" s="34" t="str">
        <f t="shared" si="45"/>
        <v/>
      </c>
      <c r="AC131" s="32"/>
      <c r="AD131" s="32" t="s">
        <v>213</v>
      </c>
      <c r="AE131" s="32" t="str">
        <f>IFERROR(VLOOKUP($A131,#REF!,31,FALSE),"")</f>
        <v/>
      </c>
      <c r="AF131" t="str">
        <f>IFERROR(VLOOKUP($A131,#REF!,32,FALSE),"")</f>
        <v/>
      </c>
      <c r="AG131" t="str">
        <f>IFERROR(VLOOKUP($A131,'[1]水分AB CHK'!$B$13:$I$123,6,FALSE),"")</f>
        <v/>
      </c>
    </row>
    <row r="132" spans="1:33" ht="39" customHeight="1">
      <c r="A132" s="56"/>
      <c r="B132" s="41" t="str">
        <f t="shared" si="25"/>
        <v/>
      </c>
      <c r="C132" s="31" t="str">
        <f t="shared" si="24"/>
        <v/>
      </c>
      <c r="D132" s="31"/>
      <c r="E132" s="32" t="str">
        <f>IFERROR(VLOOKUP($A132,#REF!,COLUMN(E132),FALSE),"")</f>
        <v/>
      </c>
      <c r="F132" s="34" t="str">
        <f>IFERROR(VLOOKUP($A132,#REF!,COLUMN(F132)-2,FALSE),"")</f>
        <v/>
      </c>
      <c r="G132" s="35" t="str">
        <f>IFERROR(VLOOKUP($A132,#REF!,COLUMN(G132)-2,FALSE),"")</f>
        <v/>
      </c>
      <c r="H132" s="36" t="str">
        <f>IFERROR(VLOOKUP($A132,#REF!,COLUMN(H132)-2,FALSE),"")</f>
        <v/>
      </c>
      <c r="I132" s="34" t="str">
        <f>IFERROR(VLOOKUP($A132,#REF!,COLUMN(I132)-2,FALSE),"")</f>
        <v/>
      </c>
      <c r="J132" s="35" t="str">
        <f>IFERROR(VLOOKUP($A132,#REF!,COLUMN(J132)-2,FALSE),"")</f>
        <v/>
      </c>
      <c r="K132" s="36" t="str">
        <f>IFERROR(VLOOKUP($A132,#REF!,COLUMN(K132)-2,FALSE),"")</f>
        <v/>
      </c>
      <c r="L132" s="34" t="str">
        <f>IFERROR(VLOOKUP($A132,#REF!,COLUMN(L132)-2,FALSE),"")</f>
        <v/>
      </c>
      <c r="M132" s="35" t="str">
        <f>IFERROR(VLOOKUP($A132,#REF!,COLUMN(M132)-2,FALSE),"")</f>
        <v/>
      </c>
      <c r="N132" s="36" t="str">
        <f>IFERROR(VLOOKUP($A132,#REF!,COLUMN(N132)-2,FALSE),"")</f>
        <v/>
      </c>
      <c r="O132" s="34" t="str">
        <f>IFERROR(VLOOKUP($A132,#REF!,COLUMN(O132)-2,FALSE),"")</f>
        <v/>
      </c>
      <c r="P132" s="35" t="str">
        <f>IFERROR(VLOOKUP($A132,#REF!,COLUMN(P132)-2,FALSE),"")</f>
        <v/>
      </c>
      <c r="Q132" s="35" t="str">
        <f>IFERROR(VLOOKUP($A132,#REF!,COLUMN(Q132)-2,FALSE),"")</f>
        <v/>
      </c>
      <c r="R132" s="35" t="str">
        <f>IFERROR(VLOOKUP($A132,#REF!,COLUMN(R132)-2,FALSE),"")</f>
        <v/>
      </c>
      <c r="S132" s="35" t="str">
        <f>IFERROR(VLOOKUP($A132,#REF!,COLUMN(S132)-2,FALSE),"")</f>
        <v/>
      </c>
      <c r="T132" s="35" t="str">
        <f>IFERROR(VLOOKUP($A132,#REF!,COLUMN(T132)-2,FALSE),"")</f>
        <v/>
      </c>
      <c r="U132" s="35" t="str">
        <f>IFERROR(VLOOKUP($A132,#REF!,COLUMN(U132)-2,FALSE),"")</f>
        <v/>
      </c>
      <c r="V132" s="35" t="str">
        <f>IFERROR(VLOOKUP($A132,#REF!,COLUMN(V132)-2,FALSE),"")</f>
        <v/>
      </c>
      <c r="W132" s="35" t="str">
        <f>IFERROR(VLOOKUP($A132,#REF!,COLUMN(W132)-2,FALSE),"")</f>
        <v/>
      </c>
      <c r="X132" s="35" t="str">
        <f>IFERROR(VLOOKUP($A132,#REF!,COLUMN(X132)-2,FALSE),"")</f>
        <v/>
      </c>
      <c r="Y132" s="35" t="str">
        <f>IFERROR(VLOOKUP($A132,#REF!,COLUMN(Y132)-2,FALSE),"")</f>
        <v/>
      </c>
      <c r="Z132" s="36" t="str">
        <f>IFERROR(VLOOKUP($A132,#REF!,COLUMN(Z132)-2,FALSE),"")</f>
        <v/>
      </c>
      <c r="AA132" s="33" t="str">
        <f>IFERROR(VLOOKUP($A132,#REF!,COLUMN(AA132)-2,FALSE),"")</f>
        <v/>
      </c>
      <c r="AB132" s="34" t="str">
        <f>IFERROR(VLOOKUP($A132,#REF!,COLUMN(AB132)-2,FALSE),"")</f>
        <v/>
      </c>
      <c r="AC132" s="32"/>
      <c r="AD132" s="32" t="s">
        <v>213</v>
      </c>
      <c r="AE132" s="32" t="str">
        <f>IFERROR(VLOOKUP($A132,#REF!,COLUMN(AE132)-2,FALSE),"")</f>
        <v/>
      </c>
      <c r="AF132" t="str">
        <f>IFERROR(VLOOKUP($A132,#REF!,32,FALSE),"")</f>
        <v/>
      </c>
      <c r="AG132" t="str">
        <f>IFERROR(VLOOKUP($A132,'[1]水分AB CHK'!$B$13:$I$123,6,FALSE),"")</f>
        <v/>
      </c>
    </row>
    <row r="133" spans="1:33" ht="39" customHeight="1">
      <c r="A133" s="56" t="s">
        <v>112</v>
      </c>
      <c r="B133" s="41" t="str">
        <f t="shared" si="25"/>
        <v>11</v>
      </c>
      <c r="C133" s="31" t="str">
        <f t="shared" si="24"/>
        <v>11新06</v>
      </c>
      <c r="D133" s="31"/>
      <c r="E133" s="32" t="str">
        <f>IFERROR(VLOOKUP($A133,#REF!,COLUMN(E133),FALSE),"")</f>
        <v/>
      </c>
      <c r="F133" s="34" t="str">
        <f>IFERROR(VLOOKUP($A133,#REF!,COLUMN(F133)-2,FALSE),"")</f>
        <v/>
      </c>
      <c r="G133" s="35" t="str">
        <f>IFERROR(VLOOKUP($A133,#REF!,COLUMN(G133)-2,FALSE),"")</f>
        <v/>
      </c>
      <c r="H133" s="36" t="str">
        <f>IFERROR(VLOOKUP($A133,#REF!,COLUMN(H133)-2,FALSE),"")</f>
        <v/>
      </c>
      <c r="I133" s="34" t="str">
        <f>IFERROR(VLOOKUP($A133,#REF!,COLUMN(I133)-2,FALSE),"")</f>
        <v/>
      </c>
      <c r="J133" s="35" t="str">
        <f>IFERROR(VLOOKUP($A133,#REF!,COLUMN(J133)-2,FALSE),"")</f>
        <v/>
      </c>
      <c r="K133" s="36" t="str">
        <f>IFERROR(VLOOKUP($A133,#REF!,COLUMN(K133)-2,FALSE),"")</f>
        <v/>
      </c>
      <c r="L133" s="34" t="str">
        <f>IFERROR(VLOOKUP($A133,#REF!,COLUMN(L133)-2,FALSE),"")</f>
        <v/>
      </c>
      <c r="M133" s="35" t="str">
        <f>IFERROR(VLOOKUP($A133,#REF!,COLUMN(M133)-2,FALSE),"")</f>
        <v/>
      </c>
      <c r="N133" s="36" t="str">
        <f>IFERROR(VLOOKUP($A133,#REF!,COLUMN(N133)-2,FALSE),"")</f>
        <v/>
      </c>
      <c r="O133" s="34" t="str">
        <f>IFERROR(VLOOKUP($A133,#REF!,COLUMN(O133)-2,FALSE),"")</f>
        <v/>
      </c>
      <c r="P133" s="35" t="str">
        <f>IFERROR(VLOOKUP($A133,#REF!,COLUMN(P133)-2,FALSE),"")</f>
        <v/>
      </c>
      <c r="Q133" s="35" t="str">
        <f>IFERROR(VLOOKUP($A133,#REF!,COLUMN(Q133)-2,FALSE),"")</f>
        <v/>
      </c>
      <c r="R133" s="35" t="str">
        <f>IFERROR(VLOOKUP($A133,#REF!,COLUMN(R133)-2,FALSE),"")</f>
        <v/>
      </c>
      <c r="S133" s="35" t="str">
        <f>IFERROR(VLOOKUP($A133,#REF!,COLUMN(S133)-2,FALSE),"")</f>
        <v/>
      </c>
      <c r="T133" s="35" t="str">
        <f>IFERROR(VLOOKUP($A133,#REF!,COLUMN(T133)-2,FALSE),"")</f>
        <v/>
      </c>
      <c r="U133" s="35" t="str">
        <f>IFERROR(VLOOKUP($A133,#REF!,COLUMN(U133)-2,FALSE),"")</f>
        <v/>
      </c>
      <c r="V133" s="35" t="str">
        <f>IFERROR(VLOOKUP($A133,#REF!,COLUMN(V133)-2,FALSE),"")</f>
        <v/>
      </c>
      <c r="W133" s="35" t="str">
        <f>IFERROR(VLOOKUP($A133,#REF!,COLUMN(W133)-2,FALSE),"")</f>
        <v/>
      </c>
      <c r="X133" s="35" t="str">
        <f>IFERROR(VLOOKUP($A133,#REF!,COLUMN(X133)-2,FALSE),"")</f>
        <v/>
      </c>
      <c r="Y133" s="35" t="str">
        <f>IFERROR(VLOOKUP($A133,#REF!,COLUMN(Y133)-2,FALSE),"")</f>
        <v/>
      </c>
      <c r="Z133" s="36" t="str">
        <f>IFERROR(VLOOKUP($A133,#REF!,COLUMN(Z133)-2,FALSE),"")</f>
        <v/>
      </c>
      <c r="AA133" s="33" t="str">
        <f>IFERROR(VLOOKUP($A133,#REF!,COLUMN(AA133)-2,FALSE),"")</f>
        <v/>
      </c>
      <c r="AB133" s="34" t="str">
        <f>IFERROR(VLOOKUP($A133,#REF!,COLUMN(AB133)-2,FALSE),"")</f>
        <v/>
      </c>
      <c r="AC133" s="32"/>
      <c r="AD133" s="32" t="s">
        <v>213</v>
      </c>
      <c r="AE133" s="32" t="str">
        <f>IFERROR(VLOOKUP($A133,#REF!,COLUMN(AE133)-2,FALSE),"")</f>
        <v/>
      </c>
      <c r="AF133" t="str">
        <f>IFERROR(VLOOKUP($A133,#REF!,32,FALSE),"")</f>
        <v/>
      </c>
      <c r="AG133" t="str">
        <f>IFERROR(VLOOKUP($A133,'[1]水分AB CHK'!$B$13:$I$123,6,FALSE),"")</f>
        <v/>
      </c>
    </row>
    <row r="134" spans="1:33" ht="39" customHeight="1">
      <c r="A134" s="56" t="s">
        <v>205</v>
      </c>
      <c r="B134" s="41" t="str">
        <f t="shared" si="25"/>
        <v>11</v>
      </c>
      <c r="C134" s="31" t="str">
        <f t="shared" si="24"/>
        <v>11新06</v>
      </c>
      <c r="D134" s="31"/>
      <c r="E134" s="32" t="str">
        <f>IFERROR(VLOOKUP($A134,#REF!,COLUMN(E134),FALSE),"")</f>
        <v/>
      </c>
      <c r="F134" s="34" t="str">
        <f>IFERROR(VLOOKUP($A134,#REF!,COLUMN(F134),FALSE),"")</f>
        <v/>
      </c>
      <c r="G134" s="35" t="str">
        <f>IFERROR(VLOOKUP($A134,#REF!,COLUMN(G134),FALSE),"")</f>
        <v/>
      </c>
      <c r="H134" s="36" t="str">
        <f>IFERROR(VLOOKUP($A134,#REF!,COLUMN(H134),FALSE),"")</f>
        <v/>
      </c>
      <c r="I134" s="34" t="str">
        <f>IFERROR(VLOOKUP($A134,#REF!,COLUMN(I134),FALSE),"")</f>
        <v/>
      </c>
      <c r="J134" s="35" t="str">
        <f>IFERROR(VLOOKUP($A134,#REF!,COLUMN(J134),FALSE),"")</f>
        <v/>
      </c>
      <c r="K134" s="36" t="str">
        <f>IFERROR(VLOOKUP($A134,#REF!,COLUMN(K134),FALSE),"")</f>
        <v/>
      </c>
      <c r="L134" s="34" t="str">
        <f>IFERROR(VLOOKUP($A134,#REF!,COLUMN(L134),FALSE),"")</f>
        <v/>
      </c>
      <c r="M134" s="35" t="str">
        <f>IFERROR(VLOOKUP($A134,#REF!,COLUMN(M134),FALSE),"")</f>
        <v/>
      </c>
      <c r="N134" s="36" t="str">
        <f>IFERROR(VLOOKUP($A134,#REF!,COLUMN(N134),FALSE),"")</f>
        <v/>
      </c>
      <c r="O134" s="34" t="str">
        <f>IFERROR(VLOOKUP($A134,#REF!,COLUMN(O134),FALSE),"")</f>
        <v/>
      </c>
      <c r="P134" s="35" t="str">
        <f>IFERROR(VLOOKUP($A134,#REF!,COLUMN(P134),FALSE),"")</f>
        <v/>
      </c>
      <c r="Q134" s="35" t="str">
        <f>IFERROR(VLOOKUP($A134,#REF!,COLUMN(Q134),FALSE),"")</f>
        <v/>
      </c>
      <c r="R134" s="35" t="str">
        <f>IFERROR(VLOOKUP($A134,#REF!,COLUMN(R134),FALSE),"")</f>
        <v/>
      </c>
      <c r="S134" s="35" t="str">
        <f>IFERROR(VLOOKUP($A134,#REF!,COLUMN(S134),FALSE),"")</f>
        <v/>
      </c>
      <c r="T134" s="35" t="str">
        <f>IFERROR(VLOOKUP($A134,#REF!,COLUMN(T134),FALSE),"")</f>
        <v/>
      </c>
      <c r="U134" s="35" t="str">
        <f>IFERROR(VLOOKUP($A134,#REF!,COLUMN(U134),FALSE),"")</f>
        <v/>
      </c>
      <c r="V134" s="35" t="str">
        <f>IFERROR(VLOOKUP($A134,#REF!,COLUMN(V134),FALSE),"")</f>
        <v/>
      </c>
      <c r="W134" s="35" t="str">
        <f>IFERROR(VLOOKUP($A134,#REF!,COLUMN(W134),FALSE),"")</f>
        <v/>
      </c>
      <c r="X134" s="35" t="str">
        <f>IFERROR(VLOOKUP($A134,#REF!,COLUMN(X134),FALSE),"")</f>
        <v/>
      </c>
      <c r="Y134" s="35" t="str">
        <f>IFERROR(VLOOKUP($A134,#REF!,COLUMN(Y134),FALSE),"")</f>
        <v/>
      </c>
      <c r="Z134" s="36" t="str">
        <f>IFERROR(VLOOKUP($A134,#REF!,COLUMN(Z134),FALSE),"")</f>
        <v/>
      </c>
      <c r="AA134" s="33" t="str">
        <f>IFERROR(VLOOKUP($A134,#REF!,COLUMN(AA134),FALSE),"")</f>
        <v/>
      </c>
      <c r="AB134" s="34" t="str">
        <f>IFERROR(VLOOKUP($A134,#REF!,COLUMN(AB134),FALSE),"")</f>
        <v/>
      </c>
      <c r="AC134" s="32"/>
      <c r="AD134" s="32" t="s">
        <v>213</v>
      </c>
      <c r="AE134" s="32" t="str">
        <f>IFERROR(VLOOKUP($A134,#REF!,COLUMN(AE134)-2,FALSE),"")</f>
        <v/>
      </c>
      <c r="AF134" t="str">
        <f>IFERROR(VLOOKUP($A134,#REF!,32,FALSE),"")</f>
        <v/>
      </c>
      <c r="AG134" t="str">
        <f>IFERROR(VLOOKUP($A134,'[1]水分AB CHK'!$B$13:$I$123,6,FALSE),"")</f>
        <v/>
      </c>
    </row>
    <row r="135" spans="1:33" ht="39" customHeight="1">
      <c r="A135" s="56" t="s">
        <v>139</v>
      </c>
      <c r="B135" s="41" t="str">
        <f t="shared" si="25"/>
        <v>11</v>
      </c>
      <c r="C135" s="31" t="str">
        <f t="shared" si="24"/>
        <v>11新06</v>
      </c>
      <c r="D135" s="31"/>
      <c r="E135" s="32" t="str">
        <f>IFERROR(VLOOKUP($A135,#REF!,COLUMN(E135),FALSE),"")</f>
        <v/>
      </c>
      <c r="F135" s="34" t="str">
        <f t="shared" ref="F135:AB135" si="46">F134</f>
        <v/>
      </c>
      <c r="G135" s="35" t="str">
        <f t="shared" si="46"/>
        <v/>
      </c>
      <c r="H135" s="36" t="str">
        <f t="shared" si="46"/>
        <v/>
      </c>
      <c r="I135" s="34" t="str">
        <f t="shared" si="46"/>
        <v/>
      </c>
      <c r="J135" s="35" t="str">
        <f t="shared" si="46"/>
        <v/>
      </c>
      <c r="K135" s="36" t="str">
        <f t="shared" si="46"/>
        <v/>
      </c>
      <c r="L135" s="34" t="str">
        <f t="shared" si="46"/>
        <v/>
      </c>
      <c r="M135" s="35" t="str">
        <f t="shared" si="46"/>
        <v/>
      </c>
      <c r="N135" s="36" t="str">
        <f t="shared" si="46"/>
        <v/>
      </c>
      <c r="O135" s="34" t="str">
        <f t="shared" si="46"/>
        <v/>
      </c>
      <c r="P135" s="35" t="str">
        <f t="shared" si="46"/>
        <v/>
      </c>
      <c r="Q135" s="35" t="str">
        <f t="shared" si="46"/>
        <v/>
      </c>
      <c r="R135" s="35" t="str">
        <f t="shared" si="46"/>
        <v/>
      </c>
      <c r="S135" s="35" t="str">
        <f t="shared" si="46"/>
        <v/>
      </c>
      <c r="T135" s="35" t="str">
        <f t="shared" si="46"/>
        <v/>
      </c>
      <c r="U135" s="35" t="str">
        <f t="shared" si="46"/>
        <v/>
      </c>
      <c r="V135" s="35" t="str">
        <f t="shared" si="46"/>
        <v/>
      </c>
      <c r="W135" s="35" t="str">
        <f t="shared" si="46"/>
        <v/>
      </c>
      <c r="X135" s="35" t="str">
        <f t="shared" si="46"/>
        <v/>
      </c>
      <c r="Y135" s="35" t="str">
        <f t="shared" si="46"/>
        <v/>
      </c>
      <c r="Z135" s="36" t="str">
        <f t="shared" si="46"/>
        <v/>
      </c>
      <c r="AA135" s="33" t="str">
        <f t="shared" si="46"/>
        <v/>
      </c>
      <c r="AB135" s="34" t="str">
        <f t="shared" si="46"/>
        <v/>
      </c>
      <c r="AC135" s="32"/>
      <c r="AD135" s="32" t="s">
        <v>215</v>
      </c>
      <c r="AE135" s="32" t="str">
        <f>IFERROR(VLOOKUP($A135,#REF!,31,FALSE),"")</f>
        <v/>
      </c>
      <c r="AF135" t="str">
        <f>IFERROR(VLOOKUP($A135,#REF!,32,FALSE),"")</f>
        <v/>
      </c>
      <c r="AG135" t="str">
        <f>IFERROR(VLOOKUP($A135,'[1]水分AB CHK'!$B$13:$I$123,6,FALSE),"")</f>
        <v/>
      </c>
    </row>
    <row r="136" spans="1:33" ht="39" customHeight="1">
      <c r="A136" s="56"/>
      <c r="B136" s="41" t="str">
        <f t="shared" si="25"/>
        <v/>
      </c>
      <c r="C136" s="31" t="str">
        <f t="shared" ref="C136:C198" si="47">LEFT(A136,5)</f>
        <v/>
      </c>
      <c r="D136" s="31"/>
      <c r="E136" s="32" t="str">
        <f>IFERROR(VLOOKUP($A136,#REF!,COLUMN(E136),FALSE),"")</f>
        <v/>
      </c>
      <c r="F136" s="34" t="str">
        <f>IFERROR(VLOOKUP($A136,#REF!,COLUMN(F136)-2,FALSE),"")</f>
        <v/>
      </c>
      <c r="G136" s="35" t="str">
        <f>IFERROR(VLOOKUP($A136,#REF!,COLUMN(G136)-2,FALSE),"")</f>
        <v/>
      </c>
      <c r="H136" s="36" t="str">
        <f>IFERROR(VLOOKUP($A136,#REF!,COLUMN(H136)-2,FALSE),"")</f>
        <v/>
      </c>
      <c r="I136" s="34" t="str">
        <f>IFERROR(VLOOKUP($A136,#REF!,COLUMN(I136)-2,FALSE),"")</f>
        <v/>
      </c>
      <c r="J136" s="35" t="str">
        <f>IFERROR(VLOOKUP($A136,#REF!,COLUMN(J136)-2,FALSE),"")</f>
        <v/>
      </c>
      <c r="K136" s="36" t="str">
        <f>IFERROR(VLOOKUP($A136,#REF!,COLUMN(K136)-2,FALSE),"")</f>
        <v/>
      </c>
      <c r="L136" s="34" t="str">
        <f>IFERROR(VLOOKUP($A136,#REF!,COLUMN(L136)-2,FALSE),"")</f>
        <v/>
      </c>
      <c r="M136" s="35" t="str">
        <f>IFERROR(VLOOKUP($A136,#REF!,COLUMN(M136)-2,FALSE),"")</f>
        <v/>
      </c>
      <c r="N136" s="36" t="str">
        <f>IFERROR(VLOOKUP($A136,#REF!,COLUMN(N136)-2,FALSE),"")</f>
        <v/>
      </c>
      <c r="O136" s="34" t="str">
        <f>IFERROR(VLOOKUP($A136,#REF!,COLUMN(O136)-2,FALSE),"")</f>
        <v/>
      </c>
      <c r="P136" s="35" t="str">
        <f>IFERROR(VLOOKUP($A136,#REF!,COLUMN(P136)-2,FALSE),"")</f>
        <v/>
      </c>
      <c r="Q136" s="35" t="str">
        <f>IFERROR(VLOOKUP($A136,#REF!,COLUMN(Q136)-2,FALSE),"")</f>
        <v/>
      </c>
      <c r="R136" s="35" t="str">
        <f>IFERROR(VLOOKUP($A136,#REF!,COLUMN(R136)-2,FALSE),"")</f>
        <v/>
      </c>
      <c r="S136" s="35" t="str">
        <f>IFERROR(VLOOKUP($A136,#REF!,COLUMN(S136)-2,FALSE),"")</f>
        <v/>
      </c>
      <c r="T136" s="35" t="str">
        <f>IFERROR(VLOOKUP($A136,#REF!,COLUMN(T136)-2,FALSE),"")</f>
        <v/>
      </c>
      <c r="U136" s="35" t="str">
        <f>IFERROR(VLOOKUP($A136,#REF!,COLUMN(U136)-2,FALSE),"")</f>
        <v/>
      </c>
      <c r="V136" s="35" t="str">
        <f>IFERROR(VLOOKUP($A136,#REF!,COLUMN(V136)-2,FALSE),"")</f>
        <v/>
      </c>
      <c r="W136" s="35" t="str">
        <f>IFERROR(VLOOKUP($A136,#REF!,COLUMN(W136)-2,FALSE),"")</f>
        <v/>
      </c>
      <c r="X136" s="35" t="str">
        <f>IFERROR(VLOOKUP($A136,#REF!,COLUMN(X136)-2,FALSE),"")</f>
        <v/>
      </c>
      <c r="Y136" s="35" t="str">
        <f>IFERROR(VLOOKUP($A136,#REF!,COLUMN(Y136)-2,FALSE),"")</f>
        <v/>
      </c>
      <c r="Z136" s="36" t="str">
        <f>IFERROR(VLOOKUP($A136,#REF!,COLUMN(Z136)-2,FALSE),"")</f>
        <v/>
      </c>
      <c r="AA136" s="33" t="str">
        <f>IFERROR(VLOOKUP($A136,#REF!,COLUMN(AA136)-2,FALSE),"")</f>
        <v/>
      </c>
      <c r="AB136" s="34" t="str">
        <f>IFERROR(VLOOKUP($A136,#REF!,COLUMN(AB136)-2,FALSE),"")</f>
        <v/>
      </c>
      <c r="AC136" s="32"/>
      <c r="AD136" s="32" t="s">
        <v>213</v>
      </c>
      <c r="AE136" s="32" t="str">
        <f>IFERROR(VLOOKUP($A136,#REF!,COLUMN(AE136)-2,FALSE),"")</f>
        <v/>
      </c>
      <c r="AF136" t="str">
        <f>IFERROR(VLOOKUP($A136,#REF!,32,FALSE),"")</f>
        <v/>
      </c>
      <c r="AG136" t="str">
        <f>IFERROR(VLOOKUP($A136,'[1]水分AB CHK'!$B$13:$I$123,6,FALSE),"")</f>
        <v/>
      </c>
    </row>
    <row r="137" spans="1:33" ht="39" customHeight="1">
      <c r="A137" s="56"/>
      <c r="B137" s="41" t="str">
        <f t="shared" ref="B137:B198" si="48">LEFT(A137,2)</f>
        <v/>
      </c>
      <c r="C137" s="31" t="str">
        <f t="shared" si="47"/>
        <v/>
      </c>
      <c r="D137" s="31"/>
      <c r="E137" s="32" t="str">
        <f>IFERROR(VLOOKUP($A137,#REF!,COLUMN(E137),FALSE),"")</f>
        <v/>
      </c>
      <c r="F137" s="34" t="str">
        <f>IFERROR(VLOOKUP($A137,#REF!,COLUMN(F137)-2,FALSE),"")</f>
        <v/>
      </c>
      <c r="G137" s="35" t="str">
        <f>IFERROR(VLOOKUP($A137,#REF!,COLUMN(G137)-2,FALSE),"")</f>
        <v/>
      </c>
      <c r="H137" s="36" t="str">
        <f>IFERROR(VLOOKUP($A137,#REF!,COLUMN(H137)-2,FALSE),"")</f>
        <v/>
      </c>
      <c r="I137" s="34" t="str">
        <f>IFERROR(VLOOKUP($A137,#REF!,COLUMN(I137)-2,FALSE),"")</f>
        <v/>
      </c>
      <c r="J137" s="35" t="str">
        <f>IFERROR(VLOOKUP($A137,#REF!,COLUMN(J137)-2,FALSE),"")</f>
        <v/>
      </c>
      <c r="K137" s="36" t="str">
        <f>IFERROR(VLOOKUP($A137,#REF!,COLUMN(K137)-2,FALSE),"")</f>
        <v/>
      </c>
      <c r="L137" s="34" t="str">
        <f>IFERROR(VLOOKUP($A137,#REF!,COLUMN(L137)-2,FALSE),"")</f>
        <v/>
      </c>
      <c r="M137" s="35" t="str">
        <f>IFERROR(VLOOKUP($A137,#REF!,COLUMN(M137)-2,FALSE),"")</f>
        <v/>
      </c>
      <c r="N137" s="36" t="str">
        <f>IFERROR(VLOOKUP($A137,#REF!,COLUMN(N137)-2,FALSE),"")</f>
        <v/>
      </c>
      <c r="O137" s="34" t="str">
        <f>IFERROR(VLOOKUP($A137,#REF!,COLUMN(O137)-2,FALSE),"")</f>
        <v/>
      </c>
      <c r="P137" s="35" t="str">
        <f>IFERROR(VLOOKUP($A137,#REF!,COLUMN(P137)-2,FALSE),"")</f>
        <v/>
      </c>
      <c r="Q137" s="35" t="str">
        <f>IFERROR(VLOOKUP($A137,#REF!,COLUMN(Q137)-2,FALSE),"")</f>
        <v/>
      </c>
      <c r="R137" s="35" t="str">
        <f>IFERROR(VLOOKUP($A137,#REF!,COLUMN(R137)-2,FALSE),"")</f>
        <v/>
      </c>
      <c r="S137" s="35" t="str">
        <f>IFERROR(VLOOKUP($A137,#REF!,COLUMN(S137)-2,FALSE),"")</f>
        <v/>
      </c>
      <c r="T137" s="35" t="str">
        <f>IFERROR(VLOOKUP($A137,#REF!,COLUMN(T137)-2,FALSE),"")</f>
        <v/>
      </c>
      <c r="U137" s="35" t="str">
        <f>IFERROR(VLOOKUP($A137,#REF!,COLUMN(U137)-2,FALSE),"")</f>
        <v/>
      </c>
      <c r="V137" s="35" t="str">
        <f>IFERROR(VLOOKUP($A137,#REF!,COLUMN(V137)-2,FALSE),"")</f>
        <v/>
      </c>
      <c r="W137" s="35" t="str">
        <f>IFERROR(VLOOKUP($A137,#REF!,COLUMN(W137)-2,FALSE),"")</f>
        <v/>
      </c>
      <c r="X137" s="35" t="str">
        <f>IFERROR(VLOOKUP($A137,#REF!,COLUMN(X137)-2,FALSE),"")</f>
        <v/>
      </c>
      <c r="Y137" s="35" t="str">
        <f>IFERROR(VLOOKUP($A137,#REF!,COLUMN(Y137)-2,FALSE),"")</f>
        <v/>
      </c>
      <c r="Z137" s="36" t="str">
        <f>IFERROR(VLOOKUP($A137,#REF!,COLUMN(Z137)-2,FALSE),"")</f>
        <v/>
      </c>
      <c r="AA137" s="33" t="str">
        <f>IFERROR(VLOOKUP($A137,#REF!,COLUMN(AA137)-2,FALSE),"")</f>
        <v/>
      </c>
      <c r="AB137" s="34" t="str">
        <f>IFERROR(VLOOKUP($A137,#REF!,COLUMN(AB137)-2,FALSE),"")</f>
        <v/>
      </c>
      <c r="AC137" s="32"/>
      <c r="AD137" s="32" t="s">
        <v>213</v>
      </c>
      <c r="AE137" s="32" t="str">
        <f>IFERROR(VLOOKUP($A137,#REF!,COLUMN(AE137)-2,FALSE),"")</f>
        <v/>
      </c>
      <c r="AF137" t="str">
        <f>IFERROR(VLOOKUP($A137,#REF!,32,FALSE),"")</f>
        <v/>
      </c>
      <c r="AG137" t="str">
        <f>IFERROR(VLOOKUP($A137,'[1]水分AB CHK'!$B$13:$I$123,6,FALSE),"")</f>
        <v/>
      </c>
    </row>
    <row r="138" spans="1:33" ht="39" customHeight="1">
      <c r="A138" s="56" t="s">
        <v>113</v>
      </c>
      <c r="B138" s="41" t="str">
        <f t="shared" si="48"/>
        <v>11</v>
      </c>
      <c r="C138" s="31" t="str">
        <f t="shared" si="47"/>
        <v>11新11</v>
      </c>
      <c r="D138" s="31"/>
      <c r="E138" s="32" t="str">
        <f>IFERROR(VLOOKUP($A138,#REF!,COLUMN(E138),FALSE),"")</f>
        <v/>
      </c>
      <c r="F138" s="34" t="str">
        <f>IFERROR(VLOOKUP($A138,#REF!,COLUMN(F138)-2,FALSE),"")</f>
        <v/>
      </c>
      <c r="G138" s="35" t="str">
        <f>IFERROR(VLOOKUP($A138,#REF!,COLUMN(G138)-2,FALSE),"")</f>
        <v/>
      </c>
      <c r="H138" s="36" t="str">
        <f>IFERROR(VLOOKUP($A138,#REF!,COLUMN(H138)-2,FALSE),"")</f>
        <v/>
      </c>
      <c r="I138" s="34" t="str">
        <f>IFERROR(VLOOKUP($A138,#REF!,COLUMN(I138)-2,FALSE),"")</f>
        <v/>
      </c>
      <c r="J138" s="35" t="str">
        <f>IFERROR(VLOOKUP($A138,#REF!,COLUMN(J138)-2,FALSE),"")</f>
        <v/>
      </c>
      <c r="K138" s="36" t="str">
        <f>IFERROR(VLOOKUP($A138,#REF!,COLUMN(K138)-2,FALSE),"")</f>
        <v/>
      </c>
      <c r="L138" s="34" t="str">
        <f>IFERROR(VLOOKUP($A138,#REF!,COLUMN(L138)-2,FALSE),"")</f>
        <v/>
      </c>
      <c r="M138" s="35" t="str">
        <f>IFERROR(VLOOKUP($A138,#REF!,COLUMN(M138)-2,FALSE),"")</f>
        <v/>
      </c>
      <c r="N138" s="36" t="str">
        <f>IFERROR(VLOOKUP($A138,#REF!,COLUMN(N138)-2,FALSE),"")</f>
        <v/>
      </c>
      <c r="O138" s="34" t="str">
        <f>IFERROR(VLOOKUP($A138,#REF!,COLUMN(O138)-2,FALSE),"")</f>
        <v/>
      </c>
      <c r="P138" s="35" t="str">
        <f>IFERROR(VLOOKUP($A138,#REF!,COLUMN(P138)-2,FALSE),"")</f>
        <v/>
      </c>
      <c r="Q138" s="35" t="str">
        <f>IFERROR(VLOOKUP($A138,#REF!,COLUMN(Q138)-2,FALSE),"")</f>
        <v/>
      </c>
      <c r="R138" s="35" t="str">
        <f>IFERROR(VLOOKUP($A138,#REF!,COLUMN(R138)-2,FALSE),"")</f>
        <v/>
      </c>
      <c r="S138" s="35" t="str">
        <f>IFERROR(VLOOKUP($A138,#REF!,COLUMN(S138)-2,FALSE),"")</f>
        <v/>
      </c>
      <c r="T138" s="35" t="str">
        <f>IFERROR(VLOOKUP($A138,#REF!,COLUMN(T138)-2,FALSE),"")</f>
        <v/>
      </c>
      <c r="U138" s="35" t="str">
        <f>IFERROR(VLOOKUP($A138,#REF!,COLUMN(U138)-2,FALSE),"")</f>
        <v/>
      </c>
      <c r="V138" s="35" t="str">
        <f>IFERROR(VLOOKUP($A138,#REF!,COLUMN(V138)-2,FALSE),"")</f>
        <v/>
      </c>
      <c r="W138" s="35" t="str">
        <f>IFERROR(VLOOKUP($A138,#REF!,COLUMN(W138)-2,FALSE),"")</f>
        <v/>
      </c>
      <c r="X138" s="35" t="str">
        <f>IFERROR(VLOOKUP($A138,#REF!,COLUMN(X138)-2,FALSE),"")</f>
        <v/>
      </c>
      <c r="Y138" s="35" t="str">
        <f>IFERROR(VLOOKUP($A138,#REF!,COLUMN(Y138)-2,FALSE),"")</f>
        <v/>
      </c>
      <c r="Z138" s="36" t="str">
        <f>IFERROR(VLOOKUP($A138,#REF!,COLUMN(Z138)-2,FALSE),"")</f>
        <v/>
      </c>
      <c r="AA138" s="33" t="str">
        <f>IFERROR(VLOOKUP($A138,#REF!,COLUMN(AA138)-2,FALSE),"")</f>
        <v/>
      </c>
      <c r="AB138" s="34" t="str">
        <f>IFERROR(VLOOKUP($A138,#REF!,COLUMN(AB138)-2,FALSE),"")</f>
        <v/>
      </c>
      <c r="AC138" s="32"/>
      <c r="AD138" s="32" t="s">
        <v>213</v>
      </c>
      <c r="AE138" s="32" t="str">
        <f>IFERROR(VLOOKUP($A138,#REF!,COLUMN(AE138)-2,FALSE),"")</f>
        <v/>
      </c>
      <c r="AF138" t="str">
        <f>IFERROR(VLOOKUP($A138,#REF!,32,FALSE),"")</f>
        <v/>
      </c>
      <c r="AG138" t="str">
        <f>IFERROR(VLOOKUP($A138,'[1]水分AB CHK'!$B$13:$I$123,6,FALSE),"")</f>
        <v/>
      </c>
    </row>
    <row r="139" spans="1:33" ht="39" customHeight="1">
      <c r="A139" s="56" t="s">
        <v>206</v>
      </c>
      <c r="B139" s="41" t="str">
        <f t="shared" si="48"/>
        <v>11</v>
      </c>
      <c r="C139" s="31" t="str">
        <f t="shared" si="47"/>
        <v>11新11</v>
      </c>
      <c r="D139" s="31"/>
      <c r="E139" s="32" t="str">
        <f>IFERROR(VLOOKUP($A139,#REF!,COLUMN(E139),FALSE),"")</f>
        <v/>
      </c>
      <c r="F139" s="34" t="str">
        <f>IFERROR(VLOOKUP($A139,#REF!,COLUMN(F139),FALSE),"")</f>
        <v/>
      </c>
      <c r="G139" s="35" t="str">
        <f>IFERROR(VLOOKUP($A139,#REF!,COLUMN(G139),FALSE),"")</f>
        <v/>
      </c>
      <c r="H139" s="36" t="str">
        <f>IFERROR(VLOOKUP($A139,#REF!,COLUMN(H139),FALSE),"")</f>
        <v/>
      </c>
      <c r="I139" s="34" t="str">
        <f>IFERROR(VLOOKUP($A139,#REF!,COLUMN(I139),FALSE),"")</f>
        <v/>
      </c>
      <c r="J139" s="35" t="str">
        <f>IFERROR(VLOOKUP($A139,#REF!,COLUMN(J139),FALSE),"")</f>
        <v/>
      </c>
      <c r="K139" s="36" t="str">
        <f>IFERROR(VLOOKUP($A139,#REF!,COLUMN(K139),FALSE),"")</f>
        <v/>
      </c>
      <c r="L139" s="34" t="str">
        <f>IFERROR(VLOOKUP($A139,#REF!,COLUMN(L139),FALSE),"")</f>
        <v/>
      </c>
      <c r="M139" s="35" t="str">
        <f>IFERROR(VLOOKUP($A139,#REF!,COLUMN(M139),FALSE),"")</f>
        <v/>
      </c>
      <c r="N139" s="36" t="str">
        <f>IFERROR(VLOOKUP($A139,#REF!,COLUMN(N139),FALSE),"")</f>
        <v/>
      </c>
      <c r="O139" s="34" t="str">
        <f>IFERROR(VLOOKUP($A139,#REF!,COLUMN(O139),FALSE),"")</f>
        <v/>
      </c>
      <c r="P139" s="35" t="str">
        <f>IFERROR(VLOOKUP($A139,#REF!,COLUMN(P139),FALSE),"")</f>
        <v/>
      </c>
      <c r="Q139" s="35" t="str">
        <f>IFERROR(VLOOKUP($A139,#REF!,COLUMN(Q139),FALSE),"")</f>
        <v/>
      </c>
      <c r="R139" s="35" t="str">
        <f>IFERROR(VLOOKUP($A139,#REF!,COLUMN(R139),FALSE),"")</f>
        <v/>
      </c>
      <c r="S139" s="35" t="str">
        <f>IFERROR(VLOOKUP($A139,#REF!,COLUMN(S139),FALSE),"")</f>
        <v/>
      </c>
      <c r="T139" s="35" t="str">
        <f>IFERROR(VLOOKUP($A139,#REF!,COLUMN(T139),FALSE),"")</f>
        <v/>
      </c>
      <c r="U139" s="35" t="str">
        <f>IFERROR(VLOOKUP($A139,#REF!,COLUMN(U139),FALSE),"")</f>
        <v/>
      </c>
      <c r="V139" s="35" t="str">
        <f>IFERROR(VLOOKUP($A139,#REF!,COLUMN(V139),FALSE),"")</f>
        <v/>
      </c>
      <c r="W139" s="35" t="str">
        <f>IFERROR(VLOOKUP($A139,#REF!,COLUMN(W139),FALSE),"")</f>
        <v/>
      </c>
      <c r="X139" s="35" t="str">
        <f>IFERROR(VLOOKUP($A139,#REF!,COLUMN(X139),FALSE),"")</f>
        <v/>
      </c>
      <c r="Y139" s="35" t="str">
        <f>IFERROR(VLOOKUP($A139,#REF!,COLUMN(Y139),FALSE),"")</f>
        <v/>
      </c>
      <c r="Z139" s="36" t="str">
        <f>IFERROR(VLOOKUP($A139,#REF!,COLUMN(Z139),FALSE),"")</f>
        <v/>
      </c>
      <c r="AA139" s="33" t="str">
        <f>IFERROR(VLOOKUP($A139,#REF!,COLUMN(AA139),FALSE),"")</f>
        <v/>
      </c>
      <c r="AB139" s="34" t="str">
        <f>IFERROR(VLOOKUP($A139,#REF!,COLUMN(AB139),FALSE),"")</f>
        <v/>
      </c>
      <c r="AC139" s="32"/>
      <c r="AD139" s="32" t="s">
        <v>213</v>
      </c>
      <c r="AE139" s="32" t="str">
        <f>IFERROR(VLOOKUP($A139,#REF!,COLUMN(AE139)-2,FALSE),"")</f>
        <v/>
      </c>
      <c r="AF139" t="str">
        <f>IFERROR(VLOOKUP($A139,#REF!,32,FALSE),"")</f>
        <v/>
      </c>
      <c r="AG139" t="str">
        <f>IFERROR(VLOOKUP($A139,'[1]水分AB CHK'!$B$13:$I$123,6,FALSE),"")</f>
        <v/>
      </c>
    </row>
    <row r="140" spans="1:33" ht="39" customHeight="1">
      <c r="A140" s="56" t="s">
        <v>140</v>
      </c>
      <c r="B140" s="41" t="str">
        <f t="shared" si="48"/>
        <v>11</v>
      </c>
      <c r="C140" s="31" t="str">
        <f t="shared" si="47"/>
        <v>11新11</v>
      </c>
      <c r="D140" s="31"/>
      <c r="E140" s="32" t="str">
        <f>IFERROR(VLOOKUP($A140,#REF!,COLUMN(E140),FALSE),"")</f>
        <v/>
      </c>
      <c r="F140" s="34" t="str">
        <f t="shared" ref="F140:AB140" si="49">F139</f>
        <v/>
      </c>
      <c r="G140" s="35" t="str">
        <f t="shared" si="49"/>
        <v/>
      </c>
      <c r="H140" s="36" t="str">
        <f t="shared" si="49"/>
        <v/>
      </c>
      <c r="I140" s="34" t="str">
        <f t="shared" si="49"/>
        <v/>
      </c>
      <c r="J140" s="35" t="str">
        <f t="shared" si="49"/>
        <v/>
      </c>
      <c r="K140" s="36" t="str">
        <f t="shared" si="49"/>
        <v/>
      </c>
      <c r="L140" s="34" t="str">
        <f t="shared" si="49"/>
        <v/>
      </c>
      <c r="M140" s="35" t="str">
        <f t="shared" si="49"/>
        <v/>
      </c>
      <c r="N140" s="36" t="str">
        <f t="shared" si="49"/>
        <v/>
      </c>
      <c r="O140" s="34" t="str">
        <f t="shared" si="49"/>
        <v/>
      </c>
      <c r="P140" s="35" t="str">
        <f t="shared" si="49"/>
        <v/>
      </c>
      <c r="Q140" s="35" t="str">
        <f t="shared" si="49"/>
        <v/>
      </c>
      <c r="R140" s="35" t="str">
        <f t="shared" si="49"/>
        <v/>
      </c>
      <c r="S140" s="35" t="str">
        <f t="shared" si="49"/>
        <v/>
      </c>
      <c r="T140" s="35" t="str">
        <f t="shared" si="49"/>
        <v/>
      </c>
      <c r="U140" s="35" t="str">
        <f t="shared" si="49"/>
        <v/>
      </c>
      <c r="V140" s="35" t="str">
        <f t="shared" si="49"/>
        <v/>
      </c>
      <c r="W140" s="35" t="str">
        <f t="shared" si="49"/>
        <v/>
      </c>
      <c r="X140" s="35" t="str">
        <f t="shared" si="49"/>
        <v/>
      </c>
      <c r="Y140" s="35" t="str">
        <f t="shared" si="49"/>
        <v/>
      </c>
      <c r="Z140" s="36" t="str">
        <f t="shared" si="49"/>
        <v/>
      </c>
      <c r="AA140" s="33" t="str">
        <f t="shared" si="49"/>
        <v/>
      </c>
      <c r="AB140" s="34" t="str">
        <f t="shared" si="49"/>
        <v/>
      </c>
      <c r="AC140" s="32"/>
      <c r="AD140" s="32" t="s">
        <v>215</v>
      </c>
      <c r="AE140" s="32" t="str">
        <f>IFERROR(VLOOKUP($A140,#REF!,31,FALSE),"")</f>
        <v/>
      </c>
      <c r="AF140" t="str">
        <f>IFERROR(VLOOKUP($A140,#REF!,32,FALSE),"")</f>
        <v/>
      </c>
      <c r="AG140" t="str">
        <f>IFERROR(VLOOKUP($A140,'[1]水分AB CHK'!$B$13:$I$123,6,FALSE),"")</f>
        <v/>
      </c>
    </row>
    <row r="141" spans="1:33" ht="39" customHeight="1">
      <c r="A141" s="56"/>
      <c r="B141" s="41" t="str">
        <f t="shared" si="48"/>
        <v/>
      </c>
      <c r="C141" s="31" t="str">
        <f t="shared" si="47"/>
        <v/>
      </c>
      <c r="D141" s="31"/>
      <c r="E141" s="32" t="str">
        <f>IFERROR(VLOOKUP($A141,#REF!,COLUMN(E141),FALSE),"")</f>
        <v/>
      </c>
      <c r="F141" s="34" t="str">
        <f t="shared" ref="F141:AB141" si="50">IF(F140=FALSE,F139,"")</f>
        <v/>
      </c>
      <c r="G141" s="35" t="str">
        <f t="shared" si="50"/>
        <v/>
      </c>
      <c r="H141" s="36" t="str">
        <f t="shared" si="50"/>
        <v/>
      </c>
      <c r="I141" s="34" t="str">
        <f t="shared" si="50"/>
        <v/>
      </c>
      <c r="J141" s="35" t="str">
        <f t="shared" si="50"/>
        <v/>
      </c>
      <c r="K141" s="36" t="str">
        <f t="shared" si="50"/>
        <v/>
      </c>
      <c r="L141" s="34" t="str">
        <f t="shared" si="50"/>
        <v/>
      </c>
      <c r="M141" s="35" t="str">
        <f t="shared" si="50"/>
        <v/>
      </c>
      <c r="N141" s="36" t="str">
        <f t="shared" si="50"/>
        <v/>
      </c>
      <c r="O141" s="34" t="str">
        <f t="shared" si="50"/>
        <v/>
      </c>
      <c r="P141" s="35" t="str">
        <f t="shared" si="50"/>
        <v/>
      </c>
      <c r="Q141" s="35" t="str">
        <f t="shared" si="50"/>
        <v/>
      </c>
      <c r="R141" s="35" t="str">
        <f t="shared" si="50"/>
        <v/>
      </c>
      <c r="S141" s="35" t="str">
        <f t="shared" si="50"/>
        <v/>
      </c>
      <c r="T141" s="35" t="str">
        <f t="shared" si="50"/>
        <v/>
      </c>
      <c r="U141" s="35" t="str">
        <f t="shared" si="50"/>
        <v/>
      </c>
      <c r="V141" s="35" t="str">
        <f t="shared" si="50"/>
        <v/>
      </c>
      <c r="W141" s="35" t="str">
        <f t="shared" si="50"/>
        <v/>
      </c>
      <c r="X141" s="35" t="str">
        <f t="shared" si="50"/>
        <v/>
      </c>
      <c r="Y141" s="35" t="str">
        <f t="shared" si="50"/>
        <v/>
      </c>
      <c r="Z141" s="36" t="str">
        <f t="shared" si="50"/>
        <v/>
      </c>
      <c r="AA141" s="33" t="str">
        <f t="shared" si="50"/>
        <v/>
      </c>
      <c r="AB141" s="34" t="str">
        <f t="shared" si="50"/>
        <v/>
      </c>
      <c r="AC141" s="32"/>
      <c r="AD141" s="32" t="s">
        <v>213</v>
      </c>
      <c r="AE141" s="32" t="str">
        <f>IFERROR(VLOOKUP($A141,#REF!,31,FALSE),"")</f>
        <v/>
      </c>
      <c r="AF141" t="str">
        <f>IFERROR(VLOOKUP($A141,#REF!,32,FALSE),"")</f>
        <v/>
      </c>
      <c r="AG141" t="str">
        <f>IFERROR(VLOOKUP($A141,'[1]水分AB CHK'!$B$13:$I$123,6,FALSE),"")</f>
        <v/>
      </c>
    </row>
    <row r="142" spans="1:33" ht="39" customHeight="1">
      <c r="A142" s="56"/>
      <c r="B142" s="41" t="str">
        <f t="shared" si="48"/>
        <v/>
      </c>
      <c r="C142" s="31" t="str">
        <f t="shared" si="47"/>
        <v/>
      </c>
      <c r="D142" s="31"/>
      <c r="E142" s="32" t="str">
        <f>IFERROR(VLOOKUP($A142,#REF!,COLUMN(E142),FALSE),"")</f>
        <v/>
      </c>
      <c r="F142" s="34" t="str">
        <f>IFERROR(VLOOKUP($A142,#REF!,COLUMN(F142)-2,FALSE),"")</f>
        <v/>
      </c>
      <c r="G142" s="35" t="str">
        <f>IFERROR(VLOOKUP($A142,#REF!,COLUMN(G142)-2,FALSE),"")</f>
        <v/>
      </c>
      <c r="H142" s="36" t="str">
        <f>IFERROR(VLOOKUP($A142,#REF!,COLUMN(H142)-2,FALSE),"")</f>
        <v/>
      </c>
      <c r="I142" s="34" t="str">
        <f>IFERROR(VLOOKUP($A142,#REF!,COLUMN(I142)-2,FALSE),"")</f>
        <v/>
      </c>
      <c r="J142" s="35" t="str">
        <f>IFERROR(VLOOKUP($A142,#REF!,COLUMN(J142)-2,FALSE),"")</f>
        <v/>
      </c>
      <c r="K142" s="36" t="str">
        <f>IFERROR(VLOOKUP($A142,#REF!,COLUMN(K142)-2,FALSE),"")</f>
        <v/>
      </c>
      <c r="L142" s="34" t="str">
        <f>IFERROR(VLOOKUP($A142,#REF!,COLUMN(L142)-2,FALSE),"")</f>
        <v/>
      </c>
      <c r="M142" s="35" t="str">
        <f>IFERROR(VLOOKUP($A142,#REF!,COLUMN(M142)-2,FALSE),"")</f>
        <v/>
      </c>
      <c r="N142" s="36" t="str">
        <f>IFERROR(VLOOKUP($A142,#REF!,COLUMN(N142)-2,FALSE),"")</f>
        <v/>
      </c>
      <c r="O142" s="34" t="str">
        <f>IFERROR(VLOOKUP($A142,#REF!,COLUMN(O142)-2,FALSE),"")</f>
        <v/>
      </c>
      <c r="P142" s="35" t="str">
        <f>IFERROR(VLOOKUP($A142,#REF!,COLUMN(P142)-2,FALSE),"")</f>
        <v/>
      </c>
      <c r="Q142" s="35" t="str">
        <f>IFERROR(VLOOKUP($A142,#REF!,COLUMN(Q142)-2,FALSE),"")</f>
        <v/>
      </c>
      <c r="R142" s="35" t="str">
        <f>IFERROR(VLOOKUP($A142,#REF!,COLUMN(R142)-2,FALSE),"")</f>
        <v/>
      </c>
      <c r="S142" s="35" t="str">
        <f>IFERROR(VLOOKUP($A142,#REF!,COLUMN(S142)-2,FALSE),"")</f>
        <v/>
      </c>
      <c r="T142" s="35" t="str">
        <f>IFERROR(VLOOKUP($A142,#REF!,COLUMN(T142)-2,FALSE),"")</f>
        <v/>
      </c>
      <c r="U142" s="35" t="str">
        <f>IFERROR(VLOOKUP($A142,#REF!,COLUMN(U142)-2,FALSE),"")</f>
        <v/>
      </c>
      <c r="V142" s="35" t="str">
        <f>IFERROR(VLOOKUP($A142,#REF!,COLUMN(V142)-2,FALSE),"")</f>
        <v/>
      </c>
      <c r="W142" s="35" t="str">
        <f>IFERROR(VLOOKUP($A142,#REF!,COLUMN(W142)-2,FALSE),"")</f>
        <v/>
      </c>
      <c r="X142" s="35" t="str">
        <f>IFERROR(VLOOKUP($A142,#REF!,COLUMN(X142)-2,FALSE),"")</f>
        <v/>
      </c>
      <c r="Y142" s="35" t="str">
        <f>IFERROR(VLOOKUP($A142,#REF!,COLUMN(Y142)-2,FALSE),"")</f>
        <v/>
      </c>
      <c r="Z142" s="36" t="str">
        <f>IFERROR(VLOOKUP($A142,#REF!,COLUMN(Z142)-2,FALSE),"")</f>
        <v/>
      </c>
      <c r="AA142" s="33" t="str">
        <f>IFERROR(VLOOKUP($A142,#REF!,COLUMN(AA142)-2,FALSE),"")</f>
        <v/>
      </c>
      <c r="AB142" s="34" t="str">
        <f>IFERROR(VLOOKUP($A142,#REF!,COLUMN(AB142)-2,FALSE),"")</f>
        <v/>
      </c>
      <c r="AC142" s="32"/>
      <c r="AD142" s="32" t="s">
        <v>213</v>
      </c>
      <c r="AE142" s="32" t="str">
        <f>IFERROR(VLOOKUP($A142,#REF!,COLUMN(AE142)-2,FALSE),"")</f>
        <v/>
      </c>
      <c r="AF142" t="str">
        <f>IFERROR(VLOOKUP($A142,#REF!,32,FALSE),"")</f>
        <v/>
      </c>
      <c r="AG142" t="str">
        <f>IFERROR(VLOOKUP($A142,'[1]水分AB CHK'!$B$13:$I$123,6,FALSE),"")</f>
        <v/>
      </c>
    </row>
    <row r="143" spans="1:33" ht="39" customHeight="1">
      <c r="A143" s="56" t="s">
        <v>114</v>
      </c>
      <c r="B143" s="41" t="str">
        <f t="shared" si="48"/>
        <v>18</v>
      </c>
      <c r="C143" s="31" t="str">
        <f t="shared" si="47"/>
        <v>18新13</v>
      </c>
      <c r="D143" s="31"/>
      <c r="E143" s="32" t="str">
        <f>IFERROR(VLOOKUP($A143,#REF!,COLUMN(E143),FALSE),"")</f>
        <v/>
      </c>
      <c r="F143" s="34" t="str">
        <f>IFERROR(VLOOKUP($A143,#REF!,COLUMN(F143)-2,FALSE),"")</f>
        <v/>
      </c>
      <c r="G143" s="35" t="str">
        <f>IFERROR(VLOOKUP($A143,#REF!,COLUMN(G143)-2,FALSE),"")</f>
        <v/>
      </c>
      <c r="H143" s="36" t="str">
        <f>IFERROR(VLOOKUP($A143,#REF!,COLUMN(H143)-2,FALSE),"")</f>
        <v/>
      </c>
      <c r="I143" s="34" t="str">
        <f>IFERROR(VLOOKUP($A143,#REF!,COLUMN(I143)-2,FALSE),"")</f>
        <v/>
      </c>
      <c r="J143" s="35" t="str">
        <f>IFERROR(VLOOKUP($A143,#REF!,COLUMN(J143)-2,FALSE),"")</f>
        <v/>
      </c>
      <c r="K143" s="36" t="str">
        <f>IFERROR(VLOOKUP($A143,#REF!,COLUMN(K143)-2,FALSE),"")</f>
        <v/>
      </c>
      <c r="L143" s="34" t="str">
        <f>IFERROR(VLOOKUP($A143,#REF!,COLUMN(L143)-2,FALSE),"")</f>
        <v/>
      </c>
      <c r="M143" s="35" t="str">
        <f>IFERROR(VLOOKUP($A143,#REF!,COLUMN(M143)-2,FALSE),"")</f>
        <v/>
      </c>
      <c r="N143" s="36" t="str">
        <f>IFERROR(VLOOKUP($A143,#REF!,COLUMN(N143)-2,FALSE),"")</f>
        <v/>
      </c>
      <c r="O143" s="34" t="str">
        <f>IFERROR(VLOOKUP($A143,#REF!,COLUMN(O143)-2,FALSE),"")</f>
        <v/>
      </c>
      <c r="P143" s="35" t="str">
        <f>IFERROR(VLOOKUP($A143,#REF!,COLUMN(P143)-2,FALSE),"")</f>
        <v/>
      </c>
      <c r="Q143" s="35" t="str">
        <f>IFERROR(VLOOKUP($A143,#REF!,COLUMN(Q143)-2,FALSE),"")</f>
        <v/>
      </c>
      <c r="R143" s="35" t="str">
        <f>IFERROR(VLOOKUP($A143,#REF!,COLUMN(R143)-2,FALSE),"")</f>
        <v/>
      </c>
      <c r="S143" s="35" t="str">
        <f>IFERROR(VLOOKUP($A143,#REF!,COLUMN(S143)-2,FALSE),"")</f>
        <v/>
      </c>
      <c r="T143" s="35" t="str">
        <f>IFERROR(VLOOKUP($A143,#REF!,COLUMN(T143)-2,FALSE),"")</f>
        <v/>
      </c>
      <c r="U143" s="35" t="str">
        <f>IFERROR(VLOOKUP($A143,#REF!,COLUMN(U143)-2,FALSE),"")</f>
        <v/>
      </c>
      <c r="V143" s="35" t="str">
        <f>IFERROR(VLOOKUP($A143,#REF!,COLUMN(V143)-2,FALSE),"")</f>
        <v/>
      </c>
      <c r="W143" s="35" t="str">
        <f>IFERROR(VLOOKUP($A143,#REF!,COLUMN(W143)-2,FALSE),"")</f>
        <v/>
      </c>
      <c r="X143" s="35" t="str">
        <f>IFERROR(VLOOKUP($A143,#REF!,COLUMN(X143)-2,FALSE),"")</f>
        <v/>
      </c>
      <c r="Y143" s="35" t="str">
        <f>IFERROR(VLOOKUP($A143,#REF!,COLUMN(Y143)-2,FALSE),"")</f>
        <v/>
      </c>
      <c r="Z143" s="36" t="str">
        <f>IFERROR(VLOOKUP($A143,#REF!,COLUMN(Z143)-2,FALSE),"")</f>
        <v/>
      </c>
      <c r="AA143" s="33" t="str">
        <f>IFERROR(VLOOKUP($A143,#REF!,COLUMN(AA143)-2,FALSE),"")</f>
        <v/>
      </c>
      <c r="AB143" s="34" t="str">
        <f>IFERROR(VLOOKUP($A143,#REF!,COLUMN(AB143)-2,FALSE),"")</f>
        <v/>
      </c>
      <c r="AC143" s="32"/>
      <c r="AD143" s="32" t="s">
        <v>213</v>
      </c>
      <c r="AE143" s="32" t="str">
        <f>IFERROR(VLOOKUP($A143,#REF!,COLUMN(AE143)-2,FALSE),"")</f>
        <v/>
      </c>
      <c r="AF143" t="str">
        <f>IFERROR(VLOOKUP($A143,#REF!,32,FALSE),"")</f>
        <v/>
      </c>
      <c r="AG143" t="str">
        <f>IFERROR(VLOOKUP($A143,'[1]水分AB CHK'!$B$13:$I$123,6,FALSE),"")</f>
        <v/>
      </c>
    </row>
    <row r="144" spans="1:33" ht="39" customHeight="1">
      <c r="A144" s="56" t="s">
        <v>207</v>
      </c>
      <c r="B144" s="41" t="str">
        <f t="shared" si="48"/>
        <v>18</v>
      </c>
      <c r="C144" s="31" t="str">
        <f t="shared" si="47"/>
        <v>18新13</v>
      </c>
      <c r="D144" s="31"/>
      <c r="E144" s="32" t="str">
        <f>IFERROR(VLOOKUP($A144,#REF!,COLUMN(E144),FALSE),"")</f>
        <v/>
      </c>
      <c r="F144" s="34" t="str">
        <f>IFERROR(VLOOKUP($A144,#REF!,COLUMN(F144),FALSE),"")</f>
        <v/>
      </c>
      <c r="G144" s="35" t="str">
        <f>IFERROR(VLOOKUP($A144,#REF!,COLUMN(G144),FALSE),"")</f>
        <v/>
      </c>
      <c r="H144" s="36" t="str">
        <f>IFERROR(VLOOKUP($A144,#REF!,COLUMN(H144),FALSE),"")</f>
        <v/>
      </c>
      <c r="I144" s="34" t="str">
        <f>IFERROR(VLOOKUP($A144,#REF!,COLUMN(I144),FALSE),"")</f>
        <v/>
      </c>
      <c r="J144" s="35" t="str">
        <f>IFERROR(VLOOKUP($A144,#REF!,COLUMN(J144),FALSE),"")</f>
        <v/>
      </c>
      <c r="K144" s="36" t="str">
        <f>IFERROR(VLOOKUP($A144,#REF!,COLUMN(K144),FALSE),"")</f>
        <v/>
      </c>
      <c r="L144" s="34" t="str">
        <f>IFERROR(VLOOKUP($A144,#REF!,COLUMN(L144),FALSE),"")</f>
        <v/>
      </c>
      <c r="M144" s="35" t="str">
        <f>IFERROR(VLOOKUP($A144,#REF!,COLUMN(M144),FALSE),"")</f>
        <v/>
      </c>
      <c r="N144" s="36" t="str">
        <f>IFERROR(VLOOKUP($A144,#REF!,COLUMN(N144),FALSE),"")</f>
        <v/>
      </c>
      <c r="O144" s="34" t="str">
        <f>IFERROR(VLOOKUP($A144,#REF!,COLUMN(O144),FALSE),"")</f>
        <v/>
      </c>
      <c r="P144" s="35" t="str">
        <f>IFERROR(VLOOKUP($A144,#REF!,COLUMN(P144),FALSE),"")</f>
        <v/>
      </c>
      <c r="Q144" s="35" t="str">
        <f>IFERROR(VLOOKUP($A144,#REF!,COLUMN(Q144),FALSE),"")</f>
        <v/>
      </c>
      <c r="R144" s="35" t="str">
        <f>IFERROR(VLOOKUP($A144,#REF!,COLUMN(R144),FALSE),"")</f>
        <v/>
      </c>
      <c r="S144" s="35" t="str">
        <f>IFERROR(VLOOKUP($A144,#REF!,COLUMN(S144),FALSE),"")</f>
        <v/>
      </c>
      <c r="T144" s="35" t="str">
        <f>IFERROR(VLOOKUP($A144,#REF!,COLUMN(T144),FALSE),"")</f>
        <v/>
      </c>
      <c r="U144" s="35" t="str">
        <f>IFERROR(VLOOKUP($A144,#REF!,COLUMN(U144),FALSE),"")</f>
        <v/>
      </c>
      <c r="V144" s="35" t="str">
        <f>IFERROR(VLOOKUP($A144,#REF!,COLUMN(V144),FALSE),"")</f>
        <v/>
      </c>
      <c r="W144" s="35" t="str">
        <f>IFERROR(VLOOKUP($A144,#REF!,COLUMN(W144),FALSE),"")</f>
        <v/>
      </c>
      <c r="X144" s="35" t="str">
        <f>IFERROR(VLOOKUP($A144,#REF!,COLUMN(X144),FALSE),"")</f>
        <v/>
      </c>
      <c r="Y144" s="35" t="str">
        <f>IFERROR(VLOOKUP($A144,#REF!,COLUMN(Y144),FALSE),"")</f>
        <v/>
      </c>
      <c r="Z144" s="36" t="str">
        <f>IFERROR(VLOOKUP($A144,#REF!,COLUMN(Z144),FALSE),"")</f>
        <v/>
      </c>
      <c r="AA144" s="33" t="str">
        <f>IFERROR(VLOOKUP($A144,#REF!,COLUMN(AA144),FALSE),"")</f>
        <v/>
      </c>
      <c r="AB144" s="34" t="str">
        <f>IFERROR(VLOOKUP($A144,#REF!,COLUMN(AB144),FALSE),"")</f>
        <v/>
      </c>
      <c r="AC144" s="32"/>
      <c r="AD144" s="32" t="s">
        <v>213</v>
      </c>
      <c r="AE144" s="32" t="str">
        <f>IFERROR(VLOOKUP($A144,#REF!,COLUMN(AE144)-2,FALSE),"")</f>
        <v/>
      </c>
      <c r="AF144" t="str">
        <f>IFERROR(VLOOKUP($A144,#REF!,32,FALSE),"")</f>
        <v/>
      </c>
      <c r="AG144" t="str">
        <f>IFERROR(VLOOKUP($A144,'[1]水分AB CHK'!$B$13:$I$123,6,FALSE),"")</f>
        <v/>
      </c>
    </row>
    <row r="145" spans="1:33" ht="39" customHeight="1">
      <c r="A145" s="56" t="s">
        <v>141</v>
      </c>
      <c r="B145" s="41" t="str">
        <f t="shared" si="48"/>
        <v>18</v>
      </c>
      <c r="C145" s="31" t="str">
        <f t="shared" si="47"/>
        <v>18新13</v>
      </c>
      <c r="D145" s="31"/>
      <c r="E145" s="32" t="str">
        <f>IFERROR(VLOOKUP($A145,#REF!,COLUMN(E145),FALSE),"")</f>
        <v/>
      </c>
      <c r="F145" s="34" t="str">
        <f t="shared" ref="F145:AB145" si="51">F144</f>
        <v/>
      </c>
      <c r="G145" s="35" t="str">
        <f t="shared" si="51"/>
        <v/>
      </c>
      <c r="H145" s="36" t="str">
        <f t="shared" si="51"/>
        <v/>
      </c>
      <c r="I145" s="34" t="str">
        <f t="shared" si="51"/>
        <v/>
      </c>
      <c r="J145" s="35" t="str">
        <f t="shared" si="51"/>
        <v/>
      </c>
      <c r="K145" s="36" t="str">
        <f t="shared" si="51"/>
        <v/>
      </c>
      <c r="L145" s="34" t="str">
        <f t="shared" si="51"/>
        <v/>
      </c>
      <c r="M145" s="35" t="str">
        <f t="shared" si="51"/>
        <v/>
      </c>
      <c r="N145" s="36" t="str">
        <f t="shared" si="51"/>
        <v/>
      </c>
      <c r="O145" s="34" t="str">
        <f t="shared" si="51"/>
        <v/>
      </c>
      <c r="P145" s="35" t="str">
        <f t="shared" si="51"/>
        <v/>
      </c>
      <c r="Q145" s="35" t="str">
        <f t="shared" si="51"/>
        <v/>
      </c>
      <c r="R145" s="35" t="str">
        <f t="shared" si="51"/>
        <v/>
      </c>
      <c r="S145" s="35" t="str">
        <f t="shared" si="51"/>
        <v/>
      </c>
      <c r="T145" s="35" t="str">
        <f t="shared" si="51"/>
        <v/>
      </c>
      <c r="U145" s="35" t="str">
        <f t="shared" si="51"/>
        <v/>
      </c>
      <c r="V145" s="35" t="str">
        <f t="shared" si="51"/>
        <v/>
      </c>
      <c r="W145" s="35" t="str">
        <f t="shared" si="51"/>
        <v/>
      </c>
      <c r="X145" s="35" t="str">
        <f t="shared" si="51"/>
        <v/>
      </c>
      <c r="Y145" s="35" t="str">
        <f t="shared" si="51"/>
        <v/>
      </c>
      <c r="Z145" s="36" t="str">
        <f t="shared" si="51"/>
        <v/>
      </c>
      <c r="AA145" s="33" t="str">
        <f t="shared" si="51"/>
        <v/>
      </c>
      <c r="AB145" s="34" t="str">
        <f t="shared" si="51"/>
        <v/>
      </c>
      <c r="AC145" s="32"/>
      <c r="AD145" s="32" t="s">
        <v>215</v>
      </c>
      <c r="AE145" s="32" t="str">
        <f>IFERROR(VLOOKUP($A145,#REF!,31,FALSE),"")</f>
        <v/>
      </c>
      <c r="AF145" t="str">
        <f>IFERROR(VLOOKUP($A145,#REF!,32,FALSE),"")</f>
        <v/>
      </c>
      <c r="AG145" t="str">
        <f>IFERROR(VLOOKUP($A145,'[1]水分AB CHK'!$B$13:$I$123,6,FALSE),"")</f>
        <v/>
      </c>
    </row>
    <row r="146" spans="1:33" ht="39" customHeight="1">
      <c r="A146" s="56"/>
      <c r="B146" s="41" t="str">
        <f t="shared" si="48"/>
        <v/>
      </c>
      <c r="C146" s="31" t="str">
        <f t="shared" si="47"/>
        <v/>
      </c>
      <c r="D146" s="31"/>
      <c r="E146" s="32" t="str">
        <f>IFERROR(VLOOKUP($A146,#REF!,COLUMN(E146),FALSE),"")</f>
        <v/>
      </c>
      <c r="F146" s="34" t="str">
        <f>IFERROR(VLOOKUP($A146,#REF!,COLUMN(F146)-2,FALSE),"")</f>
        <v/>
      </c>
      <c r="G146" s="35" t="str">
        <f>IFERROR(VLOOKUP($A146,#REF!,COLUMN(G146)-2,FALSE),"")</f>
        <v/>
      </c>
      <c r="H146" s="36" t="str">
        <f>IFERROR(VLOOKUP($A146,#REF!,COLUMN(H146)-2,FALSE),"")</f>
        <v/>
      </c>
      <c r="I146" s="34" t="str">
        <f>IFERROR(VLOOKUP($A146,#REF!,COLUMN(I146)-2,FALSE),"")</f>
        <v/>
      </c>
      <c r="J146" s="35" t="str">
        <f>IFERROR(VLOOKUP($A146,#REF!,COLUMN(J146)-2,FALSE),"")</f>
        <v/>
      </c>
      <c r="K146" s="36" t="str">
        <f>IFERROR(VLOOKUP($A146,#REF!,COLUMN(K146)-2,FALSE),"")</f>
        <v/>
      </c>
      <c r="L146" s="34" t="str">
        <f>IFERROR(VLOOKUP($A146,#REF!,COLUMN(L146)-2,FALSE),"")</f>
        <v/>
      </c>
      <c r="M146" s="35" t="str">
        <f>IFERROR(VLOOKUP($A146,#REF!,COLUMN(M146)-2,FALSE),"")</f>
        <v/>
      </c>
      <c r="N146" s="36" t="str">
        <f>IFERROR(VLOOKUP($A146,#REF!,COLUMN(N146)-2,FALSE),"")</f>
        <v/>
      </c>
      <c r="O146" s="34" t="str">
        <f>IFERROR(VLOOKUP($A146,#REF!,COLUMN(O146)-2,FALSE),"")</f>
        <v/>
      </c>
      <c r="P146" s="35" t="str">
        <f>IFERROR(VLOOKUP($A146,#REF!,COLUMN(P146)-2,FALSE),"")</f>
        <v/>
      </c>
      <c r="Q146" s="35" t="str">
        <f>IFERROR(VLOOKUP($A146,#REF!,COLUMN(Q146)-2,FALSE),"")</f>
        <v/>
      </c>
      <c r="R146" s="35" t="str">
        <f>IFERROR(VLOOKUP($A146,#REF!,COLUMN(R146)-2,FALSE),"")</f>
        <v/>
      </c>
      <c r="S146" s="35" t="str">
        <f>IFERROR(VLOOKUP($A146,#REF!,COLUMN(S146)-2,FALSE),"")</f>
        <v/>
      </c>
      <c r="T146" s="35" t="str">
        <f>IFERROR(VLOOKUP($A146,#REF!,COLUMN(T146)-2,FALSE),"")</f>
        <v/>
      </c>
      <c r="U146" s="35" t="str">
        <f>IFERROR(VLOOKUP($A146,#REF!,COLUMN(U146)-2,FALSE),"")</f>
        <v/>
      </c>
      <c r="V146" s="35" t="str">
        <f>IFERROR(VLOOKUP($A146,#REF!,COLUMN(V146)-2,FALSE),"")</f>
        <v/>
      </c>
      <c r="W146" s="35" t="str">
        <f>IFERROR(VLOOKUP($A146,#REF!,COLUMN(W146)-2,FALSE),"")</f>
        <v/>
      </c>
      <c r="X146" s="35" t="str">
        <f>IFERROR(VLOOKUP($A146,#REF!,COLUMN(X146)-2,FALSE),"")</f>
        <v/>
      </c>
      <c r="Y146" s="35" t="str">
        <f>IFERROR(VLOOKUP($A146,#REF!,COLUMN(Y146)-2,FALSE),"")</f>
        <v/>
      </c>
      <c r="Z146" s="36" t="str">
        <f>IFERROR(VLOOKUP($A146,#REF!,COLUMN(Z146)-2,FALSE),"")</f>
        <v/>
      </c>
      <c r="AA146" s="33" t="str">
        <f>IFERROR(VLOOKUP($A146,#REF!,COLUMN(AA146)-2,FALSE),"")</f>
        <v/>
      </c>
      <c r="AB146" s="34" t="str">
        <f>IFERROR(VLOOKUP($A146,#REF!,COLUMN(AB146)-2,FALSE),"")</f>
        <v/>
      </c>
      <c r="AC146" s="32"/>
      <c r="AD146" s="32" t="s">
        <v>213</v>
      </c>
      <c r="AE146" s="32" t="str">
        <f>IFERROR(VLOOKUP($A146,#REF!,COLUMN(AE146)-2,FALSE),"")</f>
        <v/>
      </c>
      <c r="AF146" t="str">
        <f>IFERROR(VLOOKUP($A146,#REF!,32,FALSE),"")</f>
        <v/>
      </c>
      <c r="AG146" t="str">
        <f>IFERROR(VLOOKUP($A146,'[1]水分AB CHK'!$B$13:$I$123,6,FALSE),"")</f>
        <v/>
      </c>
    </row>
    <row r="147" spans="1:33" ht="39" customHeight="1">
      <c r="A147" s="56"/>
      <c r="B147" s="41" t="str">
        <f t="shared" si="48"/>
        <v/>
      </c>
      <c r="C147" s="31" t="str">
        <f t="shared" si="47"/>
        <v/>
      </c>
      <c r="D147" s="31"/>
      <c r="E147" s="32" t="str">
        <f>IFERROR(VLOOKUP($A147,#REF!,COLUMN(E147),FALSE),"")</f>
        <v/>
      </c>
      <c r="F147" s="34" t="str">
        <f>IFERROR(VLOOKUP($A147,#REF!,COLUMN(F147)-2,FALSE),"")</f>
        <v/>
      </c>
      <c r="G147" s="35" t="str">
        <f>IFERROR(VLOOKUP($A147,#REF!,COLUMN(G147)-2,FALSE),"")</f>
        <v/>
      </c>
      <c r="H147" s="36" t="str">
        <f>IFERROR(VLOOKUP($A147,#REF!,COLUMN(H147)-2,FALSE),"")</f>
        <v/>
      </c>
      <c r="I147" s="34" t="str">
        <f>IFERROR(VLOOKUP($A147,#REF!,COLUMN(I147)-2,FALSE),"")</f>
        <v/>
      </c>
      <c r="J147" s="35" t="str">
        <f>IFERROR(VLOOKUP($A147,#REF!,COLUMN(J147)-2,FALSE),"")</f>
        <v/>
      </c>
      <c r="K147" s="36" t="str">
        <f>IFERROR(VLOOKUP($A147,#REF!,COLUMN(K147)-2,FALSE),"")</f>
        <v/>
      </c>
      <c r="L147" s="34" t="str">
        <f>IFERROR(VLOOKUP($A147,#REF!,COLUMN(L147)-2,FALSE),"")</f>
        <v/>
      </c>
      <c r="M147" s="35" t="str">
        <f>IFERROR(VLOOKUP($A147,#REF!,COLUMN(M147)-2,FALSE),"")</f>
        <v/>
      </c>
      <c r="N147" s="36" t="str">
        <f>IFERROR(VLOOKUP($A147,#REF!,COLUMN(N147)-2,FALSE),"")</f>
        <v/>
      </c>
      <c r="O147" s="34" t="str">
        <f>IFERROR(VLOOKUP($A147,#REF!,COLUMN(O147)-2,FALSE),"")</f>
        <v/>
      </c>
      <c r="P147" s="35" t="str">
        <f>IFERROR(VLOOKUP($A147,#REF!,COLUMN(P147)-2,FALSE),"")</f>
        <v/>
      </c>
      <c r="Q147" s="35" t="str">
        <f>IFERROR(VLOOKUP($A147,#REF!,COLUMN(Q147)-2,FALSE),"")</f>
        <v/>
      </c>
      <c r="R147" s="35" t="str">
        <f>IFERROR(VLOOKUP($A147,#REF!,COLUMN(R147)-2,FALSE),"")</f>
        <v/>
      </c>
      <c r="S147" s="35" t="str">
        <f>IFERROR(VLOOKUP($A147,#REF!,COLUMN(S147)-2,FALSE),"")</f>
        <v/>
      </c>
      <c r="T147" s="35" t="str">
        <f>IFERROR(VLOOKUP($A147,#REF!,COLUMN(T147)-2,FALSE),"")</f>
        <v/>
      </c>
      <c r="U147" s="35" t="str">
        <f>IFERROR(VLOOKUP($A147,#REF!,COLUMN(U147)-2,FALSE),"")</f>
        <v/>
      </c>
      <c r="V147" s="35" t="str">
        <f>IFERROR(VLOOKUP($A147,#REF!,COLUMN(V147)-2,FALSE),"")</f>
        <v/>
      </c>
      <c r="W147" s="35" t="str">
        <f>IFERROR(VLOOKUP($A147,#REF!,COLUMN(W147)-2,FALSE),"")</f>
        <v/>
      </c>
      <c r="X147" s="35" t="str">
        <f>IFERROR(VLOOKUP($A147,#REF!,COLUMN(X147)-2,FALSE),"")</f>
        <v/>
      </c>
      <c r="Y147" s="35" t="str">
        <f>IFERROR(VLOOKUP($A147,#REF!,COLUMN(Y147)-2,FALSE),"")</f>
        <v/>
      </c>
      <c r="Z147" s="36" t="str">
        <f>IFERROR(VLOOKUP($A147,#REF!,COLUMN(Z147)-2,FALSE),"")</f>
        <v/>
      </c>
      <c r="AA147" s="33" t="str">
        <f>IFERROR(VLOOKUP($A147,#REF!,COLUMN(AA147)-2,FALSE),"")</f>
        <v/>
      </c>
      <c r="AB147" s="34" t="str">
        <f>IFERROR(VLOOKUP($A147,#REF!,COLUMN(AB147)-2,FALSE),"")</f>
        <v/>
      </c>
      <c r="AC147" s="32"/>
      <c r="AD147" s="32" t="s">
        <v>213</v>
      </c>
      <c r="AE147" s="32" t="str">
        <f>IFERROR(VLOOKUP($A147,#REF!,COLUMN(AE147)-2,FALSE),"")</f>
        <v/>
      </c>
      <c r="AF147" t="str">
        <f>IFERROR(VLOOKUP($A147,#REF!,32,FALSE),"")</f>
        <v/>
      </c>
      <c r="AG147" t="str">
        <f>IFERROR(VLOOKUP($A147,'[1]水分AB CHK'!$B$13:$I$123,6,FALSE),"")</f>
        <v/>
      </c>
    </row>
    <row r="148" spans="1:33" ht="39" customHeight="1">
      <c r="A148" s="56" t="s">
        <v>115</v>
      </c>
      <c r="B148" s="41" t="str">
        <f t="shared" si="48"/>
        <v>18</v>
      </c>
      <c r="C148" s="31" t="str">
        <f t="shared" si="47"/>
        <v>18新15</v>
      </c>
      <c r="D148" s="31"/>
      <c r="E148" s="32" t="str">
        <f>IFERROR(VLOOKUP($A148,#REF!,COLUMN(E148),FALSE),"")</f>
        <v/>
      </c>
      <c r="F148" s="34" t="str">
        <f>IFERROR(VLOOKUP($A148,#REF!,COLUMN(F148)-2,FALSE),"")</f>
        <v/>
      </c>
      <c r="G148" s="35" t="str">
        <f>IFERROR(VLOOKUP($A148,#REF!,COLUMN(G148)-2,FALSE),"")</f>
        <v/>
      </c>
      <c r="H148" s="36" t="str">
        <f>IFERROR(VLOOKUP($A148,#REF!,COLUMN(H148)-2,FALSE),"")</f>
        <v/>
      </c>
      <c r="I148" s="34" t="str">
        <f>IFERROR(VLOOKUP($A148,#REF!,COLUMN(I148)-2,FALSE),"")</f>
        <v/>
      </c>
      <c r="J148" s="35" t="str">
        <f>IFERROR(VLOOKUP($A148,#REF!,COLUMN(J148)-2,FALSE),"")</f>
        <v/>
      </c>
      <c r="K148" s="36" t="str">
        <f>IFERROR(VLOOKUP($A148,#REF!,COLUMN(K148)-2,FALSE),"")</f>
        <v/>
      </c>
      <c r="L148" s="34" t="str">
        <f>IFERROR(VLOOKUP($A148,#REF!,COLUMN(L148)-2,FALSE),"")</f>
        <v/>
      </c>
      <c r="M148" s="35" t="str">
        <f>IFERROR(VLOOKUP($A148,#REF!,COLUMN(M148)-2,FALSE),"")</f>
        <v/>
      </c>
      <c r="N148" s="36" t="str">
        <f>IFERROR(VLOOKUP($A148,#REF!,COLUMN(N148)-2,FALSE),"")</f>
        <v/>
      </c>
      <c r="O148" s="34" t="str">
        <f>IFERROR(VLOOKUP($A148,#REF!,COLUMN(O148)-2,FALSE),"")</f>
        <v/>
      </c>
      <c r="P148" s="35" t="str">
        <f>IFERROR(VLOOKUP($A148,#REF!,COLUMN(P148)-2,FALSE),"")</f>
        <v/>
      </c>
      <c r="Q148" s="35" t="str">
        <f>IFERROR(VLOOKUP($A148,#REF!,COLUMN(Q148)-2,FALSE),"")</f>
        <v/>
      </c>
      <c r="R148" s="35" t="str">
        <f>IFERROR(VLOOKUP($A148,#REF!,COLUMN(R148)-2,FALSE),"")</f>
        <v/>
      </c>
      <c r="S148" s="35" t="str">
        <f>IFERROR(VLOOKUP($A148,#REF!,COLUMN(S148)-2,FALSE),"")</f>
        <v/>
      </c>
      <c r="T148" s="35" t="str">
        <f>IFERROR(VLOOKUP($A148,#REF!,COLUMN(T148)-2,FALSE),"")</f>
        <v/>
      </c>
      <c r="U148" s="35" t="str">
        <f>IFERROR(VLOOKUP($A148,#REF!,COLUMN(U148)-2,FALSE),"")</f>
        <v/>
      </c>
      <c r="V148" s="35" t="str">
        <f>IFERROR(VLOOKUP($A148,#REF!,COLUMN(V148)-2,FALSE),"")</f>
        <v/>
      </c>
      <c r="W148" s="35" t="str">
        <f>IFERROR(VLOOKUP($A148,#REF!,COLUMN(W148)-2,FALSE),"")</f>
        <v/>
      </c>
      <c r="X148" s="35" t="str">
        <f>IFERROR(VLOOKUP($A148,#REF!,COLUMN(X148)-2,FALSE),"")</f>
        <v/>
      </c>
      <c r="Y148" s="35" t="str">
        <f>IFERROR(VLOOKUP($A148,#REF!,COLUMN(Y148)-2,FALSE),"")</f>
        <v/>
      </c>
      <c r="Z148" s="36" t="str">
        <f>IFERROR(VLOOKUP($A148,#REF!,COLUMN(Z148)-2,FALSE),"")</f>
        <v/>
      </c>
      <c r="AA148" s="33" t="str">
        <f>IFERROR(VLOOKUP($A148,#REF!,COLUMN(AA148)-2,FALSE),"")</f>
        <v/>
      </c>
      <c r="AB148" s="34" t="str">
        <f>IFERROR(VLOOKUP($A148,#REF!,COLUMN(AB148)-2,FALSE),"")</f>
        <v/>
      </c>
      <c r="AC148" s="32"/>
      <c r="AD148" s="32" t="s">
        <v>213</v>
      </c>
      <c r="AE148" s="32" t="str">
        <f>IFERROR(VLOOKUP($A148,#REF!,COLUMN(AE148)-2,FALSE),"")</f>
        <v/>
      </c>
      <c r="AF148" t="str">
        <f>IFERROR(VLOOKUP($A148,#REF!,32,FALSE),"")</f>
        <v/>
      </c>
      <c r="AG148" t="str">
        <f>IFERROR(VLOOKUP($A148,'[1]水分AB CHK'!$B$13:$I$123,6,FALSE),"")</f>
        <v/>
      </c>
    </row>
    <row r="149" spans="1:33" ht="39" customHeight="1">
      <c r="A149" s="56" t="s">
        <v>208</v>
      </c>
      <c r="B149" s="41" t="str">
        <f t="shared" si="48"/>
        <v>18</v>
      </c>
      <c r="C149" s="31" t="str">
        <f t="shared" si="47"/>
        <v>18新15</v>
      </c>
      <c r="D149" s="31"/>
      <c r="E149" s="32" t="str">
        <f>IFERROR(VLOOKUP($A149,#REF!,COLUMN(E149),FALSE),"")</f>
        <v/>
      </c>
      <c r="F149" s="34" t="str">
        <f>IFERROR(VLOOKUP($A149,#REF!,COLUMN(F149),FALSE),"")</f>
        <v/>
      </c>
      <c r="G149" s="35" t="str">
        <f>IFERROR(VLOOKUP($A149,#REF!,COLUMN(G149),FALSE),"")</f>
        <v/>
      </c>
      <c r="H149" s="36" t="str">
        <f>IFERROR(VLOOKUP($A149,#REF!,COLUMN(H149),FALSE),"")</f>
        <v/>
      </c>
      <c r="I149" s="34" t="str">
        <f>IFERROR(VLOOKUP($A149,#REF!,COLUMN(I149),FALSE),"")</f>
        <v/>
      </c>
      <c r="J149" s="35" t="str">
        <f>IFERROR(VLOOKUP($A149,#REF!,COLUMN(J149),FALSE),"")</f>
        <v/>
      </c>
      <c r="K149" s="36" t="str">
        <f>IFERROR(VLOOKUP($A149,#REF!,COLUMN(K149),FALSE),"")</f>
        <v/>
      </c>
      <c r="L149" s="34" t="str">
        <f>IFERROR(VLOOKUP($A149,#REF!,COLUMN(L149),FALSE),"")</f>
        <v/>
      </c>
      <c r="M149" s="35" t="str">
        <f>IFERROR(VLOOKUP($A149,#REF!,COLUMN(M149),FALSE),"")</f>
        <v/>
      </c>
      <c r="N149" s="36" t="str">
        <f>IFERROR(VLOOKUP($A149,#REF!,COLUMN(N149),FALSE),"")</f>
        <v/>
      </c>
      <c r="O149" s="34" t="str">
        <f>IFERROR(VLOOKUP($A149,#REF!,COLUMN(O149),FALSE),"")</f>
        <v/>
      </c>
      <c r="P149" s="35" t="str">
        <f>IFERROR(VLOOKUP($A149,#REF!,COLUMN(P149),FALSE),"")</f>
        <v/>
      </c>
      <c r="Q149" s="35" t="str">
        <f>IFERROR(VLOOKUP($A149,#REF!,COLUMN(Q149),FALSE),"")</f>
        <v/>
      </c>
      <c r="R149" s="35" t="str">
        <f>IFERROR(VLOOKUP($A149,#REF!,COLUMN(R149),FALSE),"")</f>
        <v/>
      </c>
      <c r="S149" s="35" t="str">
        <f>IFERROR(VLOOKUP($A149,#REF!,COLUMN(S149),FALSE),"")</f>
        <v/>
      </c>
      <c r="T149" s="35" t="str">
        <f>IFERROR(VLOOKUP($A149,#REF!,COLUMN(T149),FALSE),"")</f>
        <v/>
      </c>
      <c r="U149" s="35" t="str">
        <f>IFERROR(VLOOKUP($A149,#REF!,COLUMN(U149),FALSE),"")</f>
        <v/>
      </c>
      <c r="V149" s="35" t="str">
        <f>IFERROR(VLOOKUP($A149,#REF!,COLUMN(V149),FALSE),"")</f>
        <v/>
      </c>
      <c r="W149" s="35" t="str">
        <f>IFERROR(VLOOKUP($A149,#REF!,COLUMN(W149),FALSE),"")</f>
        <v/>
      </c>
      <c r="X149" s="35" t="str">
        <f>IFERROR(VLOOKUP($A149,#REF!,COLUMN(X149),FALSE),"")</f>
        <v/>
      </c>
      <c r="Y149" s="35" t="str">
        <f>IFERROR(VLOOKUP($A149,#REF!,COLUMN(Y149),FALSE),"")</f>
        <v/>
      </c>
      <c r="Z149" s="36" t="str">
        <f>IFERROR(VLOOKUP($A149,#REF!,COLUMN(Z149),FALSE),"")</f>
        <v/>
      </c>
      <c r="AA149" s="33" t="str">
        <f>IFERROR(VLOOKUP($A149,#REF!,COLUMN(AA149),FALSE),"")</f>
        <v/>
      </c>
      <c r="AB149" s="34" t="str">
        <f>IFERROR(VLOOKUP($A149,#REF!,COLUMN(AB149),FALSE),"")</f>
        <v/>
      </c>
      <c r="AC149" s="32"/>
      <c r="AD149" s="32" t="s">
        <v>213</v>
      </c>
      <c r="AE149" s="32" t="str">
        <f>IFERROR(VLOOKUP($A149,#REF!,COLUMN(AE149)-2,FALSE),"")</f>
        <v/>
      </c>
      <c r="AF149" t="str">
        <f>IFERROR(VLOOKUP($A149,#REF!,32,FALSE),"")</f>
        <v/>
      </c>
      <c r="AG149" t="str">
        <f>IFERROR(VLOOKUP($A149,'[1]水分AB CHK'!$B$13:$I$123,6,FALSE),"")</f>
        <v/>
      </c>
    </row>
    <row r="150" spans="1:33" ht="39" customHeight="1">
      <c r="A150" s="56" t="s">
        <v>142</v>
      </c>
      <c r="B150" s="41" t="str">
        <f t="shared" si="48"/>
        <v>18</v>
      </c>
      <c r="C150" s="31" t="str">
        <f t="shared" si="47"/>
        <v>18新15</v>
      </c>
      <c r="D150" s="31"/>
      <c r="E150" s="32" t="str">
        <f>IFERROR(VLOOKUP($A150,#REF!,COLUMN(E150),FALSE),"")</f>
        <v/>
      </c>
      <c r="F150" s="34" t="str">
        <f t="shared" ref="F150:AB150" si="52">F149</f>
        <v/>
      </c>
      <c r="G150" s="35" t="str">
        <f t="shared" si="52"/>
        <v/>
      </c>
      <c r="H150" s="36" t="str">
        <f t="shared" si="52"/>
        <v/>
      </c>
      <c r="I150" s="34" t="str">
        <f t="shared" si="52"/>
        <v/>
      </c>
      <c r="J150" s="35" t="str">
        <f t="shared" si="52"/>
        <v/>
      </c>
      <c r="K150" s="36" t="str">
        <f t="shared" si="52"/>
        <v/>
      </c>
      <c r="L150" s="34" t="str">
        <f t="shared" si="52"/>
        <v/>
      </c>
      <c r="M150" s="35" t="str">
        <f t="shared" si="52"/>
        <v/>
      </c>
      <c r="N150" s="36" t="str">
        <f t="shared" si="52"/>
        <v/>
      </c>
      <c r="O150" s="34" t="str">
        <f t="shared" si="52"/>
        <v/>
      </c>
      <c r="P150" s="35" t="str">
        <f t="shared" si="52"/>
        <v/>
      </c>
      <c r="Q150" s="35" t="str">
        <f t="shared" si="52"/>
        <v/>
      </c>
      <c r="R150" s="35" t="str">
        <f t="shared" si="52"/>
        <v/>
      </c>
      <c r="S150" s="35" t="str">
        <f t="shared" si="52"/>
        <v/>
      </c>
      <c r="T150" s="35" t="str">
        <f t="shared" si="52"/>
        <v/>
      </c>
      <c r="U150" s="35" t="str">
        <f t="shared" si="52"/>
        <v/>
      </c>
      <c r="V150" s="35" t="str">
        <f t="shared" si="52"/>
        <v/>
      </c>
      <c r="W150" s="35" t="str">
        <f t="shared" si="52"/>
        <v/>
      </c>
      <c r="X150" s="35" t="str">
        <f t="shared" si="52"/>
        <v/>
      </c>
      <c r="Y150" s="35" t="str">
        <f t="shared" si="52"/>
        <v/>
      </c>
      <c r="Z150" s="36" t="str">
        <f t="shared" si="52"/>
        <v/>
      </c>
      <c r="AA150" s="33" t="str">
        <f t="shared" si="52"/>
        <v/>
      </c>
      <c r="AB150" s="34" t="str">
        <f t="shared" si="52"/>
        <v/>
      </c>
      <c r="AC150" s="32"/>
      <c r="AD150" s="32" t="s">
        <v>215</v>
      </c>
      <c r="AE150" s="32" t="str">
        <f>IFERROR(VLOOKUP($A150,#REF!,31,FALSE),"")</f>
        <v/>
      </c>
      <c r="AF150" t="str">
        <f>IFERROR(VLOOKUP($A150,#REF!,32,FALSE),"")</f>
        <v/>
      </c>
      <c r="AG150" t="str">
        <f>IFERROR(VLOOKUP($A150,'[1]水分AB CHK'!$B$13:$I$123,6,FALSE),"")</f>
        <v/>
      </c>
    </row>
    <row r="151" spans="1:33" ht="39" customHeight="1">
      <c r="A151" s="56"/>
      <c r="B151" s="41" t="str">
        <f t="shared" si="48"/>
        <v/>
      </c>
      <c r="C151" s="31" t="str">
        <f t="shared" si="47"/>
        <v/>
      </c>
      <c r="D151" s="31"/>
      <c r="E151" s="32" t="str">
        <f>IFERROR(VLOOKUP($A151,#REF!,COLUMN(E151),FALSE),"")</f>
        <v/>
      </c>
      <c r="F151" s="34" t="str">
        <f t="shared" ref="F151:AB151" si="53">IF(F150=FALSE,F149,"")</f>
        <v/>
      </c>
      <c r="G151" s="35" t="str">
        <f t="shared" si="53"/>
        <v/>
      </c>
      <c r="H151" s="36" t="str">
        <f t="shared" si="53"/>
        <v/>
      </c>
      <c r="I151" s="34" t="str">
        <f t="shared" si="53"/>
        <v/>
      </c>
      <c r="J151" s="35" t="str">
        <f t="shared" si="53"/>
        <v/>
      </c>
      <c r="K151" s="36" t="str">
        <f t="shared" si="53"/>
        <v/>
      </c>
      <c r="L151" s="34" t="str">
        <f t="shared" si="53"/>
        <v/>
      </c>
      <c r="M151" s="35" t="str">
        <f t="shared" si="53"/>
        <v/>
      </c>
      <c r="N151" s="36" t="str">
        <f t="shared" si="53"/>
        <v/>
      </c>
      <c r="O151" s="34" t="str">
        <f t="shared" si="53"/>
        <v/>
      </c>
      <c r="P151" s="35" t="str">
        <f t="shared" si="53"/>
        <v/>
      </c>
      <c r="Q151" s="35" t="str">
        <f t="shared" si="53"/>
        <v/>
      </c>
      <c r="R151" s="35" t="str">
        <f t="shared" si="53"/>
        <v/>
      </c>
      <c r="S151" s="35" t="str">
        <f t="shared" si="53"/>
        <v/>
      </c>
      <c r="T151" s="35" t="str">
        <f t="shared" si="53"/>
        <v/>
      </c>
      <c r="U151" s="35" t="str">
        <f t="shared" si="53"/>
        <v/>
      </c>
      <c r="V151" s="35" t="str">
        <f t="shared" si="53"/>
        <v/>
      </c>
      <c r="W151" s="35" t="str">
        <f t="shared" si="53"/>
        <v/>
      </c>
      <c r="X151" s="35" t="str">
        <f t="shared" si="53"/>
        <v/>
      </c>
      <c r="Y151" s="35" t="str">
        <f t="shared" si="53"/>
        <v/>
      </c>
      <c r="Z151" s="36" t="str">
        <f t="shared" si="53"/>
        <v/>
      </c>
      <c r="AA151" s="33" t="str">
        <f t="shared" si="53"/>
        <v/>
      </c>
      <c r="AB151" s="34" t="str">
        <f t="shared" si="53"/>
        <v/>
      </c>
      <c r="AC151" s="32"/>
      <c r="AD151" s="32" t="s">
        <v>213</v>
      </c>
      <c r="AE151" s="32" t="str">
        <f>IFERROR(VLOOKUP($A151,#REF!,31,FALSE),"")</f>
        <v/>
      </c>
      <c r="AF151" t="str">
        <f>IFERROR(VLOOKUP($A151,#REF!,32,FALSE),"")</f>
        <v/>
      </c>
      <c r="AG151" t="str">
        <f>IFERROR(VLOOKUP($A151,'[1]水分AB CHK'!$B$13:$I$123,6,FALSE),"")</f>
        <v/>
      </c>
    </row>
    <row r="152" spans="1:33" ht="39" customHeight="1">
      <c r="A152" s="56"/>
      <c r="B152" s="41" t="str">
        <f t="shared" si="48"/>
        <v/>
      </c>
      <c r="C152" s="31" t="str">
        <f t="shared" si="47"/>
        <v/>
      </c>
      <c r="D152" s="31"/>
      <c r="E152" s="32" t="str">
        <f>IFERROR(VLOOKUP($A152,#REF!,COLUMN(E152),FALSE),"")</f>
        <v/>
      </c>
      <c r="F152" s="34" t="str">
        <f>IFERROR(VLOOKUP($A152,#REF!,COLUMN(F152)-2,FALSE),"")</f>
        <v/>
      </c>
      <c r="G152" s="35" t="str">
        <f>IFERROR(VLOOKUP($A152,#REF!,COLUMN(G152)-2,FALSE),"")</f>
        <v/>
      </c>
      <c r="H152" s="36" t="str">
        <f>IFERROR(VLOOKUP($A152,#REF!,COLUMN(H152)-2,FALSE),"")</f>
        <v/>
      </c>
      <c r="I152" s="34" t="str">
        <f>IFERROR(VLOOKUP($A152,#REF!,COLUMN(I152)-2,FALSE),"")</f>
        <v/>
      </c>
      <c r="J152" s="35" t="str">
        <f>IFERROR(VLOOKUP($A152,#REF!,COLUMN(J152)-2,FALSE),"")</f>
        <v/>
      </c>
      <c r="K152" s="36" t="str">
        <f>IFERROR(VLOOKUP($A152,#REF!,COLUMN(K152)-2,FALSE),"")</f>
        <v/>
      </c>
      <c r="L152" s="34" t="str">
        <f>IFERROR(VLOOKUP($A152,#REF!,COLUMN(L152)-2,FALSE),"")</f>
        <v/>
      </c>
      <c r="M152" s="35" t="str">
        <f>IFERROR(VLOOKUP($A152,#REF!,COLUMN(M152)-2,FALSE),"")</f>
        <v/>
      </c>
      <c r="N152" s="36" t="str">
        <f>IFERROR(VLOOKUP($A152,#REF!,COLUMN(N152)-2,FALSE),"")</f>
        <v/>
      </c>
      <c r="O152" s="34" t="str">
        <f>IFERROR(VLOOKUP($A152,#REF!,COLUMN(O152)-2,FALSE),"")</f>
        <v/>
      </c>
      <c r="P152" s="35" t="str">
        <f>IFERROR(VLOOKUP($A152,#REF!,COLUMN(P152)-2,FALSE),"")</f>
        <v/>
      </c>
      <c r="Q152" s="35" t="str">
        <f>IFERROR(VLOOKUP($A152,#REF!,COLUMN(Q152)-2,FALSE),"")</f>
        <v/>
      </c>
      <c r="R152" s="35" t="str">
        <f>IFERROR(VLOOKUP($A152,#REF!,COLUMN(R152)-2,FALSE),"")</f>
        <v/>
      </c>
      <c r="S152" s="35" t="str">
        <f>IFERROR(VLOOKUP($A152,#REF!,COLUMN(S152)-2,FALSE),"")</f>
        <v/>
      </c>
      <c r="T152" s="35" t="str">
        <f>IFERROR(VLOOKUP($A152,#REF!,COLUMN(T152)-2,FALSE),"")</f>
        <v/>
      </c>
      <c r="U152" s="35" t="str">
        <f>IFERROR(VLOOKUP($A152,#REF!,COLUMN(U152)-2,FALSE),"")</f>
        <v/>
      </c>
      <c r="V152" s="35" t="str">
        <f>IFERROR(VLOOKUP($A152,#REF!,COLUMN(V152)-2,FALSE),"")</f>
        <v/>
      </c>
      <c r="W152" s="35" t="str">
        <f>IFERROR(VLOOKUP($A152,#REF!,COLUMN(W152)-2,FALSE),"")</f>
        <v/>
      </c>
      <c r="X152" s="35" t="str">
        <f>IFERROR(VLOOKUP($A152,#REF!,COLUMN(X152)-2,FALSE),"")</f>
        <v/>
      </c>
      <c r="Y152" s="35" t="str">
        <f>IFERROR(VLOOKUP($A152,#REF!,COLUMN(Y152)-2,FALSE),"")</f>
        <v/>
      </c>
      <c r="Z152" s="36" t="str">
        <f>IFERROR(VLOOKUP($A152,#REF!,COLUMN(Z152)-2,FALSE),"")</f>
        <v/>
      </c>
      <c r="AA152" s="33" t="str">
        <f>IFERROR(VLOOKUP($A152,#REF!,COLUMN(AA152)-2,FALSE),"")</f>
        <v/>
      </c>
      <c r="AB152" s="34" t="str">
        <f>IFERROR(VLOOKUP($A152,#REF!,COLUMN(AB152)-2,FALSE),"")</f>
        <v/>
      </c>
      <c r="AC152" s="32"/>
      <c r="AD152" s="32" t="s">
        <v>213</v>
      </c>
      <c r="AE152" s="32" t="str">
        <f>IFERROR(VLOOKUP($A152,#REF!,COLUMN(AE152)-2,FALSE),"")</f>
        <v/>
      </c>
      <c r="AF152" t="str">
        <f>IFERROR(VLOOKUP($A152,#REF!,32,FALSE),"")</f>
        <v/>
      </c>
      <c r="AG152" t="str">
        <f>IFERROR(VLOOKUP($A152,'[1]水分AB CHK'!$B$13:$I$123,6,FALSE),"")</f>
        <v/>
      </c>
    </row>
    <row r="153" spans="1:33" s="73" customFormat="1" ht="39" customHeight="1">
      <c r="A153" s="74"/>
      <c r="B153" s="75"/>
      <c r="C153" s="74"/>
      <c r="D153" s="74"/>
      <c r="E153" s="76"/>
      <c r="F153" s="78"/>
      <c r="G153" s="79"/>
      <c r="H153" s="80"/>
      <c r="I153" s="78"/>
      <c r="J153" s="79"/>
      <c r="K153" s="80"/>
      <c r="L153" s="78"/>
      <c r="M153" s="79"/>
      <c r="N153" s="80"/>
      <c r="O153" s="78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80"/>
      <c r="AA153" s="77"/>
      <c r="AB153" s="78"/>
      <c r="AC153" s="76"/>
      <c r="AD153" s="76"/>
      <c r="AE153" s="76"/>
      <c r="AF153" s="73" t="str">
        <f>IFERROR(VLOOKUP($A153,#REF!,36,FALSE),"")</f>
        <v/>
      </c>
      <c r="AG153" s="73" t="str">
        <f>IFERROR(VLOOKUP($A153,'[1]水分AB CHK'!$B$13:$I$123,6,FALSE),"")</f>
        <v/>
      </c>
    </row>
    <row r="154" spans="1:33" ht="39" customHeight="1">
      <c r="A154" s="56"/>
      <c r="B154" s="41"/>
      <c r="C154" s="31"/>
      <c r="D154" s="31"/>
      <c r="E154" s="32"/>
      <c r="F154" s="34"/>
      <c r="G154" s="35"/>
      <c r="H154" s="36"/>
      <c r="I154" s="34"/>
      <c r="J154" s="35"/>
      <c r="K154" s="36"/>
      <c r="L154" s="34"/>
      <c r="M154" s="35"/>
      <c r="N154" s="36"/>
      <c r="O154" s="34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6"/>
      <c r="AA154" s="33"/>
      <c r="AB154" s="34"/>
      <c r="AC154" s="32"/>
      <c r="AD154" s="32"/>
      <c r="AE154" s="32"/>
      <c r="AF154" t="str">
        <f>IFERROR(VLOOKUP($A154,#REF!,36,FALSE),"")</f>
        <v/>
      </c>
      <c r="AG154" t="str">
        <f>IFERROR(VLOOKUP($A154,'[1]水分AB CHK'!$B$13:$I$123,6,FALSE),"")</f>
        <v/>
      </c>
    </row>
    <row r="155" spans="1:33" ht="39" customHeight="1">
      <c r="A155" s="56"/>
      <c r="B155" s="41"/>
      <c r="C155" s="31"/>
      <c r="D155" s="31"/>
      <c r="E155" s="32"/>
      <c r="F155" s="34"/>
      <c r="G155" s="35"/>
      <c r="H155" s="36"/>
      <c r="I155" s="34"/>
      <c r="J155" s="35"/>
      <c r="K155" s="36"/>
      <c r="L155" s="34"/>
      <c r="M155" s="35"/>
      <c r="N155" s="36"/>
      <c r="O155" s="34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6"/>
      <c r="AA155" s="33"/>
      <c r="AB155" s="34"/>
      <c r="AC155" s="32"/>
      <c r="AD155" s="32"/>
      <c r="AE155" s="32"/>
      <c r="AF155" t="str">
        <f>IFERROR(VLOOKUP($A155,#REF!,36,FALSE),"")</f>
        <v/>
      </c>
      <c r="AG155" t="str">
        <f>IFERROR(VLOOKUP($A155,'[1]水分AB CHK'!$B$13:$I$123,6,FALSE),"")</f>
        <v/>
      </c>
    </row>
    <row r="156" spans="1:33" ht="39" customHeight="1">
      <c r="A156" s="56"/>
      <c r="B156" s="41"/>
      <c r="C156" s="31"/>
      <c r="D156" s="31"/>
      <c r="E156" s="32"/>
      <c r="F156" s="34"/>
      <c r="G156" s="35"/>
      <c r="H156" s="36"/>
      <c r="I156" s="34"/>
      <c r="J156" s="35"/>
      <c r="K156" s="36"/>
      <c r="L156" s="34"/>
      <c r="M156" s="35"/>
      <c r="N156" s="36"/>
      <c r="O156" s="34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/>
      <c r="AA156" s="33"/>
      <c r="AB156" s="34"/>
      <c r="AC156" s="32"/>
      <c r="AD156" s="32"/>
      <c r="AE156" s="32"/>
      <c r="AF156" t="str">
        <f>IFERROR(VLOOKUP($A156,#REF!,36,FALSE),"")</f>
        <v/>
      </c>
      <c r="AG156" t="str">
        <f>IFERROR(VLOOKUP($A156,'[1]水分AB CHK'!$B$13:$I$123,6,FALSE),"")</f>
        <v/>
      </c>
    </row>
    <row r="157" spans="1:33" ht="39" customHeight="1">
      <c r="A157" s="56"/>
      <c r="B157" s="41"/>
      <c r="C157" s="31"/>
      <c r="D157" s="31"/>
      <c r="E157" s="32"/>
      <c r="F157" s="34"/>
      <c r="G157" s="35"/>
      <c r="H157" s="36"/>
      <c r="I157" s="34"/>
      <c r="J157" s="35"/>
      <c r="K157" s="36"/>
      <c r="L157" s="34"/>
      <c r="M157" s="35"/>
      <c r="N157" s="36"/>
      <c r="O157" s="34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6"/>
      <c r="AA157" s="33"/>
      <c r="AB157" s="34"/>
      <c r="AC157" s="32"/>
      <c r="AD157" s="32"/>
      <c r="AE157" s="32"/>
      <c r="AF157" t="str">
        <f>IFERROR(VLOOKUP($A157,#REF!,36,FALSE),"")</f>
        <v/>
      </c>
      <c r="AG157" t="str">
        <f>IFERROR(VLOOKUP($A157,'[1]水分AB CHK'!$B$13:$I$123,6,FALSE),"")</f>
        <v/>
      </c>
    </row>
    <row r="158" spans="1:33" ht="39" customHeight="1">
      <c r="A158" s="56"/>
      <c r="B158" s="41"/>
      <c r="C158" s="31"/>
      <c r="D158" s="31"/>
      <c r="E158" s="37"/>
      <c r="F158" s="34"/>
      <c r="G158" s="35"/>
      <c r="H158" s="36"/>
      <c r="I158" s="34"/>
      <c r="J158" s="35"/>
      <c r="K158" s="36"/>
      <c r="L158" s="34"/>
      <c r="M158" s="35"/>
      <c r="N158" s="36"/>
      <c r="O158" s="34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6"/>
      <c r="AA158" s="33"/>
      <c r="AB158" s="34"/>
      <c r="AC158" s="32"/>
      <c r="AD158" s="32"/>
      <c r="AE158" s="32"/>
      <c r="AF158" t="str">
        <f>IFERROR(VLOOKUP($A158,#REF!,36,FALSE),"")</f>
        <v/>
      </c>
      <c r="AG158" t="str">
        <f>IFERROR(VLOOKUP($A158,'[1]水分AB CHK'!$B$13:$I$123,6,FALSE),"")</f>
        <v/>
      </c>
    </row>
    <row r="159" spans="1:33" ht="39" customHeight="1">
      <c r="A159" s="56"/>
      <c r="B159" s="41"/>
      <c r="C159" s="31"/>
      <c r="D159" s="31"/>
      <c r="E159" s="32"/>
      <c r="F159" s="34"/>
      <c r="G159" s="35"/>
      <c r="H159" s="36"/>
      <c r="I159" s="34"/>
      <c r="J159" s="35"/>
      <c r="K159" s="36"/>
      <c r="L159" s="34"/>
      <c r="M159" s="35"/>
      <c r="N159" s="36"/>
      <c r="O159" s="34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6"/>
      <c r="AA159" s="33"/>
      <c r="AB159" s="34"/>
      <c r="AC159" s="32"/>
      <c r="AD159" s="32"/>
      <c r="AE159" s="32"/>
      <c r="AF159" t="str">
        <f>IFERROR(VLOOKUP($A159,#REF!,36,FALSE),"")</f>
        <v/>
      </c>
      <c r="AG159" t="str">
        <f>IFERROR(VLOOKUP($A159,'[1]水分AB CHK'!$B$13:$I$123,6,FALSE),"")</f>
        <v/>
      </c>
    </row>
    <row r="160" spans="1:33" ht="39" customHeight="1">
      <c r="A160" s="56"/>
      <c r="B160" s="41"/>
      <c r="C160" s="31"/>
      <c r="D160" s="31"/>
      <c r="E160" s="32"/>
      <c r="F160" s="34"/>
      <c r="G160" s="35"/>
      <c r="H160" s="36"/>
      <c r="I160" s="34"/>
      <c r="J160" s="35"/>
      <c r="K160" s="36"/>
      <c r="L160" s="34"/>
      <c r="M160" s="35"/>
      <c r="N160" s="36"/>
      <c r="O160" s="34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6"/>
      <c r="AA160" s="33"/>
      <c r="AB160" s="34"/>
      <c r="AC160" s="32"/>
      <c r="AD160" s="32"/>
      <c r="AE160" s="32"/>
      <c r="AF160" t="str">
        <f>IFERROR(VLOOKUP($A160,#REF!,36,FALSE),"")</f>
        <v/>
      </c>
      <c r="AG160" t="str">
        <f>IFERROR(VLOOKUP($A160,'[1]水分AB CHK'!$B$13:$I$123,6,FALSE),"")</f>
        <v/>
      </c>
    </row>
    <row r="161" spans="1:33" ht="39" customHeight="1">
      <c r="A161" s="56"/>
      <c r="B161" s="41"/>
      <c r="C161" s="31"/>
      <c r="D161" s="31"/>
      <c r="E161" s="32"/>
      <c r="F161" s="34"/>
      <c r="G161" s="35"/>
      <c r="H161" s="36"/>
      <c r="I161" s="34"/>
      <c r="J161" s="35"/>
      <c r="K161" s="36"/>
      <c r="L161" s="34"/>
      <c r="M161" s="35"/>
      <c r="N161" s="36"/>
      <c r="O161" s="34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6"/>
      <c r="AA161" s="33"/>
      <c r="AB161" s="34"/>
      <c r="AC161" s="32"/>
      <c r="AD161" s="32"/>
      <c r="AE161" s="32"/>
      <c r="AF161" t="str">
        <f>IFERROR(VLOOKUP($A161,#REF!,36,FALSE),"")</f>
        <v/>
      </c>
      <c r="AG161" t="str">
        <f>IFERROR(VLOOKUP($A161,'[1]水分AB CHK'!$B$13:$I$123,6,FALSE),"")</f>
        <v/>
      </c>
    </row>
    <row r="162" spans="1:33" ht="39" customHeight="1">
      <c r="A162" s="56"/>
      <c r="B162" s="41"/>
      <c r="C162" s="31"/>
      <c r="D162" s="31"/>
      <c r="E162" s="32"/>
      <c r="F162" s="34"/>
      <c r="G162" s="35"/>
      <c r="H162" s="36"/>
      <c r="I162" s="34"/>
      <c r="J162" s="35"/>
      <c r="K162" s="36"/>
      <c r="L162" s="34"/>
      <c r="M162" s="35"/>
      <c r="N162" s="36"/>
      <c r="O162" s="34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6"/>
      <c r="AA162" s="33"/>
      <c r="AB162" s="34"/>
      <c r="AC162" s="32"/>
      <c r="AD162" s="32"/>
      <c r="AE162" s="32"/>
      <c r="AF162" t="str">
        <f>IFERROR(VLOOKUP($A162,#REF!,36,FALSE),"")</f>
        <v/>
      </c>
      <c r="AG162" t="str">
        <f>IFERROR(VLOOKUP($A162,'[1]水分AB CHK'!$B$13:$I$123,6,FALSE),"")</f>
        <v/>
      </c>
    </row>
    <row r="163" spans="1:33" ht="39" customHeight="1">
      <c r="A163" s="56"/>
      <c r="B163" s="41"/>
      <c r="C163" s="31"/>
      <c r="D163" s="31"/>
      <c r="E163" s="37"/>
      <c r="F163" s="34"/>
      <c r="G163" s="35"/>
      <c r="H163" s="36"/>
      <c r="I163" s="34"/>
      <c r="J163" s="35"/>
      <c r="K163" s="36"/>
      <c r="L163" s="34"/>
      <c r="M163" s="35"/>
      <c r="N163" s="36"/>
      <c r="O163" s="34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6"/>
      <c r="AA163" s="33"/>
      <c r="AB163" s="34"/>
      <c r="AC163" s="32"/>
      <c r="AD163" s="32"/>
      <c r="AE163" s="32"/>
      <c r="AF163" t="str">
        <f>IFERROR(VLOOKUP($A163,#REF!,36,FALSE),"")</f>
        <v/>
      </c>
      <c r="AG163" t="str">
        <f>IFERROR(VLOOKUP($A163,'[1]水分AB CHK'!$B$13:$I$123,6,FALSE),"")</f>
        <v/>
      </c>
    </row>
    <row r="164" spans="1:33" ht="39" customHeight="1">
      <c r="A164" s="56"/>
      <c r="B164" s="41"/>
      <c r="C164" s="31"/>
      <c r="D164" s="31"/>
      <c r="E164" s="32"/>
      <c r="F164" s="34"/>
      <c r="G164" s="35"/>
      <c r="H164" s="36"/>
      <c r="I164" s="34"/>
      <c r="J164" s="35"/>
      <c r="K164" s="36"/>
      <c r="L164" s="34"/>
      <c r="M164" s="35"/>
      <c r="N164" s="36"/>
      <c r="O164" s="34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6"/>
      <c r="AA164" s="33"/>
      <c r="AB164" s="34"/>
      <c r="AC164" s="32"/>
      <c r="AD164" s="32"/>
      <c r="AE164" s="32"/>
      <c r="AF164" t="str">
        <f>IFERROR(VLOOKUP($A164,#REF!,36,FALSE),"")</f>
        <v/>
      </c>
      <c r="AG164" t="str">
        <f>IFERROR(VLOOKUP($A164,'[1]水分AB CHK'!$B$13:$I$123,6,FALSE),"")</f>
        <v/>
      </c>
    </row>
    <row r="165" spans="1:33" ht="39" customHeight="1">
      <c r="A165" s="56"/>
      <c r="B165" s="41"/>
      <c r="C165" s="31"/>
      <c r="D165" s="31"/>
      <c r="E165" s="32"/>
      <c r="F165" s="34"/>
      <c r="G165" s="35"/>
      <c r="H165" s="36"/>
      <c r="I165" s="34"/>
      <c r="J165" s="35"/>
      <c r="K165" s="36"/>
      <c r="L165" s="34"/>
      <c r="M165" s="35"/>
      <c r="N165" s="36"/>
      <c r="O165" s="34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6"/>
      <c r="AA165" s="33"/>
      <c r="AB165" s="34"/>
      <c r="AC165" s="32"/>
      <c r="AD165" s="32"/>
      <c r="AE165" s="32"/>
      <c r="AF165" t="str">
        <f>IFERROR(VLOOKUP($A165,#REF!,36,FALSE),"")</f>
        <v/>
      </c>
      <c r="AG165" t="str">
        <f>IFERROR(VLOOKUP($A165,'[1]水分AB CHK'!$B$13:$I$123,6,FALSE),"")</f>
        <v/>
      </c>
    </row>
    <row r="166" spans="1:33" ht="39" customHeight="1">
      <c r="A166" s="56"/>
      <c r="B166" s="41"/>
      <c r="C166" s="31"/>
      <c r="D166" s="31"/>
      <c r="E166" s="32"/>
      <c r="F166" s="34"/>
      <c r="G166" s="35"/>
      <c r="H166" s="36"/>
      <c r="I166" s="34"/>
      <c r="J166" s="35"/>
      <c r="K166" s="36"/>
      <c r="L166" s="34"/>
      <c r="M166" s="35"/>
      <c r="N166" s="36"/>
      <c r="O166" s="34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6"/>
      <c r="AA166" s="33"/>
      <c r="AB166" s="34"/>
      <c r="AC166" s="32"/>
      <c r="AD166" s="32"/>
      <c r="AE166" s="32"/>
      <c r="AF166" t="str">
        <f>IFERROR(VLOOKUP($A166,#REF!,36,FALSE),"")</f>
        <v/>
      </c>
      <c r="AG166" t="str">
        <f>IFERROR(VLOOKUP($A166,'[1]水分AB CHK'!$B$13:$I$123,6,FALSE),"")</f>
        <v/>
      </c>
    </row>
    <row r="167" spans="1:33" ht="39" customHeight="1">
      <c r="A167" s="56"/>
      <c r="B167" s="41"/>
      <c r="C167" s="31"/>
      <c r="D167" s="31"/>
      <c r="E167" s="32"/>
      <c r="F167" s="34"/>
      <c r="G167" s="35"/>
      <c r="H167" s="36"/>
      <c r="I167" s="34"/>
      <c r="J167" s="35"/>
      <c r="K167" s="36"/>
      <c r="L167" s="34"/>
      <c r="M167" s="35"/>
      <c r="N167" s="36"/>
      <c r="O167" s="34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6"/>
      <c r="AA167" s="33"/>
      <c r="AB167" s="34"/>
      <c r="AC167" s="32"/>
      <c r="AD167" s="32"/>
      <c r="AE167" s="32"/>
      <c r="AF167" t="str">
        <f>IFERROR(VLOOKUP($A167,#REF!,36,FALSE),"")</f>
        <v/>
      </c>
      <c r="AG167" t="str">
        <f>IFERROR(VLOOKUP($A167,'[1]水分AB CHK'!$B$13:$I$123,6,FALSE),"")</f>
        <v/>
      </c>
    </row>
    <row r="168" spans="1:33" ht="39" customHeight="1">
      <c r="A168" s="56"/>
      <c r="B168" s="41"/>
      <c r="C168" s="31"/>
      <c r="D168" s="31"/>
      <c r="E168" s="32"/>
      <c r="F168" s="34"/>
      <c r="G168" s="35"/>
      <c r="H168" s="36"/>
      <c r="I168" s="34"/>
      <c r="J168" s="35"/>
      <c r="K168" s="36"/>
      <c r="L168" s="34"/>
      <c r="M168" s="35"/>
      <c r="N168" s="36"/>
      <c r="O168" s="34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6"/>
      <c r="AA168" s="33"/>
      <c r="AB168" s="34"/>
      <c r="AC168" s="32"/>
      <c r="AD168" s="32"/>
      <c r="AE168" s="32"/>
      <c r="AF168" t="str">
        <f>IFERROR(VLOOKUP($A168,#REF!,36,FALSE),"")</f>
        <v/>
      </c>
      <c r="AG168" t="str">
        <f>IFERROR(VLOOKUP($A168,'[1]水分AB CHK'!$B$13:$I$123,6,FALSE),"")</f>
        <v/>
      </c>
    </row>
    <row r="169" spans="1:33" ht="39" customHeight="1">
      <c r="A169" s="56"/>
      <c r="B169" s="41"/>
      <c r="C169" s="31"/>
      <c r="D169" s="31"/>
      <c r="E169" s="32"/>
      <c r="F169" s="34"/>
      <c r="G169" s="35"/>
      <c r="H169" s="36"/>
      <c r="I169" s="34"/>
      <c r="J169" s="35"/>
      <c r="K169" s="36"/>
      <c r="L169" s="34"/>
      <c r="M169" s="35"/>
      <c r="N169" s="36"/>
      <c r="O169" s="34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6"/>
      <c r="AA169" s="33"/>
      <c r="AB169" s="34"/>
      <c r="AC169" s="32"/>
      <c r="AD169" s="32"/>
      <c r="AE169" s="32"/>
      <c r="AF169" t="str">
        <f>IFERROR(VLOOKUP($A169,#REF!,36,FALSE),"")</f>
        <v/>
      </c>
      <c r="AG169" t="str">
        <f>IFERROR(VLOOKUP($A169,'[1]水分AB CHK'!$B$13:$I$123,6,FALSE),"")</f>
        <v/>
      </c>
    </row>
    <row r="170" spans="1:33" ht="39" customHeight="1">
      <c r="A170" s="56"/>
      <c r="B170" s="41"/>
      <c r="C170" s="31"/>
      <c r="D170" s="31"/>
      <c r="E170" s="32"/>
      <c r="F170" s="34"/>
      <c r="G170" s="35"/>
      <c r="H170" s="36"/>
      <c r="I170" s="34"/>
      <c r="J170" s="35"/>
      <c r="K170" s="36"/>
      <c r="L170" s="34"/>
      <c r="M170" s="35"/>
      <c r="N170" s="36"/>
      <c r="O170" s="34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6"/>
      <c r="AA170" s="33"/>
      <c r="AB170" s="34"/>
      <c r="AC170" s="32"/>
      <c r="AD170" s="32"/>
      <c r="AE170" s="32"/>
      <c r="AF170" t="str">
        <f>IFERROR(VLOOKUP($A170,#REF!,36,FALSE),"")</f>
        <v/>
      </c>
      <c r="AG170" t="str">
        <f>IFERROR(VLOOKUP($A170,'[1]水分AB CHK'!$B$13:$I$123,6,FALSE),"")</f>
        <v/>
      </c>
    </row>
    <row r="171" spans="1:33" ht="39" customHeight="1">
      <c r="A171" s="56"/>
      <c r="B171" s="41"/>
      <c r="C171" s="31"/>
      <c r="D171" s="31"/>
      <c r="E171" s="32"/>
      <c r="F171" s="34"/>
      <c r="G171" s="35"/>
      <c r="H171" s="36"/>
      <c r="I171" s="34"/>
      <c r="J171" s="35"/>
      <c r="K171" s="36"/>
      <c r="L171" s="34"/>
      <c r="M171" s="35"/>
      <c r="N171" s="36"/>
      <c r="O171" s="34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6"/>
      <c r="AA171" s="33"/>
      <c r="AB171" s="34"/>
      <c r="AC171" s="32"/>
      <c r="AD171" s="32"/>
      <c r="AE171" s="32"/>
      <c r="AF171" t="str">
        <f>IFERROR(VLOOKUP($A171,#REF!,36,FALSE),"")</f>
        <v/>
      </c>
      <c r="AG171" t="str">
        <f>IFERROR(VLOOKUP($A171,'[1]水分AB CHK'!$B$13:$I$123,6,FALSE),"")</f>
        <v/>
      </c>
    </row>
    <row r="172" spans="1:33" ht="39" customHeight="1">
      <c r="A172" s="56"/>
      <c r="B172" s="41"/>
      <c r="C172" s="31"/>
      <c r="D172" s="31"/>
      <c r="E172" s="32"/>
      <c r="F172" s="34"/>
      <c r="G172" s="35"/>
      <c r="H172" s="36"/>
      <c r="I172" s="34"/>
      <c r="J172" s="35"/>
      <c r="K172" s="36"/>
      <c r="L172" s="34"/>
      <c r="M172" s="35"/>
      <c r="N172" s="36"/>
      <c r="O172" s="34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6"/>
      <c r="AA172" s="33"/>
      <c r="AB172" s="34"/>
      <c r="AC172" s="32"/>
      <c r="AD172" s="32"/>
      <c r="AE172" s="32"/>
      <c r="AF172" t="str">
        <f>IFERROR(VLOOKUP($A172,#REF!,36,FALSE),"")</f>
        <v/>
      </c>
      <c r="AG172" t="str">
        <f>IFERROR(VLOOKUP($A172,'[1]水分AB CHK'!$B$13:$I$123,6,FALSE),"")</f>
        <v/>
      </c>
    </row>
    <row r="173" spans="1:33" ht="39" customHeight="1">
      <c r="A173" s="56"/>
      <c r="B173" s="41"/>
      <c r="C173" s="31"/>
      <c r="D173" s="31"/>
      <c r="E173" s="32"/>
      <c r="F173" s="34"/>
      <c r="G173" s="35"/>
      <c r="H173" s="36"/>
      <c r="I173" s="34"/>
      <c r="J173" s="35"/>
      <c r="K173" s="36"/>
      <c r="L173" s="34"/>
      <c r="M173" s="35"/>
      <c r="N173" s="36"/>
      <c r="O173" s="34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6"/>
      <c r="AA173" s="33"/>
      <c r="AB173" s="34"/>
      <c r="AC173" s="32"/>
      <c r="AD173" s="32"/>
      <c r="AE173" s="32"/>
      <c r="AF173" t="str">
        <f>IFERROR(VLOOKUP($A173,#REF!,36,FALSE),"")</f>
        <v/>
      </c>
      <c r="AG173" t="str">
        <f>IFERROR(VLOOKUP($A173,'[1]水分AB CHK'!$B$13:$I$123,6,FALSE),"")</f>
        <v/>
      </c>
    </row>
    <row r="174" spans="1:33" ht="39" customHeight="1">
      <c r="A174" s="56"/>
      <c r="B174" s="41"/>
      <c r="C174" s="31"/>
      <c r="D174" s="31"/>
      <c r="E174" s="32"/>
      <c r="F174" s="34"/>
      <c r="G174" s="35"/>
      <c r="H174" s="36"/>
      <c r="I174" s="34"/>
      <c r="J174" s="35"/>
      <c r="K174" s="36"/>
      <c r="L174" s="34"/>
      <c r="M174" s="35"/>
      <c r="N174" s="36"/>
      <c r="O174" s="34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6"/>
      <c r="AA174" s="33"/>
      <c r="AB174" s="34"/>
      <c r="AC174" s="32"/>
      <c r="AD174" s="32"/>
      <c r="AE174" s="32"/>
      <c r="AF174" t="str">
        <f>IFERROR(VLOOKUP($A174,#REF!,36,FALSE),"")</f>
        <v/>
      </c>
      <c r="AG174" t="str">
        <f>IFERROR(VLOOKUP($A174,'[1]水分AB CHK'!$B$13:$I$123,6,FALSE),"")</f>
        <v/>
      </c>
    </row>
    <row r="175" spans="1:33" ht="39" customHeight="1">
      <c r="A175" s="56"/>
      <c r="B175" s="41"/>
      <c r="C175" s="31"/>
      <c r="D175" s="31"/>
      <c r="E175" s="32"/>
      <c r="F175" s="34"/>
      <c r="G175" s="35"/>
      <c r="H175" s="36"/>
      <c r="I175" s="34"/>
      <c r="J175" s="35"/>
      <c r="K175" s="36"/>
      <c r="L175" s="34"/>
      <c r="M175" s="35"/>
      <c r="N175" s="36"/>
      <c r="O175" s="34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6"/>
      <c r="AA175" s="33"/>
      <c r="AB175" s="34"/>
      <c r="AC175" s="32"/>
      <c r="AD175" s="32"/>
      <c r="AE175" s="32"/>
      <c r="AF175" t="str">
        <f>IFERROR(VLOOKUP($A175,#REF!,36,FALSE),"")</f>
        <v/>
      </c>
      <c r="AG175" t="str">
        <f>IFERROR(VLOOKUP($A175,'[1]水分AB CHK'!$B$13:$I$123,6,FALSE),"")</f>
        <v/>
      </c>
    </row>
    <row r="176" spans="1:33" ht="39" customHeight="1">
      <c r="A176" s="56"/>
      <c r="B176" s="41"/>
      <c r="C176" s="31"/>
      <c r="D176" s="31"/>
      <c r="E176" s="32"/>
      <c r="F176" s="34"/>
      <c r="G176" s="35"/>
      <c r="H176" s="36"/>
      <c r="I176" s="34"/>
      <c r="J176" s="35"/>
      <c r="K176" s="36"/>
      <c r="L176" s="34"/>
      <c r="M176" s="35"/>
      <c r="N176" s="36"/>
      <c r="O176" s="34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6"/>
      <c r="AA176" s="33"/>
      <c r="AB176" s="34"/>
      <c r="AC176" s="32"/>
      <c r="AD176" s="32"/>
      <c r="AE176" s="32"/>
      <c r="AF176" t="str">
        <f>IFERROR(VLOOKUP($A176,#REF!,36,FALSE),"")</f>
        <v/>
      </c>
      <c r="AG176" t="str">
        <f>IFERROR(VLOOKUP($A176,'[1]水分AB CHK'!$B$13:$I$123,6,FALSE),"")</f>
        <v/>
      </c>
    </row>
    <row r="177" spans="1:33" ht="39" customHeight="1">
      <c r="A177" s="56"/>
      <c r="B177" s="41" t="str">
        <f t="shared" si="48"/>
        <v/>
      </c>
      <c r="C177" s="31" t="str">
        <f t="shared" si="47"/>
        <v/>
      </c>
      <c r="D177" s="31"/>
      <c r="E177" s="32" t="str">
        <f>IFERROR(VLOOKUP($A177,#REF!,COLUMN(E177)-2,FALSE),"")</f>
        <v/>
      </c>
      <c r="F177" s="34" t="str">
        <f>IFERROR(VLOOKUP($A177,#REF!,COLUMN(F177)-2,FALSE),"")</f>
        <v/>
      </c>
      <c r="G177" s="35" t="str">
        <f>IFERROR(VLOOKUP($A177,#REF!,COLUMN(G177)-2,FALSE),"")</f>
        <v/>
      </c>
      <c r="H177" s="36" t="str">
        <f>IFERROR(VLOOKUP($A177,#REF!,COLUMN(H177)-2,FALSE),"")</f>
        <v/>
      </c>
      <c r="I177" s="34" t="str">
        <f>IFERROR(VLOOKUP($A177,#REF!,COLUMN(I177)-2,FALSE),"")</f>
        <v/>
      </c>
      <c r="J177" s="35" t="str">
        <f>IFERROR(VLOOKUP($A177,#REF!,COLUMN(J177)-2,FALSE),"")</f>
        <v/>
      </c>
      <c r="K177" s="36" t="str">
        <f>IFERROR(VLOOKUP($A177,#REF!,COLUMN(K177)-2,FALSE),"")</f>
        <v/>
      </c>
      <c r="L177" s="34" t="str">
        <f>IFERROR(VLOOKUP($A177,#REF!,COLUMN(L177)-2,FALSE),"")</f>
        <v/>
      </c>
      <c r="M177" s="35" t="str">
        <f>IFERROR(VLOOKUP($A177,#REF!,COLUMN(M177)-2,FALSE),"")</f>
        <v/>
      </c>
      <c r="N177" s="36" t="str">
        <f>IFERROR(VLOOKUP($A177,#REF!,COLUMN(N177)-2,FALSE),"")</f>
        <v/>
      </c>
      <c r="O177" s="34" t="str">
        <f>IFERROR(VLOOKUP($A177,#REF!,COLUMN(O177)-2,FALSE),"")</f>
        <v/>
      </c>
      <c r="P177" s="35" t="str">
        <f>IFERROR(VLOOKUP($A177,#REF!,COLUMN(P177)-2,FALSE),"")</f>
        <v/>
      </c>
      <c r="Q177" s="35" t="str">
        <f>IFERROR(VLOOKUP($A177,#REF!,COLUMN(Q177)-2,FALSE),"")</f>
        <v/>
      </c>
      <c r="R177" s="35" t="str">
        <f>IFERROR(VLOOKUP($A177,#REF!,COLUMN(R177)-2,FALSE),"")</f>
        <v/>
      </c>
      <c r="S177" s="35" t="str">
        <f>IFERROR(VLOOKUP($A177,#REF!,COLUMN(S177)-2,FALSE),"")</f>
        <v/>
      </c>
      <c r="T177" s="35" t="str">
        <f>IFERROR(VLOOKUP($A177,#REF!,COLUMN(T177)-2,FALSE),"")</f>
        <v/>
      </c>
      <c r="U177" s="35" t="str">
        <f>IFERROR(VLOOKUP($A177,#REF!,COLUMN(U177)-2,FALSE),"")</f>
        <v/>
      </c>
      <c r="V177" s="35" t="str">
        <f>IFERROR(VLOOKUP($A177,#REF!,COLUMN(V177)-2,FALSE),"")</f>
        <v/>
      </c>
      <c r="W177" s="35" t="str">
        <f>IFERROR(VLOOKUP($A177,#REF!,COLUMN(W177)-2,FALSE),"")</f>
        <v/>
      </c>
      <c r="X177" s="35" t="str">
        <f>IFERROR(VLOOKUP($A177,#REF!,COLUMN(X177)-2,FALSE),"")</f>
        <v/>
      </c>
      <c r="Y177" s="35" t="str">
        <f>IFERROR(VLOOKUP($A177,#REF!,COLUMN(Y177)-2,FALSE),"")</f>
        <v/>
      </c>
      <c r="Z177" s="36" t="str">
        <f>IFERROR(VLOOKUP($A177,#REF!,COLUMN(Z177)-2,FALSE),"")</f>
        <v/>
      </c>
      <c r="AA177" s="33" t="str">
        <f>IFERROR(VLOOKUP($A177,#REF!,COLUMN(AA177)-2,FALSE),"")</f>
        <v/>
      </c>
      <c r="AB177" s="34" t="str">
        <f>IFERROR(VLOOKUP($A177,#REF!,COLUMN(AB177)-2,FALSE),"")</f>
        <v/>
      </c>
      <c r="AC177" s="32" t="str">
        <f>IFERROR(VLOOKUP($A177,#REF!,COLUMN(AC177)-2,FALSE),"")</f>
        <v/>
      </c>
      <c r="AD177" s="32" t="str">
        <f>IFERROR(VLOOKUP($A177,#REF!,COLUMN(AD177)-2,FALSE),"")</f>
        <v/>
      </c>
      <c r="AE177" s="32" t="str">
        <f>IFERROR(VLOOKUP($A177,#REF!,COLUMN(AE177)-2,FALSE),"")</f>
        <v/>
      </c>
      <c r="AF177" t="str">
        <f>IFERROR(VLOOKUP($A177,#REF!,36,FALSE),"")</f>
        <v/>
      </c>
      <c r="AG177" t="str">
        <f>IFERROR(VLOOKUP($A177,'[1]水分AB CHK'!$B$13:$I$123,6,FALSE),"")</f>
        <v/>
      </c>
    </row>
    <row r="178" spans="1:33" ht="39" customHeight="1">
      <c r="A178" s="56"/>
      <c r="B178" s="41" t="str">
        <f t="shared" si="48"/>
        <v/>
      </c>
      <c r="C178" s="31" t="str">
        <f t="shared" si="47"/>
        <v/>
      </c>
      <c r="D178" s="31"/>
      <c r="E178" s="32" t="str">
        <f>IFERROR(VLOOKUP($A178,#REF!,COLUMN(E178)-2,FALSE),"")</f>
        <v/>
      </c>
      <c r="F178" s="34" t="str">
        <f>IFERROR(VLOOKUP($A178,#REF!,COLUMN(F178)-2,FALSE),"")</f>
        <v/>
      </c>
      <c r="G178" s="35" t="str">
        <f>IFERROR(VLOOKUP($A178,#REF!,COLUMN(G178)-2,FALSE),"")</f>
        <v/>
      </c>
      <c r="H178" s="36" t="str">
        <f>IFERROR(VLOOKUP($A178,#REF!,COLUMN(H178)-2,FALSE),"")</f>
        <v/>
      </c>
      <c r="I178" s="34" t="str">
        <f>IFERROR(VLOOKUP($A178,#REF!,COLUMN(I178)-2,FALSE),"")</f>
        <v/>
      </c>
      <c r="J178" s="35" t="str">
        <f>IFERROR(VLOOKUP($A178,#REF!,COLUMN(J178)-2,FALSE),"")</f>
        <v/>
      </c>
      <c r="K178" s="36" t="str">
        <f>IFERROR(VLOOKUP($A178,#REF!,COLUMN(K178)-2,FALSE),"")</f>
        <v/>
      </c>
      <c r="L178" s="34" t="str">
        <f>IFERROR(VLOOKUP($A178,#REF!,COLUMN(L178)-2,FALSE),"")</f>
        <v/>
      </c>
      <c r="M178" s="35" t="str">
        <f>IFERROR(VLOOKUP($A178,#REF!,COLUMN(M178)-2,FALSE),"")</f>
        <v/>
      </c>
      <c r="N178" s="36" t="str">
        <f>IFERROR(VLOOKUP($A178,#REF!,COLUMN(N178)-2,FALSE),"")</f>
        <v/>
      </c>
      <c r="O178" s="34" t="str">
        <f>IFERROR(VLOOKUP($A178,#REF!,COLUMN(O178)-2,FALSE),"")</f>
        <v/>
      </c>
      <c r="P178" s="35" t="str">
        <f>IFERROR(VLOOKUP($A178,#REF!,COLUMN(P178)-2,FALSE),"")</f>
        <v/>
      </c>
      <c r="Q178" s="35" t="str">
        <f>IFERROR(VLOOKUP($A178,#REF!,COLUMN(Q178)-2,FALSE),"")</f>
        <v/>
      </c>
      <c r="R178" s="35" t="str">
        <f>IFERROR(VLOOKUP($A178,#REF!,COLUMN(R178)-2,FALSE),"")</f>
        <v/>
      </c>
      <c r="S178" s="35" t="str">
        <f>IFERROR(VLOOKUP($A178,#REF!,COLUMN(S178)-2,FALSE),"")</f>
        <v/>
      </c>
      <c r="T178" s="35" t="str">
        <f>IFERROR(VLOOKUP($A178,#REF!,COLUMN(T178)-2,FALSE),"")</f>
        <v/>
      </c>
      <c r="U178" s="35" t="str">
        <f>IFERROR(VLOOKUP($A178,#REF!,COLUMN(U178)-2,FALSE),"")</f>
        <v/>
      </c>
      <c r="V178" s="35" t="str">
        <f>IFERROR(VLOOKUP($A178,#REF!,COLUMN(V178)-2,FALSE),"")</f>
        <v/>
      </c>
      <c r="W178" s="35" t="str">
        <f>IFERROR(VLOOKUP($A178,#REF!,COLUMN(W178)-2,FALSE),"")</f>
        <v/>
      </c>
      <c r="X178" s="35" t="str">
        <f>IFERROR(VLOOKUP($A178,#REF!,COLUMN(X178)-2,FALSE),"")</f>
        <v/>
      </c>
      <c r="Y178" s="35" t="str">
        <f>IFERROR(VLOOKUP($A178,#REF!,COLUMN(Y178)-2,FALSE),"")</f>
        <v/>
      </c>
      <c r="Z178" s="36" t="str">
        <f>IFERROR(VLOOKUP($A178,#REF!,COLUMN(Z178)-2,FALSE),"")</f>
        <v/>
      </c>
      <c r="AA178" s="33" t="str">
        <f>IFERROR(VLOOKUP($A178,#REF!,COLUMN(AA178)-2,FALSE),"")</f>
        <v/>
      </c>
      <c r="AB178" s="34" t="str">
        <f>IFERROR(VLOOKUP($A178,#REF!,COLUMN(AB178)-2,FALSE),"")</f>
        <v/>
      </c>
      <c r="AC178" s="32" t="str">
        <f>IFERROR(VLOOKUP($A178,#REF!,COLUMN(AC178)-2,FALSE),"")</f>
        <v/>
      </c>
      <c r="AD178" s="32" t="str">
        <f>IFERROR(VLOOKUP($A178,#REF!,COLUMN(AD178)-2,FALSE),"")</f>
        <v/>
      </c>
      <c r="AE178" s="32" t="str">
        <f>IFERROR(VLOOKUP($A178,#REF!,COLUMN(AE178)-2,FALSE),"")</f>
        <v/>
      </c>
      <c r="AF178" t="str">
        <f>IFERROR(VLOOKUP($A178,#REF!,36,FALSE),"")</f>
        <v/>
      </c>
      <c r="AG178" t="str">
        <f>IFERROR(VLOOKUP($A178,'[1]水分AB CHK'!$B$13:$I$123,6,FALSE),"")</f>
        <v/>
      </c>
    </row>
    <row r="179" spans="1:33" ht="39" customHeight="1">
      <c r="A179" s="56"/>
      <c r="B179" s="41" t="str">
        <f t="shared" si="48"/>
        <v/>
      </c>
      <c r="C179" s="31" t="str">
        <f t="shared" si="47"/>
        <v/>
      </c>
      <c r="D179" s="31"/>
      <c r="E179" s="32" t="str">
        <f>IFERROR(VLOOKUP($A179,#REF!,COLUMN(E179),FALSE),"")</f>
        <v/>
      </c>
      <c r="F179" s="34" t="str">
        <f>IFERROR(VLOOKUP($A179,#REF!,COLUMN(F179),FALSE),"")</f>
        <v/>
      </c>
      <c r="G179" s="35" t="str">
        <f>IFERROR(VLOOKUP($A179,#REF!,COLUMN(G179),FALSE),"")</f>
        <v/>
      </c>
      <c r="H179" s="36" t="str">
        <f>IFERROR(VLOOKUP($A179,#REF!,COLUMN(H179),FALSE),"")</f>
        <v/>
      </c>
      <c r="I179" s="34" t="str">
        <f>IFERROR(VLOOKUP($A179,#REF!,COLUMN(I179),FALSE),"")</f>
        <v/>
      </c>
      <c r="J179" s="35" t="str">
        <f>IFERROR(VLOOKUP($A179,#REF!,COLUMN(J179),FALSE),"")</f>
        <v/>
      </c>
      <c r="K179" s="36" t="str">
        <f>IFERROR(VLOOKUP($A179,#REF!,COLUMN(K179),FALSE),"")</f>
        <v/>
      </c>
      <c r="L179" s="34" t="str">
        <f>IFERROR(VLOOKUP($A179,#REF!,COLUMN(L179),FALSE),"")</f>
        <v/>
      </c>
      <c r="M179" s="35" t="str">
        <f>IFERROR(VLOOKUP($A179,#REF!,COLUMN(M179),FALSE),"")</f>
        <v/>
      </c>
      <c r="N179" s="36" t="str">
        <f>IFERROR(VLOOKUP($A179,#REF!,COLUMN(N179),FALSE),"")</f>
        <v/>
      </c>
      <c r="O179" s="34" t="str">
        <f>IFERROR(VLOOKUP($A179,#REF!,COLUMN(O179),FALSE),"")</f>
        <v/>
      </c>
      <c r="P179" s="35" t="str">
        <f>IFERROR(VLOOKUP($A179,#REF!,COLUMN(P179),FALSE),"")</f>
        <v/>
      </c>
      <c r="Q179" s="35" t="str">
        <f>IFERROR(VLOOKUP($A179,#REF!,COLUMN(Q179),FALSE),"")</f>
        <v/>
      </c>
      <c r="R179" s="35" t="str">
        <f>IFERROR(VLOOKUP($A179,#REF!,COLUMN(R179),FALSE),"")</f>
        <v/>
      </c>
      <c r="S179" s="35" t="str">
        <f>IFERROR(VLOOKUP($A179,#REF!,COLUMN(S179),FALSE),"")</f>
        <v/>
      </c>
      <c r="T179" s="35" t="str">
        <f>IFERROR(VLOOKUP($A179,#REF!,COLUMN(T179),FALSE),"")</f>
        <v/>
      </c>
      <c r="U179" s="35" t="str">
        <f>IFERROR(VLOOKUP($A179,#REF!,COLUMN(U179),FALSE),"")</f>
        <v/>
      </c>
      <c r="V179" s="35" t="str">
        <f>IFERROR(VLOOKUP($A179,#REF!,COLUMN(V179),FALSE),"")</f>
        <v/>
      </c>
      <c r="W179" s="35" t="str">
        <f>IFERROR(VLOOKUP($A179,#REF!,COLUMN(W179),FALSE),"")</f>
        <v/>
      </c>
      <c r="X179" s="35" t="str">
        <f>IFERROR(VLOOKUP($A179,#REF!,COLUMN(X179),FALSE),"")</f>
        <v/>
      </c>
      <c r="Y179" s="35" t="str">
        <f>IFERROR(VLOOKUP($A179,#REF!,COLUMN(Y179),FALSE),"")</f>
        <v/>
      </c>
      <c r="Z179" s="36" t="str">
        <f>IFERROR(VLOOKUP($A179,#REF!,COLUMN(Z179),FALSE),"")</f>
        <v/>
      </c>
      <c r="AA179" s="33" t="str">
        <f>IFERROR(VLOOKUP($A179,#REF!,COLUMN(AA179),FALSE),"")</f>
        <v/>
      </c>
      <c r="AB179" s="34" t="str">
        <f>IFERROR(VLOOKUP($A179,#REF!,COLUMN(AB179),FALSE),"")</f>
        <v/>
      </c>
      <c r="AC179" s="32" t="str">
        <f>IFERROR(VLOOKUP($A179,#REF!,COLUMN(AC179)-2,FALSE),"")</f>
        <v/>
      </c>
      <c r="AD179" s="32" t="str">
        <f>IFERROR(VLOOKUP($A179,#REF!,COLUMN(AD179)-2,FALSE),"")</f>
        <v/>
      </c>
      <c r="AE179" s="32" t="str">
        <f>IFERROR(IF(VLOOKUP($A179,#REF!,35,FALSE)="","",VLOOKUP($A179,#REF!,35,FALSE)),"")</f>
        <v/>
      </c>
      <c r="AF179" t="str">
        <f>IFERROR(VLOOKUP($A179,#REF!,36,FALSE),"")</f>
        <v/>
      </c>
      <c r="AG179" t="str">
        <f>IFERROR(VLOOKUP($A179,'[1]水分AB CHK'!$B$13:$I$123,6,FALSE),"")</f>
        <v/>
      </c>
    </row>
    <row r="180" spans="1:33" ht="39" customHeight="1">
      <c r="A180" s="56"/>
      <c r="B180" s="41" t="str">
        <f t="shared" si="48"/>
        <v/>
      </c>
      <c r="C180" s="31" t="str">
        <f t="shared" si="47"/>
        <v/>
      </c>
      <c r="D180" s="31"/>
      <c r="E180" s="32" t="str">
        <f>IFERROR(VLOOKUP($A180,#REF!,COLUMN(E180)-2,FALSE),"")</f>
        <v/>
      </c>
      <c r="F180" s="34" t="str">
        <f t="shared" ref="F180:AB180" si="54">F179</f>
        <v/>
      </c>
      <c r="G180" s="35" t="str">
        <f t="shared" si="54"/>
        <v/>
      </c>
      <c r="H180" s="36" t="str">
        <f t="shared" si="54"/>
        <v/>
      </c>
      <c r="I180" s="34" t="str">
        <f t="shared" si="54"/>
        <v/>
      </c>
      <c r="J180" s="35" t="str">
        <f t="shared" si="54"/>
        <v/>
      </c>
      <c r="K180" s="36" t="str">
        <f t="shared" si="54"/>
        <v/>
      </c>
      <c r="L180" s="34" t="str">
        <f t="shared" si="54"/>
        <v/>
      </c>
      <c r="M180" s="35" t="str">
        <f t="shared" si="54"/>
        <v/>
      </c>
      <c r="N180" s="36" t="str">
        <f t="shared" si="54"/>
        <v/>
      </c>
      <c r="O180" s="34" t="str">
        <f t="shared" si="54"/>
        <v/>
      </c>
      <c r="P180" s="35" t="str">
        <f t="shared" si="54"/>
        <v/>
      </c>
      <c r="Q180" s="35" t="str">
        <f t="shared" si="54"/>
        <v/>
      </c>
      <c r="R180" s="35" t="str">
        <f t="shared" si="54"/>
        <v/>
      </c>
      <c r="S180" s="35" t="str">
        <f t="shared" si="54"/>
        <v/>
      </c>
      <c r="T180" s="35" t="str">
        <f t="shared" si="54"/>
        <v/>
      </c>
      <c r="U180" s="35" t="str">
        <f t="shared" si="54"/>
        <v/>
      </c>
      <c r="V180" s="35" t="str">
        <f t="shared" si="54"/>
        <v/>
      </c>
      <c r="W180" s="35" t="str">
        <f t="shared" si="54"/>
        <v/>
      </c>
      <c r="X180" s="35" t="str">
        <f t="shared" si="54"/>
        <v/>
      </c>
      <c r="Y180" s="35" t="str">
        <f t="shared" si="54"/>
        <v/>
      </c>
      <c r="Z180" s="36" t="str">
        <f t="shared" si="54"/>
        <v/>
      </c>
      <c r="AA180" s="33" t="str">
        <f t="shared" si="54"/>
        <v/>
      </c>
      <c r="AB180" s="34" t="str">
        <f t="shared" si="54"/>
        <v/>
      </c>
      <c r="AC180" s="32" t="str">
        <f>IFERROR(VLOOKUP($A180,#REF!,COLUMN(AC180)-2,FALSE),"")</f>
        <v/>
      </c>
      <c r="AD180" s="32" t="str">
        <f>IFERROR(VLOOKUP($A180,#REF!,COLUMN(AD180)-2,FALSE),"")</f>
        <v/>
      </c>
      <c r="AE180" s="32" t="str">
        <f>IFERROR(VLOOKUP($A180,#REF!,COLUMN(AE180)-2,FALSE),"")</f>
        <v/>
      </c>
      <c r="AF180" t="str">
        <f>IFERROR(VLOOKUP($A180,#REF!,36,FALSE),"")</f>
        <v/>
      </c>
      <c r="AG180" t="str">
        <f>IFERROR(VLOOKUP($A180,'[1]水分AB CHK'!$B$13:$I$123,6,FALSE),"")</f>
        <v/>
      </c>
    </row>
    <row r="181" spans="1:33" ht="39" customHeight="1">
      <c r="A181" s="56"/>
      <c r="B181" s="41" t="str">
        <f t="shared" si="48"/>
        <v/>
      </c>
      <c r="C181" s="31" t="str">
        <f t="shared" si="47"/>
        <v/>
      </c>
      <c r="D181" s="31"/>
      <c r="E181" s="32" t="str">
        <f>IFERROR(VLOOKUP($A181,#REF!,COLUMN(E181)-2,FALSE),"")</f>
        <v/>
      </c>
      <c r="F181" s="34" t="str">
        <f>IFERROR(VLOOKUP($A181,#REF!,COLUMN(F181)-2,FALSE),"")</f>
        <v/>
      </c>
      <c r="G181" s="35" t="str">
        <f>IFERROR(VLOOKUP($A181,#REF!,COLUMN(G181)-2,FALSE),"")</f>
        <v/>
      </c>
      <c r="H181" s="36" t="str">
        <f>IFERROR(VLOOKUP($A181,#REF!,COLUMN(H181)-2,FALSE),"")</f>
        <v/>
      </c>
      <c r="I181" s="34" t="str">
        <f>IFERROR(VLOOKUP($A181,#REF!,COLUMN(I181)-2,FALSE),"")</f>
        <v/>
      </c>
      <c r="J181" s="35" t="str">
        <f>IFERROR(VLOOKUP($A181,#REF!,COLUMN(J181)-2,FALSE),"")</f>
        <v/>
      </c>
      <c r="K181" s="36" t="str">
        <f>IFERROR(VLOOKUP($A181,#REF!,COLUMN(K181)-2,FALSE),"")</f>
        <v/>
      </c>
      <c r="L181" s="34" t="str">
        <f>IFERROR(VLOOKUP($A181,#REF!,COLUMN(L181)-2,FALSE),"")</f>
        <v/>
      </c>
      <c r="M181" s="35" t="str">
        <f>IFERROR(VLOOKUP($A181,#REF!,COLUMN(M181)-2,FALSE),"")</f>
        <v/>
      </c>
      <c r="N181" s="36" t="str">
        <f>IFERROR(VLOOKUP($A181,#REF!,COLUMN(N181)-2,FALSE),"")</f>
        <v/>
      </c>
      <c r="O181" s="34" t="str">
        <f>IFERROR(VLOOKUP($A181,#REF!,COLUMN(O181)-2,FALSE),"")</f>
        <v/>
      </c>
      <c r="P181" s="35" t="str">
        <f>IFERROR(VLOOKUP($A181,#REF!,COLUMN(P181)-2,FALSE),"")</f>
        <v/>
      </c>
      <c r="Q181" s="35" t="str">
        <f>IFERROR(VLOOKUP($A181,#REF!,COLUMN(Q181)-2,FALSE),"")</f>
        <v/>
      </c>
      <c r="R181" s="35" t="str">
        <f>IFERROR(VLOOKUP($A181,#REF!,COLUMN(R181)-2,FALSE),"")</f>
        <v/>
      </c>
      <c r="S181" s="35" t="str">
        <f>IFERROR(VLOOKUP($A181,#REF!,COLUMN(S181)-2,FALSE),"")</f>
        <v/>
      </c>
      <c r="T181" s="35" t="str">
        <f>IFERROR(VLOOKUP($A181,#REF!,COLUMN(T181)-2,FALSE),"")</f>
        <v/>
      </c>
      <c r="U181" s="35" t="str">
        <f>IFERROR(VLOOKUP($A181,#REF!,COLUMN(U181)-2,FALSE),"")</f>
        <v/>
      </c>
      <c r="V181" s="35" t="str">
        <f>IFERROR(VLOOKUP($A181,#REF!,COLUMN(V181)-2,FALSE),"")</f>
        <v/>
      </c>
      <c r="W181" s="35" t="str">
        <f>IFERROR(VLOOKUP($A181,#REF!,COLUMN(W181)-2,FALSE),"")</f>
        <v/>
      </c>
      <c r="X181" s="35" t="str">
        <f>IFERROR(VLOOKUP($A181,#REF!,COLUMN(X181)-2,FALSE),"")</f>
        <v/>
      </c>
      <c r="Y181" s="35" t="str">
        <f>IFERROR(VLOOKUP($A181,#REF!,COLUMN(Y181)-2,FALSE),"")</f>
        <v/>
      </c>
      <c r="Z181" s="36" t="str">
        <f>IFERROR(VLOOKUP($A181,#REF!,COLUMN(Z181)-2,FALSE),"")</f>
        <v/>
      </c>
      <c r="AA181" s="33" t="str">
        <f>IFERROR(VLOOKUP($A181,#REF!,COLUMN(AA181)-2,FALSE),"")</f>
        <v/>
      </c>
      <c r="AB181" s="34" t="str">
        <f>IFERROR(VLOOKUP($A181,#REF!,COLUMN(AB181)-2,FALSE),"")</f>
        <v/>
      </c>
      <c r="AC181" s="32" t="str">
        <f>IFERROR(VLOOKUP($A181,#REF!,COLUMN(AC181)-2,FALSE),"")</f>
        <v/>
      </c>
      <c r="AD181" s="32" t="str">
        <f>IFERROR(VLOOKUP($A181,#REF!,COLUMN(AD181)-2,FALSE),"")</f>
        <v/>
      </c>
      <c r="AE181" s="32" t="str">
        <f>IFERROR(VLOOKUP($A181,#REF!,COLUMN(AE181)-2,FALSE),"")</f>
        <v/>
      </c>
      <c r="AF181" t="str">
        <f>IFERROR(VLOOKUP($A181,#REF!,36,FALSE),"")</f>
        <v/>
      </c>
      <c r="AG181" t="str">
        <f>IFERROR(VLOOKUP($A181,'[1]水分AB CHK'!$B$13:$I$123,6,FALSE),"")</f>
        <v/>
      </c>
    </row>
    <row r="182" spans="1:33" ht="39" customHeight="1">
      <c r="A182" s="56"/>
      <c r="B182" s="41" t="str">
        <f t="shared" si="48"/>
        <v/>
      </c>
      <c r="C182" s="31" t="str">
        <f t="shared" si="47"/>
        <v/>
      </c>
      <c r="D182" s="31"/>
      <c r="E182" s="32" t="str">
        <f>IFERROR(VLOOKUP($A182,#REF!,COLUMN(E182)-2,FALSE),"")</f>
        <v/>
      </c>
      <c r="F182" s="34" t="str">
        <f>IFERROR(VLOOKUP($A182,#REF!,COLUMN(F182)-2,FALSE),"")</f>
        <v/>
      </c>
      <c r="G182" s="35" t="str">
        <f>IFERROR(VLOOKUP($A182,#REF!,COLUMN(G182)-2,FALSE),"")</f>
        <v/>
      </c>
      <c r="H182" s="36" t="str">
        <f>IFERROR(VLOOKUP($A182,#REF!,COLUMN(H182)-2,FALSE),"")</f>
        <v/>
      </c>
      <c r="I182" s="34" t="str">
        <f>IFERROR(VLOOKUP($A182,#REF!,COLUMN(I182)-2,FALSE),"")</f>
        <v/>
      </c>
      <c r="J182" s="35" t="str">
        <f>IFERROR(VLOOKUP($A182,#REF!,COLUMN(J182)-2,FALSE),"")</f>
        <v/>
      </c>
      <c r="K182" s="36" t="str">
        <f>IFERROR(VLOOKUP($A182,#REF!,COLUMN(K182)-2,FALSE),"")</f>
        <v/>
      </c>
      <c r="L182" s="34" t="str">
        <f>IFERROR(VLOOKUP($A182,#REF!,COLUMN(L182)-2,FALSE),"")</f>
        <v/>
      </c>
      <c r="M182" s="35" t="str">
        <f>IFERROR(VLOOKUP($A182,#REF!,COLUMN(M182)-2,FALSE),"")</f>
        <v/>
      </c>
      <c r="N182" s="36" t="str">
        <f>IFERROR(VLOOKUP($A182,#REF!,COLUMN(N182)-2,FALSE),"")</f>
        <v/>
      </c>
      <c r="O182" s="34" t="str">
        <f>IFERROR(VLOOKUP($A182,#REF!,COLUMN(O182)-2,FALSE),"")</f>
        <v/>
      </c>
      <c r="P182" s="35" t="str">
        <f>IFERROR(VLOOKUP($A182,#REF!,COLUMN(P182)-2,FALSE),"")</f>
        <v/>
      </c>
      <c r="Q182" s="35" t="str">
        <f>IFERROR(VLOOKUP($A182,#REF!,COLUMN(Q182)-2,FALSE),"")</f>
        <v/>
      </c>
      <c r="R182" s="35" t="str">
        <f>IFERROR(VLOOKUP($A182,#REF!,COLUMN(R182)-2,FALSE),"")</f>
        <v/>
      </c>
      <c r="S182" s="35" t="str">
        <f>IFERROR(VLOOKUP($A182,#REF!,COLUMN(S182)-2,FALSE),"")</f>
        <v/>
      </c>
      <c r="T182" s="35" t="str">
        <f>IFERROR(VLOOKUP($A182,#REF!,COLUMN(T182)-2,FALSE),"")</f>
        <v/>
      </c>
      <c r="U182" s="35" t="str">
        <f>IFERROR(VLOOKUP($A182,#REF!,COLUMN(U182)-2,FALSE),"")</f>
        <v/>
      </c>
      <c r="V182" s="35" t="str">
        <f>IFERROR(VLOOKUP($A182,#REF!,COLUMN(V182)-2,FALSE),"")</f>
        <v/>
      </c>
      <c r="W182" s="35" t="str">
        <f>IFERROR(VLOOKUP($A182,#REF!,COLUMN(W182)-2,FALSE),"")</f>
        <v/>
      </c>
      <c r="X182" s="35" t="str">
        <f>IFERROR(VLOOKUP($A182,#REF!,COLUMN(X182)-2,FALSE),"")</f>
        <v/>
      </c>
      <c r="Y182" s="35" t="str">
        <f>IFERROR(VLOOKUP($A182,#REF!,COLUMN(Y182)-2,FALSE),"")</f>
        <v/>
      </c>
      <c r="Z182" s="36" t="str">
        <f>IFERROR(VLOOKUP($A182,#REF!,COLUMN(Z182)-2,FALSE),"")</f>
        <v/>
      </c>
      <c r="AA182" s="33" t="str">
        <f>IFERROR(VLOOKUP($A182,#REF!,COLUMN(AA182)-2,FALSE),"")</f>
        <v/>
      </c>
      <c r="AB182" s="34" t="str">
        <f>IFERROR(VLOOKUP($A182,#REF!,COLUMN(AB182)-2,FALSE),"")</f>
        <v/>
      </c>
      <c r="AC182" s="32" t="str">
        <f>IFERROR(VLOOKUP($A182,#REF!,COLUMN(AC182)-2,FALSE),"")</f>
        <v/>
      </c>
      <c r="AD182" s="32" t="str">
        <f>IFERROR(VLOOKUP($A182,#REF!,COLUMN(AD182)-2,FALSE),"")</f>
        <v/>
      </c>
      <c r="AE182" s="32" t="str">
        <f>IFERROR(VLOOKUP($A182,#REF!,COLUMN(AE182)-2,FALSE),"")</f>
        <v/>
      </c>
      <c r="AF182" t="str">
        <f>IFERROR(VLOOKUP($A182,#REF!,36,FALSE),"")</f>
        <v/>
      </c>
      <c r="AG182" t="str">
        <f>IFERROR(VLOOKUP($A182,'[1]水分AB CHK'!$B$13:$I$123,6,FALSE),"")</f>
        <v/>
      </c>
    </row>
    <row r="183" spans="1:33" ht="39" customHeight="1">
      <c r="A183" s="56"/>
      <c r="B183" s="41" t="str">
        <f t="shared" si="48"/>
        <v/>
      </c>
      <c r="C183" s="31" t="str">
        <f t="shared" si="47"/>
        <v/>
      </c>
      <c r="D183" s="31"/>
      <c r="E183" s="32" t="str">
        <f>IFERROR(VLOOKUP($A183,#REF!,COLUMN(E183)-2,FALSE),"")</f>
        <v/>
      </c>
      <c r="F183" s="34" t="str">
        <f>IFERROR(VLOOKUP($A183,#REF!,COLUMN(F183)-2,FALSE),"")</f>
        <v/>
      </c>
      <c r="G183" s="35" t="str">
        <f>IFERROR(VLOOKUP($A183,#REF!,COLUMN(G183)-2,FALSE),"")</f>
        <v/>
      </c>
      <c r="H183" s="36" t="str">
        <f>IFERROR(VLOOKUP($A183,#REF!,COLUMN(H183)-2,FALSE),"")</f>
        <v/>
      </c>
      <c r="I183" s="34" t="str">
        <f>IFERROR(VLOOKUP($A183,#REF!,COLUMN(I183)-2,FALSE),"")</f>
        <v/>
      </c>
      <c r="J183" s="35" t="str">
        <f>IFERROR(VLOOKUP($A183,#REF!,COLUMN(J183)-2,FALSE),"")</f>
        <v/>
      </c>
      <c r="K183" s="36" t="str">
        <f>IFERROR(VLOOKUP($A183,#REF!,COLUMN(K183)-2,FALSE),"")</f>
        <v/>
      </c>
      <c r="L183" s="34" t="str">
        <f>IFERROR(VLOOKUP($A183,#REF!,COLUMN(L183)-2,FALSE),"")</f>
        <v/>
      </c>
      <c r="M183" s="35" t="str">
        <f>IFERROR(VLOOKUP($A183,#REF!,COLUMN(M183)-2,FALSE),"")</f>
        <v/>
      </c>
      <c r="N183" s="36" t="str">
        <f>IFERROR(VLOOKUP($A183,#REF!,COLUMN(N183)-2,FALSE),"")</f>
        <v/>
      </c>
      <c r="O183" s="34" t="str">
        <f>IFERROR(VLOOKUP($A183,#REF!,COLUMN(O183)-2,FALSE),"")</f>
        <v/>
      </c>
      <c r="P183" s="35" t="str">
        <f>IFERROR(VLOOKUP($A183,#REF!,COLUMN(P183)-2,FALSE),"")</f>
        <v/>
      </c>
      <c r="Q183" s="35" t="str">
        <f>IFERROR(VLOOKUP($A183,#REF!,COLUMN(Q183)-2,FALSE),"")</f>
        <v/>
      </c>
      <c r="R183" s="35" t="str">
        <f>IFERROR(VLOOKUP($A183,#REF!,COLUMN(R183)-2,FALSE),"")</f>
        <v/>
      </c>
      <c r="S183" s="35" t="str">
        <f>IFERROR(VLOOKUP($A183,#REF!,COLUMN(S183)-2,FALSE),"")</f>
        <v/>
      </c>
      <c r="T183" s="35" t="str">
        <f>IFERROR(VLOOKUP($A183,#REF!,COLUMN(T183)-2,FALSE),"")</f>
        <v/>
      </c>
      <c r="U183" s="35" t="str">
        <f>IFERROR(VLOOKUP($A183,#REF!,COLUMN(U183)-2,FALSE),"")</f>
        <v/>
      </c>
      <c r="V183" s="35" t="str">
        <f>IFERROR(VLOOKUP($A183,#REF!,COLUMN(V183)-2,FALSE),"")</f>
        <v/>
      </c>
      <c r="W183" s="35" t="str">
        <f>IFERROR(VLOOKUP($A183,#REF!,COLUMN(W183)-2,FALSE),"")</f>
        <v/>
      </c>
      <c r="X183" s="35" t="str">
        <f>IFERROR(VLOOKUP($A183,#REF!,COLUMN(X183)-2,FALSE),"")</f>
        <v/>
      </c>
      <c r="Y183" s="35" t="str">
        <f>IFERROR(VLOOKUP($A183,#REF!,COLUMN(Y183)-2,FALSE),"")</f>
        <v/>
      </c>
      <c r="Z183" s="36" t="str">
        <f>IFERROR(VLOOKUP($A183,#REF!,COLUMN(Z183)-2,FALSE),"")</f>
        <v/>
      </c>
      <c r="AA183" s="33" t="str">
        <f>IFERROR(VLOOKUP($A183,#REF!,COLUMN(AA183)-2,FALSE),"")</f>
        <v/>
      </c>
      <c r="AB183" s="34" t="str">
        <f>IFERROR(VLOOKUP($A183,#REF!,COLUMN(AB183)-2,FALSE),"")</f>
        <v/>
      </c>
      <c r="AC183" s="32" t="str">
        <f>IFERROR(VLOOKUP($A183,#REF!,COLUMN(AC183)-2,FALSE),"")</f>
        <v/>
      </c>
      <c r="AD183" s="32" t="str">
        <f>IFERROR(VLOOKUP($A183,#REF!,COLUMN(AD183)-2,FALSE),"")</f>
        <v/>
      </c>
      <c r="AE183" s="32" t="str">
        <f>IFERROR(VLOOKUP($A183,#REF!,COLUMN(AE183)-2,FALSE),"")</f>
        <v/>
      </c>
      <c r="AF183" t="str">
        <f>IFERROR(VLOOKUP($A183,#REF!,36,FALSE),"")</f>
        <v/>
      </c>
      <c r="AG183" t="str">
        <f>IFERROR(VLOOKUP($A183,'[1]水分AB CHK'!$B$13:$I$123,6,FALSE),"")</f>
        <v/>
      </c>
    </row>
    <row r="184" spans="1:33" ht="39" customHeight="1">
      <c r="A184" s="56"/>
      <c r="B184" s="41" t="str">
        <f t="shared" si="48"/>
        <v/>
      </c>
      <c r="C184" s="31" t="str">
        <f t="shared" si="47"/>
        <v/>
      </c>
      <c r="D184" s="31"/>
      <c r="E184" s="32" t="str">
        <f>IFERROR(VLOOKUP($A184,#REF!,COLUMN(E184),FALSE),"")</f>
        <v/>
      </c>
      <c r="F184" s="34" t="str">
        <f>IFERROR(VLOOKUP($A184,#REF!,COLUMN(F184),FALSE),"")</f>
        <v/>
      </c>
      <c r="G184" s="35" t="str">
        <f>IFERROR(VLOOKUP($A184,#REF!,COLUMN(G184),FALSE),"")</f>
        <v/>
      </c>
      <c r="H184" s="36" t="str">
        <f>IFERROR(VLOOKUP($A184,#REF!,COLUMN(H184),FALSE),"")</f>
        <v/>
      </c>
      <c r="I184" s="34" t="str">
        <f>IFERROR(VLOOKUP($A184,#REF!,COLUMN(I184),FALSE),"")</f>
        <v/>
      </c>
      <c r="J184" s="35" t="str">
        <f>IFERROR(VLOOKUP($A184,#REF!,COLUMN(J184),FALSE),"")</f>
        <v/>
      </c>
      <c r="K184" s="36" t="str">
        <f>IFERROR(VLOOKUP($A184,#REF!,COLUMN(K184),FALSE),"")</f>
        <v/>
      </c>
      <c r="L184" s="34" t="str">
        <f>IFERROR(VLOOKUP($A184,#REF!,COLUMN(L184),FALSE),"")</f>
        <v/>
      </c>
      <c r="M184" s="35" t="str">
        <f>IFERROR(VLOOKUP($A184,#REF!,COLUMN(M184),FALSE),"")</f>
        <v/>
      </c>
      <c r="N184" s="36" t="str">
        <f>IFERROR(VLOOKUP($A184,#REF!,COLUMN(N184),FALSE),"")</f>
        <v/>
      </c>
      <c r="O184" s="34" t="str">
        <f>IFERROR(VLOOKUP($A184,#REF!,COLUMN(O184),FALSE),"")</f>
        <v/>
      </c>
      <c r="P184" s="35" t="str">
        <f>IFERROR(VLOOKUP($A184,#REF!,COLUMN(P184),FALSE),"")</f>
        <v/>
      </c>
      <c r="Q184" s="35" t="str">
        <f>IFERROR(VLOOKUP($A184,#REF!,COLUMN(Q184),FALSE),"")</f>
        <v/>
      </c>
      <c r="R184" s="35" t="str">
        <f>IFERROR(VLOOKUP($A184,#REF!,COLUMN(R184),FALSE),"")</f>
        <v/>
      </c>
      <c r="S184" s="35" t="str">
        <f>IFERROR(VLOOKUP($A184,#REF!,COLUMN(S184),FALSE),"")</f>
        <v/>
      </c>
      <c r="T184" s="35" t="str">
        <f>IFERROR(VLOOKUP($A184,#REF!,COLUMN(T184),FALSE),"")</f>
        <v/>
      </c>
      <c r="U184" s="35" t="str">
        <f>IFERROR(VLOOKUP($A184,#REF!,COLUMN(U184),FALSE),"")</f>
        <v/>
      </c>
      <c r="V184" s="35" t="str">
        <f>IFERROR(VLOOKUP($A184,#REF!,COLUMN(V184),FALSE),"")</f>
        <v/>
      </c>
      <c r="W184" s="35" t="str">
        <f>IFERROR(VLOOKUP($A184,#REF!,COLUMN(W184),FALSE),"")</f>
        <v/>
      </c>
      <c r="X184" s="35" t="str">
        <f>IFERROR(VLOOKUP($A184,#REF!,COLUMN(X184),FALSE),"")</f>
        <v/>
      </c>
      <c r="Y184" s="35" t="str">
        <f>IFERROR(VLOOKUP($A184,#REF!,COLUMN(Y184),FALSE),"")</f>
        <v/>
      </c>
      <c r="Z184" s="36" t="str">
        <f>IFERROR(VLOOKUP($A184,#REF!,COLUMN(Z184),FALSE),"")</f>
        <v/>
      </c>
      <c r="AA184" s="33" t="str">
        <f>IFERROR(VLOOKUP($A184,#REF!,COLUMN(AA184),FALSE),"")</f>
        <v/>
      </c>
      <c r="AB184" s="34" t="str">
        <f>IFERROR(VLOOKUP($A184,#REF!,COLUMN(AB184),FALSE),"")</f>
        <v/>
      </c>
      <c r="AC184" s="32" t="str">
        <f>IFERROR(VLOOKUP($A184,#REF!,COLUMN(AC184)-2,FALSE),"")</f>
        <v/>
      </c>
      <c r="AD184" s="32" t="str">
        <f>IFERROR(VLOOKUP($A184,#REF!,COLUMN(AD184)-2,FALSE),"")</f>
        <v/>
      </c>
      <c r="AE184" s="32" t="str">
        <f>IFERROR(IF(VLOOKUP($A184,#REF!,35,FALSE)="","",VLOOKUP($A184,#REF!,35,FALSE)),"")</f>
        <v/>
      </c>
      <c r="AF184" t="str">
        <f>IFERROR(VLOOKUP($A184,#REF!,36,FALSE),"")</f>
        <v/>
      </c>
      <c r="AG184" t="str">
        <f>IFERROR(VLOOKUP($A184,'[1]水分AB CHK'!$B$13:$I$123,6,FALSE),"")</f>
        <v/>
      </c>
    </row>
    <row r="185" spans="1:33" ht="39" customHeight="1">
      <c r="A185" s="56"/>
      <c r="B185" s="41" t="str">
        <f t="shared" si="48"/>
        <v/>
      </c>
      <c r="C185" s="31" t="str">
        <f t="shared" si="47"/>
        <v/>
      </c>
      <c r="D185" s="31"/>
      <c r="E185" s="32" t="str">
        <f>IFERROR(VLOOKUP($A185,#REF!,COLUMN(E185)-2,FALSE),"")</f>
        <v/>
      </c>
      <c r="F185" s="34" t="str">
        <f t="shared" ref="F185:AB185" si="55">F184</f>
        <v/>
      </c>
      <c r="G185" s="35" t="str">
        <f t="shared" si="55"/>
        <v/>
      </c>
      <c r="H185" s="36" t="str">
        <f t="shared" si="55"/>
        <v/>
      </c>
      <c r="I185" s="34" t="str">
        <f t="shared" si="55"/>
        <v/>
      </c>
      <c r="J185" s="35" t="str">
        <f t="shared" si="55"/>
        <v/>
      </c>
      <c r="K185" s="36" t="str">
        <f t="shared" si="55"/>
        <v/>
      </c>
      <c r="L185" s="34" t="str">
        <f t="shared" si="55"/>
        <v/>
      </c>
      <c r="M185" s="35" t="str">
        <f t="shared" si="55"/>
        <v/>
      </c>
      <c r="N185" s="36" t="str">
        <f t="shared" si="55"/>
        <v/>
      </c>
      <c r="O185" s="34" t="str">
        <f t="shared" si="55"/>
        <v/>
      </c>
      <c r="P185" s="35" t="str">
        <f t="shared" si="55"/>
        <v/>
      </c>
      <c r="Q185" s="35" t="str">
        <f t="shared" si="55"/>
        <v/>
      </c>
      <c r="R185" s="35" t="str">
        <f t="shared" si="55"/>
        <v/>
      </c>
      <c r="S185" s="35" t="str">
        <f t="shared" si="55"/>
        <v/>
      </c>
      <c r="T185" s="35" t="str">
        <f t="shared" si="55"/>
        <v/>
      </c>
      <c r="U185" s="35" t="str">
        <f t="shared" si="55"/>
        <v/>
      </c>
      <c r="V185" s="35" t="str">
        <f t="shared" si="55"/>
        <v/>
      </c>
      <c r="W185" s="35" t="str">
        <f t="shared" si="55"/>
        <v/>
      </c>
      <c r="X185" s="35" t="str">
        <f t="shared" si="55"/>
        <v/>
      </c>
      <c r="Y185" s="35" t="str">
        <f t="shared" si="55"/>
        <v/>
      </c>
      <c r="Z185" s="36" t="str">
        <f t="shared" si="55"/>
        <v/>
      </c>
      <c r="AA185" s="33" t="str">
        <f t="shared" si="55"/>
        <v/>
      </c>
      <c r="AB185" s="34" t="str">
        <f t="shared" si="55"/>
        <v/>
      </c>
      <c r="AC185" s="32" t="str">
        <f>IFERROR(VLOOKUP($A185,#REF!,COLUMN(AC185)-2,FALSE),"")</f>
        <v/>
      </c>
      <c r="AD185" s="32" t="str">
        <f>IFERROR(VLOOKUP($A185,#REF!,COLUMN(AD185)-2,FALSE),"")</f>
        <v/>
      </c>
      <c r="AE185" s="32" t="str">
        <f>IFERROR(VLOOKUP($A185,#REF!,COLUMN(AE185)-2,FALSE),"")</f>
        <v/>
      </c>
      <c r="AF185" t="str">
        <f>IFERROR(VLOOKUP($A185,#REF!,36,FALSE),"")</f>
        <v/>
      </c>
      <c r="AG185" t="str">
        <f>IFERROR(VLOOKUP($A185,'[1]水分AB CHK'!$B$13:$I$123,6,FALSE),"")</f>
        <v/>
      </c>
    </row>
    <row r="186" spans="1:33" ht="39" customHeight="1">
      <c r="A186" s="56"/>
      <c r="B186" s="41" t="str">
        <f t="shared" si="48"/>
        <v/>
      </c>
      <c r="C186" s="31" t="str">
        <f t="shared" si="47"/>
        <v/>
      </c>
      <c r="D186" s="31"/>
      <c r="E186" s="32" t="str">
        <f>IFERROR(VLOOKUP($A186,#REF!,COLUMN(E186)-2,FALSE),"")</f>
        <v/>
      </c>
      <c r="F186" s="34" t="str">
        <f>IFERROR(VLOOKUP($A186,#REF!,COLUMN(F186)-2,FALSE),"")</f>
        <v/>
      </c>
      <c r="G186" s="35" t="str">
        <f>IFERROR(VLOOKUP($A186,#REF!,COLUMN(G186)-2,FALSE),"")</f>
        <v/>
      </c>
      <c r="H186" s="36" t="str">
        <f>IFERROR(VLOOKUP($A186,#REF!,COLUMN(H186)-2,FALSE),"")</f>
        <v/>
      </c>
      <c r="I186" s="34" t="str">
        <f>IFERROR(VLOOKUP($A186,#REF!,COLUMN(I186)-2,FALSE),"")</f>
        <v/>
      </c>
      <c r="J186" s="35" t="str">
        <f>IFERROR(VLOOKUP($A186,#REF!,COLUMN(J186)-2,FALSE),"")</f>
        <v/>
      </c>
      <c r="K186" s="36" t="str">
        <f>IFERROR(VLOOKUP($A186,#REF!,COLUMN(K186)-2,FALSE),"")</f>
        <v/>
      </c>
      <c r="L186" s="34" t="str">
        <f>IFERROR(VLOOKUP($A186,#REF!,COLUMN(L186)-2,FALSE),"")</f>
        <v/>
      </c>
      <c r="M186" s="35" t="str">
        <f>IFERROR(VLOOKUP($A186,#REF!,COLUMN(M186)-2,FALSE),"")</f>
        <v/>
      </c>
      <c r="N186" s="36" t="str">
        <f>IFERROR(VLOOKUP($A186,#REF!,COLUMN(N186)-2,FALSE),"")</f>
        <v/>
      </c>
      <c r="O186" s="34" t="str">
        <f>IFERROR(VLOOKUP($A186,#REF!,COLUMN(O186)-2,FALSE),"")</f>
        <v/>
      </c>
      <c r="P186" s="35" t="str">
        <f>IFERROR(VLOOKUP($A186,#REF!,COLUMN(P186)-2,FALSE),"")</f>
        <v/>
      </c>
      <c r="Q186" s="35" t="str">
        <f>IFERROR(VLOOKUP($A186,#REF!,COLUMN(Q186)-2,FALSE),"")</f>
        <v/>
      </c>
      <c r="R186" s="35" t="str">
        <f>IFERROR(VLOOKUP($A186,#REF!,COLUMN(R186)-2,FALSE),"")</f>
        <v/>
      </c>
      <c r="S186" s="35" t="str">
        <f>IFERROR(VLOOKUP($A186,#REF!,COLUMN(S186)-2,FALSE),"")</f>
        <v/>
      </c>
      <c r="T186" s="35" t="str">
        <f>IFERROR(VLOOKUP($A186,#REF!,COLUMN(T186)-2,FALSE),"")</f>
        <v/>
      </c>
      <c r="U186" s="35" t="str">
        <f>IFERROR(VLOOKUP($A186,#REF!,COLUMN(U186)-2,FALSE),"")</f>
        <v/>
      </c>
      <c r="V186" s="35" t="str">
        <f>IFERROR(VLOOKUP($A186,#REF!,COLUMN(V186)-2,FALSE),"")</f>
        <v/>
      </c>
      <c r="W186" s="35" t="str">
        <f>IFERROR(VLOOKUP($A186,#REF!,COLUMN(W186)-2,FALSE),"")</f>
        <v/>
      </c>
      <c r="X186" s="35" t="str">
        <f>IFERROR(VLOOKUP($A186,#REF!,COLUMN(X186)-2,FALSE),"")</f>
        <v/>
      </c>
      <c r="Y186" s="35" t="str">
        <f>IFERROR(VLOOKUP($A186,#REF!,COLUMN(Y186)-2,FALSE),"")</f>
        <v/>
      </c>
      <c r="Z186" s="36" t="str">
        <f>IFERROR(VLOOKUP($A186,#REF!,COLUMN(Z186)-2,FALSE),"")</f>
        <v/>
      </c>
      <c r="AA186" s="33" t="str">
        <f>IFERROR(VLOOKUP($A186,#REF!,COLUMN(AA186)-2,FALSE),"")</f>
        <v/>
      </c>
      <c r="AB186" s="34" t="str">
        <f>IFERROR(VLOOKUP($A186,#REF!,COLUMN(AB186)-2,FALSE),"")</f>
        <v/>
      </c>
      <c r="AC186" s="32" t="str">
        <f>IFERROR(VLOOKUP($A186,#REF!,COLUMN(AC186)-2,FALSE),"")</f>
        <v/>
      </c>
      <c r="AD186" s="32" t="str">
        <f>IFERROR(VLOOKUP($A186,#REF!,COLUMN(AD186)-2,FALSE),"")</f>
        <v/>
      </c>
      <c r="AE186" s="32" t="str">
        <f>IFERROR(VLOOKUP($A186,#REF!,COLUMN(AE186)-2,FALSE),"")</f>
        <v/>
      </c>
      <c r="AF186" t="str">
        <f>IFERROR(VLOOKUP($A186,#REF!,36,FALSE),"")</f>
        <v/>
      </c>
      <c r="AG186" t="str">
        <f>IFERROR(VLOOKUP($A186,'[1]水分AB CHK'!$B$13:$I$123,6,FALSE),"")</f>
        <v/>
      </c>
    </row>
    <row r="187" spans="1:33" ht="39" customHeight="1">
      <c r="A187" s="56"/>
      <c r="B187" s="41" t="str">
        <f t="shared" si="48"/>
        <v/>
      </c>
      <c r="C187" s="31" t="str">
        <f t="shared" si="47"/>
        <v/>
      </c>
      <c r="D187" s="31"/>
      <c r="E187" s="32" t="str">
        <f>IFERROR(VLOOKUP($A187,#REF!,COLUMN(E187)-2,FALSE),"")</f>
        <v/>
      </c>
      <c r="F187" s="34" t="str">
        <f>IFERROR(VLOOKUP($A187,#REF!,COLUMN(F187)-2,FALSE),"")</f>
        <v/>
      </c>
      <c r="G187" s="35" t="str">
        <f>IFERROR(VLOOKUP($A187,#REF!,COLUMN(G187)-2,FALSE),"")</f>
        <v/>
      </c>
      <c r="H187" s="36" t="str">
        <f>IFERROR(VLOOKUP($A187,#REF!,COLUMN(H187)-2,FALSE),"")</f>
        <v/>
      </c>
      <c r="I187" s="34" t="str">
        <f>IFERROR(VLOOKUP($A187,#REF!,COLUMN(I187)-2,FALSE),"")</f>
        <v/>
      </c>
      <c r="J187" s="35" t="str">
        <f>IFERROR(VLOOKUP($A187,#REF!,COLUMN(J187)-2,FALSE),"")</f>
        <v/>
      </c>
      <c r="K187" s="36" t="str">
        <f>IFERROR(VLOOKUP($A187,#REF!,COLUMN(K187)-2,FALSE),"")</f>
        <v/>
      </c>
      <c r="L187" s="34" t="str">
        <f>IFERROR(VLOOKUP($A187,#REF!,COLUMN(L187)-2,FALSE),"")</f>
        <v/>
      </c>
      <c r="M187" s="35" t="str">
        <f>IFERROR(VLOOKUP($A187,#REF!,COLUMN(M187)-2,FALSE),"")</f>
        <v/>
      </c>
      <c r="N187" s="36" t="str">
        <f>IFERROR(VLOOKUP($A187,#REF!,COLUMN(N187)-2,FALSE),"")</f>
        <v/>
      </c>
      <c r="O187" s="34" t="str">
        <f>IFERROR(VLOOKUP($A187,#REF!,COLUMN(O187)-2,FALSE),"")</f>
        <v/>
      </c>
      <c r="P187" s="35" t="str">
        <f>IFERROR(VLOOKUP($A187,#REF!,COLUMN(P187)-2,FALSE),"")</f>
        <v/>
      </c>
      <c r="Q187" s="35" t="str">
        <f>IFERROR(VLOOKUP($A187,#REF!,COLUMN(Q187)-2,FALSE),"")</f>
        <v/>
      </c>
      <c r="R187" s="35" t="str">
        <f>IFERROR(VLOOKUP($A187,#REF!,COLUMN(R187)-2,FALSE),"")</f>
        <v/>
      </c>
      <c r="S187" s="35" t="str">
        <f>IFERROR(VLOOKUP($A187,#REF!,COLUMN(S187)-2,FALSE),"")</f>
        <v/>
      </c>
      <c r="T187" s="35" t="str">
        <f>IFERROR(VLOOKUP($A187,#REF!,COLUMN(T187)-2,FALSE),"")</f>
        <v/>
      </c>
      <c r="U187" s="35" t="str">
        <f>IFERROR(VLOOKUP($A187,#REF!,COLUMN(U187)-2,FALSE),"")</f>
        <v/>
      </c>
      <c r="V187" s="35" t="str">
        <f>IFERROR(VLOOKUP($A187,#REF!,COLUMN(V187)-2,FALSE),"")</f>
        <v/>
      </c>
      <c r="W187" s="35" t="str">
        <f>IFERROR(VLOOKUP($A187,#REF!,COLUMN(W187)-2,FALSE),"")</f>
        <v/>
      </c>
      <c r="X187" s="35" t="str">
        <f>IFERROR(VLOOKUP($A187,#REF!,COLUMN(X187)-2,FALSE),"")</f>
        <v/>
      </c>
      <c r="Y187" s="35" t="str">
        <f>IFERROR(VLOOKUP($A187,#REF!,COLUMN(Y187)-2,FALSE),"")</f>
        <v/>
      </c>
      <c r="Z187" s="36" t="str">
        <f>IFERROR(VLOOKUP($A187,#REF!,COLUMN(Z187)-2,FALSE),"")</f>
        <v/>
      </c>
      <c r="AA187" s="33" t="str">
        <f>IFERROR(VLOOKUP($A187,#REF!,COLUMN(AA187)-2,FALSE),"")</f>
        <v/>
      </c>
      <c r="AB187" s="34" t="str">
        <f>IFERROR(VLOOKUP($A187,#REF!,COLUMN(AB187)-2,FALSE),"")</f>
        <v/>
      </c>
      <c r="AC187" s="32" t="str">
        <f>IFERROR(VLOOKUP($A187,#REF!,COLUMN(AC187)-2,FALSE),"")</f>
        <v/>
      </c>
      <c r="AD187" s="32" t="str">
        <f>IFERROR(VLOOKUP($A187,#REF!,COLUMN(AD187)-2,FALSE),"")</f>
        <v/>
      </c>
      <c r="AE187" s="32" t="str">
        <f>IFERROR(VLOOKUP($A187,#REF!,COLUMN(AE187)-2,FALSE),"")</f>
        <v/>
      </c>
      <c r="AF187" t="str">
        <f>IFERROR(VLOOKUP($A187,#REF!,36,FALSE),"")</f>
        <v/>
      </c>
      <c r="AG187" t="str">
        <f>IFERROR(VLOOKUP($A187,'[1]水分AB CHK'!$B$13:$I$123,6,FALSE),"")</f>
        <v/>
      </c>
    </row>
    <row r="188" spans="1:33" ht="39" customHeight="1">
      <c r="A188" s="56"/>
      <c r="B188" s="41" t="str">
        <f t="shared" si="48"/>
        <v/>
      </c>
      <c r="C188" s="31" t="str">
        <f t="shared" si="47"/>
        <v/>
      </c>
      <c r="D188" s="31"/>
      <c r="E188" s="32" t="str">
        <f>IFERROR(VLOOKUP($A188,#REF!,COLUMN(E188)-2,FALSE),"")</f>
        <v/>
      </c>
      <c r="F188" s="34" t="str">
        <f>IFERROR(VLOOKUP($A188,#REF!,COLUMN(F188)-2,FALSE),"")</f>
        <v/>
      </c>
      <c r="G188" s="35" t="str">
        <f>IFERROR(VLOOKUP($A188,#REF!,COLUMN(G188)-2,FALSE),"")</f>
        <v/>
      </c>
      <c r="H188" s="36" t="str">
        <f>IFERROR(VLOOKUP($A188,#REF!,COLUMN(H188)-2,FALSE),"")</f>
        <v/>
      </c>
      <c r="I188" s="34" t="str">
        <f>IFERROR(VLOOKUP($A188,#REF!,COLUMN(I188)-2,FALSE),"")</f>
        <v/>
      </c>
      <c r="J188" s="35" t="str">
        <f>IFERROR(VLOOKUP($A188,#REF!,COLUMN(J188)-2,FALSE),"")</f>
        <v/>
      </c>
      <c r="K188" s="36" t="str">
        <f>IFERROR(VLOOKUP($A188,#REF!,COLUMN(K188)-2,FALSE),"")</f>
        <v/>
      </c>
      <c r="L188" s="34" t="str">
        <f>IFERROR(VLOOKUP($A188,#REF!,COLUMN(L188)-2,FALSE),"")</f>
        <v/>
      </c>
      <c r="M188" s="35" t="str">
        <f>IFERROR(VLOOKUP($A188,#REF!,COLUMN(M188)-2,FALSE),"")</f>
        <v/>
      </c>
      <c r="N188" s="36" t="str">
        <f>IFERROR(VLOOKUP($A188,#REF!,COLUMN(N188)-2,FALSE),"")</f>
        <v/>
      </c>
      <c r="O188" s="34" t="str">
        <f>IFERROR(VLOOKUP($A188,#REF!,COLUMN(O188)-2,FALSE),"")</f>
        <v/>
      </c>
      <c r="P188" s="35" t="str">
        <f>IFERROR(VLOOKUP($A188,#REF!,COLUMN(P188)-2,FALSE),"")</f>
        <v/>
      </c>
      <c r="Q188" s="35" t="str">
        <f>IFERROR(VLOOKUP($A188,#REF!,COLUMN(Q188)-2,FALSE),"")</f>
        <v/>
      </c>
      <c r="R188" s="35" t="str">
        <f>IFERROR(VLOOKUP($A188,#REF!,COLUMN(R188)-2,FALSE),"")</f>
        <v/>
      </c>
      <c r="S188" s="35" t="str">
        <f>IFERROR(VLOOKUP($A188,#REF!,COLUMN(S188)-2,FALSE),"")</f>
        <v/>
      </c>
      <c r="T188" s="35" t="str">
        <f>IFERROR(VLOOKUP($A188,#REF!,COLUMN(T188)-2,FALSE),"")</f>
        <v/>
      </c>
      <c r="U188" s="35" t="str">
        <f>IFERROR(VLOOKUP($A188,#REF!,COLUMN(U188)-2,FALSE),"")</f>
        <v/>
      </c>
      <c r="V188" s="35" t="str">
        <f>IFERROR(VLOOKUP($A188,#REF!,COLUMN(V188)-2,FALSE),"")</f>
        <v/>
      </c>
      <c r="W188" s="35" t="str">
        <f>IFERROR(VLOOKUP($A188,#REF!,COLUMN(W188)-2,FALSE),"")</f>
        <v/>
      </c>
      <c r="X188" s="35" t="str">
        <f>IFERROR(VLOOKUP($A188,#REF!,COLUMN(X188)-2,FALSE),"")</f>
        <v/>
      </c>
      <c r="Y188" s="35" t="str">
        <f>IFERROR(VLOOKUP($A188,#REF!,COLUMN(Y188)-2,FALSE),"")</f>
        <v/>
      </c>
      <c r="Z188" s="36" t="str">
        <f>IFERROR(VLOOKUP($A188,#REF!,COLUMN(Z188)-2,FALSE),"")</f>
        <v/>
      </c>
      <c r="AA188" s="33" t="str">
        <f>IFERROR(VLOOKUP($A188,#REF!,COLUMN(AA188)-2,FALSE),"")</f>
        <v/>
      </c>
      <c r="AB188" s="34" t="str">
        <f>IFERROR(VLOOKUP($A188,#REF!,COLUMN(AB188)-2,FALSE),"")</f>
        <v/>
      </c>
      <c r="AC188" s="32" t="str">
        <f>IFERROR(VLOOKUP($A188,#REF!,COLUMN(AC188)-2,FALSE),"")</f>
        <v/>
      </c>
      <c r="AD188" s="32" t="str">
        <f>IFERROR(VLOOKUP($A188,#REF!,COLUMN(AD188)-2,FALSE),"")</f>
        <v/>
      </c>
      <c r="AE188" s="32" t="str">
        <f>IFERROR(VLOOKUP($A188,#REF!,COLUMN(AE188)-2,FALSE),"")</f>
        <v/>
      </c>
      <c r="AF188" t="str">
        <f>IFERROR(VLOOKUP($A188,#REF!,36,FALSE),"")</f>
        <v/>
      </c>
      <c r="AG188" t="str">
        <f>IFERROR(VLOOKUP($A188,'[1]水分AB CHK'!$B$13:$I$123,6,FALSE),"")</f>
        <v/>
      </c>
    </row>
    <row r="189" spans="1:33" ht="39" customHeight="1">
      <c r="A189" s="56"/>
      <c r="B189" s="41" t="str">
        <f t="shared" si="48"/>
        <v/>
      </c>
      <c r="C189" s="31" t="str">
        <f t="shared" si="47"/>
        <v/>
      </c>
      <c r="D189" s="31"/>
      <c r="E189" s="32" t="str">
        <f>IFERROR(VLOOKUP($A189,#REF!,COLUMN(E189),FALSE),"")</f>
        <v/>
      </c>
      <c r="F189" s="34" t="str">
        <f>IFERROR(VLOOKUP($A189,#REF!,COLUMN(F189),FALSE),"")</f>
        <v/>
      </c>
      <c r="G189" s="35" t="str">
        <f>IFERROR(VLOOKUP($A189,#REF!,COLUMN(G189),FALSE),"")</f>
        <v/>
      </c>
      <c r="H189" s="36" t="str">
        <f>IFERROR(VLOOKUP($A189,#REF!,COLUMN(H189),FALSE),"")</f>
        <v/>
      </c>
      <c r="I189" s="34" t="str">
        <f>IFERROR(VLOOKUP($A189,#REF!,COLUMN(I189),FALSE),"")</f>
        <v/>
      </c>
      <c r="J189" s="35" t="str">
        <f>IFERROR(VLOOKUP($A189,#REF!,COLUMN(J189),FALSE),"")</f>
        <v/>
      </c>
      <c r="K189" s="36" t="str">
        <f>IFERROR(VLOOKUP($A189,#REF!,COLUMN(K189),FALSE),"")</f>
        <v/>
      </c>
      <c r="L189" s="34" t="str">
        <f>IFERROR(VLOOKUP($A189,#REF!,COLUMN(L189),FALSE),"")</f>
        <v/>
      </c>
      <c r="M189" s="35" t="str">
        <f>IFERROR(VLOOKUP($A189,#REF!,COLUMN(M189),FALSE),"")</f>
        <v/>
      </c>
      <c r="N189" s="36" t="str">
        <f>IFERROR(VLOOKUP($A189,#REF!,COLUMN(N189),FALSE),"")</f>
        <v/>
      </c>
      <c r="O189" s="34" t="str">
        <f>IFERROR(VLOOKUP($A189,#REF!,COLUMN(O189),FALSE),"")</f>
        <v/>
      </c>
      <c r="P189" s="35" t="str">
        <f>IFERROR(VLOOKUP($A189,#REF!,COLUMN(P189),FALSE),"")</f>
        <v/>
      </c>
      <c r="Q189" s="35" t="str">
        <f>IFERROR(VLOOKUP($A189,#REF!,COLUMN(Q189),FALSE),"")</f>
        <v/>
      </c>
      <c r="R189" s="35" t="str">
        <f>IFERROR(VLOOKUP($A189,#REF!,COLUMN(R189),FALSE),"")</f>
        <v/>
      </c>
      <c r="S189" s="35" t="str">
        <f>IFERROR(VLOOKUP($A189,#REF!,COLUMN(S189),FALSE),"")</f>
        <v/>
      </c>
      <c r="T189" s="35" t="str">
        <f>IFERROR(VLOOKUP($A189,#REF!,COLUMN(T189),FALSE),"")</f>
        <v/>
      </c>
      <c r="U189" s="35" t="str">
        <f>IFERROR(VLOOKUP($A189,#REF!,COLUMN(U189),FALSE),"")</f>
        <v/>
      </c>
      <c r="V189" s="35" t="str">
        <f>IFERROR(VLOOKUP($A189,#REF!,COLUMN(V189),FALSE),"")</f>
        <v/>
      </c>
      <c r="W189" s="35" t="str">
        <f>IFERROR(VLOOKUP($A189,#REF!,COLUMN(W189),FALSE),"")</f>
        <v/>
      </c>
      <c r="X189" s="35" t="str">
        <f>IFERROR(VLOOKUP($A189,#REF!,COLUMN(X189),FALSE),"")</f>
        <v/>
      </c>
      <c r="Y189" s="35" t="str">
        <f>IFERROR(VLOOKUP($A189,#REF!,COLUMN(Y189),FALSE),"")</f>
        <v/>
      </c>
      <c r="Z189" s="36" t="str">
        <f>IFERROR(VLOOKUP($A189,#REF!,COLUMN(Z189),FALSE),"")</f>
        <v/>
      </c>
      <c r="AA189" s="33" t="str">
        <f>IFERROR(VLOOKUP($A189,#REF!,COLUMN(AA189),FALSE),"")</f>
        <v/>
      </c>
      <c r="AB189" s="34" t="str">
        <f>IFERROR(VLOOKUP($A189,#REF!,COLUMN(AB189),FALSE),"")</f>
        <v/>
      </c>
      <c r="AC189" s="32" t="str">
        <f>IFERROR(VLOOKUP($A189,#REF!,COLUMN(AC189)-2,FALSE),"")</f>
        <v/>
      </c>
      <c r="AD189" s="32" t="str">
        <f>IFERROR(VLOOKUP($A189,#REF!,COLUMN(AD189)-2,FALSE),"")</f>
        <v/>
      </c>
      <c r="AE189" s="32" t="str">
        <f>IFERROR(IF(VLOOKUP($A189,#REF!,35,FALSE)="","",VLOOKUP($A189,#REF!,35,FALSE)),"")</f>
        <v/>
      </c>
      <c r="AF189" t="str">
        <f>IFERROR(VLOOKUP($A189,#REF!,36,FALSE),"")</f>
        <v/>
      </c>
      <c r="AG189" t="str">
        <f>IFERROR(VLOOKUP($A189,'[1]水分AB CHK'!$B$13:$I$123,6,FALSE),"")</f>
        <v/>
      </c>
    </row>
    <row r="190" spans="1:33" ht="39" customHeight="1">
      <c r="A190" s="56"/>
      <c r="B190" s="41" t="str">
        <f t="shared" si="48"/>
        <v/>
      </c>
      <c r="C190" s="31" t="str">
        <f t="shared" si="47"/>
        <v/>
      </c>
      <c r="D190" s="31"/>
      <c r="E190" s="32" t="str">
        <f>IFERROR(VLOOKUP($A190,#REF!,COLUMN(E190)-2,FALSE),"")</f>
        <v/>
      </c>
      <c r="F190" s="34" t="str">
        <f t="shared" ref="F190:AB190" si="56">F189</f>
        <v/>
      </c>
      <c r="G190" s="35" t="str">
        <f t="shared" si="56"/>
        <v/>
      </c>
      <c r="H190" s="36" t="str">
        <f t="shared" si="56"/>
        <v/>
      </c>
      <c r="I190" s="34" t="str">
        <f t="shared" si="56"/>
        <v/>
      </c>
      <c r="J190" s="35" t="str">
        <f t="shared" si="56"/>
        <v/>
      </c>
      <c r="K190" s="36" t="str">
        <f t="shared" si="56"/>
        <v/>
      </c>
      <c r="L190" s="34" t="str">
        <f t="shared" si="56"/>
        <v/>
      </c>
      <c r="M190" s="35" t="str">
        <f t="shared" si="56"/>
        <v/>
      </c>
      <c r="N190" s="36" t="str">
        <f t="shared" si="56"/>
        <v/>
      </c>
      <c r="O190" s="34" t="str">
        <f t="shared" si="56"/>
        <v/>
      </c>
      <c r="P190" s="35" t="str">
        <f t="shared" si="56"/>
        <v/>
      </c>
      <c r="Q190" s="35" t="str">
        <f t="shared" si="56"/>
        <v/>
      </c>
      <c r="R190" s="35" t="str">
        <f t="shared" si="56"/>
        <v/>
      </c>
      <c r="S190" s="35" t="str">
        <f t="shared" si="56"/>
        <v/>
      </c>
      <c r="T190" s="35" t="str">
        <f t="shared" si="56"/>
        <v/>
      </c>
      <c r="U190" s="35" t="str">
        <f t="shared" si="56"/>
        <v/>
      </c>
      <c r="V190" s="35" t="str">
        <f t="shared" si="56"/>
        <v/>
      </c>
      <c r="W190" s="35" t="str">
        <f t="shared" si="56"/>
        <v/>
      </c>
      <c r="X190" s="35" t="str">
        <f t="shared" si="56"/>
        <v/>
      </c>
      <c r="Y190" s="35" t="str">
        <f t="shared" si="56"/>
        <v/>
      </c>
      <c r="Z190" s="36" t="str">
        <f t="shared" si="56"/>
        <v/>
      </c>
      <c r="AA190" s="33" t="str">
        <f t="shared" si="56"/>
        <v/>
      </c>
      <c r="AB190" s="34" t="str">
        <f t="shared" si="56"/>
        <v/>
      </c>
      <c r="AC190" s="32" t="str">
        <f>IFERROR(VLOOKUP($A190,#REF!,COLUMN(AC190)-2,FALSE),"")</f>
        <v/>
      </c>
      <c r="AD190" s="32" t="str">
        <f>IFERROR(VLOOKUP($A190,#REF!,COLUMN(AD190)-2,FALSE),"")</f>
        <v/>
      </c>
      <c r="AE190" s="32" t="str">
        <f>IFERROR(VLOOKUP($A190,#REF!,COLUMN(AE190)-2,FALSE),"")</f>
        <v/>
      </c>
      <c r="AF190" t="str">
        <f>IFERROR(VLOOKUP($A190,#REF!,36,FALSE),"")</f>
        <v/>
      </c>
      <c r="AG190" t="str">
        <f>IFERROR(VLOOKUP($A190,'[1]水分AB CHK'!$B$13:$I$123,6,FALSE),"")</f>
        <v/>
      </c>
    </row>
    <row r="191" spans="1:33" ht="39" customHeight="1">
      <c r="A191" s="56"/>
      <c r="B191" s="41" t="str">
        <f t="shared" si="48"/>
        <v/>
      </c>
      <c r="C191" s="31" t="str">
        <f t="shared" si="47"/>
        <v/>
      </c>
      <c r="D191" s="31"/>
      <c r="E191" s="32" t="str">
        <f>IFERROR(VLOOKUP($A191,#REF!,COLUMN(E191)-2,FALSE),"")</f>
        <v/>
      </c>
      <c r="F191" s="34" t="str">
        <f>IFERROR(VLOOKUP($A191,#REF!,COLUMN(F191)-2,FALSE),"")</f>
        <v/>
      </c>
      <c r="G191" s="35" t="str">
        <f>IFERROR(VLOOKUP($A191,#REF!,COLUMN(G191)-2,FALSE),"")</f>
        <v/>
      </c>
      <c r="H191" s="36" t="str">
        <f>IFERROR(VLOOKUP($A191,#REF!,COLUMN(H191)-2,FALSE),"")</f>
        <v/>
      </c>
      <c r="I191" s="34" t="str">
        <f>IFERROR(VLOOKUP($A191,#REF!,COLUMN(I191)-2,FALSE),"")</f>
        <v/>
      </c>
      <c r="J191" s="35" t="str">
        <f>IFERROR(VLOOKUP($A191,#REF!,COLUMN(J191)-2,FALSE),"")</f>
        <v/>
      </c>
      <c r="K191" s="36" t="str">
        <f>IFERROR(VLOOKUP($A191,#REF!,COLUMN(K191)-2,FALSE),"")</f>
        <v/>
      </c>
      <c r="L191" s="34" t="str">
        <f>IFERROR(VLOOKUP($A191,#REF!,COLUMN(L191)-2,FALSE),"")</f>
        <v/>
      </c>
      <c r="M191" s="35" t="str">
        <f>IFERROR(VLOOKUP($A191,#REF!,COLUMN(M191)-2,FALSE),"")</f>
        <v/>
      </c>
      <c r="N191" s="36" t="str">
        <f>IFERROR(VLOOKUP($A191,#REF!,COLUMN(N191)-2,FALSE),"")</f>
        <v/>
      </c>
      <c r="O191" s="34" t="str">
        <f>IFERROR(VLOOKUP($A191,#REF!,COLUMN(O191)-2,FALSE),"")</f>
        <v/>
      </c>
      <c r="P191" s="35" t="str">
        <f>IFERROR(VLOOKUP($A191,#REF!,COLUMN(P191)-2,FALSE),"")</f>
        <v/>
      </c>
      <c r="Q191" s="35" t="str">
        <f>IFERROR(VLOOKUP($A191,#REF!,COLUMN(Q191)-2,FALSE),"")</f>
        <v/>
      </c>
      <c r="R191" s="35" t="str">
        <f>IFERROR(VLOOKUP($A191,#REF!,COLUMN(R191)-2,FALSE),"")</f>
        <v/>
      </c>
      <c r="S191" s="35" t="str">
        <f>IFERROR(VLOOKUP($A191,#REF!,COLUMN(S191)-2,FALSE),"")</f>
        <v/>
      </c>
      <c r="T191" s="35" t="str">
        <f>IFERROR(VLOOKUP($A191,#REF!,COLUMN(T191)-2,FALSE),"")</f>
        <v/>
      </c>
      <c r="U191" s="35" t="str">
        <f>IFERROR(VLOOKUP($A191,#REF!,COLUMN(U191)-2,FALSE),"")</f>
        <v/>
      </c>
      <c r="V191" s="35" t="str">
        <f>IFERROR(VLOOKUP($A191,#REF!,COLUMN(V191)-2,FALSE),"")</f>
        <v/>
      </c>
      <c r="W191" s="35" t="str">
        <f>IFERROR(VLOOKUP($A191,#REF!,COLUMN(W191)-2,FALSE),"")</f>
        <v/>
      </c>
      <c r="X191" s="35" t="str">
        <f>IFERROR(VLOOKUP($A191,#REF!,COLUMN(X191)-2,FALSE),"")</f>
        <v/>
      </c>
      <c r="Y191" s="35" t="str">
        <f>IFERROR(VLOOKUP($A191,#REF!,COLUMN(Y191)-2,FALSE),"")</f>
        <v/>
      </c>
      <c r="Z191" s="36" t="str">
        <f>IFERROR(VLOOKUP($A191,#REF!,COLUMN(Z191)-2,FALSE),"")</f>
        <v/>
      </c>
      <c r="AA191" s="33" t="str">
        <f>IFERROR(VLOOKUP($A191,#REF!,COLUMN(AA191)-2,FALSE),"")</f>
        <v/>
      </c>
      <c r="AB191" s="34" t="str">
        <f>IFERROR(VLOOKUP($A191,#REF!,COLUMN(AB191)-2,FALSE),"")</f>
        <v/>
      </c>
      <c r="AC191" s="32" t="str">
        <f>IFERROR(VLOOKUP($A191,#REF!,COLUMN(AC191)-2,FALSE),"")</f>
        <v/>
      </c>
      <c r="AD191" s="32" t="str">
        <f>IFERROR(VLOOKUP($A191,#REF!,COLUMN(AD191)-2,FALSE),"")</f>
        <v/>
      </c>
      <c r="AE191" s="32" t="str">
        <f>IFERROR(VLOOKUP($A191,#REF!,COLUMN(AE191)-2,FALSE),"")</f>
        <v/>
      </c>
      <c r="AF191" t="str">
        <f>IFERROR(VLOOKUP($A191,#REF!,36,FALSE),"")</f>
        <v/>
      </c>
      <c r="AG191" t="str">
        <f>IFERROR(VLOOKUP($A191,'[1]水分AB CHK'!$B$13:$I$123,6,FALSE),"")</f>
        <v/>
      </c>
    </row>
    <row r="192" spans="1:33" ht="39" customHeight="1">
      <c r="A192" s="56"/>
      <c r="B192" s="41" t="str">
        <f t="shared" si="48"/>
        <v/>
      </c>
      <c r="C192" s="31" t="str">
        <f t="shared" si="47"/>
        <v/>
      </c>
      <c r="D192" s="31"/>
      <c r="E192" s="32" t="str">
        <f>IFERROR(VLOOKUP($A192,#REF!,COLUMN(E192)-2,FALSE),"")</f>
        <v/>
      </c>
      <c r="F192" s="34" t="str">
        <f>IFERROR(VLOOKUP($A192,#REF!,COLUMN(F192)-2,FALSE),"")</f>
        <v/>
      </c>
      <c r="G192" s="35" t="str">
        <f>IFERROR(VLOOKUP($A192,#REF!,COLUMN(G192)-2,FALSE),"")</f>
        <v/>
      </c>
      <c r="H192" s="36" t="str">
        <f>IFERROR(VLOOKUP($A192,#REF!,COLUMN(H192)-2,FALSE),"")</f>
        <v/>
      </c>
      <c r="I192" s="34" t="str">
        <f>IFERROR(VLOOKUP($A192,#REF!,COLUMN(I192)-2,FALSE),"")</f>
        <v/>
      </c>
      <c r="J192" s="35" t="str">
        <f>IFERROR(VLOOKUP($A192,#REF!,COLUMN(J192)-2,FALSE),"")</f>
        <v/>
      </c>
      <c r="K192" s="36" t="str">
        <f>IFERROR(VLOOKUP($A192,#REF!,COLUMN(K192)-2,FALSE),"")</f>
        <v/>
      </c>
      <c r="L192" s="34" t="str">
        <f>IFERROR(VLOOKUP($A192,#REF!,COLUMN(L192)-2,FALSE),"")</f>
        <v/>
      </c>
      <c r="M192" s="35" t="str">
        <f>IFERROR(VLOOKUP($A192,#REF!,COLUMN(M192)-2,FALSE),"")</f>
        <v/>
      </c>
      <c r="N192" s="36" t="str">
        <f>IFERROR(VLOOKUP($A192,#REF!,COLUMN(N192)-2,FALSE),"")</f>
        <v/>
      </c>
      <c r="O192" s="34" t="str">
        <f>IFERROR(VLOOKUP($A192,#REF!,COLUMN(O192)-2,FALSE),"")</f>
        <v/>
      </c>
      <c r="P192" s="35" t="str">
        <f>IFERROR(VLOOKUP($A192,#REF!,COLUMN(P192)-2,FALSE),"")</f>
        <v/>
      </c>
      <c r="Q192" s="35" t="str">
        <f>IFERROR(VLOOKUP($A192,#REF!,COLUMN(Q192)-2,FALSE),"")</f>
        <v/>
      </c>
      <c r="R192" s="35" t="str">
        <f>IFERROR(VLOOKUP($A192,#REF!,COLUMN(R192)-2,FALSE),"")</f>
        <v/>
      </c>
      <c r="S192" s="35" t="str">
        <f>IFERROR(VLOOKUP($A192,#REF!,COLUMN(S192)-2,FALSE),"")</f>
        <v/>
      </c>
      <c r="T192" s="35" t="str">
        <f>IFERROR(VLOOKUP($A192,#REF!,COLUMN(T192)-2,FALSE),"")</f>
        <v/>
      </c>
      <c r="U192" s="35" t="str">
        <f>IFERROR(VLOOKUP($A192,#REF!,COLUMN(U192)-2,FALSE),"")</f>
        <v/>
      </c>
      <c r="V192" s="35" t="str">
        <f>IFERROR(VLOOKUP($A192,#REF!,COLUMN(V192)-2,FALSE),"")</f>
        <v/>
      </c>
      <c r="W192" s="35" t="str">
        <f>IFERROR(VLOOKUP($A192,#REF!,COLUMN(W192)-2,FALSE),"")</f>
        <v/>
      </c>
      <c r="X192" s="35" t="str">
        <f>IFERROR(VLOOKUP($A192,#REF!,COLUMN(X192)-2,FALSE),"")</f>
        <v/>
      </c>
      <c r="Y192" s="35" t="str">
        <f>IFERROR(VLOOKUP($A192,#REF!,COLUMN(Y192)-2,FALSE),"")</f>
        <v/>
      </c>
      <c r="Z192" s="36" t="str">
        <f>IFERROR(VLOOKUP($A192,#REF!,COLUMN(Z192)-2,FALSE),"")</f>
        <v/>
      </c>
      <c r="AA192" s="33" t="str">
        <f>IFERROR(VLOOKUP($A192,#REF!,COLUMN(AA192)-2,FALSE),"")</f>
        <v/>
      </c>
      <c r="AB192" s="34" t="str">
        <f>IFERROR(VLOOKUP($A192,#REF!,COLUMN(AB192)-2,FALSE),"")</f>
        <v/>
      </c>
      <c r="AC192" s="32" t="str">
        <f>IFERROR(VLOOKUP($A192,#REF!,COLUMN(AC192)-2,FALSE),"")</f>
        <v/>
      </c>
      <c r="AD192" s="32" t="str">
        <f>IFERROR(VLOOKUP($A192,#REF!,COLUMN(AD192)-2,FALSE),"")</f>
        <v/>
      </c>
      <c r="AE192" s="32" t="str">
        <f>IFERROR(VLOOKUP($A192,#REF!,COLUMN(AE192)-2,FALSE),"")</f>
        <v/>
      </c>
      <c r="AF192" t="str">
        <f>IFERROR(VLOOKUP($A192,#REF!,36,FALSE),"")</f>
        <v/>
      </c>
      <c r="AG192" t="str">
        <f>IFERROR(VLOOKUP($A192,'[1]水分AB CHK'!$B$13:$I$123,6,FALSE),"")</f>
        <v/>
      </c>
    </row>
    <row r="193" spans="1:33" ht="39" customHeight="1">
      <c r="A193" s="56"/>
      <c r="B193" s="41" t="str">
        <f t="shared" si="48"/>
        <v/>
      </c>
      <c r="C193" s="31" t="str">
        <f t="shared" si="47"/>
        <v/>
      </c>
      <c r="D193" s="31"/>
      <c r="E193" s="32" t="str">
        <f>IFERROR(VLOOKUP($A193,#REF!,COLUMN(E193)-2,FALSE),"")</f>
        <v/>
      </c>
      <c r="F193" s="34" t="str">
        <f>IFERROR(VLOOKUP($A193,#REF!,COLUMN(F193)-2,FALSE),"")</f>
        <v/>
      </c>
      <c r="G193" s="35" t="str">
        <f>IFERROR(VLOOKUP($A193,#REF!,COLUMN(G193)-2,FALSE),"")</f>
        <v/>
      </c>
      <c r="H193" s="36" t="str">
        <f>IFERROR(VLOOKUP($A193,#REF!,COLUMN(H193)-2,FALSE),"")</f>
        <v/>
      </c>
      <c r="I193" s="34" t="str">
        <f>IFERROR(VLOOKUP($A193,#REF!,COLUMN(I193)-2,FALSE),"")</f>
        <v/>
      </c>
      <c r="J193" s="35" t="str">
        <f>IFERROR(VLOOKUP($A193,#REF!,COLUMN(J193)-2,FALSE),"")</f>
        <v/>
      </c>
      <c r="K193" s="36" t="str">
        <f>IFERROR(VLOOKUP($A193,#REF!,COLUMN(K193)-2,FALSE),"")</f>
        <v/>
      </c>
      <c r="L193" s="34" t="str">
        <f>IFERROR(VLOOKUP($A193,#REF!,COLUMN(L193)-2,FALSE),"")</f>
        <v/>
      </c>
      <c r="M193" s="35" t="str">
        <f>IFERROR(VLOOKUP($A193,#REF!,COLUMN(M193)-2,FALSE),"")</f>
        <v/>
      </c>
      <c r="N193" s="36" t="str">
        <f>IFERROR(VLOOKUP($A193,#REF!,COLUMN(N193)-2,FALSE),"")</f>
        <v/>
      </c>
      <c r="O193" s="34" t="str">
        <f>IFERROR(VLOOKUP($A193,#REF!,COLUMN(O193)-2,FALSE),"")</f>
        <v/>
      </c>
      <c r="P193" s="35" t="str">
        <f>IFERROR(VLOOKUP($A193,#REF!,COLUMN(P193)-2,FALSE),"")</f>
        <v/>
      </c>
      <c r="Q193" s="35" t="str">
        <f>IFERROR(VLOOKUP($A193,#REF!,COLUMN(Q193)-2,FALSE),"")</f>
        <v/>
      </c>
      <c r="R193" s="35" t="str">
        <f>IFERROR(VLOOKUP($A193,#REF!,COLUMN(R193)-2,FALSE),"")</f>
        <v/>
      </c>
      <c r="S193" s="35" t="str">
        <f>IFERROR(VLOOKUP($A193,#REF!,COLUMN(S193)-2,FALSE),"")</f>
        <v/>
      </c>
      <c r="T193" s="35" t="str">
        <f>IFERROR(VLOOKUP($A193,#REF!,COLUMN(T193)-2,FALSE),"")</f>
        <v/>
      </c>
      <c r="U193" s="35" t="str">
        <f>IFERROR(VLOOKUP($A193,#REF!,COLUMN(U193)-2,FALSE),"")</f>
        <v/>
      </c>
      <c r="V193" s="35" t="str">
        <f>IFERROR(VLOOKUP($A193,#REF!,COLUMN(V193)-2,FALSE),"")</f>
        <v/>
      </c>
      <c r="W193" s="35" t="str">
        <f>IFERROR(VLOOKUP($A193,#REF!,COLUMN(W193)-2,FALSE),"")</f>
        <v/>
      </c>
      <c r="X193" s="35" t="str">
        <f>IFERROR(VLOOKUP($A193,#REF!,COLUMN(X193)-2,FALSE),"")</f>
        <v/>
      </c>
      <c r="Y193" s="35" t="str">
        <f>IFERROR(VLOOKUP($A193,#REF!,COLUMN(Y193)-2,FALSE),"")</f>
        <v/>
      </c>
      <c r="Z193" s="36" t="str">
        <f>IFERROR(VLOOKUP($A193,#REF!,COLUMN(Z193)-2,FALSE),"")</f>
        <v/>
      </c>
      <c r="AA193" s="33" t="str">
        <f>IFERROR(VLOOKUP($A193,#REF!,COLUMN(AA193)-2,FALSE),"")</f>
        <v/>
      </c>
      <c r="AB193" s="34" t="str">
        <f>IFERROR(VLOOKUP($A193,#REF!,COLUMN(AB193)-2,FALSE),"")</f>
        <v/>
      </c>
      <c r="AC193" s="32" t="str">
        <f>IFERROR(VLOOKUP($A193,#REF!,COLUMN(AC193)-2,FALSE),"")</f>
        <v/>
      </c>
      <c r="AD193" s="32" t="str">
        <f>IFERROR(VLOOKUP($A193,#REF!,COLUMN(AD193)-2,FALSE),"")</f>
        <v/>
      </c>
      <c r="AE193" s="32" t="str">
        <f>IFERROR(VLOOKUP($A193,#REF!,COLUMN(AE193)-2,FALSE),"")</f>
        <v/>
      </c>
      <c r="AF193" t="str">
        <f>IFERROR(VLOOKUP($A193,#REF!,36,FALSE),"")</f>
        <v/>
      </c>
      <c r="AG193" t="str">
        <f>IFERROR(VLOOKUP($A193,'[1]水分AB CHK'!$B$13:$I$123,6,FALSE),"")</f>
        <v/>
      </c>
    </row>
    <row r="194" spans="1:33" ht="39" customHeight="1">
      <c r="A194" s="56"/>
      <c r="B194" s="41" t="str">
        <f t="shared" si="48"/>
        <v/>
      </c>
      <c r="C194" s="31" t="str">
        <f t="shared" si="47"/>
        <v/>
      </c>
      <c r="D194" s="31"/>
      <c r="E194" s="32" t="str">
        <f>IFERROR(VLOOKUP($A194,#REF!,COLUMN(E194),FALSE),"")</f>
        <v/>
      </c>
      <c r="F194" s="34" t="str">
        <f>IFERROR(VLOOKUP($A194,#REF!,COLUMN(F194),FALSE),"")</f>
        <v/>
      </c>
      <c r="G194" s="35" t="str">
        <f>IFERROR(VLOOKUP($A194,#REF!,COLUMN(G194),FALSE),"")</f>
        <v/>
      </c>
      <c r="H194" s="36" t="str">
        <f>IFERROR(VLOOKUP($A194,#REF!,COLUMN(H194),FALSE),"")</f>
        <v/>
      </c>
      <c r="I194" s="34" t="str">
        <f>IFERROR(VLOOKUP($A194,#REF!,COLUMN(I194),FALSE),"")</f>
        <v/>
      </c>
      <c r="J194" s="35" t="str">
        <f>IFERROR(VLOOKUP($A194,#REF!,COLUMN(J194),FALSE),"")</f>
        <v/>
      </c>
      <c r="K194" s="36" t="str">
        <f>IFERROR(VLOOKUP($A194,#REF!,COLUMN(K194),FALSE),"")</f>
        <v/>
      </c>
      <c r="L194" s="34" t="str">
        <f>IFERROR(VLOOKUP($A194,#REF!,COLUMN(L194),FALSE),"")</f>
        <v/>
      </c>
      <c r="M194" s="35" t="str">
        <f>IFERROR(VLOOKUP($A194,#REF!,COLUMN(M194),FALSE),"")</f>
        <v/>
      </c>
      <c r="N194" s="36" t="str">
        <f>IFERROR(VLOOKUP($A194,#REF!,COLUMN(N194),FALSE),"")</f>
        <v/>
      </c>
      <c r="O194" s="34" t="str">
        <f>IFERROR(VLOOKUP($A194,#REF!,COLUMN(O194),FALSE),"")</f>
        <v/>
      </c>
      <c r="P194" s="35" t="str">
        <f>IFERROR(VLOOKUP($A194,#REF!,COLUMN(P194),FALSE),"")</f>
        <v/>
      </c>
      <c r="Q194" s="35" t="str">
        <f>IFERROR(VLOOKUP($A194,#REF!,COLUMN(Q194),FALSE),"")</f>
        <v/>
      </c>
      <c r="R194" s="35" t="str">
        <f>IFERROR(VLOOKUP($A194,#REF!,COLUMN(R194),FALSE),"")</f>
        <v/>
      </c>
      <c r="S194" s="35" t="str">
        <f>IFERROR(VLOOKUP($A194,#REF!,COLUMN(S194),FALSE),"")</f>
        <v/>
      </c>
      <c r="T194" s="35" t="str">
        <f>IFERROR(VLOOKUP($A194,#REF!,COLUMN(T194),FALSE),"")</f>
        <v/>
      </c>
      <c r="U194" s="35" t="str">
        <f>IFERROR(VLOOKUP($A194,#REF!,COLUMN(U194),FALSE),"")</f>
        <v/>
      </c>
      <c r="V194" s="35" t="str">
        <f>IFERROR(VLOOKUP($A194,#REF!,COLUMN(V194),FALSE),"")</f>
        <v/>
      </c>
      <c r="W194" s="35" t="str">
        <f>IFERROR(VLOOKUP($A194,#REF!,COLUMN(W194),FALSE),"")</f>
        <v/>
      </c>
      <c r="X194" s="35" t="str">
        <f>IFERROR(VLOOKUP($A194,#REF!,COLUMN(X194),FALSE),"")</f>
        <v/>
      </c>
      <c r="Y194" s="35" t="str">
        <f>IFERROR(VLOOKUP($A194,#REF!,COLUMN(Y194),FALSE),"")</f>
        <v/>
      </c>
      <c r="Z194" s="36" t="str">
        <f>IFERROR(VLOOKUP($A194,#REF!,COLUMN(Z194),FALSE),"")</f>
        <v/>
      </c>
      <c r="AA194" s="33" t="str">
        <f>IFERROR(VLOOKUP($A194,#REF!,COLUMN(AA194),FALSE),"")</f>
        <v/>
      </c>
      <c r="AB194" s="34" t="str">
        <f>IFERROR(VLOOKUP($A194,#REF!,COLUMN(AB194),FALSE),"")</f>
        <v/>
      </c>
      <c r="AC194" s="32" t="str">
        <f>IFERROR(VLOOKUP($A194,#REF!,COLUMN(AC194)-2,FALSE),"")</f>
        <v/>
      </c>
      <c r="AD194" s="32" t="str">
        <f>IFERROR(VLOOKUP($A194,#REF!,COLUMN(AD194)-2,FALSE),"")</f>
        <v/>
      </c>
      <c r="AE194" s="32" t="str">
        <f>IFERROR(IF(VLOOKUP($A194,#REF!,35,FALSE)="","",VLOOKUP($A194,#REF!,35,FALSE)),"")</f>
        <v/>
      </c>
      <c r="AF194" t="str">
        <f>IFERROR(VLOOKUP($A194,#REF!,36,FALSE),"")</f>
        <v/>
      </c>
      <c r="AG194" t="str">
        <f>IFERROR(VLOOKUP($A194,'[1]水分AB CHK'!$B$13:$I$123,6,FALSE),"")</f>
        <v/>
      </c>
    </row>
    <row r="195" spans="1:33" ht="39" customHeight="1">
      <c r="A195" s="56"/>
      <c r="B195" s="41" t="str">
        <f t="shared" si="48"/>
        <v/>
      </c>
      <c r="C195" s="31" t="str">
        <f t="shared" si="47"/>
        <v/>
      </c>
      <c r="D195" s="31"/>
      <c r="E195" s="32" t="str">
        <f>IFERROR(VLOOKUP($A195,#REF!,COLUMN(E195)-2,FALSE),"")</f>
        <v/>
      </c>
      <c r="F195" s="34" t="str">
        <f t="shared" ref="F195:AB195" si="57">F194</f>
        <v/>
      </c>
      <c r="G195" s="35" t="str">
        <f t="shared" si="57"/>
        <v/>
      </c>
      <c r="H195" s="36" t="str">
        <f t="shared" si="57"/>
        <v/>
      </c>
      <c r="I195" s="34" t="str">
        <f t="shared" si="57"/>
        <v/>
      </c>
      <c r="J195" s="35" t="str">
        <f t="shared" si="57"/>
        <v/>
      </c>
      <c r="K195" s="36" t="str">
        <f t="shared" si="57"/>
        <v/>
      </c>
      <c r="L195" s="34" t="str">
        <f t="shared" si="57"/>
        <v/>
      </c>
      <c r="M195" s="35" t="str">
        <f t="shared" si="57"/>
        <v/>
      </c>
      <c r="N195" s="36" t="str">
        <f t="shared" si="57"/>
        <v/>
      </c>
      <c r="O195" s="34" t="str">
        <f t="shared" si="57"/>
        <v/>
      </c>
      <c r="P195" s="35" t="str">
        <f t="shared" si="57"/>
        <v/>
      </c>
      <c r="Q195" s="35" t="str">
        <f t="shared" si="57"/>
        <v/>
      </c>
      <c r="R195" s="35" t="str">
        <f t="shared" si="57"/>
        <v/>
      </c>
      <c r="S195" s="35" t="str">
        <f t="shared" si="57"/>
        <v/>
      </c>
      <c r="T195" s="35" t="str">
        <f t="shared" si="57"/>
        <v/>
      </c>
      <c r="U195" s="35" t="str">
        <f t="shared" si="57"/>
        <v/>
      </c>
      <c r="V195" s="35" t="str">
        <f t="shared" si="57"/>
        <v/>
      </c>
      <c r="W195" s="35" t="str">
        <f t="shared" si="57"/>
        <v/>
      </c>
      <c r="X195" s="35" t="str">
        <f t="shared" si="57"/>
        <v/>
      </c>
      <c r="Y195" s="35" t="str">
        <f t="shared" si="57"/>
        <v/>
      </c>
      <c r="Z195" s="36" t="str">
        <f t="shared" si="57"/>
        <v/>
      </c>
      <c r="AA195" s="33" t="str">
        <f t="shared" si="57"/>
        <v/>
      </c>
      <c r="AB195" s="34" t="str">
        <f t="shared" si="57"/>
        <v/>
      </c>
      <c r="AC195" s="32" t="str">
        <f>IFERROR(VLOOKUP($A195,#REF!,COLUMN(AC195)-2,FALSE),"")</f>
        <v/>
      </c>
      <c r="AD195" s="32" t="str">
        <f>IFERROR(VLOOKUP($A195,#REF!,COLUMN(AD195)-2,FALSE),"")</f>
        <v/>
      </c>
      <c r="AE195" s="32" t="str">
        <f>IFERROR(VLOOKUP($A195,#REF!,COLUMN(AE195)-2,FALSE),"")</f>
        <v/>
      </c>
      <c r="AF195" t="str">
        <f>IFERROR(VLOOKUP($A195,#REF!,36,FALSE),"")</f>
        <v/>
      </c>
      <c r="AG195" t="str">
        <f>IFERROR(VLOOKUP($A195,'[1]水分AB CHK'!$B$13:$I$123,6,FALSE),"")</f>
        <v/>
      </c>
    </row>
    <row r="196" spans="1:33" ht="39" customHeight="1">
      <c r="A196" s="56"/>
      <c r="B196" s="41" t="str">
        <f t="shared" si="48"/>
        <v/>
      </c>
      <c r="C196" s="31" t="str">
        <f t="shared" si="47"/>
        <v/>
      </c>
      <c r="D196" s="31"/>
      <c r="E196" s="32" t="str">
        <f>IFERROR(VLOOKUP($A196,#REF!,COLUMN(E196)-2,FALSE),"")</f>
        <v/>
      </c>
      <c r="F196" s="34" t="str">
        <f>IFERROR(VLOOKUP($A196,#REF!,COLUMN(F196)-2,FALSE),"")</f>
        <v/>
      </c>
      <c r="G196" s="35" t="str">
        <f>IFERROR(VLOOKUP($A196,#REF!,COLUMN(G196)-2,FALSE),"")</f>
        <v/>
      </c>
      <c r="H196" s="36" t="str">
        <f>IFERROR(VLOOKUP($A196,#REF!,COLUMN(H196)-2,FALSE),"")</f>
        <v/>
      </c>
      <c r="I196" s="34" t="str">
        <f>IFERROR(VLOOKUP($A196,#REF!,COLUMN(I196)-2,FALSE),"")</f>
        <v/>
      </c>
      <c r="J196" s="35" t="str">
        <f>IFERROR(VLOOKUP($A196,#REF!,COLUMN(J196)-2,FALSE),"")</f>
        <v/>
      </c>
      <c r="K196" s="36" t="str">
        <f>IFERROR(VLOOKUP($A196,#REF!,COLUMN(K196)-2,FALSE),"")</f>
        <v/>
      </c>
      <c r="L196" s="34" t="str">
        <f>IFERROR(VLOOKUP($A196,#REF!,COLUMN(L196)-2,FALSE),"")</f>
        <v/>
      </c>
      <c r="M196" s="35" t="str">
        <f>IFERROR(VLOOKUP($A196,#REF!,COLUMN(M196)-2,FALSE),"")</f>
        <v/>
      </c>
      <c r="N196" s="36" t="str">
        <f>IFERROR(VLOOKUP($A196,#REF!,COLUMN(N196)-2,FALSE),"")</f>
        <v/>
      </c>
      <c r="O196" s="34" t="str">
        <f>IFERROR(VLOOKUP($A196,#REF!,COLUMN(O196)-2,FALSE),"")</f>
        <v/>
      </c>
      <c r="P196" s="35" t="str">
        <f>IFERROR(VLOOKUP($A196,#REF!,COLUMN(P196)-2,FALSE),"")</f>
        <v/>
      </c>
      <c r="Q196" s="35" t="str">
        <f>IFERROR(VLOOKUP($A196,#REF!,COLUMN(Q196)-2,FALSE),"")</f>
        <v/>
      </c>
      <c r="R196" s="35" t="str">
        <f>IFERROR(VLOOKUP($A196,#REF!,COLUMN(R196)-2,FALSE),"")</f>
        <v/>
      </c>
      <c r="S196" s="35" t="str">
        <f>IFERROR(VLOOKUP($A196,#REF!,COLUMN(S196)-2,FALSE),"")</f>
        <v/>
      </c>
      <c r="T196" s="35" t="str">
        <f>IFERROR(VLOOKUP($A196,#REF!,COLUMN(T196)-2,FALSE),"")</f>
        <v/>
      </c>
      <c r="U196" s="35" t="str">
        <f>IFERROR(VLOOKUP($A196,#REF!,COLUMN(U196)-2,FALSE),"")</f>
        <v/>
      </c>
      <c r="V196" s="35" t="str">
        <f>IFERROR(VLOOKUP($A196,#REF!,COLUMN(V196)-2,FALSE),"")</f>
        <v/>
      </c>
      <c r="W196" s="35" t="str">
        <f>IFERROR(VLOOKUP($A196,#REF!,COLUMN(W196)-2,FALSE),"")</f>
        <v/>
      </c>
      <c r="X196" s="35" t="str">
        <f>IFERROR(VLOOKUP($A196,#REF!,COLUMN(X196)-2,FALSE),"")</f>
        <v/>
      </c>
      <c r="Y196" s="35" t="str">
        <f>IFERROR(VLOOKUP($A196,#REF!,COLUMN(Y196)-2,FALSE),"")</f>
        <v/>
      </c>
      <c r="Z196" s="36" t="str">
        <f>IFERROR(VLOOKUP($A196,#REF!,COLUMN(Z196)-2,FALSE),"")</f>
        <v/>
      </c>
      <c r="AA196" s="33" t="str">
        <f>IFERROR(VLOOKUP($A196,#REF!,COLUMN(AA196)-2,FALSE),"")</f>
        <v/>
      </c>
      <c r="AB196" s="34" t="str">
        <f>IFERROR(VLOOKUP($A196,#REF!,COLUMN(AB196)-2,FALSE),"")</f>
        <v/>
      </c>
      <c r="AC196" s="32" t="str">
        <f>IFERROR(VLOOKUP($A196,#REF!,COLUMN(AC196)-2,FALSE),"")</f>
        <v/>
      </c>
      <c r="AD196" s="32" t="str">
        <f>IFERROR(VLOOKUP($A196,#REF!,COLUMN(AD196)-2,FALSE),"")</f>
        <v/>
      </c>
      <c r="AE196" s="32" t="str">
        <f>IFERROR(VLOOKUP($A196,#REF!,COLUMN(AE196)-2,FALSE),"")</f>
        <v/>
      </c>
      <c r="AF196" t="str">
        <f>IFERROR(VLOOKUP($A196,#REF!,36,FALSE),"")</f>
        <v/>
      </c>
      <c r="AG196" t="str">
        <f>IFERROR(VLOOKUP($A196,'[1]水分AB CHK'!$B$13:$I$123,6,FALSE),"")</f>
        <v/>
      </c>
    </row>
    <row r="197" spans="1:33" ht="39" customHeight="1">
      <c r="A197" s="56"/>
      <c r="B197" s="41" t="str">
        <f t="shared" si="48"/>
        <v/>
      </c>
      <c r="C197" s="31" t="str">
        <f t="shared" si="47"/>
        <v/>
      </c>
      <c r="D197" s="31"/>
      <c r="E197" s="32" t="str">
        <f>IFERROR(VLOOKUP($A197,#REF!,COLUMN(E197)-2,FALSE),"")</f>
        <v/>
      </c>
      <c r="F197" s="34" t="str">
        <f>IFERROR(VLOOKUP($A197,#REF!,COLUMN(F197)-2,FALSE),"")</f>
        <v/>
      </c>
      <c r="G197" s="35" t="str">
        <f>IFERROR(VLOOKUP($A197,#REF!,COLUMN(G197)-2,FALSE),"")</f>
        <v/>
      </c>
      <c r="H197" s="36" t="str">
        <f>IFERROR(VLOOKUP($A197,#REF!,COLUMN(H197)-2,FALSE),"")</f>
        <v/>
      </c>
      <c r="I197" s="34" t="str">
        <f>IFERROR(VLOOKUP($A197,#REF!,COLUMN(I197)-2,FALSE),"")</f>
        <v/>
      </c>
      <c r="J197" s="35" t="str">
        <f>IFERROR(VLOOKUP($A197,#REF!,COLUMN(J197)-2,FALSE),"")</f>
        <v/>
      </c>
      <c r="K197" s="36" t="str">
        <f>IFERROR(VLOOKUP($A197,#REF!,COLUMN(K197)-2,FALSE),"")</f>
        <v/>
      </c>
      <c r="L197" s="34" t="str">
        <f>IFERROR(VLOOKUP($A197,#REF!,COLUMN(L197)-2,FALSE),"")</f>
        <v/>
      </c>
      <c r="M197" s="35" t="str">
        <f>IFERROR(VLOOKUP($A197,#REF!,COLUMN(M197)-2,FALSE),"")</f>
        <v/>
      </c>
      <c r="N197" s="36" t="str">
        <f>IFERROR(VLOOKUP($A197,#REF!,COLUMN(N197)-2,FALSE),"")</f>
        <v/>
      </c>
      <c r="O197" s="34" t="str">
        <f>IFERROR(VLOOKUP($A197,#REF!,COLUMN(O197)-2,FALSE),"")</f>
        <v/>
      </c>
      <c r="P197" s="35" t="str">
        <f>IFERROR(VLOOKUP($A197,#REF!,COLUMN(P197)-2,FALSE),"")</f>
        <v/>
      </c>
      <c r="Q197" s="35" t="str">
        <f>IFERROR(VLOOKUP($A197,#REF!,COLUMN(Q197)-2,FALSE),"")</f>
        <v/>
      </c>
      <c r="R197" s="35" t="str">
        <f>IFERROR(VLOOKUP($A197,#REF!,COLUMN(R197)-2,FALSE),"")</f>
        <v/>
      </c>
      <c r="S197" s="35" t="str">
        <f>IFERROR(VLOOKUP($A197,#REF!,COLUMN(S197)-2,FALSE),"")</f>
        <v/>
      </c>
      <c r="T197" s="35" t="str">
        <f>IFERROR(VLOOKUP($A197,#REF!,COLUMN(T197)-2,FALSE),"")</f>
        <v/>
      </c>
      <c r="U197" s="35" t="str">
        <f>IFERROR(VLOOKUP($A197,#REF!,COLUMN(U197)-2,FALSE),"")</f>
        <v/>
      </c>
      <c r="V197" s="35" t="str">
        <f>IFERROR(VLOOKUP($A197,#REF!,COLUMN(V197)-2,FALSE),"")</f>
        <v/>
      </c>
      <c r="W197" s="35" t="str">
        <f>IFERROR(VLOOKUP($A197,#REF!,COLUMN(W197)-2,FALSE),"")</f>
        <v/>
      </c>
      <c r="X197" s="35" t="str">
        <f>IFERROR(VLOOKUP($A197,#REF!,COLUMN(X197)-2,FALSE),"")</f>
        <v/>
      </c>
      <c r="Y197" s="35" t="str">
        <f>IFERROR(VLOOKUP($A197,#REF!,COLUMN(Y197)-2,FALSE),"")</f>
        <v/>
      </c>
      <c r="Z197" s="36" t="str">
        <f>IFERROR(VLOOKUP($A197,#REF!,COLUMN(Z197)-2,FALSE),"")</f>
        <v/>
      </c>
      <c r="AA197" s="33" t="str">
        <f>IFERROR(VLOOKUP($A197,#REF!,COLUMN(AA197)-2,FALSE),"")</f>
        <v/>
      </c>
      <c r="AB197" s="34" t="str">
        <f>IFERROR(VLOOKUP($A197,#REF!,COLUMN(AB197)-2,FALSE),"")</f>
        <v/>
      </c>
      <c r="AC197" s="32" t="str">
        <f>IFERROR(VLOOKUP($A197,#REF!,COLUMN(AC197)-2,FALSE),"")</f>
        <v/>
      </c>
      <c r="AD197" s="32" t="str">
        <f>IFERROR(VLOOKUP($A197,#REF!,COLUMN(AD197)-2,FALSE),"")</f>
        <v/>
      </c>
      <c r="AE197" s="32" t="str">
        <f>IFERROR(VLOOKUP($A197,#REF!,COLUMN(AE197)-2,FALSE),"")</f>
        <v/>
      </c>
      <c r="AF197" t="str">
        <f>IFERROR(VLOOKUP($A197,#REF!,36,FALSE),"")</f>
        <v/>
      </c>
      <c r="AG197" t="str">
        <f>IFERROR(VLOOKUP($A197,'[1]水分AB CHK'!$B$13:$I$123,6,FALSE),"")</f>
        <v/>
      </c>
    </row>
    <row r="198" spans="1:33" s="73" customFormat="1" ht="39" customHeight="1">
      <c r="A198" s="74"/>
      <c r="B198" s="75" t="str">
        <f t="shared" si="48"/>
        <v/>
      </c>
      <c r="C198" s="74" t="str">
        <f t="shared" si="47"/>
        <v/>
      </c>
      <c r="D198" s="74"/>
      <c r="E198" s="76"/>
      <c r="F198" s="78"/>
      <c r="G198" s="79"/>
      <c r="H198" s="80"/>
      <c r="I198" s="78"/>
      <c r="J198" s="79"/>
      <c r="K198" s="80"/>
      <c r="L198" s="78"/>
      <c r="M198" s="79"/>
      <c r="N198" s="80"/>
      <c r="O198" s="78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80"/>
      <c r="AA198" s="77"/>
      <c r="AB198" s="78"/>
      <c r="AC198" s="76"/>
      <c r="AD198" s="76"/>
      <c r="AE198" s="76"/>
    </row>
    <row r="199" spans="1:33" ht="39" customHeight="1">
      <c r="A199" s="31"/>
      <c r="B199" s="41"/>
      <c r="C199" s="31"/>
      <c r="D199" s="31"/>
      <c r="E199" s="32"/>
      <c r="F199" s="34"/>
      <c r="G199" s="35"/>
      <c r="H199" s="36"/>
      <c r="I199" s="34"/>
      <c r="J199" s="35"/>
      <c r="K199" s="36"/>
      <c r="L199" s="34"/>
      <c r="M199" s="35"/>
      <c r="N199" s="36"/>
      <c r="O199" s="34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6"/>
      <c r="AA199" s="33"/>
      <c r="AB199" s="34"/>
      <c r="AC199" s="32"/>
      <c r="AD199" s="32"/>
      <c r="AE199" s="32"/>
    </row>
    <row r="200" spans="1:33" ht="39" customHeight="1">
      <c r="A200" s="31"/>
      <c r="B200" s="41"/>
      <c r="C200" s="31"/>
      <c r="D200" s="31"/>
      <c r="E200" s="32"/>
      <c r="F200" s="34"/>
      <c r="G200" s="35"/>
      <c r="H200" s="36"/>
      <c r="I200" s="34"/>
      <c r="J200" s="35"/>
      <c r="K200" s="36"/>
      <c r="L200" s="34"/>
      <c r="M200" s="35"/>
      <c r="N200" s="36"/>
      <c r="O200" s="34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6"/>
      <c r="AA200" s="33"/>
      <c r="AB200" s="34"/>
      <c r="AC200" s="32"/>
      <c r="AD200" s="32"/>
      <c r="AE200" s="32"/>
    </row>
    <row r="201" spans="1:33" ht="39" customHeight="1">
      <c r="A201" s="31"/>
      <c r="B201" s="41"/>
      <c r="C201" s="31"/>
      <c r="D201" s="31"/>
      <c r="E201" s="32"/>
      <c r="F201" s="34"/>
      <c r="G201" s="35"/>
      <c r="H201" s="36"/>
      <c r="I201" s="34"/>
      <c r="J201" s="35"/>
      <c r="K201" s="36"/>
      <c r="L201" s="34"/>
      <c r="M201" s="35"/>
      <c r="N201" s="36"/>
      <c r="O201" s="34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6"/>
      <c r="AA201" s="33"/>
      <c r="AB201" s="34"/>
      <c r="AC201" s="32"/>
      <c r="AD201" s="32"/>
      <c r="AE201" s="32"/>
    </row>
    <row r="202" spans="1:33" ht="39" customHeight="1">
      <c r="A202" s="31"/>
      <c r="B202" s="41"/>
      <c r="C202" s="31"/>
      <c r="D202" s="31"/>
      <c r="E202" s="32"/>
      <c r="F202" s="34"/>
      <c r="G202" s="35"/>
      <c r="H202" s="36"/>
      <c r="I202" s="34"/>
      <c r="J202" s="35"/>
      <c r="K202" s="36"/>
      <c r="L202" s="34"/>
      <c r="M202" s="35"/>
      <c r="N202" s="36"/>
      <c r="O202" s="34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6"/>
      <c r="AA202" s="33"/>
      <c r="AB202" s="34"/>
      <c r="AC202" s="32"/>
      <c r="AD202" s="32"/>
      <c r="AE202" s="32"/>
    </row>
    <row r="203" spans="1:33" ht="39" customHeight="1">
      <c r="A203" s="31"/>
      <c r="B203" s="41"/>
      <c r="C203" s="31"/>
      <c r="D203" s="31"/>
      <c r="E203" s="32"/>
      <c r="F203" s="34"/>
      <c r="G203" s="35"/>
      <c r="H203" s="36"/>
      <c r="I203" s="34"/>
      <c r="J203" s="35"/>
      <c r="K203" s="36"/>
      <c r="L203" s="34"/>
      <c r="M203" s="35"/>
      <c r="N203" s="36"/>
      <c r="O203" s="34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6"/>
      <c r="AA203" s="33"/>
      <c r="AB203" s="34"/>
      <c r="AC203" s="32"/>
      <c r="AD203" s="32"/>
      <c r="AE203" s="32"/>
    </row>
    <row r="204" spans="1:33" ht="39" customHeight="1">
      <c r="A204" s="31"/>
      <c r="B204" s="41"/>
      <c r="C204" s="31"/>
      <c r="D204" s="31"/>
      <c r="E204" s="32"/>
      <c r="F204" s="34"/>
      <c r="G204" s="35"/>
      <c r="H204" s="36"/>
      <c r="I204" s="34"/>
      <c r="J204" s="35"/>
      <c r="K204" s="36"/>
      <c r="L204" s="34"/>
      <c r="M204" s="35"/>
      <c r="N204" s="36"/>
      <c r="O204" s="34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6"/>
      <c r="AA204" s="33"/>
      <c r="AB204" s="34"/>
      <c r="AC204" s="32"/>
      <c r="AD204" s="32"/>
      <c r="AE204" s="32"/>
    </row>
    <row r="205" spans="1:33" ht="39" customHeight="1">
      <c r="A205" s="31"/>
      <c r="B205" s="41"/>
      <c r="C205" s="31"/>
      <c r="D205" s="31"/>
      <c r="E205" s="32"/>
      <c r="F205" s="34"/>
      <c r="G205" s="35"/>
      <c r="H205" s="36"/>
      <c r="I205" s="34"/>
      <c r="J205" s="35"/>
      <c r="K205" s="36"/>
      <c r="L205" s="34"/>
      <c r="M205" s="35"/>
      <c r="N205" s="36"/>
      <c r="O205" s="34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6"/>
      <c r="AA205" s="33"/>
      <c r="AB205" s="34"/>
      <c r="AC205" s="32"/>
      <c r="AD205" s="32"/>
      <c r="AE205" s="32"/>
    </row>
    <row r="206" spans="1:33" ht="39" customHeight="1">
      <c r="A206" s="31"/>
      <c r="B206" s="41"/>
      <c r="C206" s="31"/>
      <c r="D206" s="31"/>
      <c r="E206" s="32"/>
      <c r="F206" s="34"/>
      <c r="G206" s="35"/>
      <c r="H206" s="36"/>
      <c r="I206" s="34"/>
      <c r="J206" s="35"/>
      <c r="K206" s="36"/>
      <c r="L206" s="34"/>
      <c r="M206" s="35"/>
      <c r="N206" s="36"/>
      <c r="O206" s="34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6"/>
      <c r="AA206" s="33"/>
      <c r="AB206" s="34"/>
      <c r="AC206" s="32"/>
      <c r="AD206" s="32"/>
      <c r="AE206" s="32"/>
    </row>
    <row r="207" spans="1:33" ht="39" customHeight="1">
      <c r="A207" s="31"/>
      <c r="B207" s="41"/>
      <c r="C207" s="31"/>
      <c r="D207" s="31"/>
      <c r="E207" s="32"/>
      <c r="F207" s="34"/>
      <c r="G207" s="35"/>
      <c r="H207" s="36"/>
      <c r="I207" s="34"/>
      <c r="J207" s="35"/>
      <c r="K207" s="36"/>
      <c r="L207" s="34"/>
      <c r="M207" s="35"/>
      <c r="N207" s="36"/>
      <c r="O207" s="34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6"/>
      <c r="AA207" s="33"/>
      <c r="AB207" s="34"/>
      <c r="AC207" s="32"/>
      <c r="AD207" s="32"/>
      <c r="AE207" s="32"/>
    </row>
    <row r="208" spans="1:33" ht="39" customHeight="1">
      <c r="A208" s="31"/>
      <c r="B208" s="41"/>
      <c r="C208" s="31"/>
      <c r="D208" s="31"/>
      <c r="E208" s="32"/>
      <c r="F208" s="34"/>
      <c r="G208" s="35"/>
      <c r="H208" s="36"/>
      <c r="I208" s="34"/>
      <c r="J208" s="35"/>
      <c r="K208" s="36"/>
      <c r="L208" s="34"/>
      <c r="M208" s="35"/>
      <c r="N208" s="36"/>
      <c r="O208" s="34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6"/>
      <c r="AA208" s="33"/>
      <c r="AB208" s="34"/>
      <c r="AC208" s="32"/>
      <c r="AD208" s="32"/>
      <c r="AE208" s="32"/>
    </row>
    <row r="209" spans="1:31" ht="39" customHeight="1">
      <c r="A209" s="31"/>
      <c r="B209" s="41"/>
      <c r="C209" s="31"/>
      <c r="D209" s="31"/>
      <c r="E209" s="32"/>
      <c r="F209" s="34"/>
      <c r="G209" s="35"/>
      <c r="H209" s="36"/>
      <c r="I209" s="34"/>
      <c r="J209" s="35"/>
      <c r="K209" s="36"/>
      <c r="L209" s="34"/>
      <c r="M209" s="35"/>
      <c r="N209" s="36"/>
      <c r="O209" s="34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6"/>
      <c r="AA209" s="33"/>
      <c r="AB209" s="34"/>
      <c r="AC209" s="32"/>
      <c r="AD209" s="32"/>
      <c r="AE209" s="32"/>
    </row>
    <row r="210" spans="1:31" ht="39" customHeight="1">
      <c r="A210" s="31"/>
      <c r="B210" s="41"/>
      <c r="C210" s="31"/>
      <c r="D210" s="31"/>
      <c r="E210" s="32"/>
      <c r="F210" s="34"/>
      <c r="G210" s="35"/>
      <c r="H210" s="36"/>
      <c r="I210" s="34"/>
      <c r="J210" s="35"/>
      <c r="K210" s="36"/>
      <c r="L210" s="34"/>
      <c r="M210" s="35"/>
      <c r="N210" s="36"/>
      <c r="O210" s="34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6"/>
      <c r="AA210" s="33"/>
      <c r="AB210" s="34"/>
      <c r="AC210" s="32"/>
      <c r="AD210" s="32"/>
      <c r="AE210" s="32"/>
    </row>
    <row r="211" spans="1:31" ht="39" customHeight="1">
      <c r="A211" s="31"/>
      <c r="B211" s="41"/>
      <c r="C211" s="31"/>
      <c r="D211" s="31"/>
      <c r="E211" s="32"/>
      <c r="F211" s="34"/>
      <c r="G211" s="35"/>
      <c r="H211" s="36"/>
      <c r="I211" s="34"/>
      <c r="J211" s="35"/>
      <c r="K211" s="36"/>
      <c r="L211" s="34"/>
      <c r="M211" s="35"/>
      <c r="N211" s="36"/>
      <c r="O211" s="34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6"/>
      <c r="AA211" s="33"/>
      <c r="AB211" s="34"/>
      <c r="AC211" s="32"/>
      <c r="AD211" s="32"/>
      <c r="AE211" s="32"/>
    </row>
    <row r="212" spans="1:31" ht="39" customHeight="1">
      <c r="A212" s="31"/>
      <c r="B212" s="41"/>
      <c r="C212" s="31"/>
      <c r="D212" s="31"/>
      <c r="E212" s="32"/>
      <c r="F212" s="34"/>
      <c r="G212" s="35"/>
      <c r="H212" s="36"/>
      <c r="I212" s="34"/>
      <c r="J212" s="35"/>
      <c r="K212" s="36"/>
      <c r="L212" s="34"/>
      <c r="M212" s="35"/>
      <c r="N212" s="36"/>
      <c r="O212" s="34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6"/>
      <c r="AA212" s="33"/>
      <c r="AB212" s="34"/>
      <c r="AC212" s="32"/>
      <c r="AD212" s="32"/>
      <c r="AE212" s="32"/>
    </row>
    <row r="213" spans="1:31" ht="39" customHeight="1">
      <c r="A213" s="31"/>
      <c r="B213" s="41"/>
      <c r="C213" s="31"/>
      <c r="D213" s="31"/>
      <c r="E213" s="32"/>
      <c r="F213" s="34"/>
      <c r="G213" s="35"/>
      <c r="H213" s="36"/>
      <c r="I213" s="34"/>
      <c r="J213" s="35"/>
      <c r="K213" s="36"/>
      <c r="L213" s="34"/>
      <c r="M213" s="35"/>
      <c r="N213" s="36"/>
      <c r="O213" s="34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6"/>
      <c r="AA213" s="33"/>
      <c r="AB213" s="34"/>
      <c r="AC213" s="32"/>
      <c r="AD213" s="32"/>
      <c r="AE213" s="32"/>
    </row>
    <row r="214" spans="1:31" ht="39" customHeight="1">
      <c r="A214" s="31"/>
      <c r="B214" s="41"/>
      <c r="C214" s="31"/>
      <c r="D214" s="31"/>
      <c r="E214" s="32"/>
      <c r="F214" s="34"/>
      <c r="G214" s="35"/>
      <c r="H214" s="36"/>
      <c r="I214" s="34"/>
      <c r="J214" s="35"/>
      <c r="K214" s="36"/>
      <c r="L214" s="34"/>
      <c r="M214" s="35"/>
      <c r="N214" s="36"/>
      <c r="O214" s="34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6"/>
      <c r="AA214" s="33"/>
      <c r="AB214" s="34"/>
      <c r="AC214" s="32"/>
      <c r="AD214" s="32"/>
      <c r="AE214" s="32"/>
    </row>
    <row r="215" spans="1:31" ht="39" customHeight="1">
      <c r="A215" s="31"/>
      <c r="B215" s="41"/>
      <c r="C215" s="31"/>
      <c r="D215" s="31"/>
      <c r="E215" s="32"/>
      <c r="F215" s="34"/>
      <c r="G215" s="35"/>
      <c r="H215" s="36"/>
      <c r="I215" s="34"/>
      <c r="J215" s="35"/>
      <c r="K215" s="36"/>
      <c r="L215" s="34"/>
      <c r="M215" s="35"/>
      <c r="N215" s="36"/>
      <c r="O215" s="34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6"/>
      <c r="AA215" s="33"/>
      <c r="AB215" s="34"/>
      <c r="AC215" s="32"/>
      <c r="AD215" s="32"/>
      <c r="AE215" s="32"/>
    </row>
    <row r="216" spans="1:31" ht="39" customHeight="1">
      <c r="A216" s="31"/>
      <c r="B216" s="41"/>
      <c r="C216" s="31"/>
      <c r="D216" s="31"/>
      <c r="E216" s="32"/>
      <c r="F216" s="34"/>
      <c r="G216" s="35"/>
      <c r="H216" s="36"/>
      <c r="I216" s="34"/>
      <c r="J216" s="35"/>
      <c r="K216" s="36"/>
      <c r="L216" s="34"/>
      <c r="M216" s="35"/>
      <c r="N216" s="36"/>
      <c r="O216" s="34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/>
      <c r="AA216" s="33"/>
      <c r="AB216" s="34"/>
      <c r="AC216" s="32"/>
      <c r="AD216" s="32"/>
      <c r="AE216" s="32"/>
    </row>
    <row r="217" spans="1:31" ht="39" customHeight="1">
      <c r="A217" s="31"/>
      <c r="B217" s="41"/>
      <c r="C217" s="31"/>
      <c r="D217" s="31"/>
      <c r="E217" s="32"/>
      <c r="F217" s="34"/>
      <c r="G217" s="35"/>
      <c r="H217" s="36"/>
      <c r="I217" s="34"/>
      <c r="J217" s="35"/>
      <c r="K217" s="36"/>
      <c r="L217" s="34"/>
      <c r="M217" s="35"/>
      <c r="N217" s="36"/>
      <c r="O217" s="34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6"/>
      <c r="AA217" s="33"/>
      <c r="AB217" s="34"/>
      <c r="AC217" s="32"/>
      <c r="AD217" s="32"/>
      <c r="AE217" s="32"/>
    </row>
    <row r="218" spans="1:31" ht="39" customHeight="1">
      <c r="A218" s="31"/>
      <c r="B218" s="41"/>
      <c r="C218" s="31"/>
      <c r="D218" s="31"/>
      <c r="E218" s="32"/>
      <c r="F218" s="34"/>
      <c r="G218" s="35"/>
      <c r="H218" s="36"/>
      <c r="I218" s="34"/>
      <c r="J218" s="35"/>
      <c r="K218" s="36"/>
      <c r="L218" s="34"/>
      <c r="M218" s="35"/>
      <c r="N218" s="36"/>
      <c r="O218" s="34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6"/>
      <c r="AA218" s="33"/>
      <c r="AB218" s="34"/>
      <c r="AC218" s="32"/>
      <c r="AD218" s="32"/>
      <c r="AE218" s="32"/>
    </row>
    <row r="219" spans="1:31" ht="39" customHeight="1">
      <c r="A219" s="31"/>
      <c r="B219" s="41"/>
      <c r="C219" s="31"/>
      <c r="D219" s="31"/>
      <c r="E219" s="32"/>
      <c r="F219" s="34"/>
      <c r="G219" s="35"/>
      <c r="H219" s="36"/>
      <c r="I219" s="34"/>
      <c r="J219" s="35"/>
      <c r="K219" s="36"/>
      <c r="L219" s="34"/>
      <c r="M219" s="35"/>
      <c r="N219" s="36"/>
      <c r="O219" s="34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6"/>
      <c r="AA219" s="33"/>
      <c r="AB219" s="34"/>
      <c r="AC219" s="32"/>
      <c r="AD219" s="32"/>
      <c r="AE219" s="32"/>
    </row>
    <row r="220" spans="1:31" ht="39" customHeight="1">
      <c r="A220" s="31"/>
      <c r="B220" s="41"/>
      <c r="C220" s="31"/>
      <c r="D220" s="31"/>
      <c r="E220" s="32"/>
      <c r="F220" s="34"/>
      <c r="G220" s="35"/>
      <c r="H220" s="36"/>
      <c r="I220" s="34"/>
      <c r="J220" s="35"/>
      <c r="K220" s="36"/>
      <c r="L220" s="34"/>
      <c r="M220" s="35"/>
      <c r="N220" s="36"/>
      <c r="O220" s="34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6"/>
      <c r="AA220" s="33"/>
      <c r="AB220" s="34"/>
      <c r="AC220" s="32"/>
      <c r="AD220" s="32"/>
      <c r="AE220" s="32"/>
    </row>
    <row r="221" spans="1:31" ht="39" customHeight="1">
      <c r="A221" s="31"/>
      <c r="B221" s="41"/>
      <c r="C221" s="31"/>
      <c r="D221" s="31"/>
      <c r="E221" s="32"/>
      <c r="F221" s="34"/>
      <c r="G221" s="35"/>
      <c r="H221" s="36"/>
      <c r="I221" s="34"/>
      <c r="J221" s="35"/>
      <c r="K221" s="36"/>
      <c r="L221" s="34"/>
      <c r="M221" s="35"/>
      <c r="N221" s="36"/>
      <c r="O221" s="34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6"/>
      <c r="AA221" s="33"/>
      <c r="AB221" s="34"/>
      <c r="AC221" s="32"/>
      <c r="AD221" s="32"/>
      <c r="AE221" s="32"/>
    </row>
    <row r="222" spans="1:31" ht="39" customHeight="1">
      <c r="A222" s="31"/>
      <c r="B222" s="41"/>
      <c r="C222" s="31"/>
      <c r="D222" s="31"/>
      <c r="E222" s="32"/>
      <c r="F222" s="34"/>
      <c r="G222" s="35"/>
      <c r="H222" s="36"/>
      <c r="I222" s="34"/>
      <c r="J222" s="35"/>
      <c r="K222" s="36"/>
      <c r="L222" s="34"/>
      <c r="M222" s="35"/>
      <c r="N222" s="36"/>
      <c r="O222" s="34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6"/>
      <c r="AA222" s="33"/>
      <c r="AB222" s="34"/>
      <c r="AC222" s="32"/>
      <c r="AD222" s="32"/>
      <c r="AE222" s="32"/>
    </row>
    <row r="223" spans="1:31" ht="39" customHeight="1">
      <c r="A223" s="31"/>
      <c r="B223" s="41"/>
      <c r="C223" s="31"/>
      <c r="D223" s="31"/>
      <c r="E223" s="32"/>
      <c r="F223" s="34"/>
      <c r="G223" s="35"/>
      <c r="H223" s="36"/>
      <c r="I223" s="34"/>
      <c r="J223" s="35"/>
      <c r="K223" s="36"/>
      <c r="L223" s="34"/>
      <c r="M223" s="35"/>
      <c r="N223" s="36"/>
      <c r="O223" s="34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6"/>
      <c r="AA223" s="33"/>
      <c r="AB223" s="34"/>
      <c r="AC223" s="32"/>
      <c r="AD223" s="32"/>
      <c r="AE223" s="32"/>
    </row>
    <row r="224" spans="1:31" ht="39" customHeight="1">
      <c r="A224" s="31"/>
      <c r="B224" s="41"/>
      <c r="C224" s="31"/>
      <c r="D224" s="31"/>
      <c r="E224" s="32"/>
      <c r="F224" s="34"/>
      <c r="G224" s="35"/>
      <c r="H224" s="36"/>
      <c r="I224" s="34"/>
      <c r="J224" s="35"/>
      <c r="K224" s="36"/>
      <c r="L224" s="34"/>
      <c r="M224" s="35"/>
      <c r="N224" s="36"/>
      <c r="O224" s="34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6"/>
      <c r="AA224" s="33"/>
      <c r="AB224" s="34"/>
      <c r="AC224" s="32"/>
      <c r="AD224" s="32"/>
      <c r="AE224" s="32"/>
    </row>
    <row r="225" spans="1:31" ht="39" customHeight="1">
      <c r="A225" s="31"/>
      <c r="B225" s="41"/>
      <c r="C225" s="31"/>
      <c r="D225" s="31"/>
      <c r="E225" s="32"/>
      <c r="F225" s="34"/>
      <c r="G225" s="35"/>
      <c r="H225" s="36"/>
      <c r="I225" s="34"/>
      <c r="J225" s="35"/>
      <c r="K225" s="36"/>
      <c r="L225" s="34"/>
      <c r="M225" s="35"/>
      <c r="N225" s="36"/>
      <c r="O225" s="34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6"/>
      <c r="AA225" s="33"/>
      <c r="AB225" s="34"/>
      <c r="AC225" s="32"/>
      <c r="AD225" s="32"/>
      <c r="AE225" s="32"/>
    </row>
    <row r="226" spans="1:31" ht="39" customHeight="1">
      <c r="A226" s="31"/>
      <c r="B226" s="41"/>
      <c r="C226" s="31"/>
      <c r="D226" s="31"/>
      <c r="E226" s="32"/>
      <c r="F226" s="34"/>
      <c r="G226" s="35"/>
      <c r="H226" s="36"/>
      <c r="I226" s="34"/>
      <c r="J226" s="35"/>
      <c r="K226" s="36"/>
      <c r="L226" s="34"/>
      <c r="M226" s="35"/>
      <c r="N226" s="36"/>
      <c r="O226" s="34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6"/>
      <c r="AA226" s="33"/>
      <c r="AB226" s="34"/>
      <c r="AC226" s="32"/>
      <c r="AD226" s="32"/>
      <c r="AE226" s="32"/>
    </row>
    <row r="227" spans="1:31" ht="39" customHeight="1">
      <c r="A227" s="31"/>
      <c r="B227" s="41"/>
      <c r="C227" s="31"/>
      <c r="D227" s="31"/>
      <c r="E227" s="32"/>
      <c r="F227" s="34"/>
      <c r="G227" s="35"/>
      <c r="H227" s="36"/>
      <c r="I227" s="34"/>
      <c r="J227" s="35"/>
      <c r="K227" s="36"/>
      <c r="L227" s="34"/>
      <c r="M227" s="35"/>
      <c r="N227" s="36"/>
      <c r="O227" s="34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6"/>
      <c r="AA227" s="33"/>
      <c r="AB227" s="34"/>
      <c r="AC227" s="32"/>
      <c r="AD227" s="32"/>
      <c r="AE227" s="32"/>
    </row>
    <row r="228" spans="1:31" ht="39" customHeight="1">
      <c r="A228" s="31"/>
      <c r="B228" s="41"/>
      <c r="C228" s="31"/>
      <c r="D228" s="31"/>
      <c r="E228" s="32"/>
      <c r="F228" s="34"/>
      <c r="G228" s="35"/>
      <c r="H228" s="36"/>
      <c r="I228" s="34"/>
      <c r="J228" s="35"/>
      <c r="K228" s="36"/>
      <c r="L228" s="34"/>
      <c r="M228" s="35"/>
      <c r="N228" s="36"/>
      <c r="O228" s="34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6"/>
      <c r="AA228" s="33"/>
      <c r="AB228" s="34"/>
      <c r="AC228" s="32"/>
      <c r="AD228" s="32"/>
      <c r="AE228" s="32"/>
    </row>
    <row r="229" spans="1:31" ht="39" customHeight="1">
      <c r="A229" s="31"/>
      <c r="B229" s="41"/>
      <c r="C229" s="31"/>
      <c r="D229" s="31"/>
      <c r="E229" s="32"/>
      <c r="F229" s="34"/>
      <c r="G229" s="35"/>
      <c r="H229" s="36"/>
      <c r="I229" s="34"/>
      <c r="J229" s="35"/>
      <c r="K229" s="36"/>
      <c r="L229" s="34"/>
      <c r="M229" s="35"/>
      <c r="N229" s="36"/>
      <c r="O229" s="34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6"/>
      <c r="AA229" s="33"/>
      <c r="AB229" s="34"/>
      <c r="AC229" s="32"/>
      <c r="AD229" s="32"/>
      <c r="AE229" s="32"/>
    </row>
    <row r="230" spans="1:31" ht="39" customHeight="1">
      <c r="A230" s="31"/>
      <c r="B230" s="41"/>
      <c r="C230" s="31"/>
      <c r="D230" s="31"/>
      <c r="E230" s="32"/>
      <c r="F230" s="34"/>
      <c r="G230" s="35"/>
      <c r="H230" s="36"/>
      <c r="I230" s="34"/>
      <c r="J230" s="35"/>
      <c r="K230" s="36"/>
      <c r="L230" s="34"/>
      <c r="M230" s="35"/>
      <c r="N230" s="36"/>
      <c r="O230" s="34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6"/>
      <c r="AA230" s="33"/>
      <c r="AB230" s="34"/>
      <c r="AC230" s="32"/>
      <c r="AD230" s="32"/>
      <c r="AE230" s="32"/>
    </row>
    <row r="231" spans="1:31" ht="39" customHeight="1">
      <c r="A231" s="31"/>
      <c r="B231" s="41"/>
      <c r="C231" s="31"/>
      <c r="D231" s="31"/>
      <c r="E231" s="32"/>
      <c r="F231" s="34"/>
      <c r="G231" s="35"/>
      <c r="H231" s="36"/>
      <c r="I231" s="34"/>
      <c r="J231" s="35"/>
      <c r="K231" s="36"/>
      <c r="L231" s="34"/>
      <c r="M231" s="35"/>
      <c r="N231" s="36"/>
      <c r="O231" s="34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6"/>
      <c r="AA231" s="33"/>
      <c r="AB231" s="34"/>
      <c r="AC231" s="32"/>
      <c r="AD231" s="32"/>
      <c r="AE231" s="32"/>
    </row>
    <row r="232" spans="1:31" ht="39" customHeight="1">
      <c r="A232" s="31"/>
      <c r="B232" s="41"/>
      <c r="C232" s="31"/>
      <c r="D232" s="31"/>
      <c r="E232" s="32"/>
      <c r="F232" s="34"/>
      <c r="G232" s="35"/>
      <c r="H232" s="36"/>
      <c r="I232" s="34"/>
      <c r="J232" s="35"/>
      <c r="K232" s="36"/>
      <c r="L232" s="34"/>
      <c r="M232" s="35"/>
      <c r="N232" s="36"/>
      <c r="O232" s="34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6"/>
      <c r="AA232" s="33"/>
      <c r="AB232" s="34"/>
      <c r="AC232" s="32"/>
      <c r="AD232" s="32"/>
      <c r="AE232" s="32"/>
    </row>
    <row r="233" spans="1:31" ht="39" customHeight="1">
      <c r="A233" s="31"/>
      <c r="B233" s="41"/>
      <c r="C233" s="31"/>
      <c r="D233" s="31"/>
      <c r="E233" s="32"/>
      <c r="F233" s="34"/>
      <c r="G233" s="35"/>
      <c r="H233" s="36"/>
      <c r="I233" s="34"/>
      <c r="J233" s="35"/>
      <c r="K233" s="36"/>
      <c r="L233" s="34"/>
      <c r="M233" s="35"/>
      <c r="N233" s="36"/>
      <c r="O233" s="34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6"/>
      <c r="AA233" s="33"/>
      <c r="AB233" s="34"/>
      <c r="AC233" s="32"/>
      <c r="AD233" s="32"/>
      <c r="AE233" s="32"/>
    </row>
    <row r="234" spans="1:31" ht="39" customHeight="1">
      <c r="A234" s="31"/>
      <c r="B234" s="41"/>
      <c r="C234" s="31"/>
      <c r="D234" s="31"/>
      <c r="E234" s="32"/>
      <c r="F234" s="34"/>
      <c r="G234" s="35"/>
      <c r="H234" s="36"/>
      <c r="I234" s="34"/>
      <c r="J234" s="35"/>
      <c r="K234" s="36"/>
      <c r="L234" s="34"/>
      <c r="M234" s="35"/>
      <c r="N234" s="36"/>
      <c r="O234" s="34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6"/>
      <c r="AA234" s="33"/>
      <c r="AB234" s="34"/>
      <c r="AC234" s="32"/>
      <c r="AD234" s="32"/>
      <c r="AE234" s="32"/>
    </row>
    <row r="235" spans="1:31" ht="39" customHeight="1">
      <c r="A235" s="31"/>
      <c r="B235" s="41"/>
      <c r="C235" s="31"/>
      <c r="D235" s="31"/>
      <c r="E235" s="32"/>
      <c r="F235" s="34"/>
      <c r="G235" s="35"/>
      <c r="H235" s="36"/>
      <c r="I235" s="34"/>
      <c r="J235" s="35"/>
      <c r="K235" s="36"/>
      <c r="L235" s="34"/>
      <c r="M235" s="35"/>
      <c r="N235" s="36"/>
      <c r="O235" s="34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6"/>
      <c r="AA235" s="33"/>
      <c r="AB235" s="34"/>
      <c r="AC235" s="32"/>
      <c r="AD235" s="32"/>
      <c r="AE235" s="32"/>
    </row>
    <row r="236" spans="1:31" ht="39" customHeight="1">
      <c r="A236" s="31"/>
      <c r="B236" s="41"/>
      <c r="C236" s="31"/>
      <c r="D236" s="31"/>
      <c r="E236" s="32"/>
      <c r="F236" s="34"/>
      <c r="G236" s="35"/>
      <c r="H236" s="36"/>
      <c r="I236" s="34"/>
      <c r="J236" s="35"/>
      <c r="K236" s="36"/>
      <c r="L236" s="34"/>
      <c r="M236" s="35"/>
      <c r="N236" s="36"/>
      <c r="O236" s="34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6"/>
      <c r="AA236" s="33"/>
      <c r="AB236" s="34"/>
      <c r="AC236" s="32"/>
      <c r="AD236" s="32"/>
      <c r="AE236" s="32"/>
    </row>
    <row r="237" spans="1:31" ht="39" customHeight="1">
      <c r="A237" s="31"/>
      <c r="B237" s="41"/>
      <c r="C237" s="31"/>
      <c r="D237" s="31"/>
      <c r="E237" s="32"/>
      <c r="F237" s="34"/>
      <c r="G237" s="35"/>
      <c r="H237" s="36"/>
      <c r="I237" s="34"/>
      <c r="J237" s="35"/>
      <c r="K237" s="36"/>
      <c r="L237" s="34"/>
      <c r="M237" s="35"/>
      <c r="N237" s="36"/>
      <c r="O237" s="34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6"/>
      <c r="AA237" s="33"/>
      <c r="AB237" s="34"/>
      <c r="AC237" s="32"/>
      <c r="AD237" s="32"/>
      <c r="AE237" s="32"/>
    </row>
    <row r="238" spans="1:31" ht="39" customHeight="1">
      <c r="A238" s="31"/>
      <c r="B238" s="41"/>
      <c r="C238" s="31"/>
      <c r="D238" s="31"/>
      <c r="E238" s="32"/>
      <c r="F238" s="34"/>
      <c r="G238" s="35"/>
      <c r="H238" s="36"/>
      <c r="I238" s="34"/>
      <c r="J238" s="35"/>
      <c r="K238" s="36"/>
      <c r="L238" s="34"/>
      <c r="M238" s="35"/>
      <c r="N238" s="36"/>
      <c r="O238" s="34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6"/>
      <c r="AA238" s="33"/>
      <c r="AB238" s="34"/>
      <c r="AC238" s="32"/>
      <c r="AD238" s="32"/>
      <c r="AE238" s="32"/>
    </row>
    <row r="239" spans="1:31" ht="39" customHeight="1">
      <c r="A239" s="31"/>
      <c r="B239" s="41"/>
      <c r="C239" s="31"/>
      <c r="D239" s="31"/>
      <c r="E239" s="32"/>
      <c r="F239" s="34"/>
      <c r="G239" s="35"/>
      <c r="H239" s="36"/>
      <c r="I239" s="34"/>
      <c r="J239" s="35"/>
      <c r="K239" s="36"/>
      <c r="L239" s="34"/>
      <c r="M239" s="35"/>
      <c r="N239" s="36"/>
      <c r="O239" s="34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6"/>
      <c r="AA239" s="33"/>
      <c r="AB239" s="34"/>
      <c r="AC239" s="32"/>
      <c r="AD239" s="32"/>
      <c r="AE239" s="32"/>
    </row>
    <row r="240" spans="1:31" ht="39" customHeight="1">
      <c r="A240" s="31"/>
      <c r="B240" s="41"/>
      <c r="C240" s="31"/>
      <c r="D240" s="31"/>
      <c r="E240" s="32"/>
      <c r="F240" s="34"/>
      <c r="G240" s="35"/>
      <c r="H240" s="36"/>
      <c r="I240" s="34"/>
      <c r="J240" s="35"/>
      <c r="K240" s="36"/>
      <c r="L240" s="34"/>
      <c r="M240" s="35"/>
      <c r="N240" s="36"/>
      <c r="O240" s="34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6"/>
      <c r="AA240" s="33"/>
      <c r="AB240" s="34"/>
      <c r="AC240" s="32"/>
      <c r="AD240" s="32"/>
      <c r="AE240" s="32"/>
    </row>
    <row r="241" spans="1:31" ht="39" customHeight="1">
      <c r="A241" s="31"/>
      <c r="B241" s="41"/>
      <c r="C241" s="31"/>
      <c r="D241" s="31"/>
      <c r="E241" s="32"/>
      <c r="F241" s="34"/>
      <c r="G241" s="35"/>
      <c r="H241" s="36"/>
      <c r="I241" s="34"/>
      <c r="J241" s="35"/>
      <c r="K241" s="36"/>
      <c r="L241" s="34"/>
      <c r="M241" s="35"/>
      <c r="N241" s="36"/>
      <c r="O241" s="34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6"/>
      <c r="AA241" s="33"/>
      <c r="AB241" s="34"/>
      <c r="AC241" s="32"/>
      <c r="AD241" s="32"/>
      <c r="AE241" s="32"/>
    </row>
    <row r="242" spans="1:31" ht="39" customHeight="1">
      <c r="A242" s="31"/>
      <c r="B242" s="41"/>
      <c r="C242" s="31"/>
      <c r="D242" s="31"/>
      <c r="E242" s="32"/>
      <c r="F242" s="34"/>
      <c r="G242" s="35"/>
      <c r="H242" s="36"/>
      <c r="I242" s="34"/>
      <c r="J242" s="35"/>
      <c r="K242" s="36"/>
      <c r="L242" s="34"/>
      <c r="M242" s="35"/>
      <c r="N242" s="36"/>
      <c r="O242" s="34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6"/>
      <c r="AA242" s="33"/>
      <c r="AB242" s="34"/>
      <c r="AC242" s="32"/>
      <c r="AD242" s="32"/>
      <c r="AE242" s="32"/>
    </row>
    <row r="243" spans="1:31" ht="39" customHeight="1">
      <c r="A243" s="31"/>
      <c r="B243" s="41"/>
      <c r="C243" s="31"/>
      <c r="D243" s="31"/>
      <c r="E243" s="32"/>
      <c r="F243" s="34"/>
      <c r="G243" s="35"/>
      <c r="H243" s="36"/>
      <c r="I243" s="34"/>
      <c r="J243" s="35"/>
      <c r="K243" s="36"/>
      <c r="L243" s="34"/>
      <c r="M243" s="35"/>
      <c r="N243" s="36"/>
      <c r="O243" s="34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6"/>
      <c r="AA243" s="33"/>
      <c r="AB243" s="34"/>
      <c r="AC243" s="32"/>
      <c r="AD243" s="32"/>
      <c r="AE243" s="32"/>
    </row>
    <row r="244" spans="1:31" ht="39" customHeight="1">
      <c r="A244" s="31"/>
      <c r="B244" s="41"/>
      <c r="C244" s="31"/>
      <c r="D244" s="31"/>
      <c r="E244" s="32"/>
      <c r="F244" s="34"/>
      <c r="G244" s="35"/>
      <c r="H244" s="36"/>
      <c r="I244" s="34"/>
      <c r="J244" s="35"/>
      <c r="K244" s="36"/>
      <c r="L244" s="34"/>
      <c r="M244" s="35"/>
      <c r="N244" s="36"/>
      <c r="O244" s="34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6"/>
      <c r="AA244" s="33"/>
      <c r="AB244" s="34"/>
      <c r="AC244" s="32"/>
      <c r="AD244" s="32"/>
      <c r="AE244" s="32"/>
    </row>
    <row r="245" spans="1:31" ht="39" customHeight="1">
      <c r="A245" s="31"/>
      <c r="B245" s="41"/>
      <c r="C245" s="31"/>
      <c r="D245" s="31"/>
      <c r="E245" s="32"/>
      <c r="F245" s="34"/>
      <c r="G245" s="35"/>
      <c r="H245" s="36"/>
      <c r="I245" s="34"/>
      <c r="J245" s="35"/>
      <c r="K245" s="36"/>
      <c r="L245" s="34"/>
      <c r="M245" s="35"/>
      <c r="N245" s="36"/>
      <c r="O245" s="34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/>
      <c r="AA245" s="33"/>
      <c r="AB245" s="34"/>
      <c r="AC245" s="32"/>
      <c r="AD245" s="32"/>
      <c r="AE245" s="32"/>
    </row>
    <row r="246" spans="1:31" ht="39" customHeight="1">
      <c r="A246" s="31"/>
      <c r="B246" s="41"/>
      <c r="C246" s="31"/>
      <c r="D246" s="31"/>
      <c r="E246" s="32"/>
      <c r="F246" s="34"/>
      <c r="G246" s="35"/>
      <c r="H246" s="36"/>
      <c r="I246" s="34"/>
      <c r="J246" s="35"/>
      <c r="K246" s="36"/>
      <c r="L246" s="34"/>
      <c r="M246" s="35"/>
      <c r="N246" s="36"/>
      <c r="O246" s="34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6"/>
      <c r="AA246" s="33"/>
      <c r="AB246" s="34"/>
      <c r="AC246" s="32"/>
      <c r="AD246" s="32"/>
      <c r="AE246" s="32"/>
    </row>
    <row r="247" spans="1:31" ht="39" customHeight="1">
      <c r="A247" s="31"/>
      <c r="B247" s="41"/>
      <c r="C247" s="31"/>
      <c r="D247" s="31"/>
      <c r="E247" s="32"/>
      <c r="F247" s="34"/>
      <c r="G247" s="35"/>
      <c r="H247" s="36"/>
      <c r="I247" s="34"/>
      <c r="J247" s="35"/>
      <c r="K247" s="36"/>
      <c r="L247" s="34"/>
      <c r="M247" s="35"/>
      <c r="N247" s="36"/>
      <c r="O247" s="34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6"/>
      <c r="AA247" s="33"/>
      <c r="AB247" s="34"/>
      <c r="AC247" s="32"/>
      <c r="AD247" s="32"/>
      <c r="AE247" s="32"/>
    </row>
    <row r="248" spans="1:31" ht="39" customHeight="1">
      <c r="A248" s="31"/>
      <c r="B248" s="41"/>
      <c r="C248" s="31"/>
      <c r="D248" s="31"/>
      <c r="E248" s="32"/>
      <c r="F248" s="34"/>
      <c r="G248" s="35"/>
      <c r="H248" s="36"/>
      <c r="I248" s="34"/>
      <c r="J248" s="35"/>
      <c r="K248" s="36"/>
      <c r="L248" s="34"/>
      <c r="M248" s="35"/>
      <c r="N248" s="36"/>
      <c r="O248" s="34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6"/>
      <c r="AA248" s="33"/>
      <c r="AB248" s="34"/>
      <c r="AC248" s="32"/>
      <c r="AD248" s="32"/>
      <c r="AE248" s="32"/>
    </row>
    <row r="249" spans="1:31" ht="39" customHeight="1">
      <c r="A249" s="31"/>
      <c r="B249" s="41"/>
      <c r="C249" s="31"/>
      <c r="D249" s="31"/>
      <c r="E249" s="32"/>
      <c r="F249" s="34"/>
      <c r="G249" s="35"/>
      <c r="H249" s="36"/>
      <c r="I249" s="34"/>
      <c r="J249" s="35"/>
      <c r="K249" s="36"/>
      <c r="L249" s="34"/>
      <c r="M249" s="35"/>
      <c r="N249" s="36"/>
      <c r="O249" s="34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6"/>
      <c r="AA249" s="33"/>
      <c r="AB249" s="34"/>
      <c r="AC249" s="32"/>
      <c r="AD249" s="32"/>
      <c r="AE249" s="32"/>
    </row>
    <row r="250" spans="1:31" ht="39" customHeight="1">
      <c r="A250" s="31"/>
      <c r="B250" s="41"/>
      <c r="C250" s="31"/>
      <c r="D250" s="31"/>
      <c r="E250" s="32"/>
      <c r="F250" s="34"/>
      <c r="G250" s="35"/>
      <c r="H250" s="36"/>
      <c r="I250" s="34"/>
      <c r="J250" s="35"/>
      <c r="K250" s="36"/>
      <c r="L250" s="34"/>
      <c r="M250" s="35"/>
      <c r="N250" s="36"/>
      <c r="O250" s="34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6"/>
      <c r="AA250" s="33"/>
      <c r="AB250" s="34"/>
      <c r="AC250" s="32"/>
      <c r="AD250" s="32"/>
      <c r="AE250" s="32"/>
    </row>
    <row r="251" spans="1:31" ht="39" customHeight="1">
      <c r="A251" s="31"/>
      <c r="B251" s="41"/>
      <c r="C251" s="31"/>
      <c r="D251" s="31"/>
      <c r="E251" s="32"/>
      <c r="F251" s="34"/>
      <c r="G251" s="35"/>
      <c r="H251" s="36"/>
      <c r="I251" s="34"/>
      <c r="J251" s="35"/>
      <c r="K251" s="36"/>
      <c r="L251" s="34"/>
      <c r="M251" s="35"/>
      <c r="N251" s="36"/>
      <c r="O251" s="34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6"/>
      <c r="AA251" s="33"/>
      <c r="AB251" s="34"/>
      <c r="AC251" s="32"/>
      <c r="AD251" s="32"/>
      <c r="AE251" s="32"/>
    </row>
    <row r="252" spans="1:31" ht="39" customHeight="1">
      <c r="A252" s="31"/>
      <c r="B252" s="41"/>
      <c r="C252" s="31"/>
      <c r="D252" s="31"/>
      <c r="E252" s="32"/>
      <c r="F252" s="34"/>
      <c r="G252" s="35"/>
      <c r="H252" s="36"/>
      <c r="I252" s="34"/>
      <c r="J252" s="35"/>
      <c r="K252" s="36"/>
      <c r="L252" s="34"/>
      <c r="M252" s="35"/>
      <c r="N252" s="36"/>
      <c r="O252" s="34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6"/>
      <c r="AA252" s="33"/>
      <c r="AB252" s="34"/>
      <c r="AC252" s="32"/>
      <c r="AD252" s="32"/>
      <c r="AE252" s="32"/>
    </row>
    <row r="253" spans="1:31" ht="39" customHeight="1">
      <c r="A253" s="31"/>
      <c r="B253" s="41"/>
      <c r="C253" s="31"/>
      <c r="D253" s="31"/>
      <c r="E253" s="32"/>
      <c r="F253" s="34"/>
      <c r="G253" s="35"/>
      <c r="H253" s="36"/>
      <c r="I253" s="34"/>
      <c r="J253" s="35"/>
      <c r="K253" s="36"/>
      <c r="L253" s="34"/>
      <c r="M253" s="35"/>
      <c r="N253" s="36"/>
      <c r="O253" s="34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6"/>
      <c r="AA253" s="33"/>
      <c r="AB253" s="34"/>
      <c r="AC253" s="32"/>
      <c r="AD253" s="32"/>
      <c r="AE253" s="32"/>
    </row>
    <row r="254" spans="1:31" ht="39" customHeight="1">
      <c r="A254" s="31"/>
      <c r="B254" s="41"/>
      <c r="C254" s="31"/>
      <c r="D254" s="31"/>
      <c r="E254" s="32"/>
      <c r="F254" s="34"/>
      <c r="G254" s="35"/>
      <c r="H254" s="36"/>
      <c r="I254" s="34"/>
      <c r="J254" s="35"/>
      <c r="K254" s="36"/>
      <c r="L254" s="34"/>
      <c r="M254" s="35"/>
      <c r="N254" s="36"/>
      <c r="O254" s="34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6"/>
      <c r="AA254" s="33"/>
      <c r="AB254" s="34"/>
      <c r="AC254" s="32"/>
      <c r="AD254" s="32"/>
      <c r="AE254" s="32"/>
    </row>
    <row r="255" spans="1:31" ht="39" customHeight="1">
      <c r="A255" s="31"/>
      <c r="B255" s="41"/>
      <c r="C255" s="31"/>
      <c r="D255" s="31"/>
      <c r="E255" s="32"/>
      <c r="F255" s="34"/>
      <c r="G255" s="35"/>
      <c r="H255" s="36"/>
      <c r="I255" s="34"/>
      <c r="J255" s="35"/>
      <c r="K255" s="36"/>
      <c r="L255" s="34"/>
      <c r="M255" s="35"/>
      <c r="N255" s="36"/>
      <c r="O255" s="34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6"/>
      <c r="AA255" s="33"/>
      <c r="AB255" s="34"/>
      <c r="AC255" s="32"/>
      <c r="AD255" s="32"/>
      <c r="AE255" s="32"/>
    </row>
    <row r="256" spans="1:31" ht="39" customHeight="1">
      <c r="A256" s="31"/>
      <c r="B256" s="41"/>
      <c r="C256" s="31"/>
      <c r="D256" s="31"/>
      <c r="E256" s="32"/>
      <c r="F256" s="34"/>
      <c r="G256" s="35"/>
      <c r="H256" s="36"/>
      <c r="I256" s="34"/>
      <c r="J256" s="35"/>
      <c r="K256" s="36"/>
      <c r="L256" s="34"/>
      <c r="M256" s="35"/>
      <c r="N256" s="36"/>
      <c r="O256" s="34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6"/>
      <c r="AA256" s="33"/>
      <c r="AB256" s="34"/>
      <c r="AC256" s="32"/>
      <c r="AD256" s="32"/>
      <c r="AE256" s="32"/>
    </row>
    <row r="257" spans="1:31" ht="39" customHeight="1">
      <c r="A257" s="31"/>
      <c r="B257" s="41"/>
      <c r="C257" s="31"/>
      <c r="D257" s="31"/>
      <c r="E257" s="32"/>
      <c r="F257" s="34"/>
      <c r="G257" s="35"/>
      <c r="H257" s="36"/>
      <c r="I257" s="34"/>
      <c r="J257" s="35"/>
      <c r="K257" s="36"/>
      <c r="L257" s="34"/>
      <c r="M257" s="35"/>
      <c r="N257" s="36"/>
      <c r="O257" s="34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6"/>
      <c r="AA257" s="33"/>
      <c r="AB257" s="34"/>
      <c r="AC257" s="32"/>
      <c r="AD257" s="32"/>
      <c r="AE257" s="32"/>
    </row>
    <row r="258" spans="1:31" ht="39" customHeight="1">
      <c r="A258" s="31"/>
      <c r="B258" s="41"/>
      <c r="C258" s="31"/>
      <c r="D258" s="31"/>
      <c r="E258" s="32"/>
      <c r="F258" s="34"/>
      <c r="G258" s="35"/>
      <c r="H258" s="36"/>
      <c r="I258" s="34"/>
      <c r="J258" s="35"/>
      <c r="K258" s="36"/>
      <c r="L258" s="34"/>
      <c r="M258" s="35"/>
      <c r="N258" s="36"/>
      <c r="O258" s="34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6"/>
      <c r="AA258" s="33"/>
      <c r="AB258" s="34"/>
      <c r="AC258" s="32"/>
      <c r="AD258" s="32"/>
      <c r="AE258" s="32"/>
    </row>
    <row r="259" spans="1:31" ht="39" customHeight="1">
      <c r="A259" s="31"/>
      <c r="B259" s="41"/>
      <c r="C259" s="31"/>
      <c r="D259" s="31"/>
      <c r="E259" s="32"/>
      <c r="F259" s="34"/>
      <c r="G259" s="35"/>
      <c r="H259" s="36"/>
      <c r="I259" s="34"/>
      <c r="J259" s="35"/>
      <c r="K259" s="36"/>
      <c r="L259" s="34"/>
      <c r="M259" s="35"/>
      <c r="N259" s="36"/>
      <c r="O259" s="34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6"/>
      <c r="AA259" s="33"/>
      <c r="AB259" s="34"/>
      <c r="AC259" s="32"/>
      <c r="AD259" s="32"/>
      <c r="AE259" s="32"/>
    </row>
    <row r="260" spans="1:31" ht="39" customHeight="1">
      <c r="A260" s="31"/>
      <c r="B260" s="41"/>
      <c r="C260" s="31"/>
      <c r="D260" s="31"/>
      <c r="E260" s="32"/>
      <c r="F260" s="34"/>
      <c r="G260" s="35"/>
      <c r="H260" s="36"/>
      <c r="I260" s="34"/>
      <c r="J260" s="35"/>
      <c r="K260" s="36"/>
      <c r="L260" s="34"/>
      <c r="M260" s="35"/>
      <c r="N260" s="36"/>
      <c r="O260" s="34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6"/>
      <c r="AA260" s="33"/>
      <c r="AB260" s="34"/>
      <c r="AC260" s="32"/>
      <c r="AD260" s="32"/>
      <c r="AE260" s="32"/>
    </row>
    <row r="261" spans="1:31" ht="39" customHeight="1">
      <c r="A261" s="31"/>
      <c r="B261" s="41"/>
      <c r="C261" s="31"/>
      <c r="D261" s="31"/>
      <c r="E261" s="32"/>
      <c r="F261" s="34"/>
      <c r="G261" s="35"/>
      <c r="H261" s="36"/>
      <c r="I261" s="34"/>
      <c r="J261" s="35"/>
      <c r="K261" s="36"/>
      <c r="L261" s="34"/>
      <c r="M261" s="35"/>
      <c r="N261" s="36"/>
      <c r="O261" s="34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6"/>
      <c r="AA261" s="33"/>
      <c r="AB261" s="34"/>
      <c r="AC261" s="32"/>
      <c r="AD261" s="32"/>
      <c r="AE261" s="32"/>
    </row>
    <row r="262" spans="1:31" ht="39" customHeight="1">
      <c r="A262" s="31"/>
      <c r="B262" s="41"/>
      <c r="C262" s="31"/>
      <c r="D262" s="31"/>
      <c r="E262" s="32"/>
      <c r="F262" s="34"/>
      <c r="G262" s="35"/>
      <c r="H262" s="36"/>
      <c r="I262" s="34"/>
      <c r="J262" s="35"/>
      <c r="K262" s="36"/>
      <c r="L262" s="34"/>
      <c r="M262" s="35"/>
      <c r="N262" s="36"/>
      <c r="O262" s="34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6"/>
      <c r="AA262" s="33"/>
      <c r="AB262" s="34"/>
      <c r="AC262" s="32"/>
      <c r="AD262" s="32"/>
      <c r="AE262" s="32"/>
    </row>
    <row r="263" spans="1:31" ht="39" customHeight="1">
      <c r="A263" s="31"/>
      <c r="B263" s="41"/>
      <c r="C263" s="31"/>
      <c r="D263" s="31"/>
      <c r="E263" s="32"/>
      <c r="F263" s="34"/>
      <c r="G263" s="35"/>
      <c r="H263" s="36"/>
      <c r="I263" s="34"/>
      <c r="J263" s="35"/>
      <c r="K263" s="36"/>
      <c r="L263" s="34"/>
      <c r="M263" s="35"/>
      <c r="N263" s="36"/>
      <c r="O263" s="34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6"/>
      <c r="AA263" s="33"/>
      <c r="AB263" s="34"/>
      <c r="AC263" s="32"/>
      <c r="AD263" s="32"/>
      <c r="AE263" s="32"/>
    </row>
    <row r="264" spans="1:31" ht="39" customHeight="1">
      <c r="A264" s="31"/>
      <c r="B264" s="41"/>
      <c r="C264" s="31"/>
      <c r="D264" s="31"/>
      <c r="E264" s="32"/>
      <c r="F264" s="34"/>
      <c r="G264" s="35"/>
      <c r="H264" s="36"/>
      <c r="I264" s="34"/>
      <c r="J264" s="35"/>
      <c r="K264" s="36"/>
      <c r="L264" s="34"/>
      <c r="M264" s="35"/>
      <c r="N264" s="36"/>
      <c r="O264" s="34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6"/>
      <c r="AA264" s="33"/>
      <c r="AB264" s="34"/>
      <c r="AC264" s="32"/>
      <c r="AD264" s="32"/>
      <c r="AE264" s="32"/>
    </row>
    <row r="265" spans="1:31" ht="39" customHeight="1">
      <c r="A265" s="31"/>
      <c r="B265" s="41"/>
      <c r="C265" s="31"/>
      <c r="D265" s="31"/>
      <c r="E265" s="32"/>
      <c r="F265" s="34"/>
      <c r="G265" s="35"/>
      <c r="H265" s="36"/>
      <c r="I265" s="34"/>
      <c r="J265" s="35"/>
      <c r="K265" s="36"/>
      <c r="L265" s="34"/>
      <c r="M265" s="35"/>
      <c r="N265" s="36"/>
      <c r="O265" s="34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6"/>
      <c r="AA265" s="33"/>
      <c r="AB265" s="34"/>
      <c r="AC265" s="32"/>
      <c r="AD265" s="32"/>
      <c r="AE265" s="32"/>
    </row>
    <row r="266" spans="1:31" ht="39" customHeight="1">
      <c r="A266" s="31"/>
      <c r="B266" s="41"/>
      <c r="C266" s="31"/>
      <c r="D266" s="31"/>
      <c r="E266" s="32"/>
      <c r="F266" s="34"/>
      <c r="G266" s="35"/>
      <c r="H266" s="36"/>
      <c r="I266" s="34"/>
      <c r="J266" s="35"/>
      <c r="K266" s="36"/>
      <c r="L266" s="34"/>
      <c r="M266" s="35"/>
      <c r="N266" s="36"/>
      <c r="O266" s="34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6"/>
      <c r="AA266" s="33"/>
      <c r="AB266" s="34"/>
      <c r="AC266" s="32"/>
      <c r="AD266" s="32"/>
      <c r="AE266" s="32"/>
    </row>
    <row r="267" spans="1:31" ht="39" customHeight="1">
      <c r="A267" s="31"/>
      <c r="B267" s="41"/>
      <c r="C267" s="31"/>
      <c r="D267" s="31"/>
      <c r="E267" s="32"/>
      <c r="F267" s="34"/>
      <c r="G267" s="35"/>
      <c r="H267" s="36"/>
      <c r="I267" s="34"/>
      <c r="J267" s="35"/>
      <c r="K267" s="36"/>
      <c r="L267" s="34"/>
      <c r="M267" s="35"/>
      <c r="N267" s="36"/>
      <c r="O267" s="34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6"/>
      <c r="AA267" s="33"/>
      <c r="AB267" s="34"/>
      <c r="AC267" s="32"/>
      <c r="AD267" s="32"/>
      <c r="AE267" s="32"/>
    </row>
    <row r="268" spans="1:31" ht="39" customHeight="1">
      <c r="A268" s="31"/>
      <c r="B268" s="41"/>
      <c r="C268" s="31"/>
      <c r="D268" s="31"/>
      <c r="E268" s="32"/>
      <c r="F268" s="34"/>
      <c r="G268" s="35"/>
      <c r="H268" s="36"/>
      <c r="I268" s="34"/>
      <c r="J268" s="35"/>
      <c r="K268" s="36"/>
      <c r="L268" s="34"/>
      <c r="M268" s="35"/>
      <c r="N268" s="36"/>
      <c r="O268" s="34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6"/>
      <c r="AA268" s="33"/>
      <c r="AB268" s="34"/>
      <c r="AC268" s="32"/>
      <c r="AD268" s="32"/>
      <c r="AE268" s="32"/>
    </row>
    <row r="269" spans="1:31" ht="39" customHeight="1">
      <c r="A269" s="31"/>
      <c r="B269" s="41"/>
      <c r="C269" s="31"/>
      <c r="D269" s="31"/>
      <c r="E269" s="32"/>
      <c r="F269" s="34"/>
      <c r="G269" s="35"/>
      <c r="H269" s="36"/>
      <c r="I269" s="34"/>
      <c r="J269" s="35"/>
      <c r="K269" s="36"/>
      <c r="L269" s="34"/>
      <c r="M269" s="35"/>
      <c r="N269" s="36"/>
      <c r="O269" s="34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6"/>
      <c r="AA269" s="33"/>
      <c r="AB269" s="34"/>
      <c r="AC269" s="32"/>
      <c r="AD269" s="32"/>
      <c r="AE269" s="32"/>
    </row>
    <row r="270" spans="1:31" ht="39" customHeight="1">
      <c r="A270" s="31"/>
      <c r="B270" s="41"/>
      <c r="C270" s="31"/>
      <c r="D270" s="31"/>
      <c r="E270" s="32"/>
      <c r="F270" s="34"/>
      <c r="G270" s="35"/>
      <c r="H270" s="36"/>
      <c r="I270" s="34"/>
      <c r="J270" s="35"/>
      <c r="K270" s="36"/>
      <c r="L270" s="34"/>
      <c r="M270" s="35"/>
      <c r="N270" s="36"/>
      <c r="O270" s="34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6"/>
      <c r="AA270" s="33"/>
      <c r="AB270" s="34"/>
      <c r="AC270" s="32"/>
      <c r="AD270" s="32"/>
      <c r="AE270" s="32"/>
    </row>
    <row r="271" spans="1:31" ht="39" customHeight="1">
      <c r="A271" s="31"/>
      <c r="B271" s="41"/>
      <c r="C271" s="31"/>
      <c r="D271" s="31"/>
      <c r="E271" s="32"/>
      <c r="F271" s="34"/>
      <c r="G271" s="35"/>
      <c r="H271" s="36"/>
      <c r="I271" s="34"/>
      <c r="J271" s="35"/>
      <c r="K271" s="36"/>
      <c r="L271" s="34"/>
      <c r="M271" s="35"/>
      <c r="N271" s="36"/>
      <c r="O271" s="34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6"/>
      <c r="AA271" s="33"/>
      <c r="AB271" s="34"/>
      <c r="AC271" s="32"/>
      <c r="AD271" s="32"/>
      <c r="AE271" s="32"/>
    </row>
    <row r="272" spans="1:31" ht="39" customHeight="1">
      <c r="A272" s="31"/>
      <c r="B272" s="41"/>
      <c r="C272" s="31"/>
      <c r="D272" s="31"/>
      <c r="E272" s="32"/>
      <c r="F272" s="34"/>
      <c r="G272" s="35"/>
      <c r="H272" s="36"/>
      <c r="I272" s="34"/>
      <c r="J272" s="35"/>
      <c r="K272" s="36"/>
      <c r="L272" s="34"/>
      <c r="M272" s="35"/>
      <c r="N272" s="36"/>
      <c r="O272" s="34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6"/>
      <c r="AA272" s="33"/>
      <c r="AB272" s="34"/>
      <c r="AC272" s="32"/>
      <c r="AD272" s="32"/>
      <c r="AE272" s="32"/>
    </row>
    <row r="273" spans="1:31" ht="39" customHeight="1">
      <c r="A273" s="31"/>
      <c r="B273" s="41"/>
      <c r="C273" s="31"/>
      <c r="D273" s="31"/>
      <c r="E273" s="32"/>
      <c r="F273" s="34"/>
      <c r="G273" s="35"/>
      <c r="H273" s="36"/>
      <c r="I273" s="34"/>
      <c r="J273" s="35"/>
      <c r="K273" s="36"/>
      <c r="L273" s="34"/>
      <c r="M273" s="35"/>
      <c r="N273" s="36"/>
      <c r="O273" s="34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6"/>
      <c r="AA273" s="33"/>
      <c r="AB273" s="34"/>
      <c r="AC273" s="32"/>
      <c r="AD273" s="32"/>
      <c r="AE273" s="32"/>
    </row>
    <row r="274" spans="1:31" ht="39" customHeight="1">
      <c r="A274" s="31"/>
      <c r="B274" s="41"/>
      <c r="C274" s="31"/>
      <c r="D274" s="31"/>
      <c r="E274" s="32"/>
      <c r="F274" s="34"/>
      <c r="G274" s="35"/>
      <c r="H274" s="36"/>
      <c r="I274" s="34"/>
      <c r="J274" s="35"/>
      <c r="K274" s="36"/>
      <c r="L274" s="34"/>
      <c r="M274" s="35"/>
      <c r="N274" s="36"/>
      <c r="O274" s="34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/>
      <c r="AA274" s="33"/>
      <c r="AB274" s="34"/>
      <c r="AC274" s="32"/>
      <c r="AD274" s="32"/>
      <c r="AE274" s="32"/>
    </row>
    <row r="275" spans="1:31" ht="39" customHeight="1">
      <c r="A275" s="31"/>
      <c r="B275" s="41"/>
      <c r="C275" s="31"/>
      <c r="D275" s="31"/>
      <c r="E275" s="32"/>
      <c r="F275" s="34"/>
      <c r="G275" s="35"/>
      <c r="H275" s="36"/>
      <c r="I275" s="34"/>
      <c r="J275" s="35"/>
      <c r="K275" s="36"/>
      <c r="L275" s="34"/>
      <c r="M275" s="35"/>
      <c r="N275" s="36"/>
      <c r="O275" s="34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6"/>
      <c r="AA275" s="33"/>
      <c r="AB275" s="34"/>
      <c r="AC275" s="32"/>
      <c r="AD275" s="32"/>
      <c r="AE275" s="32"/>
    </row>
    <row r="276" spans="1:31" ht="39" customHeight="1">
      <c r="A276" s="31"/>
      <c r="B276" s="41"/>
      <c r="C276" s="31"/>
      <c r="D276" s="31"/>
      <c r="E276" s="32"/>
      <c r="F276" s="34"/>
      <c r="G276" s="35"/>
      <c r="H276" s="36"/>
      <c r="I276" s="34"/>
      <c r="J276" s="35"/>
      <c r="K276" s="36"/>
      <c r="L276" s="34"/>
      <c r="M276" s="35"/>
      <c r="N276" s="36"/>
      <c r="O276" s="34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6"/>
      <c r="AA276" s="33"/>
      <c r="AB276" s="34"/>
      <c r="AC276" s="32"/>
      <c r="AD276" s="32"/>
      <c r="AE276" s="32"/>
    </row>
    <row r="277" spans="1:31" ht="39" customHeight="1">
      <c r="A277" s="31"/>
      <c r="B277" s="41"/>
      <c r="C277" s="31"/>
      <c r="D277" s="31"/>
      <c r="E277" s="32"/>
      <c r="F277" s="34"/>
      <c r="G277" s="35"/>
      <c r="H277" s="36"/>
      <c r="I277" s="34"/>
      <c r="J277" s="35"/>
      <c r="K277" s="36"/>
      <c r="L277" s="34"/>
      <c r="M277" s="35"/>
      <c r="N277" s="36"/>
      <c r="O277" s="34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6"/>
      <c r="AA277" s="33"/>
      <c r="AB277" s="34"/>
      <c r="AC277" s="32"/>
      <c r="AD277" s="32"/>
      <c r="AE277" s="32"/>
    </row>
    <row r="278" spans="1:31" ht="39" customHeight="1">
      <c r="A278" s="31"/>
      <c r="B278" s="41"/>
      <c r="C278" s="31"/>
      <c r="D278" s="31"/>
      <c r="E278" s="32"/>
      <c r="F278" s="34"/>
      <c r="G278" s="35"/>
      <c r="H278" s="36"/>
      <c r="I278" s="34"/>
      <c r="J278" s="35"/>
      <c r="K278" s="36"/>
      <c r="L278" s="34"/>
      <c r="M278" s="35"/>
      <c r="N278" s="36"/>
      <c r="O278" s="34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6"/>
      <c r="AA278" s="33"/>
      <c r="AB278" s="34"/>
      <c r="AC278" s="32"/>
      <c r="AD278" s="32"/>
      <c r="AE278" s="32"/>
    </row>
    <row r="279" spans="1:31" ht="39" customHeight="1">
      <c r="A279" s="31"/>
      <c r="B279" s="41"/>
      <c r="C279" s="31"/>
      <c r="D279" s="31"/>
      <c r="E279" s="32"/>
      <c r="F279" s="34"/>
      <c r="G279" s="35"/>
      <c r="H279" s="36"/>
      <c r="I279" s="34"/>
      <c r="J279" s="35"/>
      <c r="K279" s="36"/>
      <c r="L279" s="34"/>
      <c r="M279" s="35"/>
      <c r="N279" s="36"/>
      <c r="O279" s="34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6"/>
      <c r="AA279" s="33"/>
      <c r="AB279" s="34"/>
      <c r="AC279" s="32"/>
      <c r="AD279" s="32"/>
      <c r="AE279" s="32"/>
    </row>
    <row r="280" spans="1:31" ht="39" customHeight="1">
      <c r="A280" s="31"/>
      <c r="B280" s="41"/>
      <c r="C280" s="31"/>
      <c r="D280" s="31"/>
      <c r="E280" s="32"/>
      <c r="F280" s="34"/>
      <c r="G280" s="35"/>
      <c r="H280" s="36"/>
      <c r="I280" s="34"/>
      <c r="J280" s="35"/>
      <c r="K280" s="36"/>
      <c r="L280" s="34"/>
      <c r="M280" s="35"/>
      <c r="N280" s="36"/>
      <c r="O280" s="34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6"/>
      <c r="AA280" s="33"/>
      <c r="AB280" s="34"/>
      <c r="AC280" s="32"/>
      <c r="AD280" s="32"/>
      <c r="AE280" s="32"/>
    </row>
    <row r="281" spans="1:31" ht="39" customHeight="1">
      <c r="A281" s="31"/>
      <c r="B281" s="41"/>
      <c r="C281" s="31"/>
      <c r="D281" s="31"/>
      <c r="E281" s="32"/>
      <c r="F281" s="34"/>
      <c r="G281" s="35"/>
      <c r="H281" s="36"/>
      <c r="I281" s="34"/>
      <c r="J281" s="35"/>
      <c r="K281" s="36"/>
      <c r="L281" s="34"/>
      <c r="M281" s="35"/>
      <c r="N281" s="36"/>
      <c r="O281" s="34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6"/>
      <c r="AA281" s="33"/>
      <c r="AB281" s="34"/>
      <c r="AC281" s="32"/>
      <c r="AD281" s="32"/>
      <c r="AE281" s="32"/>
    </row>
    <row r="282" spans="1:31" ht="39" customHeight="1">
      <c r="A282" s="31"/>
      <c r="B282" s="41"/>
      <c r="C282" s="31"/>
      <c r="D282" s="31"/>
      <c r="E282" s="32"/>
      <c r="F282" s="34"/>
      <c r="G282" s="35"/>
      <c r="H282" s="36"/>
      <c r="I282" s="34"/>
      <c r="J282" s="35"/>
      <c r="K282" s="36"/>
      <c r="L282" s="34"/>
      <c r="M282" s="35"/>
      <c r="N282" s="36"/>
      <c r="O282" s="34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6"/>
      <c r="AA282" s="33"/>
      <c r="AB282" s="34"/>
      <c r="AC282" s="32"/>
      <c r="AD282" s="32"/>
      <c r="AE282" s="32"/>
    </row>
    <row r="283" spans="1:31" ht="39" customHeight="1">
      <c r="A283" s="31"/>
      <c r="B283" s="41"/>
      <c r="C283" s="31"/>
      <c r="D283" s="31"/>
      <c r="E283" s="32"/>
      <c r="F283" s="34"/>
      <c r="G283" s="35"/>
      <c r="H283" s="36"/>
      <c r="I283" s="34"/>
      <c r="J283" s="35"/>
      <c r="K283" s="36"/>
      <c r="L283" s="34"/>
      <c r="M283" s="35"/>
      <c r="N283" s="36"/>
      <c r="O283" s="34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6"/>
      <c r="AA283" s="33"/>
      <c r="AB283" s="34"/>
      <c r="AC283" s="32"/>
      <c r="AD283" s="32"/>
      <c r="AE283" s="32"/>
    </row>
    <row r="284" spans="1:31" ht="39" customHeight="1">
      <c r="A284" s="31"/>
      <c r="B284" s="41"/>
      <c r="C284" s="31"/>
      <c r="D284" s="31"/>
      <c r="E284" s="32"/>
      <c r="F284" s="34"/>
      <c r="G284" s="35"/>
      <c r="H284" s="36"/>
      <c r="I284" s="34"/>
      <c r="J284" s="35"/>
      <c r="K284" s="36"/>
      <c r="L284" s="34"/>
      <c r="M284" s="35"/>
      <c r="N284" s="36"/>
      <c r="O284" s="34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6"/>
      <c r="AA284" s="33"/>
      <c r="AB284" s="34"/>
      <c r="AC284" s="32"/>
      <c r="AD284" s="32"/>
      <c r="AE284" s="32"/>
    </row>
    <row r="285" spans="1:31" ht="39" customHeight="1">
      <c r="A285" s="31"/>
      <c r="B285" s="41"/>
      <c r="C285" s="31"/>
      <c r="D285" s="31"/>
      <c r="E285" s="32"/>
      <c r="F285" s="34"/>
      <c r="G285" s="35"/>
      <c r="H285" s="36"/>
      <c r="I285" s="34"/>
      <c r="J285" s="35"/>
      <c r="K285" s="36"/>
      <c r="L285" s="34"/>
      <c r="M285" s="35"/>
      <c r="N285" s="36"/>
      <c r="O285" s="34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6"/>
      <c r="AA285" s="33"/>
      <c r="AB285" s="34"/>
      <c r="AC285" s="32"/>
      <c r="AD285" s="32"/>
      <c r="AE285" s="32"/>
    </row>
    <row r="286" spans="1:31" ht="39" customHeight="1">
      <c r="A286" s="31"/>
      <c r="B286" s="41"/>
      <c r="C286" s="31"/>
      <c r="D286" s="31"/>
      <c r="E286" s="32"/>
      <c r="F286" s="34"/>
      <c r="G286" s="35"/>
      <c r="H286" s="36"/>
      <c r="I286" s="34"/>
      <c r="J286" s="35"/>
      <c r="K286" s="36"/>
      <c r="L286" s="34"/>
      <c r="M286" s="35"/>
      <c r="N286" s="36"/>
      <c r="O286" s="34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6"/>
      <c r="AA286" s="33"/>
      <c r="AB286" s="34"/>
      <c r="AC286" s="32"/>
      <c r="AD286" s="32"/>
      <c r="AE286" s="32"/>
    </row>
    <row r="287" spans="1:31" ht="39" customHeight="1">
      <c r="A287" s="31"/>
      <c r="B287" s="41"/>
      <c r="C287" s="31"/>
      <c r="D287" s="31"/>
      <c r="E287" s="32"/>
      <c r="F287" s="34"/>
      <c r="G287" s="35"/>
      <c r="H287" s="36"/>
      <c r="I287" s="34"/>
      <c r="J287" s="35"/>
      <c r="K287" s="36"/>
      <c r="L287" s="34"/>
      <c r="M287" s="35"/>
      <c r="N287" s="36"/>
      <c r="O287" s="34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6"/>
      <c r="AA287" s="33"/>
      <c r="AB287" s="34"/>
      <c r="AC287" s="32"/>
      <c r="AD287" s="32"/>
      <c r="AE287" s="32"/>
    </row>
    <row r="288" spans="1:31" ht="39" customHeight="1">
      <c r="A288" s="31"/>
      <c r="B288" s="41"/>
      <c r="C288" s="31"/>
      <c r="D288" s="31"/>
      <c r="E288" s="32"/>
      <c r="F288" s="34"/>
      <c r="G288" s="35"/>
      <c r="H288" s="36"/>
      <c r="I288" s="34"/>
      <c r="J288" s="35"/>
      <c r="K288" s="36"/>
      <c r="L288" s="34"/>
      <c r="M288" s="35"/>
      <c r="N288" s="36"/>
      <c r="O288" s="34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6"/>
      <c r="AA288" s="33"/>
      <c r="AB288" s="34"/>
      <c r="AC288" s="32"/>
      <c r="AD288" s="32"/>
      <c r="AE288" s="32"/>
    </row>
    <row r="289" spans="1:31" ht="39" customHeight="1">
      <c r="A289" s="31"/>
      <c r="B289" s="41"/>
      <c r="C289" s="31"/>
      <c r="D289" s="31"/>
      <c r="E289" s="32"/>
      <c r="F289" s="34"/>
      <c r="G289" s="35"/>
      <c r="H289" s="36"/>
      <c r="I289" s="34"/>
      <c r="J289" s="35"/>
      <c r="K289" s="36"/>
      <c r="L289" s="34"/>
      <c r="M289" s="35"/>
      <c r="N289" s="36"/>
      <c r="O289" s="34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6"/>
      <c r="AA289" s="33"/>
      <c r="AB289" s="34"/>
      <c r="AC289" s="32"/>
      <c r="AD289" s="32"/>
      <c r="AE289" s="32"/>
    </row>
    <row r="290" spans="1:31" ht="39" customHeight="1">
      <c r="A290" s="31"/>
      <c r="B290" s="41"/>
      <c r="C290" s="31"/>
      <c r="D290" s="31"/>
      <c r="E290" s="32"/>
      <c r="F290" s="34"/>
      <c r="G290" s="35"/>
      <c r="H290" s="36"/>
      <c r="I290" s="34"/>
      <c r="J290" s="35"/>
      <c r="K290" s="36"/>
      <c r="L290" s="34"/>
      <c r="M290" s="35"/>
      <c r="N290" s="36"/>
      <c r="O290" s="34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6"/>
      <c r="AA290" s="33"/>
      <c r="AB290" s="34"/>
      <c r="AC290" s="32"/>
      <c r="AD290" s="32"/>
      <c r="AE290" s="32"/>
    </row>
    <row r="291" spans="1:31" ht="39" customHeight="1">
      <c r="A291" s="31"/>
      <c r="B291" s="41"/>
      <c r="C291" s="31"/>
      <c r="D291" s="31"/>
      <c r="E291" s="32"/>
      <c r="F291" s="34"/>
      <c r="G291" s="35"/>
      <c r="H291" s="36"/>
      <c r="I291" s="34"/>
      <c r="J291" s="35"/>
      <c r="K291" s="36"/>
      <c r="L291" s="34"/>
      <c r="M291" s="35"/>
      <c r="N291" s="36"/>
      <c r="O291" s="34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6"/>
      <c r="AA291" s="33"/>
      <c r="AB291" s="34"/>
      <c r="AC291" s="32"/>
      <c r="AD291" s="32"/>
      <c r="AE291" s="32"/>
    </row>
    <row r="292" spans="1:31" ht="39" customHeight="1">
      <c r="A292" s="31"/>
      <c r="B292" s="41"/>
      <c r="C292" s="31"/>
      <c r="D292" s="31"/>
      <c r="E292" s="32"/>
      <c r="F292" s="34"/>
      <c r="G292" s="35"/>
      <c r="H292" s="36"/>
      <c r="I292" s="34"/>
      <c r="J292" s="35"/>
      <c r="K292" s="36"/>
      <c r="L292" s="34"/>
      <c r="M292" s="35"/>
      <c r="N292" s="36"/>
      <c r="O292" s="34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6"/>
      <c r="AA292" s="33"/>
      <c r="AB292" s="34"/>
      <c r="AC292" s="32"/>
      <c r="AD292" s="32"/>
      <c r="AE292" s="32"/>
    </row>
    <row r="293" spans="1:31" ht="39" customHeight="1">
      <c r="A293" s="31"/>
      <c r="B293" s="41"/>
      <c r="C293" s="31"/>
      <c r="D293" s="31"/>
      <c r="E293" s="32"/>
      <c r="F293" s="34"/>
      <c r="G293" s="35"/>
      <c r="H293" s="36"/>
      <c r="I293" s="34"/>
      <c r="J293" s="35"/>
      <c r="K293" s="36"/>
      <c r="L293" s="34"/>
      <c r="M293" s="35"/>
      <c r="N293" s="36"/>
      <c r="O293" s="34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6"/>
      <c r="AA293" s="33"/>
      <c r="AB293" s="34"/>
      <c r="AC293" s="32"/>
      <c r="AD293" s="32"/>
      <c r="AE293" s="32"/>
    </row>
    <row r="294" spans="1:31" ht="39" customHeight="1">
      <c r="A294" s="31"/>
      <c r="B294" s="41"/>
      <c r="C294" s="31"/>
      <c r="D294" s="31"/>
      <c r="E294" s="32"/>
      <c r="F294" s="34"/>
      <c r="G294" s="35"/>
      <c r="H294" s="36"/>
      <c r="I294" s="34"/>
      <c r="J294" s="35"/>
      <c r="K294" s="36"/>
      <c r="L294" s="34"/>
      <c r="M294" s="35"/>
      <c r="N294" s="36"/>
      <c r="O294" s="34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6"/>
      <c r="AA294" s="33"/>
      <c r="AB294" s="34"/>
      <c r="AC294" s="32"/>
      <c r="AD294" s="32"/>
      <c r="AE294" s="32"/>
    </row>
    <row r="295" spans="1:31" ht="39" customHeight="1">
      <c r="A295" s="31"/>
      <c r="B295" s="41"/>
      <c r="C295" s="31"/>
      <c r="D295" s="31"/>
      <c r="E295" s="32"/>
      <c r="F295" s="34"/>
      <c r="G295" s="35"/>
      <c r="H295" s="36"/>
      <c r="I295" s="34"/>
      <c r="J295" s="35"/>
      <c r="K295" s="36"/>
      <c r="L295" s="34"/>
      <c r="M295" s="35"/>
      <c r="N295" s="36"/>
      <c r="O295" s="34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6"/>
      <c r="AA295" s="33"/>
      <c r="AB295" s="34"/>
      <c r="AC295" s="32"/>
      <c r="AD295" s="32"/>
      <c r="AE295" s="32"/>
    </row>
    <row r="296" spans="1:31" ht="39" customHeight="1">
      <c r="A296" s="31"/>
      <c r="B296" s="41"/>
      <c r="C296" s="31"/>
      <c r="D296" s="31"/>
      <c r="E296" s="32"/>
      <c r="F296" s="34"/>
      <c r="G296" s="35"/>
      <c r="H296" s="36"/>
      <c r="I296" s="34"/>
      <c r="J296" s="35"/>
      <c r="K296" s="36"/>
      <c r="L296" s="34"/>
      <c r="M296" s="35"/>
      <c r="N296" s="36"/>
      <c r="O296" s="34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6"/>
      <c r="AA296" s="33"/>
      <c r="AB296" s="34"/>
      <c r="AC296" s="32"/>
      <c r="AD296" s="32"/>
      <c r="AE296" s="32"/>
    </row>
    <row r="297" spans="1:31" ht="39" customHeight="1">
      <c r="A297" s="31"/>
      <c r="B297" s="41"/>
      <c r="C297" s="31"/>
      <c r="D297" s="31"/>
      <c r="E297" s="32"/>
      <c r="F297" s="34"/>
      <c r="G297" s="35"/>
      <c r="H297" s="36"/>
      <c r="I297" s="34"/>
      <c r="J297" s="35"/>
      <c r="K297" s="36"/>
      <c r="L297" s="34"/>
      <c r="M297" s="35"/>
      <c r="N297" s="36"/>
      <c r="O297" s="34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6"/>
      <c r="AA297" s="33"/>
      <c r="AB297" s="34"/>
      <c r="AC297" s="32"/>
      <c r="AD297" s="32"/>
      <c r="AE297" s="32"/>
    </row>
    <row r="298" spans="1:31" ht="39" customHeight="1">
      <c r="A298" s="31"/>
      <c r="B298" s="41"/>
      <c r="C298" s="31"/>
      <c r="D298" s="31"/>
      <c r="E298" s="32"/>
      <c r="F298" s="34"/>
      <c r="G298" s="35"/>
      <c r="H298" s="36"/>
      <c r="I298" s="34"/>
      <c r="J298" s="35"/>
      <c r="K298" s="36"/>
      <c r="L298" s="34"/>
      <c r="M298" s="35"/>
      <c r="N298" s="36"/>
      <c r="O298" s="34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6"/>
      <c r="AA298" s="33"/>
      <c r="AB298" s="34"/>
      <c r="AC298" s="32"/>
      <c r="AD298" s="32"/>
      <c r="AE298" s="32"/>
    </row>
    <row r="299" spans="1:31" ht="39" customHeight="1">
      <c r="A299" s="31"/>
      <c r="B299" s="41"/>
      <c r="C299" s="31"/>
      <c r="D299" s="31"/>
      <c r="E299" s="32"/>
      <c r="F299" s="34"/>
      <c r="G299" s="35"/>
      <c r="H299" s="36"/>
      <c r="I299" s="34"/>
      <c r="J299" s="35"/>
      <c r="K299" s="36"/>
      <c r="L299" s="34"/>
      <c r="M299" s="35"/>
      <c r="N299" s="36"/>
      <c r="O299" s="34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6"/>
      <c r="AA299" s="33"/>
      <c r="AB299" s="34"/>
      <c r="AC299" s="32"/>
      <c r="AD299" s="32"/>
      <c r="AE299" s="32"/>
    </row>
    <row r="300" spans="1:31" ht="39" customHeight="1">
      <c r="A300" s="31"/>
      <c r="B300" s="41"/>
      <c r="C300" s="31"/>
      <c r="D300" s="31"/>
      <c r="E300" s="32"/>
      <c r="F300" s="34"/>
      <c r="G300" s="35"/>
      <c r="H300" s="36"/>
      <c r="I300" s="34"/>
      <c r="J300" s="35"/>
      <c r="K300" s="36"/>
      <c r="L300" s="34"/>
      <c r="M300" s="35"/>
      <c r="N300" s="36"/>
      <c r="O300" s="34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6"/>
      <c r="AA300" s="33"/>
      <c r="AB300" s="34"/>
      <c r="AC300" s="32"/>
      <c r="AD300" s="32"/>
      <c r="AE300" s="32"/>
    </row>
    <row r="301" spans="1:31" ht="39" customHeight="1">
      <c r="A301" s="31"/>
      <c r="B301" s="41"/>
      <c r="C301" s="31"/>
      <c r="D301" s="31"/>
      <c r="E301" s="32"/>
      <c r="F301" s="34"/>
      <c r="G301" s="35"/>
      <c r="H301" s="36"/>
      <c r="I301" s="34"/>
      <c r="J301" s="35"/>
      <c r="K301" s="36"/>
      <c r="L301" s="34"/>
      <c r="M301" s="35"/>
      <c r="N301" s="36"/>
      <c r="O301" s="34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6"/>
      <c r="AA301" s="33"/>
      <c r="AB301" s="34"/>
      <c r="AC301" s="32"/>
      <c r="AD301" s="32"/>
      <c r="AE301" s="32"/>
    </row>
    <row r="302" spans="1:31" ht="39" customHeight="1">
      <c r="A302" s="31"/>
      <c r="B302" s="41"/>
      <c r="C302" s="31"/>
      <c r="D302" s="31"/>
      <c r="E302" s="32"/>
      <c r="F302" s="34"/>
      <c r="G302" s="35"/>
      <c r="H302" s="36"/>
      <c r="I302" s="34"/>
      <c r="J302" s="35"/>
      <c r="K302" s="36"/>
      <c r="L302" s="34"/>
      <c r="M302" s="35"/>
      <c r="N302" s="36"/>
      <c r="O302" s="34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6"/>
      <c r="AA302" s="33"/>
      <c r="AB302" s="34"/>
      <c r="AC302" s="32"/>
      <c r="AD302" s="32"/>
      <c r="AE302" s="32"/>
    </row>
    <row r="303" spans="1:31" ht="39" customHeight="1">
      <c r="A303" s="31"/>
      <c r="B303" s="41"/>
      <c r="C303" s="31"/>
      <c r="D303" s="31"/>
      <c r="E303" s="32"/>
      <c r="F303" s="34"/>
      <c r="G303" s="35"/>
      <c r="H303" s="36"/>
      <c r="I303" s="34"/>
      <c r="J303" s="35"/>
      <c r="K303" s="36"/>
      <c r="L303" s="34"/>
      <c r="M303" s="35"/>
      <c r="N303" s="36"/>
      <c r="O303" s="34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6"/>
      <c r="AA303" s="33"/>
      <c r="AB303" s="34"/>
      <c r="AC303" s="32"/>
      <c r="AD303" s="32"/>
      <c r="AE303" s="32"/>
    </row>
    <row r="304" spans="1:31" ht="39" customHeight="1">
      <c r="A304" s="31"/>
      <c r="B304" s="41"/>
      <c r="C304" s="31"/>
      <c r="D304" s="31"/>
      <c r="E304" s="32"/>
      <c r="F304" s="34"/>
      <c r="G304" s="35"/>
      <c r="H304" s="36"/>
      <c r="I304" s="34"/>
      <c r="J304" s="35"/>
      <c r="K304" s="36"/>
      <c r="L304" s="34"/>
      <c r="M304" s="35"/>
      <c r="N304" s="36"/>
      <c r="O304" s="34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6"/>
      <c r="AA304" s="33"/>
      <c r="AB304" s="34"/>
      <c r="AC304" s="32"/>
      <c r="AD304" s="32"/>
      <c r="AE304" s="32"/>
    </row>
    <row r="305" spans="1:31" ht="39" customHeight="1">
      <c r="A305" s="31"/>
      <c r="B305" s="41"/>
      <c r="C305" s="31"/>
      <c r="D305" s="31"/>
      <c r="E305" s="32"/>
      <c r="F305" s="34"/>
      <c r="G305" s="35"/>
      <c r="H305" s="36"/>
      <c r="I305" s="34"/>
      <c r="J305" s="35"/>
      <c r="K305" s="36"/>
      <c r="L305" s="34"/>
      <c r="M305" s="35"/>
      <c r="N305" s="36"/>
      <c r="O305" s="34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6"/>
      <c r="AA305" s="33"/>
      <c r="AB305" s="34"/>
      <c r="AC305" s="32"/>
      <c r="AD305" s="32"/>
      <c r="AE305" s="32"/>
    </row>
    <row r="306" spans="1:31" ht="39" customHeight="1">
      <c r="A306" s="31"/>
      <c r="B306" s="41"/>
      <c r="C306" s="31"/>
      <c r="D306" s="31"/>
      <c r="E306" s="32"/>
      <c r="F306" s="34"/>
      <c r="G306" s="35"/>
      <c r="H306" s="36"/>
      <c r="I306" s="34"/>
      <c r="J306" s="35"/>
      <c r="K306" s="36"/>
      <c r="L306" s="34"/>
      <c r="M306" s="35"/>
      <c r="N306" s="36"/>
      <c r="O306" s="34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6"/>
      <c r="AA306" s="33"/>
      <c r="AB306" s="34"/>
      <c r="AC306" s="32"/>
      <c r="AD306" s="32"/>
      <c r="AE306" s="32"/>
    </row>
    <row r="307" spans="1:31" ht="39" customHeight="1">
      <c r="A307" s="31"/>
      <c r="B307" s="41"/>
      <c r="C307" s="31"/>
      <c r="D307" s="31"/>
      <c r="E307" s="32"/>
      <c r="F307" s="34"/>
      <c r="G307" s="35"/>
      <c r="H307" s="36"/>
      <c r="I307" s="34"/>
      <c r="J307" s="35"/>
      <c r="K307" s="36"/>
      <c r="L307" s="34"/>
      <c r="M307" s="35"/>
      <c r="N307" s="36"/>
      <c r="O307" s="34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6"/>
      <c r="AA307" s="33"/>
      <c r="AB307" s="34"/>
      <c r="AC307" s="32"/>
      <c r="AD307" s="32"/>
      <c r="AE307" s="32"/>
    </row>
    <row r="308" spans="1:31" ht="39" customHeight="1">
      <c r="A308" s="31"/>
      <c r="B308" s="41"/>
      <c r="C308" s="31"/>
      <c r="D308" s="31"/>
      <c r="E308" s="32"/>
      <c r="F308" s="34"/>
      <c r="G308" s="35"/>
      <c r="H308" s="36"/>
      <c r="I308" s="34"/>
      <c r="J308" s="35"/>
      <c r="K308" s="36"/>
      <c r="L308" s="34"/>
      <c r="M308" s="35"/>
      <c r="N308" s="36"/>
      <c r="O308" s="34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6"/>
      <c r="AA308" s="33"/>
      <c r="AB308" s="34"/>
      <c r="AC308" s="32"/>
      <c r="AD308" s="32"/>
      <c r="AE308" s="32"/>
    </row>
    <row r="309" spans="1:31" ht="39" customHeight="1">
      <c r="A309" s="31"/>
      <c r="B309" s="41"/>
      <c r="C309" s="31"/>
      <c r="D309" s="31"/>
      <c r="E309" s="32"/>
      <c r="F309" s="34"/>
      <c r="G309" s="35"/>
      <c r="H309" s="36"/>
      <c r="I309" s="34"/>
      <c r="J309" s="35"/>
      <c r="K309" s="36"/>
      <c r="L309" s="34"/>
      <c r="M309" s="35"/>
      <c r="N309" s="36"/>
      <c r="O309" s="34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6"/>
      <c r="AA309" s="33"/>
      <c r="AB309" s="34"/>
      <c r="AC309" s="32"/>
      <c r="AD309" s="32"/>
      <c r="AE309" s="32"/>
    </row>
    <row r="310" spans="1:31" ht="39" customHeight="1">
      <c r="A310" s="31"/>
      <c r="B310" s="41"/>
      <c r="C310" s="31"/>
      <c r="D310" s="31"/>
      <c r="E310" s="32"/>
      <c r="F310" s="34"/>
      <c r="G310" s="35"/>
      <c r="H310" s="36"/>
      <c r="I310" s="34"/>
      <c r="J310" s="35"/>
      <c r="K310" s="36"/>
      <c r="L310" s="34"/>
      <c r="M310" s="35"/>
      <c r="N310" s="36"/>
      <c r="O310" s="34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6"/>
      <c r="AA310" s="33"/>
      <c r="AB310" s="34"/>
      <c r="AC310" s="32"/>
      <c r="AD310" s="32"/>
      <c r="AE310" s="32"/>
    </row>
    <row r="311" spans="1:31" ht="39" customHeight="1">
      <c r="A311" s="31"/>
      <c r="B311" s="41"/>
      <c r="C311" s="31"/>
      <c r="D311" s="31"/>
      <c r="E311" s="32"/>
      <c r="F311" s="34"/>
      <c r="G311" s="35"/>
      <c r="H311" s="36"/>
      <c r="I311" s="34"/>
      <c r="J311" s="35"/>
      <c r="K311" s="36"/>
      <c r="L311" s="34"/>
      <c r="M311" s="35"/>
      <c r="N311" s="36"/>
      <c r="O311" s="34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6"/>
      <c r="AA311" s="33"/>
      <c r="AB311" s="34"/>
      <c r="AC311" s="32"/>
      <c r="AD311" s="32"/>
      <c r="AE311" s="32"/>
    </row>
    <row r="312" spans="1:31" ht="39" customHeight="1">
      <c r="A312" s="31"/>
      <c r="B312" s="41"/>
      <c r="C312" s="31"/>
      <c r="D312" s="31"/>
      <c r="E312" s="32"/>
      <c r="F312" s="34"/>
      <c r="G312" s="35"/>
      <c r="H312" s="36"/>
      <c r="I312" s="34"/>
      <c r="J312" s="35"/>
      <c r="K312" s="36"/>
      <c r="L312" s="34"/>
      <c r="M312" s="35"/>
      <c r="N312" s="36"/>
      <c r="O312" s="34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6"/>
      <c r="AA312" s="33"/>
      <c r="AB312" s="34"/>
      <c r="AC312" s="32"/>
      <c r="AD312" s="32"/>
      <c r="AE312" s="32"/>
    </row>
    <row r="313" spans="1:31" ht="39" customHeight="1">
      <c r="A313" s="31"/>
      <c r="B313" s="41"/>
      <c r="C313" s="31"/>
      <c r="D313" s="31"/>
      <c r="E313" s="32"/>
      <c r="F313" s="34"/>
      <c r="G313" s="35"/>
      <c r="H313" s="36"/>
      <c r="I313" s="34"/>
      <c r="J313" s="35"/>
      <c r="K313" s="36"/>
      <c r="L313" s="34"/>
      <c r="M313" s="35"/>
      <c r="N313" s="36"/>
      <c r="O313" s="34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6"/>
      <c r="AA313" s="33"/>
      <c r="AB313" s="34"/>
      <c r="AC313" s="32"/>
      <c r="AD313" s="32"/>
      <c r="AE313" s="32"/>
    </row>
    <row r="314" spans="1:31" ht="39" customHeight="1">
      <c r="A314" s="31"/>
      <c r="B314" s="41"/>
      <c r="C314" s="31"/>
      <c r="D314" s="31"/>
      <c r="E314" s="32"/>
      <c r="F314" s="34"/>
      <c r="G314" s="35"/>
      <c r="H314" s="36"/>
      <c r="I314" s="34"/>
      <c r="J314" s="35"/>
      <c r="K314" s="36"/>
      <c r="L314" s="34"/>
      <c r="M314" s="35"/>
      <c r="N314" s="36"/>
      <c r="O314" s="34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6"/>
      <c r="AA314" s="33"/>
      <c r="AB314" s="34"/>
      <c r="AC314" s="32"/>
      <c r="AD314" s="32"/>
      <c r="AE314" s="32"/>
    </row>
    <row r="315" spans="1:31" ht="39" customHeight="1">
      <c r="A315" s="31"/>
      <c r="B315" s="41"/>
      <c r="C315" s="31"/>
      <c r="D315" s="31"/>
      <c r="E315" s="32"/>
      <c r="F315" s="34"/>
      <c r="G315" s="35"/>
      <c r="H315" s="36"/>
      <c r="I315" s="34"/>
      <c r="J315" s="35"/>
      <c r="K315" s="36"/>
      <c r="L315" s="34"/>
      <c r="M315" s="35"/>
      <c r="N315" s="36"/>
      <c r="O315" s="34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6"/>
      <c r="AA315" s="33"/>
      <c r="AB315" s="34"/>
      <c r="AC315" s="32"/>
      <c r="AD315" s="32"/>
      <c r="AE315" s="32"/>
    </row>
    <row r="316" spans="1:31" ht="39" customHeight="1">
      <c r="A316" s="31"/>
      <c r="B316" s="41"/>
      <c r="C316" s="31"/>
      <c r="D316" s="31"/>
      <c r="E316" s="32"/>
      <c r="F316" s="34"/>
      <c r="G316" s="35"/>
      <c r="H316" s="36"/>
      <c r="I316" s="34"/>
      <c r="J316" s="35"/>
      <c r="K316" s="36"/>
      <c r="L316" s="34"/>
      <c r="M316" s="35"/>
      <c r="N316" s="36"/>
      <c r="O316" s="34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6"/>
      <c r="AA316" s="33"/>
      <c r="AB316" s="34"/>
      <c r="AC316" s="32"/>
      <c r="AD316" s="32"/>
      <c r="AE316" s="32"/>
    </row>
    <row r="317" spans="1:31" ht="39" customHeight="1">
      <c r="A317" s="31"/>
      <c r="B317" s="41"/>
      <c r="C317" s="31"/>
      <c r="D317" s="31"/>
      <c r="E317" s="32"/>
      <c r="F317" s="34"/>
      <c r="G317" s="35"/>
      <c r="H317" s="36"/>
      <c r="I317" s="34"/>
      <c r="J317" s="35"/>
      <c r="K317" s="36"/>
      <c r="L317" s="34"/>
      <c r="M317" s="35"/>
      <c r="N317" s="36"/>
      <c r="O317" s="34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6"/>
      <c r="AA317" s="33"/>
      <c r="AB317" s="34"/>
      <c r="AC317" s="32"/>
      <c r="AD317" s="32"/>
      <c r="AE317" s="32"/>
    </row>
    <row r="318" spans="1:31" ht="39" customHeight="1">
      <c r="A318" s="31"/>
      <c r="B318" s="41"/>
      <c r="C318" s="31"/>
      <c r="D318" s="31"/>
      <c r="E318" s="32"/>
      <c r="F318" s="34"/>
      <c r="G318" s="35"/>
      <c r="H318" s="36"/>
      <c r="I318" s="34"/>
      <c r="J318" s="35"/>
      <c r="K318" s="36"/>
      <c r="L318" s="34"/>
      <c r="M318" s="35"/>
      <c r="N318" s="36"/>
      <c r="O318" s="34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6"/>
      <c r="AA318" s="33"/>
      <c r="AB318" s="34"/>
      <c r="AC318" s="32"/>
      <c r="AD318" s="32"/>
      <c r="AE318" s="32"/>
    </row>
    <row r="319" spans="1:31" ht="39" customHeight="1">
      <c r="A319" s="31"/>
      <c r="B319" s="41"/>
      <c r="C319" s="31"/>
      <c r="D319" s="31"/>
      <c r="E319" s="32"/>
      <c r="F319" s="34"/>
      <c r="G319" s="35"/>
      <c r="H319" s="36"/>
      <c r="I319" s="34"/>
      <c r="J319" s="35"/>
      <c r="K319" s="36"/>
      <c r="L319" s="34"/>
      <c r="M319" s="35"/>
      <c r="N319" s="36"/>
      <c r="O319" s="34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6"/>
      <c r="AA319" s="33"/>
      <c r="AB319" s="34"/>
      <c r="AC319" s="32"/>
      <c r="AD319" s="32"/>
      <c r="AE319" s="32"/>
    </row>
    <row r="320" spans="1:31" ht="39" customHeight="1">
      <c r="A320" s="31"/>
      <c r="B320" s="41"/>
      <c r="C320" s="31"/>
      <c r="D320" s="31"/>
      <c r="E320" s="32"/>
      <c r="F320" s="34"/>
      <c r="G320" s="35"/>
      <c r="H320" s="36"/>
      <c r="I320" s="34"/>
      <c r="J320" s="35"/>
      <c r="K320" s="36"/>
      <c r="L320" s="34"/>
      <c r="M320" s="35"/>
      <c r="N320" s="36"/>
      <c r="O320" s="34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6"/>
      <c r="AA320" s="33"/>
      <c r="AB320" s="34"/>
      <c r="AC320" s="32"/>
      <c r="AD320" s="32"/>
      <c r="AE320" s="32"/>
    </row>
    <row r="321" spans="1:31" ht="39" customHeight="1">
      <c r="A321" s="31"/>
      <c r="B321" s="41"/>
      <c r="C321" s="31"/>
      <c r="D321" s="31"/>
      <c r="E321" s="32"/>
      <c r="F321" s="34"/>
      <c r="G321" s="35"/>
      <c r="H321" s="36"/>
      <c r="I321" s="34"/>
      <c r="J321" s="35"/>
      <c r="K321" s="36"/>
      <c r="L321" s="34"/>
      <c r="M321" s="35"/>
      <c r="N321" s="36"/>
      <c r="O321" s="34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6"/>
      <c r="AA321" s="33"/>
      <c r="AB321" s="34"/>
      <c r="AC321" s="32"/>
      <c r="AD321" s="32"/>
      <c r="AE321" s="32"/>
    </row>
    <row r="322" spans="1:31" ht="39" customHeight="1">
      <c r="A322" s="31"/>
      <c r="B322" s="41"/>
      <c r="C322" s="31"/>
      <c r="D322" s="31"/>
      <c r="E322" s="32"/>
      <c r="F322" s="34"/>
      <c r="G322" s="35"/>
      <c r="H322" s="36"/>
      <c r="I322" s="34"/>
      <c r="J322" s="35"/>
      <c r="K322" s="36"/>
      <c r="L322" s="34"/>
      <c r="M322" s="35"/>
      <c r="N322" s="36"/>
      <c r="O322" s="34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6"/>
      <c r="AA322" s="33"/>
      <c r="AB322" s="34"/>
      <c r="AC322" s="32"/>
      <c r="AD322" s="32"/>
      <c r="AE322" s="32"/>
    </row>
    <row r="323" spans="1:31" ht="39" customHeight="1">
      <c r="A323" s="31"/>
      <c r="B323" s="41"/>
      <c r="C323" s="31"/>
      <c r="D323" s="31"/>
      <c r="E323" s="32"/>
      <c r="F323" s="34"/>
      <c r="G323" s="35"/>
      <c r="H323" s="36"/>
      <c r="I323" s="34"/>
      <c r="J323" s="35"/>
      <c r="K323" s="36"/>
      <c r="L323" s="34"/>
      <c r="M323" s="35"/>
      <c r="N323" s="36"/>
      <c r="O323" s="34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6"/>
      <c r="AA323" s="33"/>
      <c r="AB323" s="34"/>
      <c r="AC323" s="32"/>
      <c r="AD323" s="32"/>
      <c r="AE323" s="32"/>
    </row>
    <row r="324" spans="1:31" ht="39" customHeight="1">
      <c r="A324" s="31"/>
      <c r="B324" s="41"/>
      <c r="C324" s="31"/>
      <c r="D324" s="31"/>
      <c r="E324" s="32"/>
      <c r="F324" s="34"/>
      <c r="G324" s="35"/>
      <c r="H324" s="36"/>
      <c r="I324" s="34"/>
      <c r="J324" s="35"/>
      <c r="K324" s="36"/>
      <c r="L324" s="34"/>
      <c r="M324" s="35"/>
      <c r="N324" s="36"/>
      <c r="O324" s="34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6"/>
      <c r="AA324" s="33"/>
      <c r="AB324" s="34"/>
      <c r="AC324" s="32"/>
      <c r="AD324" s="32"/>
      <c r="AE324" s="32"/>
    </row>
    <row r="325" spans="1:31" ht="39" customHeight="1">
      <c r="A325" s="31"/>
      <c r="B325" s="41"/>
      <c r="C325" s="31"/>
      <c r="D325" s="31"/>
      <c r="E325" s="32"/>
      <c r="F325" s="34"/>
      <c r="G325" s="35"/>
      <c r="H325" s="36"/>
      <c r="I325" s="34"/>
      <c r="J325" s="35"/>
      <c r="K325" s="36"/>
      <c r="L325" s="34"/>
      <c r="M325" s="35"/>
      <c r="N325" s="36"/>
      <c r="O325" s="34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6"/>
      <c r="AA325" s="33"/>
      <c r="AB325" s="34"/>
      <c r="AC325" s="32"/>
      <c r="AD325" s="32"/>
      <c r="AE325" s="32"/>
    </row>
    <row r="326" spans="1:31" ht="39" customHeight="1">
      <c r="A326" s="31"/>
      <c r="B326" s="41"/>
      <c r="C326" s="31"/>
      <c r="D326" s="31"/>
      <c r="E326" s="32"/>
      <c r="F326" s="34"/>
      <c r="G326" s="35"/>
      <c r="H326" s="36"/>
      <c r="I326" s="34"/>
      <c r="J326" s="35"/>
      <c r="K326" s="36"/>
      <c r="L326" s="34"/>
      <c r="M326" s="35"/>
      <c r="N326" s="36"/>
      <c r="O326" s="34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6"/>
      <c r="AA326" s="33"/>
      <c r="AB326" s="34"/>
      <c r="AC326" s="32"/>
      <c r="AD326" s="32"/>
      <c r="AE326" s="32"/>
    </row>
    <row r="327" spans="1:31" ht="39" customHeight="1">
      <c r="A327" s="31"/>
      <c r="B327" s="41"/>
      <c r="C327" s="31"/>
      <c r="D327" s="31"/>
      <c r="E327" s="32"/>
      <c r="F327" s="34"/>
      <c r="G327" s="35"/>
      <c r="H327" s="36"/>
      <c r="I327" s="34"/>
      <c r="J327" s="35"/>
      <c r="K327" s="36"/>
      <c r="L327" s="34"/>
      <c r="M327" s="35"/>
      <c r="N327" s="36"/>
      <c r="O327" s="34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6"/>
      <c r="AA327" s="33"/>
      <c r="AB327" s="34"/>
      <c r="AC327" s="32"/>
      <c r="AD327" s="32"/>
      <c r="AE327" s="32"/>
    </row>
    <row r="328" spans="1:31" ht="39" customHeight="1">
      <c r="A328" s="31"/>
      <c r="B328" s="41"/>
      <c r="C328" s="31"/>
      <c r="D328" s="31"/>
      <c r="E328" s="32"/>
      <c r="F328" s="34"/>
      <c r="G328" s="35"/>
      <c r="H328" s="36"/>
      <c r="I328" s="34"/>
      <c r="J328" s="35"/>
      <c r="K328" s="36"/>
      <c r="L328" s="34"/>
      <c r="M328" s="35"/>
      <c r="N328" s="36"/>
      <c r="O328" s="34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6"/>
      <c r="AA328" s="33"/>
      <c r="AB328" s="34"/>
      <c r="AC328" s="32"/>
      <c r="AD328" s="32"/>
      <c r="AE328" s="32"/>
    </row>
    <row r="329" spans="1:31" ht="39" customHeight="1">
      <c r="A329" s="31"/>
      <c r="B329" s="41"/>
      <c r="C329" s="31"/>
      <c r="D329" s="31"/>
      <c r="E329" s="32"/>
      <c r="F329" s="34"/>
      <c r="G329" s="35"/>
      <c r="H329" s="36"/>
      <c r="I329" s="34"/>
      <c r="J329" s="35"/>
      <c r="K329" s="36"/>
      <c r="L329" s="34"/>
      <c r="M329" s="35"/>
      <c r="N329" s="36"/>
      <c r="O329" s="34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6"/>
      <c r="AA329" s="33"/>
      <c r="AB329" s="34"/>
      <c r="AC329" s="32"/>
      <c r="AD329" s="32"/>
      <c r="AE329" s="32"/>
    </row>
    <row r="330" spans="1:31" ht="39" customHeight="1">
      <c r="A330" s="31"/>
      <c r="B330" s="41"/>
      <c r="C330" s="31"/>
      <c r="D330" s="31"/>
      <c r="E330" s="32"/>
      <c r="F330" s="34"/>
      <c r="G330" s="35"/>
      <c r="H330" s="36"/>
      <c r="I330" s="34"/>
      <c r="J330" s="35"/>
      <c r="K330" s="36"/>
      <c r="L330" s="34"/>
      <c r="M330" s="35"/>
      <c r="N330" s="36"/>
      <c r="O330" s="34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6"/>
      <c r="AA330" s="33"/>
      <c r="AB330" s="34"/>
      <c r="AC330" s="32"/>
      <c r="AD330" s="32"/>
      <c r="AE330" s="32"/>
    </row>
    <row r="331" spans="1:31" ht="39" customHeight="1">
      <c r="A331" s="31"/>
      <c r="B331" s="41"/>
      <c r="C331" s="31"/>
      <c r="D331" s="31"/>
      <c r="E331" s="32"/>
      <c r="F331" s="34"/>
      <c r="G331" s="35"/>
      <c r="H331" s="36"/>
      <c r="I331" s="34"/>
      <c r="J331" s="35"/>
      <c r="K331" s="36"/>
      <c r="L331" s="34"/>
      <c r="M331" s="35"/>
      <c r="N331" s="36"/>
      <c r="O331" s="34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6"/>
      <c r="AA331" s="33"/>
      <c r="AB331" s="34"/>
      <c r="AC331" s="32"/>
      <c r="AD331" s="32"/>
      <c r="AE331" s="32"/>
    </row>
    <row r="332" spans="1:31" ht="39" customHeight="1">
      <c r="A332" s="31"/>
      <c r="B332" s="41"/>
      <c r="C332" s="31"/>
      <c r="D332" s="31"/>
      <c r="E332" s="32"/>
      <c r="F332" s="34"/>
      <c r="G332" s="35"/>
      <c r="H332" s="36"/>
      <c r="I332" s="34"/>
      <c r="J332" s="35"/>
      <c r="K332" s="36"/>
      <c r="L332" s="34"/>
      <c r="M332" s="35"/>
      <c r="N332" s="36"/>
      <c r="O332" s="34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6"/>
      <c r="AA332" s="33"/>
      <c r="AB332" s="34"/>
      <c r="AC332" s="32"/>
      <c r="AD332" s="32"/>
      <c r="AE332" s="32"/>
    </row>
    <row r="333" spans="1:31" ht="39" customHeight="1">
      <c r="A333" s="31"/>
      <c r="B333" s="41"/>
      <c r="C333" s="31"/>
      <c r="D333" s="31"/>
      <c r="E333" s="32"/>
      <c r="F333" s="34"/>
      <c r="G333" s="35"/>
      <c r="H333" s="36"/>
      <c r="I333" s="34"/>
      <c r="J333" s="35"/>
      <c r="K333" s="36"/>
      <c r="L333" s="34"/>
      <c r="M333" s="35"/>
      <c r="N333" s="36"/>
      <c r="O333" s="34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6"/>
      <c r="AA333" s="33"/>
      <c r="AB333" s="34"/>
      <c r="AC333" s="32"/>
      <c r="AD333" s="32"/>
      <c r="AE333" s="32"/>
    </row>
    <row r="334" spans="1:31" ht="39" customHeight="1">
      <c r="A334" s="31"/>
      <c r="B334" s="41"/>
      <c r="C334" s="31"/>
      <c r="D334" s="31"/>
      <c r="E334" s="32"/>
      <c r="F334" s="34"/>
      <c r="G334" s="35"/>
      <c r="H334" s="36"/>
      <c r="I334" s="34"/>
      <c r="J334" s="35"/>
      <c r="K334" s="36"/>
      <c r="L334" s="34"/>
      <c r="M334" s="35"/>
      <c r="N334" s="36"/>
      <c r="O334" s="34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6"/>
      <c r="AA334" s="33"/>
      <c r="AB334" s="34"/>
      <c r="AC334" s="32"/>
      <c r="AD334" s="32"/>
      <c r="AE334" s="32"/>
    </row>
    <row r="335" spans="1:31" ht="39" customHeight="1">
      <c r="A335" s="31"/>
      <c r="B335" s="41"/>
      <c r="C335" s="31"/>
      <c r="D335" s="31"/>
      <c r="E335" s="32"/>
      <c r="F335" s="34"/>
      <c r="G335" s="35"/>
      <c r="H335" s="36"/>
      <c r="I335" s="34"/>
      <c r="J335" s="35"/>
      <c r="K335" s="36"/>
      <c r="L335" s="34"/>
      <c r="M335" s="35"/>
      <c r="N335" s="36"/>
      <c r="O335" s="34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6"/>
      <c r="AA335" s="33"/>
      <c r="AB335" s="34"/>
      <c r="AC335" s="32"/>
      <c r="AD335" s="32"/>
      <c r="AE335" s="32"/>
    </row>
    <row r="336" spans="1:31" ht="39" customHeight="1">
      <c r="A336" s="31"/>
      <c r="B336" s="41"/>
      <c r="C336" s="31"/>
      <c r="D336" s="31"/>
      <c r="E336" s="32"/>
      <c r="F336" s="34"/>
      <c r="G336" s="35"/>
      <c r="H336" s="36"/>
      <c r="I336" s="34"/>
      <c r="J336" s="35"/>
      <c r="K336" s="36"/>
      <c r="L336" s="34"/>
      <c r="M336" s="35"/>
      <c r="N336" s="36"/>
      <c r="O336" s="34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6"/>
      <c r="AA336" s="33"/>
      <c r="AB336" s="34"/>
      <c r="AC336" s="32"/>
      <c r="AD336" s="32"/>
      <c r="AE336" s="32"/>
    </row>
    <row r="337" spans="1:31" ht="39" customHeight="1">
      <c r="A337" s="31"/>
      <c r="B337" s="41"/>
      <c r="C337" s="31"/>
      <c r="D337" s="31"/>
      <c r="E337" s="32"/>
      <c r="F337" s="34"/>
      <c r="G337" s="35"/>
      <c r="H337" s="36"/>
      <c r="I337" s="34"/>
      <c r="J337" s="35"/>
      <c r="K337" s="36"/>
      <c r="L337" s="34"/>
      <c r="M337" s="35"/>
      <c r="N337" s="36"/>
      <c r="O337" s="34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6"/>
      <c r="AA337" s="33"/>
      <c r="AB337" s="34"/>
      <c r="AC337" s="32"/>
      <c r="AD337" s="32"/>
      <c r="AE337" s="32"/>
    </row>
    <row r="338" spans="1:31" ht="39" customHeight="1">
      <c r="A338" s="31"/>
      <c r="B338" s="41"/>
      <c r="C338" s="31"/>
      <c r="D338" s="31"/>
      <c r="E338" s="32"/>
      <c r="F338" s="34"/>
      <c r="G338" s="35"/>
      <c r="H338" s="36"/>
      <c r="I338" s="34"/>
      <c r="J338" s="35"/>
      <c r="K338" s="36"/>
      <c r="L338" s="34"/>
      <c r="M338" s="35"/>
      <c r="N338" s="36"/>
      <c r="O338" s="34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6"/>
      <c r="AA338" s="33"/>
      <c r="AB338" s="34"/>
      <c r="AC338" s="32"/>
      <c r="AD338" s="32"/>
      <c r="AE338" s="32"/>
    </row>
    <row r="339" spans="1:31" ht="39" customHeight="1">
      <c r="A339" s="31"/>
      <c r="B339" s="41"/>
      <c r="C339" s="31"/>
      <c r="D339" s="31"/>
      <c r="E339" s="32"/>
      <c r="F339" s="34"/>
      <c r="G339" s="35"/>
      <c r="H339" s="36"/>
      <c r="I339" s="34"/>
      <c r="J339" s="35"/>
      <c r="K339" s="36"/>
      <c r="L339" s="34"/>
      <c r="M339" s="35"/>
      <c r="N339" s="36"/>
      <c r="O339" s="34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6"/>
      <c r="AA339" s="33"/>
      <c r="AB339" s="34"/>
      <c r="AC339" s="32"/>
      <c r="AD339" s="32"/>
      <c r="AE339" s="32"/>
    </row>
    <row r="340" spans="1:31" ht="39" customHeight="1">
      <c r="A340" s="31"/>
      <c r="B340" s="41"/>
      <c r="C340" s="31"/>
      <c r="D340" s="31"/>
      <c r="E340" s="32"/>
      <c r="F340" s="34"/>
      <c r="G340" s="35"/>
      <c r="H340" s="36"/>
      <c r="I340" s="34"/>
      <c r="J340" s="35"/>
      <c r="K340" s="36"/>
      <c r="L340" s="34"/>
      <c r="M340" s="35"/>
      <c r="N340" s="36"/>
      <c r="O340" s="34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6"/>
      <c r="AA340" s="33"/>
      <c r="AB340" s="34"/>
      <c r="AC340" s="32"/>
      <c r="AD340" s="32"/>
      <c r="AE340" s="32"/>
    </row>
    <row r="341" spans="1:31" ht="39" customHeight="1">
      <c r="A341" s="31"/>
      <c r="B341" s="41"/>
      <c r="C341" s="31"/>
      <c r="D341" s="31"/>
      <c r="E341" s="32"/>
      <c r="F341" s="34"/>
      <c r="G341" s="35"/>
      <c r="H341" s="36"/>
      <c r="I341" s="34"/>
      <c r="J341" s="35"/>
      <c r="K341" s="36"/>
      <c r="L341" s="34"/>
      <c r="M341" s="35"/>
      <c r="N341" s="36"/>
      <c r="O341" s="34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6"/>
      <c r="AA341" s="33"/>
      <c r="AB341" s="34"/>
      <c r="AC341" s="32"/>
      <c r="AD341" s="32"/>
      <c r="AE341" s="32"/>
    </row>
    <row r="342" spans="1:31" ht="39" customHeight="1">
      <c r="A342" s="31"/>
      <c r="B342" s="41"/>
      <c r="C342" s="31"/>
      <c r="D342" s="31"/>
      <c r="E342" s="32"/>
      <c r="F342" s="34"/>
      <c r="G342" s="35"/>
      <c r="H342" s="36"/>
      <c r="I342" s="34"/>
      <c r="J342" s="35"/>
      <c r="K342" s="36"/>
      <c r="L342" s="34"/>
      <c r="M342" s="35"/>
      <c r="N342" s="36"/>
      <c r="O342" s="34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6"/>
      <c r="AA342" s="33"/>
      <c r="AB342" s="34"/>
      <c r="AC342" s="32"/>
      <c r="AD342" s="32"/>
      <c r="AE342" s="32"/>
    </row>
    <row r="343" spans="1:31" ht="39" customHeight="1">
      <c r="A343" s="31"/>
      <c r="B343" s="41"/>
      <c r="C343" s="31"/>
      <c r="D343" s="31"/>
      <c r="E343" s="32"/>
      <c r="F343" s="34"/>
      <c r="G343" s="35"/>
      <c r="H343" s="36"/>
      <c r="I343" s="34"/>
      <c r="J343" s="35"/>
      <c r="K343" s="36"/>
      <c r="L343" s="34"/>
      <c r="M343" s="35"/>
      <c r="N343" s="36"/>
      <c r="O343" s="34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6"/>
      <c r="AA343" s="33"/>
      <c r="AB343" s="34"/>
      <c r="AC343" s="32"/>
      <c r="AD343" s="32"/>
      <c r="AE343" s="32"/>
    </row>
    <row r="344" spans="1:31" ht="39" customHeight="1">
      <c r="A344" s="31"/>
      <c r="B344" s="41"/>
      <c r="C344" s="31"/>
      <c r="D344" s="31"/>
      <c r="E344" s="32"/>
      <c r="F344" s="34"/>
      <c r="G344" s="35"/>
      <c r="H344" s="36"/>
      <c r="I344" s="34"/>
      <c r="J344" s="35"/>
      <c r="K344" s="36"/>
      <c r="L344" s="34"/>
      <c r="M344" s="35"/>
      <c r="N344" s="36"/>
      <c r="O344" s="34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6"/>
      <c r="AA344" s="33"/>
      <c r="AB344" s="34"/>
      <c r="AC344" s="32"/>
      <c r="AD344" s="32"/>
      <c r="AE344" s="32"/>
    </row>
    <row r="345" spans="1:31" ht="39" customHeight="1">
      <c r="A345" s="31"/>
      <c r="B345" s="41"/>
      <c r="C345" s="31"/>
      <c r="D345" s="31"/>
      <c r="E345" s="32"/>
      <c r="F345" s="34"/>
      <c r="G345" s="35"/>
      <c r="H345" s="36"/>
      <c r="I345" s="34"/>
      <c r="J345" s="35"/>
      <c r="K345" s="36"/>
      <c r="L345" s="34"/>
      <c r="M345" s="35"/>
      <c r="N345" s="36"/>
      <c r="O345" s="34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6"/>
      <c r="AA345" s="33"/>
      <c r="AB345" s="34"/>
      <c r="AC345" s="32"/>
      <c r="AD345" s="32"/>
      <c r="AE345" s="32"/>
    </row>
    <row r="346" spans="1:31" ht="39" customHeight="1">
      <c r="A346" s="31"/>
      <c r="B346" s="41"/>
      <c r="C346" s="31"/>
      <c r="D346" s="31"/>
      <c r="E346" s="32"/>
      <c r="F346" s="34"/>
      <c r="G346" s="35"/>
      <c r="H346" s="36"/>
      <c r="I346" s="34"/>
      <c r="J346" s="35"/>
      <c r="K346" s="36"/>
      <c r="L346" s="34"/>
      <c r="M346" s="35"/>
      <c r="N346" s="36"/>
      <c r="O346" s="34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6"/>
      <c r="AA346" s="33"/>
      <c r="AB346" s="34"/>
      <c r="AC346" s="32"/>
      <c r="AD346" s="32"/>
      <c r="AE346" s="32"/>
    </row>
    <row r="347" spans="1:31" ht="39" customHeight="1">
      <c r="A347" s="31"/>
      <c r="B347" s="41"/>
      <c r="C347" s="31"/>
      <c r="D347" s="31"/>
      <c r="E347" s="32"/>
      <c r="F347" s="34"/>
      <c r="G347" s="35"/>
      <c r="H347" s="36"/>
      <c r="I347" s="34"/>
      <c r="J347" s="35"/>
      <c r="K347" s="36"/>
      <c r="L347" s="34"/>
      <c r="M347" s="35"/>
      <c r="N347" s="36"/>
      <c r="O347" s="34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6"/>
      <c r="AA347" s="33"/>
      <c r="AB347" s="34"/>
      <c r="AC347" s="32"/>
      <c r="AD347" s="32"/>
      <c r="AE347" s="32"/>
    </row>
    <row r="348" spans="1:31" ht="39" customHeight="1">
      <c r="A348" s="31"/>
      <c r="B348" s="41"/>
      <c r="C348" s="31"/>
      <c r="D348" s="31"/>
      <c r="E348" s="32"/>
      <c r="F348" s="34"/>
      <c r="G348" s="35"/>
      <c r="H348" s="36"/>
      <c r="I348" s="34"/>
      <c r="J348" s="35"/>
      <c r="K348" s="36"/>
      <c r="L348" s="34"/>
      <c r="M348" s="35"/>
      <c r="N348" s="36"/>
      <c r="O348" s="34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6"/>
      <c r="AA348" s="33"/>
      <c r="AB348" s="34"/>
      <c r="AC348" s="32"/>
      <c r="AD348" s="32"/>
      <c r="AE348" s="32"/>
    </row>
    <row r="349" spans="1:31" ht="39" customHeight="1">
      <c r="A349" s="31"/>
      <c r="B349" s="41"/>
      <c r="C349" s="31"/>
      <c r="D349" s="31"/>
      <c r="E349" s="32"/>
      <c r="F349" s="34"/>
      <c r="G349" s="35"/>
      <c r="H349" s="36"/>
      <c r="I349" s="34"/>
      <c r="J349" s="35"/>
      <c r="K349" s="36"/>
      <c r="L349" s="34"/>
      <c r="M349" s="35"/>
      <c r="N349" s="36"/>
      <c r="O349" s="34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6"/>
      <c r="AA349" s="33"/>
      <c r="AB349" s="34"/>
      <c r="AC349" s="32"/>
      <c r="AD349" s="32"/>
      <c r="AE349" s="32"/>
    </row>
    <row r="350" spans="1:31" ht="39" customHeight="1">
      <c r="A350" s="31"/>
      <c r="B350" s="41"/>
      <c r="C350" s="31"/>
      <c r="D350" s="31"/>
      <c r="E350" s="32"/>
      <c r="F350" s="34"/>
      <c r="G350" s="35"/>
      <c r="H350" s="36"/>
      <c r="I350" s="34"/>
      <c r="J350" s="35"/>
      <c r="K350" s="36"/>
      <c r="L350" s="34"/>
      <c r="M350" s="35"/>
      <c r="N350" s="36"/>
      <c r="O350" s="34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6"/>
      <c r="AA350" s="33"/>
      <c r="AB350" s="34"/>
      <c r="AC350" s="32"/>
      <c r="AD350" s="32"/>
      <c r="AE350" s="32"/>
    </row>
    <row r="351" spans="1:31" ht="39" customHeight="1">
      <c r="A351" s="31"/>
      <c r="B351" s="41"/>
      <c r="C351" s="31"/>
      <c r="D351" s="31"/>
      <c r="E351" s="32"/>
      <c r="F351" s="34"/>
      <c r="G351" s="35"/>
      <c r="H351" s="36"/>
      <c r="I351" s="34"/>
      <c r="J351" s="35"/>
      <c r="K351" s="36"/>
      <c r="L351" s="34"/>
      <c r="M351" s="35"/>
      <c r="N351" s="36"/>
      <c r="O351" s="34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6"/>
      <c r="AA351" s="33"/>
      <c r="AB351" s="34"/>
      <c r="AC351" s="32"/>
      <c r="AD351" s="32"/>
      <c r="AE351" s="32"/>
    </row>
    <row r="352" spans="1:31" ht="39" customHeight="1">
      <c r="A352" s="31"/>
      <c r="B352" s="41"/>
      <c r="C352" s="31"/>
      <c r="D352" s="31"/>
      <c r="E352" s="32"/>
      <c r="F352" s="34"/>
      <c r="G352" s="35"/>
      <c r="H352" s="36"/>
      <c r="I352" s="34"/>
      <c r="J352" s="35"/>
      <c r="K352" s="36"/>
      <c r="L352" s="34"/>
      <c r="M352" s="35"/>
      <c r="N352" s="36"/>
      <c r="O352" s="34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6"/>
      <c r="AA352" s="33"/>
      <c r="AB352" s="34"/>
      <c r="AC352" s="32"/>
      <c r="AD352" s="32"/>
      <c r="AE352" s="32"/>
    </row>
    <row r="353" spans="1:31" ht="39" customHeight="1">
      <c r="A353" s="31"/>
      <c r="B353" s="41"/>
      <c r="C353" s="31"/>
      <c r="D353" s="31"/>
      <c r="E353" s="32"/>
      <c r="F353" s="34"/>
      <c r="G353" s="35"/>
      <c r="H353" s="36"/>
      <c r="I353" s="34"/>
      <c r="J353" s="35"/>
      <c r="K353" s="36"/>
      <c r="L353" s="34"/>
      <c r="M353" s="35"/>
      <c r="N353" s="36"/>
      <c r="O353" s="34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6"/>
      <c r="AA353" s="33"/>
      <c r="AB353" s="34"/>
      <c r="AC353" s="32"/>
      <c r="AD353" s="32"/>
      <c r="AE353" s="32"/>
    </row>
    <row r="354" spans="1:31" ht="39" customHeight="1">
      <c r="A354" s="31"/>
      <c r="B354" s="41"/>
      <c r="C354" s="31"/>
      <c r="D354" s="31"/>
      <c r="E354" s="32"/>
      <c r="F354" s="34"/>
      <c r="G354" s="35"/>
      <c r="H354" s="36"/>
      <c r="I354" s="34"/>
      <c r="J354" s="35"/>
      <c r="K354" s="36"/>
      <c r="L354" s="34"/>
      <c r="M354" s="35"/>
      <c r="N354" s="36"/>
      <c r="O354" s="34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6"/>
      <c r="AA354" s="33"/>
      <c r="AB354" s="34"/>
      <c r="AC354" s="32"/>
      <c r="AD354" s="32"/>
      <c r="AE354" s="32"/>
    </row>
    <row r="355" spans="1:31" ht="39" customHeight="1">
      <c r="A355" s="31"/>
      <c r="B355" s="41"/>
      <c r="C355" s="31"/>
      <c r="D355" s="31"/>
      <c r="E355" s="32"/>
      <c r="F355" s="34"/>
      <c r="G355" s="35"/>
      <c r="H355" s="36"/>
      <c r="I355" s="34"/>
      <c r="J355" s="35"/>
      <c r="K355" s="36"/>
      <c r="L355" s="34"/>
      <c r="M355" s="35"/>
      <c r="N355" s="36"/>
      <c r="O355" s="34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6"/>
      <c r="AA355" s="33"/>
      <c r="AB355" s="34"/>
      <c r="AC355" s="32"/>
      <c r="AD355" s="32"/>
      <c r="AE355" s="32"/>
    </row>
    <row r="356" spans="1:31" ht="39" customHeight="1">
      <c r="A356" s="31"/>
      <c r="B356" s="41"/>
      <c r="C356" s="31"/>
      <c r="D356" s="31"/>
      <c r="E356" s="32"/>
      <c r="F356" s="34"/>
      <c r="G356" s="35"/>
      <c r="H356" s="36"/>
      <c r="I356" s="34"/>
      <c r="J356" s="35"/>
      <c r="K356" s="36"/>
      <c r="L356" s="34"/>
      <c r="M356" s="35"/>
      <c r="N356" s="36"/>
      <c r="O356" s="34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6"/>
      <c r="AA356" s="33"/>
      <c r="AB356" s="34"/>
      <c r="AC356" s="32"/>
      <c r="AD356" s="32"/>
      <c r="AE356" s="32"/>
    </row>
    <row r="357" spans="1:31" ht="39" customHeight="1">
      <c r="A357" s="31"/>
      <c r="B357" s="41"/>
      <c r="C357" s="31"/>
      <c r="D357" s="31"/>
      <c r="E357" s="32"/>
      <c r="F357" s="34"/>
      <c r="G357" s="35"/>
      <c r="H357" s="36"/>
      <c r="I357" s="34"/>
      <c r="J357" s="35"/>
      <c r="K357" s="36"/>
      <c r="L357" s="34"/>
      <c r="M357" s="35"/>
      <c r="N357" s="36"/>
      <c r="O357" s="34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6"/>
      <c r="AA357" s="33"/>
      <c r="AB357" s="34"/>
      <c r="AC357" s="32"/>
      <c r="AD357" s="32"/>
      <c r="AE357" s="32"/>
    </row>
    <row r="358" spans="1:31" ht="39" customHeight="1">
      <c r="A358" s="31"/>
      <c r="B358" s="41"/>
      <c r="C358" s="31"/>
      <c r="D358" s="31"/>
      <c r="E358" s="32"/>
      <c r="F358" s="34"/>
      <c r="G358" s="35"/>
      <c r="H358" s="36"/>
      <c r="I358" s="34"/>
      <c r="J358" s="35"/>
      <c r="K358" s="36"/>
      <c r="L358" s="34"/>
      <c r="M358" s="35"/>
      <c r="N358" s="36"/>
      <c r="O358" s="34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6"/>
      <c r="AA358" s="33"/>
      <c r="AB358" s="34"/>
      <c r="AC358" s="32"/>
      <c r="AD358" s="32"/>
      <c r="AE358" s="32"/>
    </row>
    <row r="359" spans="1:31" ht="39" customHeight="1">
      <c r="A359" s="31"/>
      <c r="B359" s="41"/>
      <c r="C359" s="31"/>
      <c r="D359" s="31"/>
      <c r="E359" s="32"/>
      <c r="F359" s="34"/>
      <c r="G359" s="35"/>
      <c r="H359" s="36"/>
      <c r="I359" s="34"/>
      <c r="J359" s="35"/>
      <c r="K359" s="36"/>
      <c r="L359" s="34"/>
      <c r="M359" s="35"/>
      <c r="N359" s="36"/>
      <c r="O359" s="34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6"/>
      <c r="AA359" s="33"/>
      <c r="AB359" s="34"/>
      <c r="AC359" s="32"/>
      <c r="AD359" s="32"/>
      <c r="AE359" s="32"/>
    </row>
    <row r="360" spans="1:31" ht="39" customHeight="1">
      <c r="A360" s="31"/>
      <c r="B360" s="41"/>
      <c r="C360" s="31"/>
      <c r="D360" s="31"/>
      <c r="E360" s="32"/>
      <c r="F360" s="34"/>
      <c r="G360" s="35"/>
      <c r="H360" s="36"/>
      <c r="I360" s="34"/>
      <c r="J360" s="35"/>
      <c r="K360" s="36"/>
      <c r="L360" s="34"/>
      <c r="M360" s="35"/>
      <c r="N360" s="36"/>
      <c r="O360" s="34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6"/>
      <c r="AA360" s="33"/>
      <c r="AB360" s="34"/>
      <c r="AC360" s="32"/>
      <c r="AD360" s="32"/>
      <c r="AE360" s="32"/>
    </row>
    <row r="361" spans="1:31" ht="39" customHeight="1">
      <c r="A361" s="31"/>
      <c r="B361" s="41"/>
      <c r="C361" s="31"/>
      <c r="D361" s="31"/>
      <c r="E361" s="32"/>
      <c r="F361" s="34"/>
      <c r="G361" s="35"/>
      <c r="H361" s="36"/>
      <c r="I361" s="34"/>
      <c r="J361" s="35"/>
      <c r="K361" s="36"/>
      <c r="L361" s="34"/>
      <c r="M361" s="35"/>
      <c r="N361" s="36"/>
      <c r="O361" s="34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6"/>
      <c r="AA361" s="33"/>
      <c r="AB361" s="34"/>
      <c r="AC361" s="32"/>
      <c r="AD361" s="32"/>
      <c r="AE361" s="32"/>
    </row>
    <row r="362" spans="1:31" ht="39" customHeight="1">
      <c r="A362" s="31"/>
      <c r="B362" s="41"/>
      <c r="C362" s="31"/>
      <c r="D362" s="31"/>
      <c r="E362" s="32"/>
      <c r="F362" s="34"/>
      <c r="G362" s="35"/>
      <c r="H362" s="36"/>
      <c r="I362" s="34"/>
      <c r="J362" s="35"/>
      <c r="K362" s="36"/>
      <c r="L362" s="34"/>
      <c r="M362" s="35"/>
      <c r="N362" s="36"/>
      <c r="O362" s="34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6"/>
      <c r="AA362" s="33"/>
      <c r="AB362" s="34"/>
      <c r="AC362" s="32"/>
      <c r="AD362" s="32"/>
      <c r="AE362" s="32"/>
    </row>
    <row r="363" spans="1:31" ht="39" customHeight="1">
      <c r="A363" s="31"/>
      <c r="B363" s="41"/>
      <c r="C363" s="31"/>
      <c r="D363" s="31"/>
      <c r="E363" s="32"/>
      <c r="F363" s="34"/>
      <c r="G363" s="35"/>
      <c r="H363" s="36"/>
      <c r="I363" s="34"/>
      <c r="J363" s="35"/>
      <c r="K363" s="36"/>
      <c r="L363" s="34"/>
      <c r="M363" s="35"/>
      <c r="N363" s="36"/>
      <c r="O363" s="34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6"/>
      <c r="AA363" s="33"/>
      <c r="AB363" s="34"/>
      <c r="AC363" s="32"/>
      <c r="AD363" s="32"/>
      <c r="AE363" s="32"/>
    </row>
    <row r="364" spans="1:31" ht="39" customHeight="1">
      <c r="A364" s="31"/>
      <c r="B364" s="41"/>
      <c r="C364" s="31"/>
      <c r="D364" s="31"/>
      <c r="E364" s="32"/>
      <c r="F364" s="34"/>
      <c r="G364" s="35"/>
      <c r="H364" s="36"/>
      <c r="I364" s="34"/>
      <c r="J364" s="35"/>
      <c r="K364" s="36"/>
      <c r="L364" s="34"/>
      <c r="M364" s="35"/>
      <c r="N364" s="36"/>
      <c r="O364" s="34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6"/>
      <c r="AA364" s="33"/>
      <c r="AB364" s="34"/>
      <c r="AC364" s="32"/>
      <c r="AD364" s="32"/>
      <c r="AE364" s="32"/>
    </row>
    <row r="365" spans="1:31" ht="39" customHeight="1">
      <c r="A365" s="31"/>
      <c r="B365" s="41"/>
      <c r="C365" s="31"/>
      <c r="D365" s="31"/>
      <c r="E365" s="32"/>
      <c r="F365" s="34"/>
      <c r="G365" s="35"/>
      <c r="H365" s="36"/>
      <c r="I365" s="34"/>
      <c r="J365" s="35"/>
      <c r="K365" s="36"/>
      <c r="L365" s="34"/>
      <c r="M365" s="35"/>
      <c r="N365" s="36"/>
      <c r="O365" s="34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6"/>
      <c r="AA365" s="33"/>
      <c r="AB365" s="34"/>
      <c r="AC365" s="32"/>
      <c r="AD365" s="32"/>
      <c r="AE365" s="32"/>
    </row>
    <row r="366" spans="1:31" ht="39" customHeight="1">
      <c r="A366" s="31"/>
      <c r="B366" s="41"/>
      <c r="C366" s="31"/>
      <c r="D366" s="31"/>
      <c r="E366" s="32"/>
      <c r="F366" s="34"/>
      <c r="G366" s="35"/>
      <c r="H366" s="36"/>
      <c r="I366" s="34"/>
      <c r="J366" s="35"/>
      <c r="K366" s="36"/>
      <c r="L366" s="34"/>
      <c r="M366" s="35"/>
      <c r="N366" s="36"/>
      <c r="O366" s="34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6"/>
      <c r="AA366" s="33"/>
      <c r="AB366" s="34"/>
      <c r="AC366" s="32"/>
      <c r="AD366" s="32"/>
      <c r="AE366" s="32"/>
    </row>
    <row r="367" spans="1:31" ht="39" customHeight="1">
      <c r="A367" s="31"/>
      <c r="B367" s="41"/>
      <c r="C367" s="31"/>
      <c r="D367" s="31"/>
      <c r="E367" s="32"/>
      <c r="F367" s="34"/>
      <c r="G367" s="35"/>
      <c r="H367" s="36"/>
      <c r="I367" s="34"/>
      <c r="J367" s="35"/>
      <c r="K367" s="36"/>
      <c r="L367" s="34"/>
      <c r="M367" s="35"/>
      <c r="N367" s="36"/>
      <c r="O367" s="34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6"/>
      <c r="AA367" s="33"/>
      <c r="AB367" s="34"/>
      <c r="AC367" s="32"/>
      <c r="AD367" s="32"/>
      <c r="AE367" s="32"/>
    </row>
    <row r="368" spans="1:31" ht="39" customHeight="1">
      <c r="A368" s="31"/>
      <c r="B368" s="41"/>
      <c r="C368" s="31"/>
      <c r="D368" s="31"/>
      <c r="E368" s="32"/>
      <c r="F368" s="34"/>
      <c r="G368" s="35"/>
      <c r="H368" s="36"/>
      <c r="I368" s="34"/>
      <c r="J368" s="35"/>
      <c r="K368" s="36"/>
      <c r="L368" s="34"/>
      <c r="M368" s="35"/>
      <c r="N368" s="36"/>
      <c r="O368" s="34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6"/>
      <c r="AA368" s="33"/>
      <c r="AB368" s="34"/>
      <c r="AC368" s="32"/>
      <c r="AD368" s="32"/>
      <c r="AE368" s="32"/>
    </row>
    <row r="369" spans="1:31" ht="39" customHeight="1">
      <c r="A369" s="31"/>
      <c r="B369" s="41"/>
      <c r="C369" s="31"/>
      <c r="D369" s="31"/>
      <c r="E369" s="32"/>
      <c r="F369" s="34"/>
      <c r="G369" s="35"/>
      <c r="H369" s="36"/>
      <c r="I369" s="34"/>
      <c r="J369" s="35"/>
      <c r="K369" s="36"/>
      <c r="L369" s="34"/>
      <c r="M369" s="35"/>
      <c r="N369" s="36"/>
      <c r="O369" s="34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6"/>
      <c r="AA369" s="33"/>
      <c r="AB369" s="34"/>
      <c r="AC369" s="32"/>
      <c r="AD369" s="32"/>
      <c r="AE369" s="32"/>
    </row>
    <row r="370" spans="1:31" ht="39" customHeight="1">
      <c r="A370" s="31"/>
      <c r="B370" s="41"/>
      <c r="C370" s="31"/>
      <c r="D370" s="31"/>
      <c r="E370" s="32"/>
      <c r="F370" s="34"/>
      <c r="G370" s="35"/>
      <c r="H370" s="36"/>
      <c r="I370" s="34"/>
      <c r="J370" s="35"/>
      <c r="K370" s="36"/>
      <c r="L370" s="34"/>
      <c r="M370" s="35"/>
      <c r="N370" s="36"/>
      <c r="O370" s="34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6"/>
      <c r="AA370" s="33"/>
      <c r="AB370" s="34"/>
      <c r="AC370" s="32"/>
      <c r="AD370" s="32"/>
      <c r="AE370" s="32"/>
    </row>
    <row r="371" spans="1:31" ht="39" customHeight="1">
      <c r="A371" s="31"/>
      <c r="B371" s="41"/>
      <c r="C371" s="31"/>
      <c r="D371" s="31"/>
      <c r="E371" s="32"/>
      <c r="F371" s="34"/>
      <c r="G371" s="35"/>
      <c r="H371" s="36"/>
      <c r="I371" s="34"/>
      <c r="J371" s="35"/>
      <c r="K371" s="36"/>
      <c r="L371" s="34"/>
      <c r="M371" s="35"/>
      <c r="N371" s="36"/>
      <c r="O371" s="34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6"/>
      <c r="AA371" s="33"/>
      <c r="AB371" s="34"/>
      <c r="AC371" s="32"/>
      <c r="AD371" s="32"/>
      <c r="AE371" s="32"/>
    </row>
    <row r="372" spans="1:31" ht="39" customHeight="1">
      <c r="A372" s="31"/>
      <c r="B372" s="41"/>
      <c r="C372" s="31"/>
      <c r="D372" s="31"/>
      <c r="E372" s="32"/>
      <c r="F372" s="34"/>
      <c r="G372" s="35"/>
      <c r="H372" s="36"/>
      <c r="I372" s="34"/>
      <c r="J372" s="35"/>
      <c r="K372" s="36"/>
      <c r="L372" s="34"/>
      <c r="M372" s="35"/>
      <c r="N372" s="36"/>
      <c r="O372" s="34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6"/>
      <c r="AA372" s="33"/>
      <c r="AB372" s="34"/>
      <c r="AC372" s="32"/>
      <c r="AD372" s="32"/>
      <c r="AE372" s="32"/>
    </row>
    <row r="373" spans="1:31" ht="39" customHeight="1">
      <c r="A373" s="31"/>
      <c r="B373" s="41"/>
      <c r="C373" s="31"/>
      <c r="D373" s="31"/>
      <c r="E373" s="32"/>
      <c r="F373" s="34"/>
      <c r="G373" s="35"/>
      <c r="H373" s="36"/>
      <c r="I373" s="34"/>
      <c r="J373" s="35"/>
      <c r="K373" s="36"/>
      <c r="L373" s="34"/>
      <c r="M373" s="35"/>
      <c r="N373" s="36"/>
      <c r="O373" s="34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6"/>
      <c r="AA373" s="33"/>
      <c r="AB373" s="34"/>
      <c r="AC373" s="32"/>
      <c r="AD373" s="32"/>
      <c r="AE373" s="32"/>
    </row>
    <row r="374" spans="1:31" ht="39" customHeight="1">
      <c r="A374" s="31"/>
      <c r="B374" s="41"/>
      <c r="C374" s="31"/>
      <c r="D374" s="31"/>
      <c r="E374" s="32"/>
      <c r="F374" s="34"/>
      <c r="G374" s="35"/>
      <c r="H374" s="36"/>
      <c r="I374" s="34"/>
      <c r="J374" s="35"/>
      <c r="K374" s="36"/>
      <c r="L374" s="34"/>
      <c r="M374" s="35"/>
      <c r="N374" s="36"/>
      <c r="O374" s="34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6"/>
      <c r="AA374" s="33"/>
      <c r="AB374" s="34"/>
      <c r="AC374" s="32"/>
      <c r="AD374" s="32"/>
      <c r="AE374" s="32"/>
    </row>
    <row r="375" spans="1:31" ht="39" customHeight="1">
      <c r="A375" s="31"/>
      <c r="B375" s="41"/>
      <c r="C375" s="31"/>
      <c r="D375" s="31"/>
      <c r="E375" s="32"/>
      <c r="F375" s="34"/>
      <c r="G375" s="35"/>
      <c r="H375" s="36"/>
      <c r="I375" s="34"/>
      <c r="J375" s="35"/>
      <c r="K375" s="36"/>
      <c r="L375" s="34"/>
      <c r="M375" s="35"/>
      <c r="N375" s="36"/>
      <c r="O375" s="34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6"/>
      <c r="AA375" s="33"/>
      <c r="AB375" s="34"/>
      <c r="AC375" s="32"/>
      <c r="AD375" s="32"/>
      <c r="AE375" s="32"/>
    </row>
    <row r="376" spans="1:31" ht="39" customHeight="1">
      <c r="A376" s="31"/>
      <c r="B376" s="41"/>
      <c r="C376" s="31"/>
      <c r="D376" s="31"/>
      <c r="E376" s="32"/>
      <c r="F376" s="34"/>
      <c r="G376" s="35"/>
      <c r="H376" s="36"/>
      <c r="I376" s="34"/>
      <c r="J376" s="35"/>
      <c r="K376" s="36"/>
      <c r="L376" s="34"/>
      <c r="M376" s="35"/>
      <c r="N376" s="36"/>
      <c r="O376" s="34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6"/>
      <c r="AA376" s="33"/>
      <c r="AB376" s="34"/>
      <c r="AC376" s="32"/>
      <c r="AD376" s="32"/>
      <c r="AE376" s="32"/>
    </row>
    <row r="377" spans="1:31" ht="39" customHeight="1">
      <c r="A377" s="31"/>
      <c r="B377" s="41"/>
      <c r="C377" s="31"/>
      <c r="D377" s="31"/>
      <c r="E377" s="32"/>
      <c r="F377" s="34"/>
      <c r="G377" s="35"/>
      <c r="H377" s="36"/>
      <c r="I377" s="34"/>
      <c r="J377" s="35"/>
      <c r="K377" s="36"/>
      <c r="L377" s="34"/>
      <c r="M377" s="35"/>
      <c r="N377" s="36"/>
      <c r="O377" s="34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6"/>
      <c r="AA377" s="33"/>
      <c r="AB377" s="34"/>
      <c r="AC377" s="32"/>
      <c r="AD377" s="32"/>
      <c r="AE377" s="32"/>
    </row>
    <row r="378" spans="1:31" ht="39" customHeight="1">
      <c r="A378" s="31"/>
      <c r="B378" s="41"/>
      <c r="C378" s="31"/>
      <c r="D378" s="31"/>
      <c r="E378" s="32"/>
      <c r="F378" s="34"/>
      <c r="G378" s="35"/>
      <c r="H378" s="36"/>
      <c r="I378" s="34"/>
      <c r="J378" s="35"/>
      <c r="K378" s="36"/>
      <c r="L378" s="34"/>
      <c r="M378" s="35"/>
      <c r="N378" s="36"/>
      <c r="O378" s="34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6"/>
      <c r="AA378" s="33"/>
      <c r="AB378" s="34"/>
      <c r="AC378" s="32"/>
      <c r="AD378" s="32"/>
      <c r="AE378" s="32"/>
    </row>
    <row r="379" spans="1:31" ht="39" customHeight="1">
      <c r="A379" s="31"/>
      <c r="B379" s="41"/>
      <c r="C379" s="31"/>
      <c r="D379" s="31"/>
      <c r="E379" s="32"/>
      <c r="F379" s="34"/>
      <c r="G379" s="35"/>
      <c r="H379" s="36"/>
      <c r="I379" s="34"/>
      <c r="J379" s="35"/>
      <c r="K379" s="36"/>
      <c r="L379" s="34"/>
      <c r="M379" s="35"/>
      <c r="N379" s="36"/>
      <c r="O379" s="34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6"/>
      <c r="AA379" s="33"/>
      <c r="AB379" s="34"/>
      <c r="AC379" s="32"/>
      <c r="AD379" s="32"/>
      <c r="AE379" s="32"/>
    </row>
    <row r="380" spans="1:31" ht="39" customHeight="1">
      <c r="A380" s="31"/>
      <c r="B380" s="41"/>
      <c r="C380" s="31"/>
      <c r="D380" s="31"/>
      <c r="E380" s="32"/>
      <c r="F380" s="34"/>
      <c r="G380" s="35"/>
      <c r="H380" s="36"/>
      <c r="I380" s="34"/>
      <c r="J380" s="35"/>
      <c r="K380" s="36"/>
      <c r="L380" s="34"/>
      <c r="M380" s="35"/>
      <c r="N380" s="36"/>
      <c r="O380" s="34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6"/>
      <c r="AA380" s="33"/>
      <c r="AB380" s="34"/>
      <c r="AC380" s="32"/>
      <c r="AD380" s="32"/>
      <c r="AE380" s="32"/>
    </row>
    <row r="381" spans="1:31" ht="39" customHeight="1">
      <c r="A381" s="31"/>
      <c r="B381" s="41"/>
      <c r="C381" s="31"/>
      <c r="D381" s="31"/>
      <c r="E381" s="32"/>
      <c r="F381" s="34"/>
      <c r="G381" s="35"/>
      <c r="H381" s="36"/>
      <c r="I381" s="34"/>
      <c r="J381" s="35"/>
      <c r="K381" s="36"/>
      <c r="L381" s="34"/>
      <c r="M381" s="35"/>
      <c r="N381" s="36"/>
      <c r="O381" s="34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6"/>
      <c r="AA381" s="33"/>
      <c r="AB381" s="34"/>
      <c r="AC381" s="32"/>
      <c r="AD381" s="32"/>
      <c r="AE381" s="32"/>
    </row>
    <row r="382" spans="1:31" ht="39" customHeight="1">
      <c r="A382" s="31"/>
      <c r="B382" s="41"/>
      <c r="C382" s="31"/>
      <c r="D382" s="31"/>
      <c r="E382" s="32"/>
      <c r="F382" s="34"/>
      <c r="G382" s="35"/>
      <c r="H382" s="36"/>
      <c r="I382" s="34"/>
      <c r="J382" s="35"/>
      <c r="K382" s="36"/>
      <c r="L382" s="34"/>
      <c r="M382" s="35"/>
      <c r="N382" s="36"/>
      <c r="O382" s="34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6"/>
      <c r="AA382" s="33"/>
      <c r="AB382" s="34"/>
      <c r="AC382" s="32"/>
      <c r="AD382" s="32"/>
      <c r="AE382" s="32"/>
    </row>
    <row r="383" spans="1:31" ht="39" customHeight="1">
      <c r="A383" s="31"/>
      <c r="B383" s="41"/>
      <c r="C383" s="31"/>
      <c r="D383" s="31"/>
      <c r="E383" s="32"/>
      <c r="F383" s="34"/>
      <c r="G383" s="35"/>
      <c r="H383" s="36"/>
      <c r="I383" s="34"/>
      <c r="J383" s="35"/>
      <c r="K383" s="36"/>
      <c r="L383" s="34"/>
      <c r="M383" s="35"/>
      <c r="N383" s="36"/>
      <c r="O383" s="34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6"/>
      <c r="AA383" s="33"/>
      <c r="AB383" s="34"/>
      <c r="AC383" s="32"/>
      <c r="AD383" s="32"/>
      <c r="AE383" s="32"/>
    </row>
    <row r="384" spans="1:31" ht="39" customHeight="1">
      <c r="A384" s="31"/>
      <c r="B384" s="41"/>
      <c r="C384" s="31"/>
      <c r="D384" s="31"/>
      <c r="E384" s="32"/>
      <c r="F384" s="34"/>
      <c r="G384" s="35"/>
      <c r="H384" s="36"/>
      <c r="I384" s="34"/>
      <c r="J384" s="35"/>
      <c r="K384" s="36"/>
      <c r="L384" s="34"/>
      <c r="M384" s="35"/>
      <c r="N384" s="36"/>
      <c r="O384" s="34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6"/>
      <c r="AA384" s="33"/>
      <c r="AB384" s="34"/>
      <c r="AC384" s="32"/>
      <c r="AD384" s="32"/>
      <c r="AE384" s="32"/>
    </row>
    <row r="385" spans="1:31" ht="39" customHeight="1">
      <c r="A385" s="31"/>
      <c r="B385" s="41"/>
      <c r="C385" s="31"/>
      <c r="D385" s="31"/>
      <c r="E385" s="32"/>
      <c r="F385" s="34"/>
      <c r="G385" s="35"/>
      <c r="H385" s="36"/>
      <c r="I385" s="34"/>
      <c r="J385" s="35"/>
      <c r="K385" s="36"/>
      <c r="L385" s="34"/>
      <c r="M385" s="35"/>
      <c r="N385" s="36"/>
      <c r="O385" s="34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6"/>
      <c r="AA385" s="33"/>
      <c r="AB385" s="34"/>
      <c r="AC385" s="32"/>
      <c r="AD385" s="32"/>
      <c r="AE385" s="32"/>
    </row>
    <row r="386" spans="1:31" ht="39" customHeight="1">
      <c r="A386" s="31"/>
      <c r="B386" s="41"/>
      <c r="C386" s="31"/>
      <c r="D386" s="31"/>
      <c r="E386" s="32"/>
      <c r="F386" s="34"/>
      <c r="G386" s="35"/>
      <c r="H386" s="36"/>
      <c r="I386" s="34"/>
      <c r="J386" s="35"/>
      <c r="K386" s="36"/>
      <c r="L386" s="34"/>
      <c r="M386" s="35"/>
      <c r="N386" s="36"/>
      <c r="O386" s="34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6"/>
      <c r="AA386" s="33"/>
      <c r="AB386" s="34"/>
      <c r="AC386" s="32"/>
      <c r="AD386" s="32"/>
      <c r="AE386" s="32"/>
    </row>
    <row r="387" spans="1:31" ht="39" customHeight="1">
      <c r="A387" s="31"/>
      <c r="B387" s="41"/>
      <c r="C387" s="31"/>
      <c r="D387" s="31"/>
      <c r="E387" s="32"/>
      <c r="F387" s="34"/>
      <c r="G387" s="35"/>
      <c r="H387" s="36"/>
      <c r="I387" s="34"/>
      <c r="J387" s="35"/>
      <c r="K387" s="36"/>
      <c r="L387" s="34"/>
      <c r="M387" s="35"/>
      <c r="N387" s="36"/>
      <c r="O387" s="34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6"/>
      <c r="AA387" s="33"/>
      <c r="AB387" s="34"/>
      <c r="AC387" s="32"/>
      <c r="AD387" s="32"/>
      <c r="AE387" s="32"/>
    </row>
    <row r="388" spans="1:31" ht="39" customHeight="1">
      <c r="A388" s="31"/>
      <c r="B388" s="41"/>
      <c r="C388" s="31"/>
      <c r="D388" s="31"/>
      <c r="E388" s="32"/>
      <c r="F388" s="34"/>
      <c r="G388" s="35"/>
      <c r="H388" s="36"/>
      <c r="I388" s="34"/>
      <c r="J388" s="35"/>
      <c r="K388" s="36"/>
      <c r="L388" s="34"/>
      <c r="M388" s="35"/>
      <c r="N388" s="36"/>
      <c r="O388" s="34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6"/>
      <c r="AA388" s="33"/>
      <c r="AB388" s="34"/>
      <c r="AC388" s="32"/>
      <c r="AD388" s="32"/>
      <c r="AE388" s="32"/>
    </row>
    <row r="389" spans="1:31" ht="39" customHeight="1">
      <c r="A389" s="31"/>
      <c r="B389" s="41"/>
      <c r="C389" s="31"/>
      <c r="D389" s="31"/>
      <c r="E389" s="32"/>
      <c r="F389" s="34"/>
      <c r="G389" s="35"/>
      <c r="H389" s="36"/>
      <c r="I389" s="34"/>
      <c r="J389" s="35"/>
      <c r="K389" s="36"/>
      <c r="L389" s="34"/>
      <c r="M389" s="35"/>
      <c r="N389" s="36"/>
      <c r="O389" s="34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6"/>
      <c r="AA389" s="33"/>
      <c r="AB389" s="34"/>
      <c r="AC389" s="32"/>
      <c r="AD389" s="32"/>
      <c r="AE389" s="32"/>
    </row>
    <row r="390" spans="1:31" ht="39" customHeight="1">
      <c r="A390" s="31"/>
      <c r="B390" s="41"/>
      <c r="C390" s="31"/>
      <c r="D390" s="31"/>
      <c r="E390" s="32"/>
      <c r="F390" s="34"/>
      <c r="G390" s="35"/>
      <c r="H390" s="36"/>
      <c r="I390" s="34"/>
      <c r="J390" s="35"/>
      <c r="K390" s="36"/>
      <c r="L390" s="34"/>
      <c r="M390" s="35"/>
      <c r="N390" s="36"/>
      <c r="O390" s="34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6"/>
      <c r="AA390" s="33"/>
      <c r="AB390" s="34"/>
      <c r="AC390" s="32"/>
      <c r="AD390" s="32"/>
      <c r="AE390" s="32"/>
    </row>
    <row r="391" spans="1:31" ht="39" customHeight="1">
      <c r="A391" s="31"/>
      <c r="B391" s="41"/>
      <c r="C391" s="31"/>
      <c r="D391" s="31"/>
      <c r="E391" s="32"/>
      <c r="F391" s="34"/>
      <c r="G391" s="35"/>
      <c r="H391" s="36"/>
      <c r="I391" s="34"/>
      <c r="J391" s="35"/>
      <c r="K391" s="36"/>
      <c r="L391" s="34"/>
      <c r="M391" s="35"/>
      <c r="N391" s="36"/>
      <c r="O391" s="34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6"/>
      <c r="AA391" s="33"/>
      <c r="AB391" s="34"/>
      <c r="AC391" s="32"/>
      <c r="AD391" s="32"/>
      <c r="AE391" s="32"/>
    </row>
    <row r="392" spans="1:31" ht="39" customHeight="1">
      <c r="A392" s="31"/>
      <c r="B392" s="41"/>
      <c r="C392" s="31"/>
      <c r="D392" s="31"/>
      <c r="E392" s="32"/>
      <c r="F392" s="34"/>
      <c r="G392" s="35"/>
      <c r="H392" s="36"/>
      <c r="I392" s="34"/>
      <c r="J392" s="35"/>
      <c r="K392" s="36"/>
      <c r="L392" s="34"/>
      <c r="M392" s="35"/>
      <c r="N392" s="36"/>
      <c r="O392" s="34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6"/>
      <c r="AA392" s="33"/>
      <c r="AB392" s="34"/>
      <c r="AC392" s="32"/>
      <c r="AD392" s="32"/>
      <c r="AE392" s="32"/>
    </row>
    <row r="393" spans="1:31" ht="39" customHeight="1">
      <c r="A393" s="31"/>
      <c r="B393" s="41"/>
      <c r="C393" s="31"/>
      <c r="D393" s="31"/>
      <c r="E393" s="32"/>
      <c r="F393" s="34"/>
      <c r="G393" s="35"/>
      <c r="H393" s="36"/>
      <c r="I393" s="34"/>
      <c r="J393" s="35"/>
      <c r="K393" s="36"/>
      <c r="L393" s="34"/>
      <c r="M393" s="35"/>
      <c r="N393" s="36"/>
      <c r="O393" s="34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6"/>
      <c r="AA393" s="33"/>
      <c r="AB393" s="34"/>
      <c r="AC393" s="32"/>
      <c r="AD393" s="32"/>
      <c r="AE393" s="32"/>
    </row>
    <row r="394" spans="1:31" ht="39" customHeight="1">
      <c r="A394" s="31"/>
      <c r="B394" s="41"/>
      <c r="C394" s="31"/>
      <c r="D394" s="31"/>
      <c r="E394" s="32"/>
      <c r="F394" s="34"/>
      <c r="G394" s="35"/>
      <c r="H394" s="36"/>
      <c r="I394" s="34"/>
      <c r="J394" s="35"/>
      <c r="K394" s="36"/>
      <c r="L394" s="34"/>
      <c r="M394" s="35"/>
      <c r="N394" s="36"/>
      <c r="O394" s="34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6"/>
      <c r="AA394" s="33"/>
      <c r="AB394" s="34"/>
      <c r="AC394" s="32"/>
      <c r="AD394" s="32"/>
      <c r="AE394" s="32"/>
    </row>
    <row r="395" spans="1:31" ht="39" customHeight="1">
      <c r="A395" s="31"/>
      <c r="B395" s="41"/>
      <c r="C395" s="31"/>
      <c r="D395" s="31"/>
      <c r="E395" s="32"/>
      <c r="F395" s="34"/>
      <c r="G395" s="35"/>
      <c r="H395" s="36"/>
      <c r="I395" s="34"/>
      <c r="J395" s="35"/>
      <c r="K395" s="36"/>
      <c r="L395" s="34"/>
      <c r="M395" s="35"/>
      <c r="N395" s="36"/>
      <c r="O395" s="34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6"/>
      <c r="AA395" s="33"/>
      <c r="AB395" s="34"/>
      <c r="AC395" s="32"/>
      <c r="AD395" s="32"/>
      <c r="AE395" s="32"/>
    </row>
    <row r="396" spans="1:31" ht="39" customHeight="1">
      <c r="A396" s="31"/>
      <c r="B396" s="41"/>
      <c r="C396" s="31"/>
      <c r="D396" s="31"/>
      <c r="E396" s="32"/>
      <c r="F396" s="34"/>
      <c r="G396" s="35"/>
      <c r="H396" s="36"/>
      <c r="I396" s="34"/>
      <c r="J396" s="35"/>
      <c r="K396" s="36"/>
      <c r="L396" s="34"/>
      <c r="M396" s="35"/>
      <c r="N396" s="36"/>
      <c r="O396" s="34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6"/>
      <c r="AA396" s="33"/>
      <c r="AB396" s="34"/>
      <c r="AC396" s="32"/>
      <c r="AD396" s="32"/>
      <c r="AE396" s="32"/>
    </row>
    <row r="397" spans="1:31" ht="39" customHeight="1">
      <c r="A397" s="31"/>
      <c r="B397" s="41"/>
      <c r="C397" s="31"/>
      <c r="D397" s="31"/>
      <c r="E397" s="32"/>
      <c r="F397" s="34"/>
      <c r="G397" s="35"/>
      <c r="H397" s="36"/>
      <c r="I397" s="34"/>
      <c r="J397" s="35"/>
      <c r="K397" s="36"/>
      <c r="L397" s="34"/>
      <c r="M397" s="35"/>
      <c r="N397" s="36"/>
      <c r="O397" s="34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6"/>
      <c r="AA397" s="33"/>
      <c r="AB397" s="34"/>
      <c r="AC397" s="32"/>
      <c r="AD397" s="32"/>
      <c r="AE397" s="32"/>
    </row>
    <row r="398" spans="1:31" ht="39" customHeight="1">
      <c r="A398" s="31"/>
      <c r="B398" s="41"/>
      <c r="C398" s="31"/>
      <c r="D398" s="31"/>
      <c r="E398" s="32"/>
      <c r="F398" s="34"/>
      <c r="G398" s="35"/>
      <c r="H398" s="36"/>
      <c r="I398" s="34"/>
      <c r="J398" s="35"/>
      <c r="K398" s="36"/>
      <c r="L398" s="34"/>
      <c r="M398" s="35"/>
      <c r="N398" s="36"/>
      <c r="O398" s="34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6"/>
      <c r="AA398" s="33"/>
      <c r="AB398" s="34"/>
      <c r="AC398" s="32"/>
      <c r="AD398" s="32"/>
      <c r="AE398" s="32"/>
    </row>
    <row r="399" spans="1:31" ht="39" customHeight="1">
      <c r="A399" s="31"/>
      <c r="B399" s="41"/>
      <c r="C399" s="31"/>
      <c r="D399" s="31"/>
      <c r="E399" s="32"/>
      <c r="F399" s="34"/>
      <c r="G399" s="35"/>
      <c r="H399" s="36"/>
      <c r="I399" s="34"/>
      <c r="J399" s="35"/>
      <c r="K399" s="36"/>
      <c r="L399" s="34"/>
      <c r="M399" s="35"/>
      <c r="N399" s="36"/>
      <c r="O399" s="34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6"/>
      <c r="AA399" s="33"/>
      <c r="AB399" s="34"/>
      <c r="AC399" s="32"/>
      <c r="AD399" s="32"/>
      <c r="AE399" s="32"/>
    </row>
    <row r="400" spans="1:31" ht="39" customHeight="1">
      <c r="A400" s="31"/>
      <c r="B400" s="41"/>
      <c r="C400" s="31"/>
      <c r="D400" s="31"/>
      <c r="E400" s="32"/>
      <c r="F400" s="34"/>
      <c r="G400" s="35"/>
      <c r="H400" s="36"/>
      <c r="I400" s="34"/>
      <c r="J400" s="35"/>
      <c r="K400" s="36"/>
      <c r="L400" s="34"/>
      <c r="M400" s="35"/>
      <c r="N400" s="36"/>
      <c r="O400" s="34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6"/>
      <c r="AA400" s="33"/>
      <c r="AB400" s="34"/>
      <c r="AC400" s="32"/>
      <c r="AD400" s="32"/>
      <c r="AE400" s="32"/>
    </row>
    <row r="401" spans="1:31" ht="39" customHeight="1">
      <c r="A401" s="31"/>
      <c r="B401" s="41"/>
      <c r="C401" s="31"/>
      <c r="D401" s="31"/>
      <c r="E401" s="32"/>
      <c r="F401" s="34"/>
      <c r="G401" s="35"/>
      <c r="H401" s="36"/>
      <c r="I401" s="34"/>
      <c r="J401" s="35"/>
      <c r="K401" s="36"/>
      <c r="L401" s="34"/>
      <c r="M401" s="35"/>
      <c r="N401" s="36"/>
      <c r="O401" s="34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6"/>
      <c r="AA401" s="33"/>
      <c r="AB401" s="34"/>
      <c r="AC401" s="32"/>
      <c r="AD401" s="32"/>
      <c r="AE401" s="32"/>
    </row>
    <row r="402" spans="1:31" ht="39" customHeight="1">
      <c r="A402" s="31"/>
      <c r="B402" s="41"/>
      <c r="C402" s="31"/>
      <c r="D402" s="31"/>
      <c r="E402" s="32"/>
      <c r="F402" s="34"/>
      <c r="G402" s="35"/>
      <c r="H402" s="36"/>
      <c r="I402" s="34"/>
      <c r="J402" s="35"/>
      <c r="K402" s="36"/>
      <c r="L402" s="34"/>
      <c r="M402" s="35"/>
      <c r="N402" s="36"/>
      <c r="O402" s="34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6"/>
      <c r="AA402" s="33"/>
      <c r="AB402" s="34"/>
      <c r="AC402" s="32"/>
      <c r="AD402" s="32"/>
      <c r="AE402" s="32"/>
    </row>
    <row r="403" spans="1:31" ht="39" customHeight="1">
      <c r="A403" s="31"/>
      <c r="B403" s="41"/>
      <c r="C403" s="31"/>
      <c r="D403" s="31"/>
      <c r="E403" s="32"/>
      <c r="F403" s="34"/>
      <c r="G403" s="35"/>
      <c r="H403" s="36"/>
      <c r="I403" s="34"/>
      <c r="J403" s="35"/>
      <c r="K403" s="36"/>
      <c r="L403" s="34"/>
      <c r="M403" s="35"/>
      <c r="N403" s="36"/>
      <c r="O403" s="34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6"/>
      <c r="AA403" s="33"/>
      <c r="AB403" s="34"/>
      <c r="AC403" s="32"/>
      <c r="AD403" s="32"/>
      <c r="AE403" s="32"/>
    </row>
    <row r="404" spans="1:31" ht="39" customHeight="1">
      <c r="A404" s="31"/>
      <c r="B404" s="41"/>
      <c r="C404" s="31"/>
      <c r="D404" s="31"/>
      <c r="E404" s="32"/>
      <c r="F404" s="34"/>
      <c r="G404" s="35"/>
      <c r="H404" s="36"/>
      <c r="I404" s="34"/>
      <c r="J404" s="35"/>
      <c r="K404" s="36"/>
      <c r="L404" s="34"/>
      <c r="M404" s="35"/>
      <c r="N404" s="36"/>
      <c r="O404" s="34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6"/>
      <c r="AA404" s="33"/>
      <c r="AB404" s="34"/>
      <c r="AC404" s="32"/>
      <c r="AD404" s="32"/>
      <c r="AE404" s="32"/>
    </row>
    <row r="405" spans="1:31" ht="39" customHeight="1">
      <c r="A405" s="31"/>
      <c r="B405" s="41"/>
      <c r="C405" s="31"/>
      <c r="D405" s="31"/>
      <c r="E405" s="32"/>
      <c r="F405" s="34"/>
      <c r="G405" s="35"/>
      <c r="H405" s="36"/>
      <c r="I405" s="34"/>
      <c r="J405" s="35"/>
      <c r="K405" s="36"/>
      <c r="L405" s="34"/>
      <c r="M405" s="35"/>
      <c r="N405" s="36"/>
      <c r="O405" s="34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6"/>
      <c r="AA405" s="33"/>
      <c r="AB405" s="34"/>
      <c r="AC405" s="32"/>
      <c r="AD405" s="32"/>
      <c r="AE405" s="32"/>
    </row>
    <row r="406" spans="1:31" ht="39" customHeight="1">
      <c r="A406" s="31"/>
      <c r="B406" s="41"/>
      <c r="C406" s="31"/>
      <c r="D406" s="31"/>
      <c r="E406" s="32"/>
      <c r="F406" s="34"/>
      <c r="G406" s="35"/>
      <c r="H406" s="36"/>
      <c r="I406" s="34"/>
      <c r="J406" s="35"/>
      <c r="K406" s="36"/>
      <c r="L406" s="34"/>
      <c r="M406" s="35"/>
      <c r="N406" s="36"/>
      <c r="O406" s="34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6"/>
      <c r="AA406" s="33"/>
      <c r="AB406" s="34"/>
      <c r="AC406" s="32"/>
      <c r="AD406" s="32"/>
      <c r="AE406" s="32"/>
    </row>
    <row r="407" spans="1:31" ht="39" customHeight="1">
      <c r="A407" s="31"/>
      <c r="B407" s="41"/>
      <c r="C407" s="31"/>
      <c r="D407" s="31"/>
      <c r="E407" s="32"/>
      <c r="F407" s="34"/>
      <c r="G407" s="35"/>
      <c r="H407" s="36"/>
      <c r="I407" s="34"/>
      <c r="J407" s="35"/>
      <c r="K407" s="36"/>
      <c r="L407" s="34"/>
      <c r="M407" s="35"/>
      <c r="N407" s="36"/>
      <c r="O407" s="34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6"/>
      <c r="AA407" s="33"/>
      <c r="AB407" s="34"/>
      <c r="AC407" s="32"/>
      <c r="AD407" s="32"/>
      <c r="AE407" s="32"/>
    </row>
    <row r="408" spans="1:31" ht="39" customHeight="1">
      <c r="A408" s="31"/>
      <c r="B408" s="41"/>
      <c r="C408" s="31"/>
      <c r="D408" s="31"/>
      <c r="E408" s="32"/>
      <c r="F408" s="34"/>
      <c r="G408" s="35"/>
      <c r="H408" s="36"/>
      <c r="I408" s="34"/>
      <c r="J408" s="35"/>
      <c r="K408" s="36"/>
      <c r="L408" s="34"/>
      <c r="M408" s="35"/>
      <c r="N408" s="36"/>
      <c r="O408" s="34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6"/>
      <c r="AA408" s="33"/>
      <c r="AB408" s="34"/>
      <c r="AC408" s="32"/>
      <c r="AD408" s="32"/>
      <c r="AE408" s="32"/>
    </row>
    <row r="409" spans="1:31" ht="39" customHeight="1">
      <c r="A409" s="31"/>
      <c r="B409" s="41"/>
      <c r="C409" s="31"/>
      <c r="D409" s="31"/>
      <c r="E409" s="32"/>
      <c r="F409" s="34"/>
      <c r="G409" s="35"/>
      <c r="H409" s="36"/>
      <c r="I409" s="34"/>
      <c r="J409" s="35"/>
      <c r="K409" s="36"/>
      <c r="L409" s="34"/>
      <c r="M409" s="35"/>
      <c r="N409" s="36"/>
      <c r="O409" s="34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6"/>
      <c r="AA409" s="33"/>
      <c r="AB409" s="34"/>
      <c r="AC409" s="32"/>
      <c r="AD409" s="32"/>
      <c r="AE409" s="32"/>
    </row>
    <row r="410" spans="1:31" ht="39" customHeight="1">
      <c r="A410" s="31"/>
      <c r="B410" s="41"/>
      <c r="C410" s="31"/>
      <c r="D410" s="31"/>
      <c r="E410" s="32"/>
      <c r="F410" s="34"/>
      <c r="G410" s="35"/>
      <c r="H410" s="36"/>
      <c r="I410" s="34"/>
      <c r="J410" s="35"/>
      <c r="K410" s="36"/>
      <c r="L410" s="34"/>
      <c r="M410" s="35"/>
      <c r="N410" s="36"/>
      <c r="O410" s="34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6"/>
      <c r="AA410" s="33"/>
      <c r="AB410" s="34"/>
      <c r="AC410" s="32"/>
      <c r="AD410" s="32"/>
      <c r="AE410" s="32"/>
    </row>
    <row r="411" spans="1:31" ht="39" customHeight="1">
      <c r="A411" s="31"/>
      <c r="B411" s="41"/>
      <c r="C411" s="31"/>
      <c r="D411" s="31"/>
      <c r="E411" s="32"/>
      <c r="F411" s="34"/>
      <c r="G411" s="35"/>
      <c r="H411" s="36"/>
      <c r="I411" s="34"/>
      <c r="J411" s="35"/>
      <c r="K411" s="36"/>
      <c r="L411" s="34"/>
      <c r="M411" s="35"/>
      <c r="N411" s="36"/>
      <c r="O411" s="34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6"/>
      <c r="AA411" s="33"/>
      <c r="AB411" s="34"/>
      <c r="AC411" s="32"/>
      <c r="AD411" s="32"/>
      <c r="AE411" s="32"/>
    </row>
    <row r="412" spans="1:31" ht="39" customHeight="1">
      <c r="A412" s="31"/>
      <c r="B412" s="41"/>
      <c r="C412" s="31"/>
      <c r="D412" s="31"/>
      <c r="E412" s="32"/>
      <c r="F412" s="34"/>
      <c r="G412" s="35"/>
      <c r="H412" s="36"/>
      <c r="I412" s="34"/>
      <c r="J412" s="35"/>
      <c r="K412" s="36"/>
      <c r="L412" s="34"/>
      <c r="M412" s="35"/>
      <c r="N412" s="36"/>
      <c r="O412" s="34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6"/>
      <c r="AA412" s="33"/>
      <c r="AB412" s="34"/>
      <c r="AC412" s="32"/>
      <c r="AD412" s="32"/>
      <c r="AE412" s="32"/>
    </row>
    <row r="413" spans="1:31" ht="39" customHeight="1">
      <c r="A413" s="31"/>
      <c r="B413" s="41"/>
      <c r="C413" s="31"/>
      <c r="D413" s="31"/>
      <c r="E413" s="32"/>
      <c r="F413" s="34"/>
      <c r="G413" s="35"/>
      <c r="H413" s="36"/>
      <c r="I413" s="34"/>
      <c r="J413" s="35"/>
      <c r="K413" s="36"/>
      <c r="L413" s="34"/>
      <c r="M413" s="35"/>
      <c r="N413" s="36"/>
      <c r="O413" s="34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6"/>
      <c r="AA413" s="33"/>
      <c r="AB413" s="34"/>
      <c r="AC413" s="32"/>
      <c r="AD413" s="32"/>
      <c r="AE413" s="32"/>
    </row>
    <row r="414" spans="1:31" ht="39" customHeight="1">
      <c r="A414" s="31"/>
      <c r="B414" s="41"/>
      <c r="C414" s="31"/>
      <c r="D414" s="31"/>
      <c r="E414" s="32"/>
      <c r="F414" s="34"/>
      <c r="G414" s="35"/>
      <c r="H414" s="36"/>
      <c r="I414" s="34"/>
      <c r="J414" s="35"/>
      <c r="K414" s="36"/>
      <c r="L414" s="34"/>
      <c r="M414" s="35"/>
      <c r="N414" s="36"/>
      <c r="O414" s="34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6"/>
      <c r="AA414" s="33"/>
      <c r="AB414" s="34"/>
      <c r="AC414" s="32"/>
      <c r="AD414" s="32"/>
      <c r="AE414" s="32"/>
    </row>
    <row r="415" spans="1:31" ht="39" customHeight="1">
      <c r="A415" s="31"/>
      <c r="B415" s="41"/>
      <c r="C415" s="31"/>
      <c r="D415" s="31"/>
      <c r="E415" s="32"/>
      <c r="F415" s="34"/>
      <c r="G415" s="35"/>
      <c r="H415" s="36"/>
      <c r="I415" s="34"/>
      <c r="J415" s="35"/>
      <c r="K415" s="36"/>
      <c r="L415" s="34"/>
      <c r="M415" s="35"/>
      <c r="N415" s="36"/>
      <c r="O415" s="34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6"/>
      <c r="AA415" s="33"/>
      <c r="AB415" s="34"/>
      <c r="AC415" s="32"/>
      <c r="AD415" s="32"/>
      <c r="AE415" s="32"/>
    </row>
    <row r="416" spans="1:31" ht="39" customHeight="1">
      <c r="A416" s="31"/>
      <c r="B416" s="41"/>
      <c r="C416" s="31"/>
      <c r="D416" s="31"/>
      <c r="E416" s="32"/>
      <c r="F416" s="34"/>
      <c r="G416" s="35"/>
      <c r="H416" s="36"/>
      <c r="I416" s="34"/>
      <c r="J416" s="35"/>
      <c r="K416" s="36"/>
      <c r="L416" s="34"/>
      <c r="M416" s="35"/>
      <c r="N416" s="36"/>
      <c r="O416" s="34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6"/>
      <c r="AA416" s="33"/>
      <c r="AB416" s="34"/>
      <c r="AC416" s="32"/>
      <c r="AD416" s="32"/>
      <c r="AE416" s="32"/>
    </row>
    <row r="417" spans="1:31" ht="39" customHeight="1">
      <c r="A417" s="31"/>
      <c r="B417" s="41"/>
      <c r="C417" s="31"/>
      <c r="D417" s="31"/>
      <c r="E417" s="32"/>
      <c r="F417" s="34"/>
      <c r="G417" s="35"/>
      <c r="H417" s="36"/>
      <c r="I417" s="34"/>
      <c r="J417" s="35"/>
      <c r="K417" s="36"/>
      <c r="L417" s="34"/>
      <c r="M417" s="35"/>
      <c r="N417" s="36"/>
      <c r="O417" s="34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6"/>
      <c r="AA417" s="33"/>
      <c r="AB417" s="34"/>
      <c r="AC417" s="32"/>
      <c r="AD417" s="32"/>
      <c r="AE417" s="32"/>
    </row>
    <row r="418" spans="1:31" ht="39" customHeight="1">
      <c r="A418" s="31"/>
      <c r="B418" s="41"/>
      <c r="C418" s="31"/>
      <c r="D418" s="31"/>
      <c r="E418" s="32"/>
      <c r="F418" s="34"/>
      <c r="G418" s="35"/>
      <c r="H418" s="36"/>
      <c r="I418" s="34"/>
      <c r="J418" s="35"/>
      <c r="K418" s="36"/>
      <c r="L418" s="34"/>
      <c r="M418" s="35"/>
      <c r="N418" s="36"/>
      <c r="O418" s="34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6"/>
      <c r="AA418" s="33"/>
      <c r="AB418" s="34"/>
      <c r="AC418" s="32"/>
      <c r="AD418" s="32"/>
      <c r="AE418" s="32"/>
    </row>
    <row r="419" spans="1:31" ht="39" customHeight="1">
      <c r="A419" s="31"/>
      <c r="B419" s="41"/>
      <c r="C419" s="31"/>
      <c r="D419" s="31"/>
      <c r="E419" s="32"/>
      <c r="F419" s="34"/>
      <c r="G419" s="35"/>
      <c r="H419" s="36"/>
      <c r="I419" s="34"/>
      <c r="J419" s="35"/>
      <c r="K419" s="36"/>
      <c r="L419" s="34"/>
      <c r="M419" s="35"/>
      <c r="N419" s="36"/>
      <c r="O419" s="34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6"/>
      <c r="AA419" s="33"/>
      <c r="AB419" s="34"/>
      <c r="AC419" s="32"/>
      <c r="AD419" s="32"/>
      <c r="AE419" s="32"/>
    </row>
    <row r="420" spans="1:31" ht="39" customHeight="1">
      <c r="A420" s="31"/>
      <c r="B420" s="41"/>
      <c r="C420" s="31"/>
      <c r="D420" s="31"/>
      <c r="E420" s="32"/>
      <c r="F420" s="34"/>
      <c r="G420" s="35"/>
      <c r="H420" s="36"/>
      <c r="I420" s="34"/>
      <c r="J420" s="35"/>
      <c r="K420" s="36"/>
      <c r="L420" s="34"/>
      <c r="M420" s="35"/>
      <c r="N420" s="36"/>
      <c r="O420" s="34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6"/>
      <c r="AA420" s="33"/>
      <c r="AB420" s="34"/>
      <c r="AC420" s="32"/>
      <c r="AD420" s="32"/>
      <c r="AE420" s="32"/>
    </row>
    <row r="421" spans="1:31" ht="39" customHeight="1">
      <c r="A421" s="31"/>
      <c r="B421" s="41"/>
      <c r="C421" s="31"/>
      <c r="D421" s="31"/>
      <c r="E421" s="32"/>
      <c r="F421" s="34"/>
      <c r="G421" s="35"/>
      <c r="H421" s="36"/>
      <c r="I421" s="34"/>
      <c r="J421" s="35"/>
      <c r="K421" s="36"/>
      <c r="L421" s="34"/>
      <c r="M421" s="35"/>
      <c r="N421" s="36"/>
      <c r="O421" s="34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6"/>
      <c r="AA421" s="33"/>
      <c r="AB421" s="34"/>
      <c r="AC421" s="32"/>
      <c r="AD421" s="32"/>
      <c r="AE421" s="32"/>
    </row>
    <row r="422" spans="1:31" ht="39" customHeight="1">
      <c r="A422" s="31"/>
      <c r="B422" s="41"/>
      <c r="C422" s="31"/>
      <c r="D422" s="31"/>
      <c r="E422" s="32"/>
      <c r="F422" s="34"/>
      <c r="G422" s="35"/>
      <c r="H422" s="36"/>
      <c r="I422" s="34"/>
      <c r="J422" s="35"/>
      <c r="K422" s="36"/>
      <c r="L422" s="34"/>
      <c r="M422" s="35"/>
      <c r="N422" s="36"/>
      <c r="O422" s="34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6"/>
      <c r="AA422" s="33"/>
      <c r="AB422" s="34"/>
      <c r="AC422" s="32"/>
      <c r="AD422" s="32"/>
      <c r="AE422" s="32"/>
    </row>
    <row r="423" spans="1:31" ht="39" customHeight="1">
      <c r="A423" s="31"/>
      <c r="B423" s="41"/>
      <c r="C423" s="31"/>
      <c r="D423" s="31"/>
      <c r="E423" s="32"/>
      <c r="F423" s="34"/>
      <c r="G423" s="35"/>
      <c r="H423" s="36"/>
      <c r="I423" s="34"/>
      <c r="J423" s="35"/>
      <c r="K423" s="36"/>
      <c r="L423" s="34"/>
      <c r="M423" s="35"/>
      <c r="N423" s="36"/>
      <c r="O423" s="34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6"/>
      <c r="AA423" s="33"/>
      <c r="AB423" s="34"/>
      <c r="AC423" s="32"/>
      <c r="AD423" s="32"/>
      <c r="AE423" s="32"/>
    </row>
    <row r="424" spans="1:31" ht="39" customHeight="1">
      <c r="A424" s="31"/>
      <c r="B424" s="41"/>
      <c r="C424" s="31"/>
      <c r="D424" s="31"/>
      <c r="E424" s="32"/>
      <c r="F424" s="34"/>
      <c r="G424" s="35"/>
      <c r="H424" s="36"/>
      <c r="I424" s="34"/>
      <c r="J424" s="35"/>
      <c r="K424" s="36"/>
      <c r="L424" s="34"/>
      <c r="M424" s="35"/>
      <c r="N424" s="36"/>
      <c r="O424" s="34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6"/>
      <c r="AA424" s="33"/>
      <c r="AB424" s="34"/>
      <c r="AC424" s="32"/>
      <c r="AD424" s="32"/>
      <c r="AE424" s="32"/>
    </row>
    <row r="425" spans="1:31" ht="39" customHeight="1">
      <c r="A425" s="31"/>
      <c r="B425" s="41"/>
      <c r="C425" s="31"/>
      <c r="D425" s="31"/>
      <c r="E425" s="32"/>
      <c r="F425" s="34"/>
      <c r="G425" s="35"/>
      <c r="H425" s="36"/>
      <c r="I425" s="34"/>
      <c r="J425" s="35"/>
      <c r="K425" s="36"/>
      <c r="L425" s="34"/>
      <c r="M425" s="35"/>
      <c r="N425" s="36"/>
      <c r="O425" s="34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6"/>
      <c r="AA425" s="33"/>
      <c r="AB425" s="34"/>
      <c r="AC425" s="32"/>
      <c r="AD425" s="32"/>
      <c r="AE425" s="32"/>
    </row>
    <row r="426" spans="1:31" ht="39" customHeight="1">
      <c r="A426" s="31"/>
      <c r="B426" s="41"/>
      <c r="C426" s="31"/>
      <c r="D426" s="31"/>
      <c r="E426" s="32"/>
      <c r="F426" s="34"/>
      <c r="G426" s="35"/>
      <c r="H426" s="36"/>
      <c r="I426" s="34"/>
      <c r="J426" s="35"/>
      <c r="K426" s="36"/>
      <c r="L426" s="34"/>
      <c r="M426" s="35"/>
      <c r="N426" s="36"/>
      <c r="O426" s="34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6"/>
      <c r="AA426" s="33"/>
      <c r="AB426" s="34"/>
      <c r="AC426" s="32"/>
      <c r="AD426" s="32"/>
      <c r="AE426" s="32"/>
    </row>
    <row r="427" spans="1:31" ht="39" customHeight="1">
      <c r="A427" s="31"/>
      <c r="B427" s="41"/>
      <c r="C427" s="31"/>
      <c r="D427" s="31"/>
      <c r="E427" s="32"/>
      <c r="F427" s="34"/>
      <c r="G427" s="35"/>
      <c r="H427" s="36"/>
      <c r="I427" s="34"/>
      <c r="J427" s="35"/>
      <c r="K427" s="36"/>
      <c r="L427" s="34"/>
      <c r="M427" s="35"/>
      <c r="N427" s="36"/>
      <c r="O427" s="34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6"/>
      <c r="AA427" s="33"/>
      <c r="AB427" s="34"/>
      <c r="AC427" s="32"/>
      <c r="AD427" s="32"/>
      <c r="AE427" s="32"/>
    </row>
    <row r="428" spans="1:31" ht="39" customHeight="1">
      <c r="A428" s="31"/>
      <c r="B428" s="41"/>
      <c r="C428" s="31"/>
      <c r="D428" s="31"/>
      <c r="E428" s="32"/>
      <c r="F428" s="34"/>
      <c r="G428" s="35"/>
      <c r="H428" s="36"/>
      <c r="I428" s="34"/>
      <c r="J428" s="35"/>
      <c r="K428" s="36"/>
      <c r="L428" s="34"/>
      <c r="M428" s="35"/>
      <c r="N428" s="36"/>
      <c r="O428" s="34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6"/>
      <c r="AA428" s="33"/>
      <c r="AB428" s="34"/>
      <c r="AC428" s="32"/>
      <c r="AD428" s="32"/>
      <c r="AE428" s="32"/>
    </row>
  </sheetData>
  <autoFilter ref="B7:AH45" xr:uid="{00000000-0009-0000-0000-000000000000}"/>
  <mergeCells count="3">
    <mergeCell ref="AC5:AC7"/>
    <mergeCell ref="AD5:AD7"/>
    <mergeCell ref="AE5:AE7"/>
  </mergeCells>
  <phoneticPr fontId="4"/>
  <conditionalFormatting sqref="A8:AE48 A100:AE103 A99:AD99 A105:AE198 A104:AD104 A50:AE98 A49:AD49">
    <cfRule type="expression" dxfId="15" priority="6">
      <formula>MOD(ROW(),5)=2</formula>
    </cfRule>
  </conditionalFormatting>
  <conditionalFormatting sqref="F8:AB197">
    <cfRule type="containsText" dxfId="14" priority="5" operator="containsText" text="FALSE">
      <formula>NOT(ISERROR(SEARCH("FALSE",F8)))</formula>
    </cfRule>
  </conditionalFormatting>
  <conditionalFormatting sqref="AF8:AF197">
    <cfRule type="containsText" dxfId="13" priority="4" operator="containsText" text="推計">
      <formula>NOT(ISERROR(SEARCH("推計",AF8)))</formula>
    </cfRule>
  </conditionalFormatting>
  <conditionalFormatting sqref="AE99">
    <cfRule type="expression" dxfId="12" priority="3">
      <formula>MOD(ROW(),5)=2</formula>
    </cfRule>
  </conditionalFormatting>
  <conditionalFormatting sqref="AE104">
    <cfRule type="expression" dxfId="11" priority="2">
      <formula>MOD(ROW(),5)=2</formula>
    </cfRule>
  </conditionalFormatting>
  <conditionalFormatting sqref="AE49">
    <cfRule type="expression" dxfId="10" priority="1">
      <formula>MOD(ROW(),5)=2</formula>
    </cfRule>
  </conditionalFormatting>
  <dataValidations count="1">
    <dataValidation type="list" allowBlank="1" showInputMessage="1" showErrorMessage="1" sqref="AD9:AD17 AD19:AD22 AD24:AD27 AD29:AD42 AD44:AD197" xr:uid="{C06D754E-0742-4915-AF38-F60BCC740CB4}">
      <formula1>$AJ$8:$AJ$12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5120A-9C46-4B67-9779-4A9CE244325B}">
  <sheetPr>
    <pageSetUpPr fitToPage="1"/>
  </sheetPr>
  <dimension ref="A1:AD331"/>
  <sheetViews>
    <sheetView tabSelected="1" zoomScale="70" zoomScaleNormal="70" workbookViewId="0"/>
  </sheetViews>
  <sheetFormatPr defaultRowHeight="18.75"/>
  <cols>
    <col min="1" max="3" width="5.75" customWidth="1"/>
    <col min="4" max="4" width="40.625" customWidth="1"/>
    <col min="5" max="27" width="8.625" customWidth="1"/>
    <col min="28" max="28" width="20.25" style="128" customWidth="1"/>
    <col min="29" max="29" width="27.75" customWidth="1"/>
    <col min="30" max="30" width="51.625" customWidth="1"/>
  </cols>
  <sheetData>
    <row r="1" spans="1:30" ht="33.75" customHeight="1">
      <c r="A1" s="84" t="s">
        <v>376</v>
      </c>
      <c r="B1" s="2"/>
      <c r="C1" s="2"/>
      <c r="D1" s="8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127"/>
      <c r="AC1" s="6"/>
      <c r="AD1" s="6" t="s">
        <v>375</v>
      </c>
    </row>
    <row r="2" spans="1:30" ht="33.75" customHeight="1">
      <c r="A2" s="84" t="s">
        <v>156</v>
      </c>
      <c r="B2" s="7"/>
      <c r="C2" s="7"/>
      <c r="D2" s="10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  <c r="AC2" s="10"/>
      <c r="AD2" s="10"/>
    </row>
    <row r="3" spans="1:30" ht="18" customHeight="1">
      <c r="A3" s="84"/>
      <c r="B3" s="7"/>
      <c r="C3" s="7"/>
      <c r="D3" s="10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8"/>
      <c r="AC3" s="10"/>
      <c r="AD3" s="10"/>
    </row>
    <row r="4" spans="1:30" ht="60" customHeight="1">
      <c r="A4" s="12" t="s">
        <v>24</v>
      </c>
      <c r="B4" s="12" t="s">
        <v>25</v>
      </c>
      <c r="C4" s="12" t="s">
        <v>26</v>
      </c>
      <c r="D4" s="11" t="s">
        <v>27</v>
      </c>
      <c r="E4" s="14" t="s">
        <v>28</v>
      </c>
      <c r="F4" s="15" t="s">
        <v>29</v>
      </c>
      <c r="G4" s="85" t="s">
        <v>30</v>
      </c>
      <c r="H4" s="14" t="s">
        <v>31</v>
      </c>
      <c r="I4" s="15" t="s">
        <v>32</v>
      </c>
      <c r="J4" s="16" t="s">
        <v>33</v>
      </c>
      <c r="K4" s="14" t="s">
        <v>34</v>
      </c>
      <c r="L4" s="15" t="s">
        <v>35</v>
      </c>
      <c r="M4" s="16" t="s">
        <v>151</v>
      </c>
      <c r="N4" s="86" t="s">
        <v>37</v>
      </c>
      <c r="O4" s="15" t="s">
        <v>38</v>
      </c>
      <c r="P4" s="15" t="s">
        <v>39</v>
      </c>
      <c r="Q4" s="15" t="s">
        <v>40</v>
      </c>
      <c r="R4" s="15" t="s">
        <v>41</v>
      </c>
      <c r="S4" s="15" t="s">
        <v>42</v>
      </c>
      <c r="T4" s="15" t="s">
        <v>43</v>
      </c>
      <c r="U4" s="15" t="s">
        <v>44</v>
      </c>
      <c r="V4" s="15" t="s">
        <v>45</v>
      </c>
      <c r="W4" s="15" t="s">
        <v>46</v>
      </c>
      <c r="X4" s="15" t="s">
        <v>47</v>
      </c>
      <c r="Y4" s="16" t="s">
        <v>48</v>
      </c>
      <c r="Z4" s="13" t="s">
        <v>49</v>
      </c>
      <c r="AA4" s="13" t="s">
        <v>50</v>
      </c>
      <c r="AB4" s="11" t="s">
        <v>90</v>
      </c>
      <c r="AC4" s="112" t="s">
        <v>90</v>
      </c>
      <c r="AD4" s="112" t="s">
        <v>51</v>
      </c>
    </row>
    <row r="5" spans="1:30" ht="33.75" customHeight="1">
      <c r="A5" s="18"/>
      <c r="B5" s="18"/>
      <c r="C5" s="18"/>
      <c r="D5" s="100" t="s">
        <v>180</v>
      </c>
      <c r="E5" s="14" t="s">
        <v>157</v>
      </c>
      <c r="F5" s="15" t="s">
        <v>158</v>
      </c>
      <c r="G5" s="85" t="s">
        <v>159</v>
      </c>
      <c r="H5" s="14" t="s">
        <v>160</v>
      </c>
      <c r="I5" s="15" t="s">
        <v>161</v>
      </c>
      <c r="J5" s="16" t="s">
        <v>162</v>
      </c>
      <c r="K5" s="14" t="s">
        <v>163</v>
      </c>
      <c r="L5" s="15" t="s">
        <v>164</v>
      </c>
      <c r="M5" s="16" t="s">
        <v>165</v>
      </c>
      <c r="N5" s="86" t="s">
        <v>166</v>
      </c>
      <c r="O5" s="15" t="s">
        <v>167</v>
      </c>
      <c r="P5" s="15" t="s">
        <v>168</v>
      </c>
      <c r="Q5" s="15" t="s">
        <v>169</v>
      </c>
      <c r="R5" s="15" t="s">
        <v>170</v>
      </c>
      <c r="S5" s="15" t="s">
        <v>171</v>
      </c>
      <c r="T5" s="15" t="s">
        <v>172</v>
      </c>
      <c r="U5" s="15" t="s">
        <v>173</v>
      </c>
      <c r="V5" s="15" t="s">
        <v>174</v>
      </c>
      <c r="W5" s="15" t="s">
        <v>175</v>
      </c>
      <c r="X5" s="15" t="s">
        <v>176</v>
      </c>
      <c r="Y5" s="16" t="s">
        <v>177</v>
      </c>
      <c r="Z5" s="13" t="s">
        <v>178</v>
      </c>
      <c r="AA5" s="13" t="s">
        <v>179</v>
      </c>
      <c r="AB5" s="17"/>
      <c r="AC5" s="32"/>
      <c r="AD5" s="32"/>
    </row>
    <row r="6" spans="1:30" ht="39" customHeight="1" thickBot="1">
      <c r="A6" s="21"/>
      <c r="B6" s="21"/>
      <c r="C6" s="21"/>
      <c r="D6" s="22" t="s">
        <v>152</v>
      </c>
      <c r="E6" s="24" t="s">
        <v>153</v>
      </c>
      <c r="F6" s="25" t="s">
        <v>153</v>
      </c>
      <c r="G6" s="87" t="s">
        <v>153</v>
      </c>
      <c r="H6" s="24" t="s">
        <v>153</v>
      </c>
      <c r="I6" s="25" t="s">
        <v>153</v>
      </c>
      <c r="J6" s="26" t="s">
        <v>153</v>
      </c>
      <c r="K6" s="24" t="s">
        <v>153</v>
      </c>
      <c r="L6" s="25" t="s">
        <v>153</v>
      </c>
      <c r="M6" s="26" t="s">
        <v>153</v>
      </c>
      <c r="N6" s="88" t="s">
        <v>153</v>
      </c>
      <c r="O6" s="25" t="s">
        <v>153</v>
      </c>
      <c r="P6" s="25" t="s">
        <v>153</v>
      </c>
      <c r="Q6" s="25" t="s">
        <v>153</v>
      </c>
      <c r="R6" s="25" t="s">
        <v>153</v>
      </c>
      <c r="S6" s="25" t="s">
        <v>153</v>
      </c>
      <c r="T6" s="25" t="s">
        <v>153</v>
      </c>
      <c r="U6" s="25" t="s">
        <v>153</v>
      </c>
      <c r="V6" s="25" t="s">
        <v>153</v>
      </c>
      <c r="W6" s="25" t="s">
        <v>153</v>
      </c>
      <c r="X6" s="25" t="s">
        <v>153</v>
      </c>
      <c r="Y6" s="26" t="s">
        <v>153</v>
      </c>
      <c r="Z6" s="23" t="s">
        <v>153</v>
      </c>
      <c r="AA6" s="23" t="s">
        <v>153</v>
      </c>
      <c r="AB6" s="20"/>
      <c r="AC6" s="113"/>
      <c r="AD6" s="113"/>
    </row>
    <row r="7" spans="1:30" ht="39" customHeight="1" thickTop="1">
      <c r="A7" s="120" t="s">
        <v>293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2"/>
    </row>
    <row r="8" spans="1:30" ht="34.5" customHeight="1">
      <c r="A8" s="41" t="s">
        <v>53</v>
      </c>
      <c r="B8" s="102" t="s">
        <v>55</v>
      </c>
      <c r="C8" s="41"/>
      <c r="D8" s="32" t="s">
        <v>56</v>
      </c>
      <c r="E8" s="34">
        <v>37</v>
      </c>
      <c r="F8" s="35">
        <v>70</v>
      </c>
      <c r="G8" s="92">
        <v>22</v>
      </c>
      <c r="H8" s="34">
        <v>15</v>
      </c>
      <c r="I8" s="35">
        <v>20</v>
      </c>
      <c r="J8" s="36">
        <v>35</v>
      </c>
      <c r="K8" s="34">
        <v>50</v>
      </c>
      <c r="L8" s="35">
        <v>30</v>
      </c>
      <c r="M8" s="36">
        <v>80</v>
      </c>
      <c r="N8" s="93">
        <v>31</v>
      </c>
      <c r="O8" s="35">
        <v>10</v>
      </c>
      <c r="P8" s="35">
        <v>44</v>
      </c>
      <c r="Q8" s="35">
        <v>23</v>
      </c>
      <c r="R8" s="35">
        <v>32</v>
      </c>
      <c r="S8" s="35">
        <v>29</v>
      </c>
      <c r="T8" s="35">
        <v>43</v>
      </c>
      <c r="U8" s="35">
        <v>350</v>
      </c>
      <c r="V8" s="35">
        <v>35</v>
      </c>
      <c r="W8" s="35">
        <v>130</v>
      </c>
      <c r="X8" s="35">
        <v>53</v>
      </c>
      <c r="Y8" s="36" t="s">
        <v>54</v>
      </c>
      <c r="Z8" s="33">
        <v>1000</v>
      </c>
      <c r="AA8" s="33">
        <v>37</v>
      </c>
      <c r="AB8" s="129">
        <v>44985</v>
      </c>
      <c r="AC8" s="32" t="s">
        <v>213</v>
      </c>
      <c r="AD8" s="32" t="s">
        <v>213</v>
      </c>
    </row>
    <row r="9" spans="1:30" ht="34.5" customHeight="1">
      <c r="A9" s="31"/>
      <c r="B9" s="102"/>
      <c r="C9" s="41"/>
      <c r="D9" s="32" t="s">
        <v>217</v>
      </c>
      <c r="E9" s="34" t="s">
        <v>213</v>
      </c>
      <c r="F9" s="35" t="s">
        <v>213</v>
      </c>
      <c r="G9" s="92" t="s">
        <v>213</v>
      </c>
      <c r="H9" s="34" t="s">
        <v>213</v>
      </c>
      <c r="I9" s="35" t="s">
        <v>213</v>
      </c>
      <c r="J9" s="36" t="s">
        <v>213</v>
      </c>
      <c r="K9" s="34" t="s">
        <v>213</v>
      </c>
      <c r="L9" s="35" t="s">
        <v>213</v>
      </c>
      <c r="M9" s="36" t="s">
        <v>213</v>
      </c>
      <c r="N9" s="93" t="s">
        <v>213</v>
      </c>
      <c r="O9" s="35" t="s">
        <v>213</v>
      </c>
      <c r="P9" s="35" t="s">
        <v>213</v>
      </c>
      <c r="Q9" s="35" t="s">
        <v>213</v>
      </c>
      <c r="R9" s="35" t="s">
        <v>213</v>
      </c>
      <c r="S9" s="35" t="s">
        <v>213</v>
      </c>
      <c r="T9" s="35" t="s">
        <v>213</v>
      </c>
      <c r="U9" s="35" t="s">
        <v>213</v>
      </c>
      <c r="V9" s="35" t="s">
        <v>213</v>
      </c>
      <c r="W9" s="35" t="s">
        <v>213</v>
      </c>
      <c r="X9" s="35" t="s">
        <v>213</v>
      </c>
      <c r="Y9" s="36" t="s">
        <v>213</v>
      </c>
      <c r="Z9" s="33" t="s">
        <v>213</v>
      </c>
      <c r="AA9" s="33" t="s">
        <v>213</v>
      </c>
      <c r="AB9" s="17" t="s">
        <v>213</v>
      </c>
      <c r="AC9" s="32" t="s">
        <v>215</v>
      </c>
      <c r="AD9" s="32" t="s">
        <v>213</v>
      </c>
    </row>
    <row r="10" spans="1:30" ht="34.5" customHeight="1">
      <c r="A10" s="31"/>
      <c r="B10" s="102"/>
      <c r="C10" s="41"/>
      <c r="D10" s="32" t="s">
        <v>217</v>
      </c>
      <c r="E10" s="34">
        <v>37</v>
      </c>
      <c r="F10" s="35">
        <v>70</v>
      </c>
      <c r="G10" s="92">
        <v>22</v>
      </c>
      <c r="H10" s="34">
        <v>15</v>
      </c>
      <c r="I10" s="35">
        <v>20</v>
      </c>
      <c r="J10" s="36">
        <v>35</v>
      </c>
      <c r="K10" s="34">
        <v>50</v>
      </c>
      <c r="L10" s="35">
        <v>30</v>
      </c>
      <c r="M10" s="36">
        <v>80</v>
      </c>
      <c r="N10" s="93">
        <v>31</v>
      </c>
      <c r="O10" s="35">
        <v>10</v>
      </c>
      <c r="P10" s="35">
        <v>44</v>
      </c>
      <c r="Q10" s="35">
        <v>23</v>
      </c>
      <c r="R10" s="35">
        <v>32</v>
      </c>
      <c r="S10" s="35">
        <v>29</v>
      </c>
      <c r="T10" s="35">
        <v>43</v>
      </c>
      <c r="U10" s="35">
        <v>350</v>
      </c>
      <c r="V10" s="35">
        <v>35</v>
      </c>
      <c r="W10" s="35">
        <v>130</v>
      </c>
      <c r="X10" s="35">
        <v>53</v>
      </c>
      <c r="Y10" s="36" t="s">
        <v>213</v>
      </c>
      <c r="Z10" s="33">
        <v>1000</v>
      </c>
      <c r="AA10" s="33">
        <v>37</v>
      </c>
      <c r="AB10" s="17" t="s">
        <v>213</v>
      </c>
      <c r="AC10" s="32" t="s">
        <v>214</v>
      </c>
      <c r="AD10" s="32" t="s">
        <v>213</v>
      </c>
    </row>
    <row r="11" spans="1:30" ht="34.5" customHeight="1">
      <c r="A11" s="31"/>
      <c r="B11" s="102"/>
      <c r="C11" s="41"/>
      <c r="D11" s="32" t="s">
        <v>217</v>
      </c>
      <c r="E11" s="34" t="s">
        <v>213</v>
      </c>
      <c r="F11" s="35" t="s">
        <v>213</v>
      </c>
      <c r="G11" s="92" t="s">
        <v>213</v>
      </c>
      <c r="H11" s="34" t="s">
        <v>213</v>
      </c>
      <c r="I11" s="35" t="s">
        <v>213</v>
      </c>
      <c r="J11" s="36" t="s">
        <v>213</v>
      </c>
      <c r="K11" s="34" t="s">
        <v>213</v>
      </c>
      <c r="L11" s="35" t="s">
        <v>213</v>
      </c>
      <c r="M11" s="36" t="s">
        <v>213</v>
      </c>
      <c r="N11" s="93" t="s">
        <v>213</v>
      </c>
      <c r="O11" s="35" t="s">
        <v>213</v>
      </c>
      <c r="P11" s="35" t="s">
        <v>213</v>
      </c>
      <c r="Q11" s="35" t="s">
        <v>213</v>
      </c>
      <c r="R11" s="35" t="s">
        <v>213</v>
      </c>
      <c r="S11" s="35" t="s">
        <v>213</v>
      </c>
      <c r="T11" s="35" t="s">
        <v>213</v>
      </c>
      <c r="U11" s="35" t="s">
        <v>213</v>
      </c>
      <c r="V11" s="35" t="s">
        <v>213</v>
      </c>
      <c r="W11" s="35" t="s">
        <v>213</v>
      </c>
      <c r="X11" s="35" t="s">
        <v>213</v>
      </c>
      <c r="Y11" s="36" t="s">
        <v>213</v>
      </c>
      <c r="Z11" s="33" t="s">
        <v>213</v>
      </c>
      <c r="AA11" s="33" t="s">
        <v>213</v>
      </c>
      <c r="AB11" s="17" t="s">
        <v>213</v>
      </c>
      <c r="AC11" s="32" t="s">
        <v>216</v>
      </c>
      <c r="AD11" s="32" t="s">
        <v>213</v>
      </c>
    </row>
    <row r="12" spans="1:30" ht="34.5" customHeight="1">
      <c r="A12" s="31"/>
      <c r="B12" s="102"/>
      <c r="C12" s="41"/>
      <c r="D12" s="32" t="s">
        <v>217</v>
      </c>
      <c r="E12" s="34" t="s">
        <v>213</v>
      </c>
      <c r="F12" s="35" t="s">
        <v>213</v>
      </c>
      <c r="G12" s="92" t="s">
        <v>213</v>
      </c>
      <c r="H12" s="34" t="s">
        <v>213</v>
      </c>
      <c r="I12" s="35" t="s">
        <v>213</v>
      </c>
      <c r="J12" s="36" t="s">
        <v>213</v>
      </c>
      <c r="K12" s="34" t="s">
        <v>213</v>
      </c>
      <c r="L12" s="35" t="s">
        <v>213</v>
      </c>
      <c r="M12" s="36" t="s">
        <v>213</v>
      </c>
      <c r="N12" s="93" t="s">
        <v>213</v>
      </c>
      <c r="O12" s="35" t="s">
        <v>213</v>
      </c>
      <c r="P12" s="35" t="s">
        <v>213</v>
      </c>
      <c r="Q12" s="35" t="s">
        <v>213</v>
      </c>
      <c r="R12" s="35" t="s">
        <v>213</v>
      </c>
      <c r="S12" s="35" t="s">
        <v>213</v>
      </c>
      <c r="T12" s="35" t="s">
        <v>213</v>
      </c>
      <c r="U12" s="35" t="s">
        <v>213</v>
      </c>
      <c r="V12" s="35" t="s">
        <v>213</v>
      </c>
      <c r="W12" s="35" t="s">
        <v>213</v>
      </c>
      <c r="X12" s="35" t="s">
        <v>213</v>
      </c>
      <c r="Y12" s="36" t="s">
        <v>213</v>
      </c>
      <c r="Z12" s="33" t="s">
        <v>213</v>
      </c>
      <c r="AA12" s="33" t="s">
        <v>213</v>
      </c>
      <c r="AB12" s="17" t="s">
        <v>213</v>
      </c>
      <c r="AC12" s="32" t="s">
        <v>245</v>
      </c>
      <c r="AD12" s="32" t="s">
        <v>213</v>
      </c>
    </row>
    <row r="13" spans="1:30" ht="34.5" customHeight="1">
      <c r="A13" s="31"/>
      <c r="B13" s="102"/>
      <c r="C13" s="41"/>
      <c r="D13" s="32" t="s">
        <v>217</v>
      </c>
      <c r="E13" s="34" t="s">
        <v>213</v>
      </c>
      <c r="F13" s="35" t="s">
        <v>213</v>
      </c>
      <c r="G13" s="92" t="s">
        <v>213</v>
      </c>
      <c r="H13" s="34" t="s">
        <v>213</v>
      </c>
      <c r="I13" s="35" t="s">
        <v>213</v>
      </c>
      <c r="J13" s="36" t="s">
        <v>213</v>
      </c>
      <c r="K13" s="34" t="s">
        <v>213</v>
      </c>
      <c r="L13" s="35" t="s">
        <v>213</v>
      </c>
      <c r="M13" s="36" t="s">
        <v>213</v>
      </c>
      <c r="N13" s="93" t="s">
        <v>213</v>
      </c>
      <c r="O13" s="35" t="s">
        <v>213</v>
      </c>
      <c r="P13" s="35" t="s">
        <v>213</v>
      </c>
      <c r="Q13" s="35" t="s">
        <v>213</v>
      </c>
      <c r="R13" s="35" t="s">
        <v>213</v>
      </c>
      <c r="S13" s="35" t="s">
        <v>213</v>
      </c>
      <c r="T13" s="35" t="s">
        <v>213</v>
      </c>
      <c r="U13" s="35" t="s">
        <v>213</v>
      </c>
      <c r="V13" s="35" t="s">
        <v>213</v>
      </c>
      <c r="W13" s="35" t="s">
        <v>213</v>
      </c>
      <c r="X13" s="35" t="s">
        <v>213</v>
      </c>
      <c r="Y13" s="36" t="s">
        <v>213</v>
      </c>
      <c r="Z13" s="33" t="s">
        <v>213</v>
      </c>
      <c r="AA13" s="33" t="s">
        <v>213</v>
      </c>
      <c r="AB13" s="17" t="s">
        <v>213</v>
      </c>
      <c r="AC13" s="32" t="s">
        <v>246</v>
      </c>
      <c r="AD13" s="32" t="s">
        <v>213</v>
      </c>
    </row>
    <row r="14" spans="1:30" ht="34.5" customHeight="1">
      <c r="A14" s="31" t="s">
        <v>57</v>
      </c>
      <c r="B14" s="102" t="s">
        <v>96</v>
      </c>
      <c r="C14" s="41"/>
      <c r="D14" s="32" t="s">
        <v>250</v>
      </c>
      <c r="E14" s="34">
        <v>44</v>
      </c>
      <c r="F14" s="35">
        <v>84</v>
      </c>
      <c r="G14" s="92">
        <v>78</v>
      </c>
      <c r="H14" s="34">
        <v>16</v>
      </c>
      <c r="I14" s="35">
        <v>11</v>
      </c>
      <c r="J14" s="36">
        <v>27</v>
      </c>
      <c r="K14" s="34">
        <v>61</v>
      </c>
      <c r="L14" s="35">
        <v>31</v>
      </c>
      <c r="M14" s="36">
        <v>92</v>
      </c>
      <c r="N14" s="93">
        <v>39</v>
      </c>
      <c r="O14" s="35">
        <v>11</v>
      </c>
      <c r="P14" s="35">
        <v>53</v>
      </c>
      <c r="Q14" s="35">
        <v>34</v>
      </c>
      <c r="R14" s="35">
        <v>66</v>
      </c>
      <c r="S14" s="35">
        <v>43</v>
      </c>
      <c r="T14" s="35">
        <v>110</v>
      </c>
      <c r="U14" s="35">
        <v>170</v>
      </c>
      <c r="V14" s="35">
        <v>38</v>
      </c>
      <c r="W14" s="35">
        <v>45</v>
      </c>
      <c r="X14" s="35">
        <v>62</v>
      </c>
      <c r="Y14" s="36" t="s">
        <v>54</v>
      </c>
      <c r="Z14" s="33">
        <v>990</v>
      </c>
      <c r="AA14" s="33">
        <v>17</v>
      </c>
      <c r="AB14" s="129">
        <v>44985</v>
      </c>
      <c r="AC14" s="32" t="s">
        <v>213</v>
      </c>
      <c r="AD14" s="32" t="s">
        <v>213</v>
      </c>
    </row>
    <row r="15" spans="1:30" ht="34.5" customHeight="1">
      <c r="A15" s="31"/>
      <c r="B15" s="102"/>
      <c r="C15" s="41"/>
      <c r="D15" s="32" t="s">
        <v>251</v>
      </c>
      <c r="E15" s="34">
        <v>44</v>
      </c>
      <c r="F15" s="35">
        <v>84</v>
      </c>
      <c r="G15" s="92">
        <v>78</v>
      </c>
      <c r="H15" s="34">
        <v>16</v>
      </c>
      <c r="I15" s="35">
        <v>11</v>
      </c>
      <c r="J15" s="36">
        <v>27</v>
      </c>
      <c r="K15" s="34">
        <v>61</v>
      </c>
      <c r="L15" s="35">
        <v>31</v>
      </c>
      <c r="M15" s="36">
        <v>92</v>
      </c>
      <c r="N15" s="93">
        <v>39</v>
      </c>
      <c r="O15" s="35">
        <v>11</v>
      </c>
      <c r="P15" s="35">
        <v>53</v>
      </c>
      <c r="Q15" s="35">
        <v>34</v>
      </c>
      <c r="R15" s="35">
        <v>66</v>
      </c>
      <c r="S15" s="35">
        <v>43</v>
      </c>
      <c r="T15" s="35">
        <v>110</v>
      </c>
      <c r="U15" s="35">
        <v>170</v>
      </c>
      <c r="V15" s="35">
        <v>38</v>
      </c>
      <c r="W15" s="35">
        <v>45</v>
      </c>
      <c r="X15" s="35">
        <v>62</v>
      </c>
      <c r="Y15" s="36" t="s">
        <v>54</v>
      </c>
      <c r="Z15" s="33">
        <v>990</v>
      </c>
      <c r="AA15" s="33">
        <v>17</v>
      </c>
      <c r="AB15" s="17" t="s">
        <v>213</v>
      </c>
      <c r="AC15" s="32" t="s">
        <v>215</v>
      </c>
      <c r="AD15" s="32" t="s">
        <v>213</v>
      </c>
    </row>
    <row r="16" spans="1:30" ht="34.5" customHeight="1">
      <c r="A16" s="31"/>
      <c r="B16" s="102"/>
      <c r="C16" s="41"/>
      <c r="D16" s="32" t="s">
        <v>251</v>
      </c>
      <c r="E16" s="34" t="s">
        <v>213</v>
      </c>
      <c r="F16" s="35" t="s">
        <v>213</v>
      </c>
      <c r="G16" s="92" t="s">
        <v>213</v>
      </c>
      <c r="H16" s="34" t="s">
        <v>213</v>
      </c>
      <c r="I16" s="35" t="s">
        <v>213</v>
      </c>
      <c r="J16" s="36" t="s">
        <v>213</v>
      </c>
      <c r="K16" s="34" t="s">
        <v>213</v>
      </c>
      <c r="L16" s="35" t="s">
        <v>213</v>
      </c>
      <c r="M16" s="36" t="s">
        <v>213</v>
      </c>
      <c r="N16" s="93" t="s">
        <v>213</v>
      </c>
      <c r="O16" s="35" t="s">
        <v>213</v>
      </c>
      <c r="P16" s="35" t="s">
        <v>213</v>
      </c>
      <c r="Q16" s="35" t="s">
        <v>213</v>
      </c>
      <c r="R16" s="35" t="s">
        <v>213</v>
      </c>
      <c r="S16" s="35" t="s">
        <v>213</v>
      </c>
      <c r="T16" s="35" t="s">
        <v>213</v>
      </c>
      <c r="U16" s="35" t="s">
        <v>213</v>
      </c>
      <c r="V16" s="35" t="s">
        <v>213</v>
      </c>
      <c r="W16" s="35" t="s">
        <v>213</v>
      </c>
      <c r="X16" s="35" t="s">
        <v>213</v>
      </c>
      <c r="Y16" s="36" t="s">
        <v>213</v>
      </c>
      <c r="Z16" s="33" t="s">
        <v>213</v>
      </c>
      <c r="AA16" s="33" t="s">
        <v>213</v>
      </c>
      <c r="AB16" s="17" t="s">
        <v>213</v>
      </c>
      <c r="AC16" s="32" t="s">
        <v>214</v>
      </c>
      <c r="AD16" s="32" t="s">
        <v>213</v>
      </c>
    </row>
    <row r="17" spans="1:30" ht="34.5" customHeight="1">
      <c r="A17" s="31"/>
      <c r="B17" s="102"/>
      <c r="C17" s="41"/>
      <c r="D17" s="32" t="s">
        <v>251</v>
      </c>
      <c r="E17" s="34" t="s">
        <v>213</v>
      </c>
      <c r="F17" s="35" t="s">
        <v>213</v>
      </c>
      <c r="G17" s="92" t="s">
        <v>213</v>
      </c>
      <c r="H17" s="34" t="s">
        <v>213</v>
      </c>
      <c r="I17" s="35" t="s">
        <v>213</v>
      </c>
      <c r="J17" s="36" t="s">
        <v>213</v>
      </c>
      <c r="K17" s="34" t="s">
        <v>213</v>
      </c>
      <c r="L17" s="35" t="s">
        <v>213</v>
      </c>
      <c r="M17" s="36" t="s">
        <v>213</v>
      </c>
      <c r="N17" s="93" t="s">
        <v>213</v>
      </c>
      <c r="O17" s="35" t="s">
        <v>213</v>
      </c>
      <c r="P17" s="35" t="s">
        <v>213</v>
      </c>
      <c r="Q17" s="35" t="s">
        <v>213</v>
      </c>
      <c r="R17" s="35" t="s">
        <v>213</v>
      </c>
      <c r="S17" s="35" t="s">
        <v>213</v>
      </c>
      <c r="T17" s="35" t="s">
        <v>213</v>
      </c>
      <c r="U17" s="35" t="s">
        <v>213</v>
      </c>
      <c r="V17" s="35" t="s">
        <v>213</v>
      </c>
      <c r="W17" s="35" t="s">
        <v>213</v>
      </c>
      <c r="X17" s="35" t="s">
        <v>213</v>
      </c>
      <c r="Y17" s="36" t="s">
        <v>213</v>
      </c>
      <c r="Z17" s="33" t="s">
        <v>213</v>
      </c>
      <c r="AA17" s="33" t="s">
        <v>213</v>
      </c>
      <c r="AB17" s="17" t="s">
        <v>213</v>
      </c>
      <c r="AC17" s="32" t="s">
        <v>216</v>
      </c>
      <c r="AD17" s="32" t="s">
        <v>213</v>
      </c>
    </row>
    <row r="18" spans="1:30" ht="34.5" customHeight="1">
      <c r="A18" s="31"/>
      <c r="B18" s="102"/>
      <c r="C18" s="41"/>
      <c r="D18" s="32" t="s">
        <v>251</v>
      </c>
      <c r="E18" s="34" t="s">
        <v>213</v>
      </c>
      <c r="F18" s="35" t="s">
        <v>213</v>
      </c>
      <c r="G18" s="92" t="s">
        <v>213</v>
      </c>
      <c r="H18" s="34" t="s">
        <v>213</v>
      </c>
      <c r="I18" s="35" t="s">
        <v>213</v>
      </c>
      <c r="J18" s="36" t="s">
        <v>213</v>
      </c>
      <c r="K18" s="34" t="s">
        <v>213</v>
      </c>
      <c r="L18" s="35" t="s">
        <v>213</v>
      </c>
      <c r="M18" s="36" t="s">
        <v>213</v>
      </c>
      <c r="N18" s="93" t="s">
        <v>213</v>
      </c>
      <c r="O18" s="35" t="s">
        <v>213</v>
      </c>
      <c r="P18" s="35" t="s">
        <v>213</v>
      </c>
      <c r="Q18" s="35" t="s">
        <v>213</v>
      </c>
      <c r="R18" s="35" t="s">
        <v>213</v>
      </c>
      <c r="S18" s="35" t="s">
        <v>213</v>
      </c>
      <c r="T18" s="35" t="s">
        <v>213</v>
      </c>
      <c r="U18" s="35" t="s">
        <v>213</v>
      </c>
      <c r="V18" s="35" t="s">
        <v>213</v>
      </c>
      <c r="W18" s="35" t="s">
        <v>213</v>
      </c>
      <c r="X18" s="35" t="s">
        <v>213</v>
      </c>
      <c r="Y18" s="36" t="s">
        <v>213</v>
      </c>
      <c r="Z18" s="33" t="s">
        <v>213</v>
      </c>
      <c r="AA18" s="33" t="s">
        <v>213</v>
      </c>
      <c r="AB18" s="17" t="s">
        <v>213</v>
      </c>
      <c r="AC18" s="32" t="s">
        <v>245</v>
      </c>
      <c r="AD18" s="32" t="s">
        <v>213</v>
      </c>
    </row>
    <row r="19" spans="1:30" ht="34.5" customHeight="1">
      <c r="A19" s="31"/>
      <c r="B19" s="102"/>
      <c r="C19" s="41"/>
      <c r="D19" s="32" t="s">
        <v>251</v>
      </c>
      <c r="E19" s="34" t="s">
        <v>213</v>
      </c>
      <c r="F19" s="35" t="s">
        <v>213</v>
      </c>
      <c r="G19" s="92" t="s">
        <v>213</v>
      </c>
      <c r="H19" s="34" t="s">
        <v>213</v>
      </c>
      <c r="I19" s="35" t="s">
        <v>213</v>
      </c>
      <c r="J19" s="36" t="s">
        <v>213</v>
      </c>
      <c r="K19" s="34" t="s">
        <v>213</v>
      </c>
      <c r="L19" s="35" t="s">
        <v>213</v>
      </c>
      <c r="M19" s="36" t="s">
        <v>213</v>
      </c>
      <c r="N19" s="93" t="s">
        <v>213</v>
      </c>
      <c r="O19" s="35" t="s">
        <v>213</v>
      </c>
      <c r="P19" s="35" t="s">
        <v>213</v>
      </c>
      <c r="Q19" s="35" t="s">
        <v>213</v>
      </c>
      <c r="R19" s="35" t="s">
        <v>213</v>
      </c>
      <c r="S19" s="35" t="s">
        <v>213</v>
      </c>
      <c r="T19" s="35" t="s">
        <v>213</v>
      </c>
      <c r="U19" s="35" t="s">
        <v>213</v>
      </c>
      <c r="V19" s="35" t="s">
        <v>213</v>
      </c>
      <c r="W19" s="35" t="s">
        <v>213</v>
      </c>
      <c r="X19" s="35" t="s">
        <v>213</v>
      </c>
      <c r="Y19" s="36" t="s">
        <v>213</v>
      </c>
      <c r="Z19" s="33" t="s">
        <v>213</v>
      </c>
      <c r="AA19" s="33" t="s">
        <v>213</v>
      </c>
      <c r="AB19" s="17" t="s">
        <v>213</v>
      </c>
      <c r="AC19" s="32" t="s">
        <v>246</v>
      </c>
      <c r="AD19" s="32" t="s">
        <v>213</v>
      </c>
    </row>
    <row r="20" spans="1:30" ht="34.5" customHeight="1">
      <c r="A20" s="31" t="s">
        <v>59</v>
      </c>
      <c r="B20" s="102" t="s">
        <v>64</v>
      </c>
      <c r="C20" s="41"/>
      <c r="D20" s="32" t="s">
        <v>65</v>
      </c>
      <c r="E20" s="34">
        <v>40</v>
      </c>
      <c r="F20" s="35">
        <v>58</v>
      </c>
      <c r="G20" s="92">
        <v>43</v>
      </c>
      <c r="H20" s="34">
        <v>10</v>
      </c>
      <c r="I20" s="35">
        <v>12</v>
      </c>
      <c r="J20" s="36">
        <v>22</v>
      </c>
      <c r="K20" s="34">
        <v>49</v>
      </c>
      <c r="L20" s="35">
        <v>27</v>
      </c>
      <c r="M20" s="36">
        <v>76</v>
      </c>
      <c r="N20" s="93">
        <v>38</v>
      </c>
      <c r="O20" s="35">
        <v>13</v>
      </c>
      <c r="P20" s="35">
        <v>49</v>
      </c>
      <c r="Q20" s="35">
        <v>28</v>
      </c>
      <c r="R20" s="35">
        <v>56</v>
      </c>
      <c r="S20" s="35">
        <v>40</v>
      </c>
      <c r="T20" s="35">
        <v>240</v>
      </c>
      <c r="U20" s="35">
        <v>91</v>
      </c>
      <c r="V20" s="35">
        <v>30</v>
      </c>
      <c r="W20" s="35">
        <v>36</v>
      </c>
      <c r="X20" s="35">
        <v>50</v>
      </c>
      <c r="Y20" s="36" t="s">
        <v>54</v>
      </c>
      <c r="Z20" s="33">
        <v>910</v>
      </c>
      <c r="AA20" s="33">
        <v>40</v>
      </c>
      <c r="AB20" s="129">
        <v>44985</v>
      </c>
      <c r="AC20" s="32" t="s">
        <v>213</v>
      </c>
      <c r="AD20" s="32" t="s">
        <v>66</v>
      </c>
    </row>
    <row r="21" spans="1:30" ht="34.5" customHeight="1">
      <c r="A21" s="31"/>
      <c r="B21" s="102"/>
      <c r="C21" s="41"/>
      <c r="D21" s="32" t="s">
        <v>252</v>
      </c>
      <c r="E21" s="34" t="s">
        <v>213</v>
      </c>
      <c r="F21" s="35" t="s">
        <v>213</v>
      </c>
      <c r="G21" s="92" t="s">
        <v>213</v>
      </c>
      <c r="H21" s="34" t="s">
        <v>213</v>
      </c>
      <c r="I21" s="35" t="s">
        <v>213</v>
      </c>
      <c r="J21" s="36" t="s">
        <v>213</v>
      </c>
      <c r="K21" s="34" t="s">
        <v>213</v>
      </c>
      <c r="L21" s="35" t="s">
        <v>213</v>
      </c>
      <c r="M21" s="36" t="s">
        <v>213</v>
      </c>
      <c r="N21" s="93" t="s">
        <v>213</v>
      </c>
      <c r="O21" s="35" t="s">
        <v>213</v>
      </c>
      <c r="P21" s="35" t="s">
        <v>213</v>
      </c>
      <c r="Q21" s="35" t="s">
        <v>213</v>
      </c>
      <c r="R21" s="35" t="s">
        <v>213</v>
      </c>
      <c r="S21" s="35" t="s">
        <v>213</v>
      </c>
      <c r="T21" s="35" t="s">
        <v>213</v>
      </c>
      <c r="U21" s="35" t="s">
        <v>213</v>
      </c>
      <c r="V21" s="35" t="s">
        <v>213</v>
      </c>
      <c r="W21" s="35" t="s">
        <v>213</v>
      </c>
      <c r="X21" s="35" t="s">
        <v>213</v>
      </c>
      <c r="Y21" s="36" t="s">
        <v>213</v>
      </c>
      <c r="Z21" s="33" t="s">
        <v>213</v>
      </c>
      <c r="AA21" s="33" t="s">
        <v>213</v>
      </c>
      <c r="AB21" s="17" t="s">
        <v>213</v>
      </c>
      <c r="AC21" s="32" t="s">
        <v>215</v>
      </c>
      <c r="AD21" s="32" t="s">
        <v>213</v>
      </c>
    </row>
    <row r="22" spans="1:30" ht="34.5" customHeight="1">
      <c r="A22" s="31"/>
      <c r="B22" s="102"/>
      <c r="C22" s="41"/>
      <c r="D22" s="32" t="s">
        <v>252</v>
      </c>
      <c r="E22" s="34">
        <v>40</v>
      </c>
      <c r="F22" s="35">
        <v>58</v>
      </c>
      <c r="G22" s="92">
        <v>43</v>
      </c>
      <c r="H22" s="34">
        <v>10</v>
      </c>
      <c r="I22" s="35">
        <v>12</v>
      </c>
      <c r="J22" s="36">
        <v>22</v>
      </c>
      <c r="K22" s="34">
        <v>49</v>
      </c>
      <c r="L22" s="35">
        <v>27</v>
      </c>
      <c r="M22" s="36">
        <v>76</v>
      </c>
      <c r="N22" s="93">
        <v>38</v>
      </c>
      <c r="O22" s="35">
        <v>13</v>
      </c>
      <c r="P22" s="35">
        <v>49</v>
      </c>
      <c r="Q22" s="35">
        <v>28</v>
      </c>
      <c r="R22" s="35">
        <v>56</v>
      </c>
      <c r="S22" s="35">
        <v>40</v>
      </c>
      <c r="T22" s="35">
        <v>240</v>
      </c>
      <c r="U22" s="35">
        <v>91</v>
      </c>
      <c r="V22" s="35">
        <v>30</v>
      </c>
      <c r="W22" s="35">
        <v>36</v>
      </c>
      <c r="X22" s="35">
        <v>50</v>
      </c>
      <c r="Y22" s="36" t="s">
        <v>213</v>
      </c>
      <c r="Z22" s="33">
        <v>910</v>
      </c>
      <c r="AA22" s="33">
        <v>40</v>
      </c>
      <c r="AB22" s="17" t="s">
        <v>213</v>
      </c>
      <c r="AC22" s="32" t="s">
        <v>214</v>
      </c>
      <c r="AD22" s="32" t="s">
        <v>213</v>
      </c>
    </row>
    <row r="23" spans="1:30" ht="34.5" customHeight="1">
      <c r="A23" s="31"/>
      <c r="B23" s="102"/>
      <c r="C23" s="41"/>
      <c r="D23" s="32" t="s">
        <v>252</v>
      </c>
      <c r="E23" s="34" t="s">
        <v>213</v>
      </c>
      <c r="F23" s="35" t="s">
        <v>213</v>
      </c>
      <c r="G23" s="92" t="s">
        <v>213</v>
      </c>
      <c r="H23" s="34" t="s">
        <v>213</v>
      </c>
      <c r="I23" s="35" t="s">
        <v>213</v>
      </c>
      <c r="J23" s="36" t="s">
        <v>213</v>
      </c>
      <c r="K23" s="34" t="s">
        <v>213</v>
      </c>
      <c r="L23" s="35" t="s">
        <v>213</v>
      </c>
      <c r="M23" s="36" t="s">
        <v>213</v>
      </c>
      <c r="N23" s="93" t="s">
        <v>213</v>
      </c>
      <c r="O23" s="35" t="s">
        <v>213</v>
      </c>
      <c r="P23" s="35" t="s">
        <v>213</v>
      </c>
      <c r="Q23" s="35" t="s">
        <v>213</v>
      </c>
      <c r="R23" s="35" t="s">
        <v>213</v>
      </c>
      <c r="S23" s="35" t="s">
        <v>213</v>
      </c>
      <c r="T23" s="35" t="s">
        <v>213</v>
      </c>
      <c r="U23" s="35" t="s">
        <v>213</v>
      </c>
      <c r="V23" s="35" t="s">
        <v>213</v>
      </c>
      <c r="W23" s="35" t="s">
        <v>213</v>
      </c>
      <c r="X23" s="35" t="s">
        <v>213</v>
      </c>
      <c r="Y23" s="36" t="s">
        <v>213</v>
      </c>
      <c r="Z23" s="33" t="s">
        <v>213</v>
      </c>
      <c r="AA23" s="33" t="s">
        <v>213</v>
      </c>
      <c r="AB23" s="17" t="s">
        <v>213</v>
      </c>
      <c r="AC23" s="32" t="s">
        <v>216</v>
      </c>
      <c r="AD23" s="32" t="s">
        <v>213</v>
      </c>
    </row>
    <row r="24" spans="1:30" ht="34.5" customHeight="1">
      <c r="A24" s="31"/>
      <c r="B24" s="102"/>
      <c r="C24" s="41"/>
      <c r="D24" s="32" t="s">
        <v>252</v>
      </c>
      <c r="E24" s="34" t="s">
        <v>213</v>
      </c>
      <c r="F24" s="35" t="s">
        <v>213</v>
      </c>
      <c r="G24" s="92" t="s">
        <v>213</v>
      </c>
      <c r="H24" s="34" t="s">
        <v>213</v>
      </c>
      <c r="I24" s="35" t="s">
        <v>213</v>
      </c>
      <c r="J24" s="36" t="s">
        <v>213</v>
      </c>
      <c r="K24" s="34" t="s">
        <v>213</v>
      </c>
      <c r="L24" s="35" t="s">
        <v>213</v>
      </c>
      <c r="M24" s="36" t="s">
        <v>213</v>
      </c>
      <c r="N24" s="93" t="s">
        <v>213</v>
      </c>
      <c r="O24" s="35" t="s">
        <v>213</v>
      </c>
      <c r="P24" s="35" t="s">
        <v>213</v>
      </c>
      <c r="Q24" s="35" t="s">
        <v>213</v>
      </c>
      <c r="R24" s="35" t="s">
        <v>213</v>
      </c>
      <c r="S24" s="35" t="s">
        <v>213</v>
      </c>
      <c r="T24" s="35" t="s">
        <v>213</v>
      </c>
      <c r="U24" s="35" t="s">
        <v>213</v>
      </c>
      <c r="V24" s="35" t="s">
        <v>213</v>
      </c>
      <c r="W24" s="35" t="s">
        <v>213</v>
      </c>
      <c r="X24" s="35" t="s">
        <v>213</v>
      </c>
      <c r="Y24" s="36" t="s">
        <v>213</v>
      </c>
      <c r="Z24" s="33" t="s">
        <v>213</v>
      </c>
      <c r="AA24" s="33" t="s">
        <v>213</v>
      </c>
      <c r="AB24" s="17" t="s">
        <v>213</v>
      </c>
      <c r="AC24" s="32" t="s">
        <v>245</v>
      </c>
      <c r="AD24" s="32" t="s">
        <v>213</v>
      </c>
    </row>
    <row r="25" spans="1:30" ht="34.5" customHeight="1">
      <c r="A25" s="31"/>
      <c r="B25" s="102"/>
      <c r="C25" s="41"/>
      <c r="D25" s="32" t="s">
        <v>252</v>
      </c>
      <c r="E25" s="34" t="s">
        <v>213</v>
      </c>
      <c r="F25" s="35" t="s">
        <v>213</v>
      </c>
      <c r="G25" s="92" t="s">
        <v>213</v>
      </c>
      <c r="H25" s="34" t="s">
        <v>213</v>
      </c>
      <c r="I25" s="35" t="s">
        <v>213</v>
      </c>
      <c r="J25" s="36" t="s">
        <v>213</v>
      </c>
      <c r="K25" s="34" t="s">
        <v>213</v>
      </c>
      <c r="L25" s="35" t="s">
        <v>213</v>
      </c>
      <c r="M25" s="36" t="s">
        <v>213</v>
      </c>
      <c r="N25" s="93" t="s">
        <v>213</v>
      </c>
      <c r="O25" s="35" t="s">
        <v>213</v>
      </c>
      <c r="P25" s="35" t="s">
        <v>213</v>
      </c>
      <c r="Q25" s="35" t="s">
        <v>213</v>
      </c>
      <c r="R25" s="35" t="s">
        <v>213</v>
      </c>
      <c r="S25" s="35" t="s">
        <v>213</v>
      </c>
      <c r="T25" s="35" t="s">
        <v>213</v>
      </c>
      <c r="U25" s="35" t="s">
        <v>213</v>
      </c>
      <c r="V25" s="35" t="s">
        <v>213</v>
      </c>
      <c r="W25" s="35" t="s">
        <v>213</v>
      </c>
      <c r="X25" s="35" t="s">
        <v>213</v>
      </c>
      <c r="Y25" s="36" t="s">
        <v>213</v>
      </c>
      <c r="Z25" s="33" t="s">
        <v>213</v>
      </c>
      <c r="AA25" s="33" t="s">
        <v>213</v>
      </c>
      <c r="AB25" s="17" t="s">
        <v>213</v>
      </c>
      <c r="AC25" s="32" t="s">
        <v>246</v>
      </c>
      <c r="AD25" s="32" t="s">
        <v>213</v>
      </c>
    </row>
    <row r="26" spans="1:30" ht="34.5" customHeight="1">
      <c r="A26" s="31" t="s">
        <v>59</v>
      </c>
      <c r="B26" s="102" t="s">
        <v>67</v>
      </c>
      <c r="C26" s="41"/>
      <c r="D26" s="32" t="s">
        <v>68</v>
      </c>
      <c r="E26" s="34">
        <v>38</v>
      </c>
      <c r="F26" s="35">
        <v>42</v>
      </c>
      <c r="G26" s="92">
        <v>47</v>
      </c>
      <c r="H26" s="34">
        <v>7.4</v>
      </c>
      <c r="I26" s="35">
        <v>3.9</v>
      </c>
      <c r="J26" s="36">
        <v>11</v>
      </c>
      <c r="K26" s="34">
        <v>50</v>
      </c>
      <c r="L26" s="35">
        <v>22</v>
      </c>
      <c r="M26" s="36">
        <v>73</v>
      </c>
      <c r="N26" s="93">
        <v>27</v>
      </c>
      <c r="O26" s="35">
        <v>10</v>
      </c>
      <c r="P26" s="35">
        <v>51</v>
      </c>
      <c r="Q26" s="35">
        <v>30</v>
      </c>
      <c r="R26" s="35">
        <v>72</v>
      </c>
      <c r="S26" s="35">
        <v>18</v>
      </c>
      <c r="T26" s="35">
        <v>270</v>
      </c>
      <c r="U26" s="35">
        <v>39</v>
      </c>
      <c r="V26" s="35">
        <v>14</v>
      </c>
      <c r="W26" s="35">
        <v>19</v>
      </c>
      <c r="X26" s="35">
        <v>30</v>
      </c>
      <c r="Y26" s="36" t="s">
        <v>54</v>
      </c>
      <c r="Z26" s="33">
        <v>790</v>
      </c>
      <c r="AA26" s="33">
        <v>44</v>
      </c>
      <c r="AB26" s="129">
        <v>44985</v>
      </c>
      <c r="AC26" s="32" t="s">
        <v>213</v>
      </c>
      <c r="AD26" s="32" t="s">
        <v>66</v>
      </c>
    </row>
    <row r="27" spans="1:30" ht="34.5" customHeight="1">
      <c r="A27" s="31"/>
      <c r="B27" s="102"/>
      <c r="C27" s="41"/>
      <c r="D27" s="32" t="s">
        <v>253</v>
      </c>
      <c r="E27" s="34" t="s">
        <v>213</v>
      </c>
      <c r="F27" s="35" t="s">
        <v>213</v>
      </c>
      <c r="G27" s="92" t="s">
        <v>213</v>
      </c>
      <c r="H27" s="34" t="s">
        <v>213</v>
      </c>
      <c r="I27" s="35" t="s">
        <v>213</v>
      </c>
      <c r="J27" s="36" t="s">
        <v>213</v>
      </c>
      <c r="K27" s="34" t="s">
        <v>213</v>
      </c>
      <c r="L27" s="35" t="s">
        <v>213</v>
      </c>
      <c r="M27" s="36" t="s">
        <v>213</v>
      </c>
      <c r="N27" s="93" t="s">
        <v>213</v>
      </c>
      <c r="O27" s="35" t="s">
        <v>213</v>
      </c>
      <c r="P27" s="35" t="s">
        <v>213</v>
      </c>
      <c r="Q27" s="35" t="s">
        <v>213</v>
      </c>
      <c r="R27" s="35" t="s">
        <v>213</v>
      </c>
      <c r="S27" s="35" t="s">
        <v>213</v>
      </c>
      <c r="T27" s="35" t="s">
        <v>213</v>
      </c>
      <c r="U27" s="35" t="s">
        <v>213</v>
      </c>
      <c r="V27" s="35" t="s">
        <v>213</v>
      </c>
      <c r="W27" s="35" t="s">
        <v>213</v>
      </c>
      <c r="X27" s="35" t="s">
        <v>213</v>
      </c>
      <c r="Y27" s="36" t="s">
        <v>213</v>
      </c>
      <c r="Z27" s="33" t="s">
        <v>213</v>
      </c>
      <c r="AA27" s="33" t="s">
        <v>213</v>
      </c>
      <c r="AB27" s="17" t="s">
        <v>213</v>
      </c>
      <c r="AC27" s="32" t="s">
        <v>215</v>
      </c>
      <c r="AD27" s="32" t="s">
        <v>213</v>
      </c>
    </row>
    <row r="28" spans="1:30" ht="34.5" customHeight="1">
      <c r="A28" s="31"/>
      <c r="B28" s="102"/>
      <c r="C28" s="41"/>
      <c r="D28" s="32" t="s">
        <v>253</v>
      </c>
      <c r="E28" s="34">
        <v>38</v>
      </c>
      <c r="F28" s="35">
        <v>42</v>
      </c>
      <c r="G28" s="92">
        <v>47</v>
      </c>
      <c r="H28" s="34">
        <v>7.4</v>
      </c>
      <c r="I28" s="35">
        <v>3.9</v>
      </c>
      <c r="J28" s="36">
        <v>11</v>
      </c>
      <c r="K28" s="34">
        <v>50</v>
      </c>
      <c r="L28" s="35">
        <v>22</v>
      </c>
      <c r="M28" s="36">
        <v>73</v>
      </c>
      <c r="N28" s="93">
        <v>27</v>
      </c>
      <c r="O28" s="35">
        <v>10</v>
      </c>
      <c r="P28" s="35">
        <v>51</v>
      </c>
      <c r="Q28" s="35">
        <v>30</v>
      </c>
      <c r="R28" s="35">
        <v>72</v>
      </c>
      <c r="S28" s="35">
        <v>18</v>
      </c>
      <c r="T28" s="35">
        <v>270</v>
      </c>
      <c r="U28" s="35">
        <v>39</v>
      </c>
      <c r="V28" s="35">
        <v>14</v>
      </c>
      <c r="W28" s="35">
        <v>19</v>
      </c>
      <c r="X28" s="35">
        <v>30</v>
      </c>
      <c r="Y28" s="36" t="s">
        <v>213</v>
      </c>
      <c r="Z28" s="33">
        <v>790</v>
      </c>
      <c r="AA28" s="33">
        <v>44</v>
      </c>
      <c r="AB28" s="17" t="s">
        <v>213</v>
      </c>
      <c r="AC28" s="32" t="s">
        <v>214</v>
      </c>
      <c r="AD28" s="32" t="s">
        <v>213</v>
      </c>
    </row>
    <row r="29" spans="1:30" ht="34.5" customHeight="1">
      <c r="A29" s="31"/>
      <c r="B29" s="102"/>
      <c r="C29" s="41"/>
      <c r="D29" s="32" t="s">
        <v>253</v>
      </c>
      <c r="E29" s="34" t="s">
        <v>213</v>
      </c>
      <c r="F29" s="35" t="s">
        <v>213</v>
      </c>
      <c r="G29" s="92" t="s">
        <v>213</v>
      </c>
      <c r="H29" s="34" t="s">
        <v>213</v>
      </c>
      <c r="I29" s="35" t="s">
        <v>213</v>
      </c>
      <c r="J29" s="36" t="s">
        <v>213</v>
      </c>
      <c r="K29" s="34" t="s">
        <v>213</v>
      </c>
      <c r="L29" s="35" t="s">
        <v>213</v>
      </c>
      <c r="M29" s="36" t="s">
        <v>213</v>
      </c>
      <c r="N29" s="93" t="s">
        <v>213</v>
      </c>
      <c r="O29" s="35" t="s">
        <v>213</v>
      </c>
      <c r="P29" s="35" t="s">
        <v>213</v>
      </c>
      <c r="Q29" s="35" t="s">
        <v>213</v>
      </c>
      <c r="R29" s="35" t="s">
        <v>213</v>
      </c>
      <c r="S29" s="35" t="s">
        <v>213</v>
      </c>
      <c r="T29" s="35" t="s">
        <v>213</v>
      </c>
      <c r="U29" s="35" t="s">
        <v>213</v>
      </c>
      <c r="V29" s="35" t="s">
        <v>213</v>
      </c>
      <c r="W29" s="35" t="s">
        <v>213</v>
      </c>
      <c r="X29" s="35" t="s">
        <v>213</v>
      </c>
      <c r="Y29" s="36" t="s">
        <v>213</v>
      </c>
      <c r="Z29" s="33" t="s">
        <v>213</v>
      </c>
      <c r="AA29" s="33" t="s">
        <v>213</v>
      </c>
      <c r="AB29" s="17" t="s">
        <v>213</v>
      </c>
      <c r="AC29" s="32" t="s">
        <v>216</v>
      </c>
      <c r="AD29" s="32" t="s">
        <v>213</v>
      </c>
    </row>
    <row r="30" spans="1:30" ht="34.5" customHeight="1">
      <c r="A30" s="31"/>
      <c r="B30" s="102"/>
      <c r="C30" s="41"/>
      <c r="D30" s="32" t="s">
        <v>253</v>
      </c>
      <c r="E30" s="34" t="s">
        <v>213</v>
      </c>
      <c r="F30" s="35" t="s">
        <v>213</v>
      </c>
      <c r="G30" s="92" t="s">
        <v>213</v>
      </c>
      <c r="H30" s="34" t="s">
        <v>213</v>
      </c>
      <c r="I30" s="35" t="s">
        <v>213</v>
      </c>
      <c r="J30" s="36" t="s">
        <v>213</v>
      </c>
      <c r="K30" s="34" t="s">
        <v>213</v>
      </c>
      <c r="L30" s="35" t="s">
        <v>213</v>
      </c>
      <c r="M30" s="36" t="s">
        <v>213</v>
      </c>
      <c r="N30" s="93" t="s">
        <v>213</v>
      </c>
      <c r="O30" s="35" t="s">
        <v>213</v>
      </c>
      <c r="P30" s="35" t="s">
        <v>213</v>
      </c>
      <c r="Q30" s="35" t="s">
        <v>213</v>
      </c>
      <c r="R30" s="35" t="s">
        <v>213</v>
      </c>
      <c r="S30" s="35" t="s">
        <v>213</v>
      </c>
      <c r="T30" s="35" t="s">
        <v>213</v>
      </c>
      <c r="U30" s="35" t="s">
        <v>213</v>
      </c>
      <c r="V30" s="35" t="s">
        <v>213</v>
      </c>
      <c r="W30" s="35" t="s">
        <v>213</v>
      </c>
      <c r="X30" s="35" t="s">
        <v>213</v>
      </c>
      <c r="Y30" s="36" t="s">
        <v>213</v>
      </c>
      <c r="Z30" s="33" t="s">
        <v>213</v>
      </c>
      <c r="AA30" s="33" t="s">
        <v>213</v>
      </c>
      <c r="AB30" s="17" t="s">
        <v>213</v>
      </c>
      <c r="AC30" s="32" t="s">
        <v>245</v>
      </c>
      <c r="AD30" s="32" t="s">
        <v>213</v>
      </c>
    </row>
    <row r="31" spans="1:30" ht="34.5" customHeight="1">
      <c r="A31" s="31"/>
      <c r="B31" s="102"/>
      <c r="C31" s="41"/>
      <c r="D31" s="32" t="s">
        <v>253</v>
      </c>
      <c r="E31" s="34" t="s">
        <v>213</v>
      </c>
      <c r="F31" s="35" t="s">
        <v>213</v>
      </c>
      <c r="G31" s="92" t="s">
        <v>213</v>
      </c>
      <c r="H31" s="34" t="s">
        <v>213</v>
      </c>
      <c r="I31" s="35" t="s">
        <v>213</v>
      </c>
      <c r="J31" s="36" t="s">
        <v>213</v>
      </c>
      <c r="K31" s="34" t="s">
        <v>213</v>
      </c>
      <c r="L31" s="35" t="s">
        <v>213</v>
      </c>
      <c r="M31" s="36" t="s">
        <v>213</v>
      </c>
      <c r="N31" s="93" t="s">
        <v>213</v>
      </c>
      <c r="O31" s="35" t="s">
        <v>213</v>
      </c>
      <c r="P31" s="35" t="s">
        <v>213</v>
      </c>
      <c r="Q31" s="35" t="s">
        <v>213</v>
      </c>
      <c r="R31" s="35" t="s">
        <v>213</v>
      </c>
      <c r="S31" s="35" t="s">
        <v>213</v>
      </c>
      <c r="T31" s="35" t="s">
        <v>213</v>
      </c>
      <c r="U31" s="35" t="s">
        <v>213</v>
      </c>
      <c r="V31" s="35" t="s">
        <v>213</v>
      </c>
      <c r="W31" s="35" t="s">
        <v>213</v>
      </c>
      <c r="X31" s="35" t="s">
        <v>213</v>
      </c>
      <c r="Y31" s="36" t="s">
        <v>213</v>
      </c>
      <c r="Z31" s="33" t="s">
        <v>213</v>
      </c>
      <c r="AA31" s="33" t="s">
        <v>213</v>
      </c>
      <c r="AB31" s="17" t="s">
        <v>213</v>
      </c>
      <c r="AC31" s="32" t="s">
        <v>246</v>
      </c>
      <c r="AD31" s="32" t="s">
        <v>213</v>
      </c>
    </row>
    <row r="32" spans="1:30" ht="34.5" customHeight="1">
      <c r="A32" s="31" t="s">
        <v>72</v>
      </c>
      <c r="B32" s="102" t="s">
        <v>73</v>
      </c>
      <c r="C32" s="41"/>
      <c r="D32" s="32" t="s">
        <v>219</v>
      </c>
      <c r="E32" s="34">
        <v>36</v>
      </c>
      <c r="F32" s="35">
        <v>64</v>
      </c>
      <c r="G32" s="92">
        <v>36</v>
      </c>
      <c r="H32" s="34">
        <v>21</v>
      </c>
      <c r="I32" s="35">
        <v>24</v>
      </c>
      <c r="J32" s="36">
        <v>45</v>
      </c>
      <c r="K32" s="34">
        <v>41</v>
      </c>
      <c r="L32" s="35">
        <v>24</v>
      </c>
      <c r="M32" s="36">
        <v>65</v>
      </c>
      <c r="N32" s="93">
        <v>48</v>
      </c>
      <c r="O32" s="35">
        <v>13</v>
      </c>
      <c r="P32" s="35">
        <v>51</v>
      </c>
      <c r="Q32" s="35">
        <v>18</v>
      </c>
      <c r="R32" s="35">
        <v>38</v>
      </c>
      <c r="S32" s="35">
        <v>88</v>
      </c>
      <c r="T32" s="35">
        <v>89</v>
      </c>
      <c r="U32" s="35">
        <v>210</v>
      </c>
      <c r="V32" s="35">
        <v>46</v>
      </c>
      <c r="W32" s="35">
        <v>39</v>
      </c>
      <c r="X32" s="35">
        <v>46</v>
      </c>
      <c r="Y32" s="36" t="s">
        <v>54</v>
      </c>
      <c r="Z32" s="33">
        <v>930</v>
      </c>
      <c r="AA32" s="33">
        <v>22</v>
      </c>
      <c r="AB32" s="129">
        <v>44985</v>
      </c>
      <c r="AC32" s="32" t="s">
        <v>213</v>
      </c>
      <c r="AD32" s="32" t="s">
        <v>213</v>
      </c>
    </row>
    <row r="33" spans="1:30" ht="34.5" customHeight="1">
      <c r="A33" s="31"/>
      <c r="B33" s="102"/>
      <c r="C33" s="41"/>
      <c r="D33" s="32" t="s">
        <v>220</v>
      </c>
      <c r="E33" s="34">
        <v>36</v>
      </c>
      <c r="F33" s="35">
        <v>64</v>
      </c>
      <c r="G33" s="92">
        <v>36</v>
      </c>
      <c r="H33" s="34">
        <v>21</v>
      </c>
      <c r="I33" s="35">
        <v>24</v>
      </c>
      <c r="J33" s="36">
        <v>45</v>
      </c>
      <c r="K33" s="34">
        <v>41</v>
      </c>
      <c r="L33" s="35">
        <v>24</v>
      </c>
      <c r="M33" s="36">
        <v>65</v>
      </c>
      <c r="N33" s="93">
        <v>48</v>
      </c>
      <c r="O33" s="35">
        <v>13</v>
      </c>
      <c r="P33" s="35">
        <v>51</v>
      </c>
      <c r="Q33" s="35">
        <v>18</v>
      </c>
      <c r="R33" s="35">
        <v>38</v>
      </c>
      <c r="S33" s="35">
        <v>88</v>
      </c>
      <c r="T33" s="35">
        <v>89</v>
      </c>
      <c r="U33" s="35">
        <v>210</v>
      </c>
      <c r="V33" s="35">
        <v>46</v>
      </c>
      <c r="W33" s="35">
        <v>39</v>
      </c>
      <c r="X33" s="35">
        <v>46</v>
      </c>
      <c r="Y33" s="36" t="s">
        <v>54</v>
      </c>
      <c r="Z33" s="33">
        <v>930</v>
      </c>
      <c r="AA33" s="33">
        <v>22</v>
      </c>
      <c r="AB33" s="17" t="s">
        <v>213</v>
      </c>
      <c r="AC33" s="32" t="s">
        <v>215</v>
      </c>
      <c r="AD33" s="32" t="s">
        <v>213</v>
      </c>
    </row>
    <row r="34" spans="1:30" ht="34.5" customHeight="1">
      <c r="A34" s="31"/>
      <c r="B34" s="102"/>
      <c r="C34" s="41"/>
      <c r="D34" s="32" t="s">
        <v>220</v>
      </c>
      <c r="E34" s="34" t="s">
        <v>213</v>
      </c>
      <c r="F34" s="35" t="s">
        <v>213</v>
      </c>
      <c r="G34" s="92" t="s">
        <v>213</v>
      </c>
      <c r="H34" s="34" t="s">
        <v>213</v>
      </c>
      <c r="I34" s="35" t="s">
        <v>213</v>
      </c>
      <c r="J34" s="36" t="s">
        <v>213</v>
      </c>
      <c r="K34" s="34" t="s">
        <v>213</v>
      </c>
      <c r="L34" s="35" t="s">
        <v>213</v>
      </c>
      <c r="M34" s="36" t="s">
        <v>213</v>
      </c>
      <c r="N34" s="93" t="s">
        <v>213</v>
      </c>
      <c r="O34" s="35" t="s">
        <v>213</v>
      </c>
      <c r="P34" s="35" t="s">
        <v>213</v>
      </c>
      <c r="Q34" s="35" t="s">
        <v>213</v>
      </c>
      <c r="R34" s="35" t="s">
        <v>213</v>
      </c>
      <c r="S34" s="35" t="s">
        <v>213</v>
      </c>
      <c r="T34" s="35" t="s">
        <v>213</v>
      </c>
      <c r="U34" s="35" t="s">
        <v>213</v>
      </c>
      <c r="V34" s="35" t="s">
        <v>213</v>
      </c>
      <c r="W34" s="35" t="s">
        <v>213</v>
      </c>
      <c r="X34" s="35" t="s">
        <v>213</v>
      </c>
      <c r="Y34" s="36" t="s">
        <v>213</v>
      </c>
      <c r="Z34" s="33" t="s">
        <v>213</v>
      </c>
      <c r="AA34" s="33" t="s">
        <v>213</v>
      </c>
      <c r="AB34" s="17" t="s">
        <v>213</v>
      </c>
      <c r="AC34" s="32" t="s">
        <v>214</v>
      </c>
      <c r="AD34" s="32" t="s">
        <v>213</v>
      </c>
    </row>
    <row r="35" spans="1:30" ht="34.5" customHeight="1">
      <c r="A35" s="31"/>
      <c r="B35" s="102"/>
      <c r="C35" s="41"/>
      <c r="D35" s="32" t="s">
        <v>220</v>
      </c>
      <c r="E35" s="34" t="s">
        <v>213</v>
      </c>
      <c r="F35" s="35" t="s">
        <v>213</v>
      </c>
      <c r="G35" s="92" t="s">
        <v>213</v>
      </c>
      <c r="H35" s="34" t="s">
        <v>213</v>
      </c>
      <c r="I35" s="35" t="s">
        <v>213</v>
      </c>
      <c r="J35" s="36" t="s">
        <v>213</v>
      </c>
      <c r="K35" s="34" t="s">
        <v>213</v>
      </c>
      <c r="L35" s="35" t="s">
        <v>213</v>
      </c>
      <c r="M35" s="36" t="s">
        <v>213</v>
      </c>
      <c r="N35" s="93" t="s">
        <v>213</v>
      </c>
      <c r="O35" s="35" t="s">
        <v>213</v>
      </c>
      <c r="P35" s="35" t="s">
        <v>213</v>
      </c>
      <c r="Q35" s="35" t="s">
        <v>213</v>
      </c>
      <c r="R35" s="35" t="s">
        <v>213</v>
      </c>
      <c r="S35" s="35" t="s">
        <v>213</v>
      </c>
      <c r="T35" s="35" t="s">
        <v>213</v>
      </c>
      <c r="U35" s="35" t="s">
        <v>213</v>
      </c>
      <c r="V35" s="35" t="s">
        <v>213</v>
      </c>
      <c r="W35" s="35" t="s">
        <v>213</v>
      </c>
      <c r="X35" s="35" t="s">
        <v>213</v>
      </c>
      <c r="Y35" s="36" t="s">
        <v>213</v>
      </c>
      <c r="Z35" s="33" t="s">
        <v>213</v>
      </c>
      <c r="AA35" s="33" t="s">
        <v>213</v>
      </c>
      <c r="AB35" s="17" t="s">
        <v>213</v>
      </c>
      <c r="AC35" s="32" t="s">
        <v>216</v>
      </c>
      <c r="AD35" s="32" t="s">
        <v>213</v>
      </c>
    </row>
    <row r="36" spans="1:30" ht="34.5" customHeight="1">
      <c r="A36" s="31"/>
      <c r="B36" s="102"/>
      <c r="C36" s="41"/>
      <c r="D36" s="32" t="s">
        <v>220</v>
      </c>
      <c r="E36" s="34" t="s">
        <v>213</v>
      </c>
      <c r="F36" s="35" t="s">
        <v>213</v>
      </c>
      <c r="G36" s="92" t="s">
        <v>213</v>
      </c>
      <c r="H36" s="34" t="s">
        <v>213</v>
      </c>
      <c r="I36" s="35" t="s">
        <v>213</v>
      </c>
      <c r="J36" s="36" t="s">
        <v>213</v>
      </c>
      <c r="K36" s="34" t="s">
        <v>213</v>
      </c>
      <c r="L36" s="35" t="s">
        <v>213</v>
      </c>
      <c r="M36" s="36" t="s">
        <v>213</v>
      </c>
      <c r="N36" s="93" t="s">
        <v>213</v>
      </c>
      <c r="O36" s="35" t="s">
        <v>213</v>
      </c>
      <c r="P36" s="35" t="s">
        <v>213</v>
      </c>
      <c r="Q36" s="35" t="s">
        <v>213</v>
      </c>
      <c r="R36" s="35" t="s">
        <v>213</v>
      </c>
      <c r="S36" s="35" t="s">
        <v>213</v>
      </c>
      <c r="T36" s="35" t="s">
        <v>213</v>
      </c>
      <c r="U36" s="35" t="s">
        <v>213</v>
      </c>
      <c r="V36" s="35" t="s">
        <v>213</v>
      </c>
      <c r="W36" s="35" t="s">
        <v>213</v>
      </c>
      <c r="X36" s="35" t="s">
        <v>213</v>
      </c>
      <c r="Y36" s="36" t="s">
        <v>213</v>
      </c>
      <c r="Z36" s="33" t="s">
        <v>213</v>
      </c>
      <c r="AA36" s="33" t="s">
        <v>213</v>
      </c>
      <c r="AB36" s="17" t="s">
        <v>213</v>
      </c>
      <c r="AC36" s="32" t="s">
        <v>245</v>
      </c>
      <c r="AD36" s="32" t="s">
        <v>213</v>
      </c>
    </row>
    <row r="37" spans="1:30" ht="34.5" customHeight="1">
      <c r="A37" s="31"/>
      <c r="B37" s="102"/>
      <c r="C37" s="41"/>
      <c r="D37" s="32" t="s">
        <v>220</v>
      </c>
      <c r="E37" s="34" t="s">
        <v>213</v>
      </c>
      <c r="F37" s="35" t="s">
        <v>213</v>
      </c>
      <c r="G37" s="92" t="s">
        <v>213</v>
      </c>
      <c r="H37" s="34" t="s">
        <v>213</v>
      </c>
      <c r="I37" s="35" t="s">
        <v>213</v>
      </c>
      <c r="J37" s="36" t="s">
        <v>213</v>
      </c>
      <c r="K37" s="34" t="s">
        <v>213</v>
      </c>
      <c r="L37" s="35" t="s">
        <v>213</v>
      </c>
      <c r="M37" s="36" t="s">
        <v>213</v>
      </c>
      <c r="N37" s="93" t="s">
        <v>213</v>
      </c>
      <c r="O37" s="35" t="s">
        <v>213</v>
      </c>
      <c r="P37" s="35" t="s">
        <v>213</v>
      </c>
      <c r="Q37" s="35" t="s">
        <v>213</v>
      </c>
      <c r="R37" s="35" t="s">
        <v>213</v>
      </c>
      <c r="S37" s="35" t="s">
        <v>213</v>
      </c>
      <c r="T37" s="35" t="s">
        <v>213</v>
      </c>
      <c r="U37" s="35" t="s">
        <v>213</v>
      </c>
      <c r="V37" s="35" t="s">
        <v>213</v>
      </c>
      <c r="W37" s="35" t="s">
        <v>213</v>
      </c>
      <c r="X37" s="35" t="s">
        <v>213</v>
      </c>
      <c r="Y37" s="36" t="s">
        <v>213</v>
      </c>
      <c r="Z37" s="33" t="s">
        <v>213</v>
      </c>
      <c r="AA37" s="33" t="s">
        <v>213</v>
      </c>
      <c r="AB37" s="17" t="s">
        <v>213</v>
      </c>
      <c r="AC37" s="32" t="s">
        <v>246</v>
      </c>
      <c r="AD37" s="32" t="s">
        <v>213</v>
      </c>
    </row>
    <row r="38" spans="1:30" ht="34.5" customHeight="1">
      <c r="A38" s="31" t="s">
        <v>72</v>
      </c>
      <c r="B38" s="102" t="s">
        <v>74</v>
      </c>
      <c r="C38" s="41"/>
      <c r="D38" s="32" t="s">
        <v>221</v>
      </c>
      <c r="E38" s="34">
        <v>37</v>
      </c>
      <c r="F38" s="35">
        <v>71</v>
      </c>
      <c r="G38" s="92">
        <v>48</v>
      </c>
      <c r="H38" s="34">
        <v>21</v>
      </c>
      <c r="I38" s="35">
        <v>15</v>
      </c>
      <c r="J38" s="36">
        <v>36</v>
      </c>
      <c r="K38" s="34">
        <v>38</v>
      </c>
      <c r="L38" s="35">
        <v>34</v>
      </c>
      <c r="M38" s="36">
        <v>72</v>
      </c>
      <c r="N38" s="93">
        <v>53</v>
      </c>
      <c r="O38" s="35">
        <v>13</v>
      </c>
      <c r="P38" s="35">
        <v>60</v>
      </c>
      <c r="Q38" s="35">
        <v>16</v>
      </c>
      <c r="R38" s="35">
        <v>57</v>
      </c>
      <c r="S38" s="35">
        <v>100</v>
      </c>
      <c r="T38" s="35">
        <v>88</v>
      </c>
      <c r="U38" s="35">
        <v>100</v>
      </c>
      <c r="V38" s="35">
        <v>56</v>
      </c>
      <c r="W38" s="35">
        <v>40</v>
      </c>
      <c r="X38" s="35">
        <v>50</v>
      </c>
      <c r="Y38" s="36" t="s">
        <v>54</v>
      </c>
      <c r="Z38" s="33">
        <v>900</v>
      </c>
      <c r="AA38" s="33">
        <v>15</v>
      </c>
      <c r="AB38" s="129">
        <v>44985</v>
      </c>
      <c r="AC38" s="32" t="s">
        <v>213</v>
      </c>
      <c r="AD38" s="32" t="s">
        <v>210</v>
      </c>
    </row>
    <row r="39" spans="1:30" ht="34.5" customHeight="1">
      <c r="A39" s="31"/>
      <c r="B39" s="102"/>
      <c r="C39" s="41"/>
      <c r="D39" s="32" t="s">
        <v>222</v>
      </c>
      <c r="E39" s="34">
        <v>37</v>
      </c>
      <c r="F39" s="35">
        <v>71</v>
      </c>
      <c r="G39" s="92">
        <v>48</v>
      </c>
      <c r="H39" s="34">
        <v>21</v>
      </c>
      <c r="I39" s="35">
        <v>15</v>
      </c>
      <c r="J39" s="36">
        <v>36</v>
      </c>
      <c r="K39" s="34">
        <v>38</v>
      </c>
      <c r="L39" s="35">
        <v>34</v>
      </c>
      <c r="M39" s="36">
        <v>72</v>
      </c>
      <c r="N39" s="93">
        <v>53</v>
      </c>
      <c r="O39" s="35">
        <v>13</v>
      </c>
      <c r="P39" s="35">
        <v>60</v>
      </c>
      <c r="Q39" s="35">
        <v>16</v>
      </c>
      <c r="R39" s="35">
        <v>57</v>
      </c>
      <c r="S39" s="35">
        <v>100</v>
      </c>
      <c r="T39" s="35">
        <v>88</v>
      </c>
      <c r="U39" s="35">
        <v>100</v>
      </c>
      <c r="V39" s="35">
        <v>56</v>
      </c>
      <c r="W39" s="35">
        <v>40</v>
      </c>
      <c r="X39" s="35">
        <v>50</v>
      </c>
      <c r="Y39" s="36" t="s">
        <v>54</v>
      </c>
      <c r="Z39" s="33">
        <v>900</v>
      </c>
      <c r="AA39" s="33">
        <v>15</v>
      </c>
      <c r="AB39" s="17" t="s">
        <v>213</v>
      </c>
      <c r="AC39" s="32" t="s">
        <v>215</v>
      </c>
      <c r="AD39" s="32" t="s">
        <v>213</v>
      </c>
    </row>
    <row r="40" spans="1:30" ht="34.5" customHeight="1">
      <c r="A40" s="31"/>
      <c r="B40" s="102"/>
      <c r="C40" s="41"/>
      <c r="D40" s="32" t="s">
        <v>222</v>
      </c>
      <c r="E40" s="34" t="s">
        <v>213</v>
      </c>
      <c r="F40" s="35" t="s">
        <v>213</v>
      </c>
      <c r="G40" s="92" t="s">
        <v>213</v>
      </c>
      <c r="H40" s="34" t="s">
        <v>213</v>
      </c>
      <c r="I40" s="35" t="s">
        <v>213</v>
      </c>
      <c r="J40" s="36" t="s">
        <v>213</v>
      </c>
      <c r="K40" s="34" t="s">
        <v>213</v>
      </c>
      <c r="L40" s="35" t="s">
        <v>213</v>
      </c>
      <c r="M40" s="36" t="s">
        <v>213</v>
      </c>
      <c r="N40" s="93" t="s">
        <v>213</v>
      </c>
      <c r="O40" s="35" t="s">
        <v>213</v>
      </c>
      <c r="P40" s="35" t="s">
        <v>213</v>
      </c>
      <c r="Q40" s="35" t="s">
        <v>213</v>
      </c>
      <c r="R40" s="35" t="s">
        <v>213</v>
      </c>
      <c r="S40" s="35" t="s">
        <v>213</v>
      </c>
      <c r="T40" s="35" t="s">
        <v>213</v>
      </c>
      <c r="U40" s="35" t="s">
        <v>213</v>
      </c>
      <c r="V40" s="35" t="s">
        <v>213</v>
      </c>
      <c r="W40" s="35" t="s">
        <v>213</v>
      </c>
      <c r="X40" s="35" t="s">
        <v>213</v>
      </c>
      <c r="Y40" s="36" t="s">
        <v>213</v>
      </c>
      <c r="Z40" s="33" t="s">
        <v>213</v>
      </c>
      <c r="AA40" s="33" t="s">
        <v>213</v>
      </c>
      <c r="AB40" s="17" t="s">
        <v>213</v>
      </c>
      <c r="AC40" s="32" t="s">
        <v>214</v>
      </c>
      <c r="AD40" s="32" t="s">
        <v>213</v>
      </c>
    </row>
    <row r="41" spans="1:30" ht="34.5" customHeight="1">
      <c r="A41" s="31"/>
      <c r="B41" s="102"/>
      <c r="C41" s="41"/>
      <c r="D41" s="32" t="s">
        <v>222</v>
      </c>
      <c r="E41" s="34" t="s">
        <v>213</v>
      </c>
      <c r="F41" s="35" t="s">
        <v>213</v>
      </c>
      <c r="G41" s="92" t="s">
        <v>213</v>
      </c>
      <c r="H41" s="34" t="s">
        <v>213</v>
      </c>
      <c r="I41" s="35" t="s">
        <v>213</v>
      </c>
      <c r="J41" s="36" t="s">
        <v>213</v>
      </c>
      <c r="K41" s="34" t="s">
        <v>213</v>
      </c>
      <c r="L41" s="35" t="s">
        <v>213</v>
      </c>
      <c r="M41" s="36" t="s">
        <v>213</v>
      </c>
      <c r="N41" s="93" t="s">
        <v>213</v>
      </c>
      <c r="O41" s="35" t="s">
        <v>213</v>
      </c>
      <c r="P41" s="35" t="s">
        <v>213</v>
      </c>
      <c r="Q41" s="35" t="s">
        <v>213</v>
      </c>
      <c r="R41" s="35" t="s">
        <v>213</v>
      </c>
      <c r="S41" s="35" t="s">
        <v>213</v>
      </c>
      <c r="T41" s="35" t="s">
        <v>213</v>
      </c>
      <c r="U41" s="35" t="s">
        <v>213</v>
      </c>
      <c r="V41" s="35" t="s">
        <v>213</v>
      </c>
      <c r="W41" s="35" t="s">
        <v>213</v>
      </c>
      <c r="X41" s="35" t="s">
        <v>213</v>
      </c>
      <c r="Y41" s="36" t="s">
        <v>213</v>
      </c>
      <c r="Z41" s="33" t="s">
        <v>213</v>
      </c>
      <c r="AA41" s="33" t="s">
        <v>213</v>
      </c>
      <c r="AB41" s="17" t="s">
        <v>213</v>
      </c>
      <c r="AC41" s="32" t="s">
        <v>216</v>
      </c>
      <c r="AD41" s="32" t="s">
        <v>213</v>
      </c>
    </row>
    <row r="42" spans="1:30" ht="34.5" customHeight="1">
      <c r="A42" s="31"/>
      <c r="B42" s="102"/>
      <c r="C42" s="41"/>
      <c r="D42" s="32" t="s">
        <v>222</v>
      </c>
      <c r="E42" s="34" t="s">
        <v>213</v>
      </c>
      <c r="F42" s="35" t="s">
        <v>213</v>
      </c>
      <c r="G42" s="92" t="s">
        <v>213</v>
      </c>
      <c r="H42" s="34" t="s">
        <v>213</v>
      </c>
      <c r="I42" s="35" t="s">
        <v>213</v>
      </c>
      <c r="J42" s="36" t="s">
        <v>213</v>
      </c>
      <c r="K42" s="34" t="s">
        <v>213</v>
      </c>
      <c r="L42" s="35" t="s">
        <v>213</v>
      </c>
      <c r="M42" s="36" t="s">
        <v>213</v>
      </c>
      <c r="N42" s="93" t="s">
        <v>213</v>
      </c>
      <c r="O42" s="35" t="s">
        <v>213</v>
      </c>
      <c r="P42" s="35" t="s">
        <v>213</v>
      </c>
      <c r="Q42" s="35" t="s">
        <v>213</v>
      </c>
      <c r="R42" s="35" t="s">
        <v>213</v>
      </c>
      <c r="S42" s="35" t="s">
        <v>213</v>
      </c>
      <c r="T42" s="35" t="s">
        <v>213</v>
      </c>
      <c r="U42" s="35" t="s">
        <v>213</v>
      </c>
      <c r="V42" s="35" t="s">
        <v>213</v>
      </c>
      <c r="W42" s="35" t="s">
        <v>213</v>
      </c>
      <c r="X42" s="35" t="s">
        <v>213</v>
      </c>
      <c r="Y42" s="36" t="s">
        <v>213</v>
      </c>
      <c r="Z42" s="33" t="s">
        <v>213</v>
      </c>
      <c r="AA42" s="33" t="s">
        <v>213</v>
      </c>
      <c r="AB42" s="17" t="s">
        <v>213</v>
      </c>
      <c r="AC42" s="32" t="s">
        <v>245</v>
      </c>
      <c r="AD42" s="32" t="s">
        <v>213</v>
      </c>
    </row>
    <row r="43" spans="1:30" ht="34.5" customHeight="1">
      <c r="A43" s="31"/>
      <c r="B43" s="102"/>
      <c r="C43" s="41"/>
      <c r="D43" s="32" t="s">
        <v>222</v>
      </c>
      <c r="E43" s="34" t="s">
        <v>213</v>
      </c>
      <c r="F43" s="35" t="s">
        <v>213</v>
      </c>
      <c r="G43" s="92" t="s">
        <v>213</v>
      </c>
      <c r="H43" s="34" t="s">
        <v>213</v>
      </c>
      <c r="I43" s="35" t="s">
        <v>213</v>
      </c>
      <c r="J43" s="36" t="s">
        <v>213</v>
      </c>
      <c r="K43" s="34" t="s">
        <v>213</v>
      </c>
      <c r="L43" s="35" t="s">
        <v>213</v>
      </c>
      <c r="M43" s="36" t="s">
        <v>213</v>
      </c>
      <c r="N43" s="93" t="s">
        <v>213</v>
      </c>
      <c r="O43" s="35" t="s">
        <v>213</v>
      </c>
      <c r="P43" s="35" t="s">
        <v>213</v>
      </c>
      <c r="Q43" s="35" t="s">
        <v>213</v>
      </c>
      <c r="R43" s="35" t="s">
        <v>213</v>
      </c>
      <c r="S43" s="35" t="s">
        <v>213</v>
      </c>
      <c r="T43" s="35" t="s">
        <v>213</v>
      </c>
      <c r="U43" s="35" t="s">
        <v>213</v>
      </c>
      <c r="V43" s="35" t="s">
        <v>213</v>
      </c>
      <c r="W43" s="35" t="s">
        <v>213</v>
      </c>
      <c r="X43" s="35" t="s">
        <v>213</v>
      </c>
      <c r="Y43" s="36" t="s">
        <v>213</v>
      </c>
      <c r="Z43" s="33" t="s">
        <v>213</v>
      </c>
      <c r="AA43" s="33" t="s">
        <v>213</v>
      </c>
      <c r="AB43" s="17" t="s">
        <v>213</v>
      </c>
      <c r="AC43" s="32" t="s">
        <v>246</v>
      </c>
      <c r="AD43" s="32" t="s">
        <v>213</v>
      </c>
    </row>
    <row r="44" spans="1:30" ht="34.5" customHeight="1">
      <c r="A44" s="31" t="s">
        <v>75</v>
      </c>
      <c r="B44" s="102" t="s">
        <v>99</v>
      </c>
      <c r="C44" s="41"/>
      <c r="D44" s="32" t="s">
        <v>254</v>
      </c>
      <c r="E44" s="34">
        <v>48</v>
      </c>
      <c r="F44" s="35">
        <v>82</v>
      </c>
      <c r="G44" s="92">
        <v>97</v>
      </c>
      <c r="H44" s="34">
        <v>33</v>
      </c>
      <c r="I44" s="35">
        <v>10</v>
      </c>
      <c r="J44" s="36">
        <v>43</v>
      </c>
      <c r="K44" s="34">
        <v>43</v>
      </c>
      <c r="L44" s="35">
        <v>37</v>
      </c>
      <c r="M44" s="36">
        <v>80</v>
      </c>
      <c r="N44" s="93">
        <v>50</v>
      </c>
      <c r="O44" s="35">
        <v>12</v>
      </c>
      <c r="P44" s="35">
        <v>52</v>
      </c>
      <c r="Q44" s="35">
        <v>36</v>
      </c>
      <c r="R44" s="35">
        <v>65</v>
      </c>
      <c r="S44" s="35">
        <v>65</v>
      </c>
      <c r="T44" s="35">
        <v>100</v>
      </c>
      <c r="U44" s="35">
        <v>150</v>
      </c>
      <c r="V44" s="35">
        <v>55</v>
      </c>
      <c r="W44" s="35">
        <v>40</v>
      </c>
      <c r="X44" s="35">
        <v>48</v>
      </c>
      <c r="Y44" s="36">
        <v>5.3</v>
      </c>
      <c r="Z44" s="33">
        <v>1000</v>
      </c>
      <c r="AA44" s="33">
        <v>15</v>
      </c>
      <c r="AB44" s="129">
        <v>44985</v>
      </c>
      <c r="AC44" s="32" t="s">
        <v>213</v>
      </c>
      <c r="AD44" s="32" t="s">
        <v>213</v>
      </c>
    </row>
    <row r="45" spans="1:30" ht="34.5" customHeight="1">
      <c r="A45" s="31"/>
      <c r="B45" s="102"/>
      <c r="C45" s="41"/>
      <c r="D45" s="32" t="s">
        <v>255</v>
      </c>
      <c r="E45" s="34">
        <v>48</v>
      </c>
      <c r="F45" s="35">
        <v>82</v>
      </c>
      <c r="G45" s="92">
        <v>97</v>
      </c>
      <c r="H45" s="34">
        <v>33</v>
      </c>
      <c r="I45" s="35">
        <v>10</v>
      </c>
      <c r="J45" s="36">
        <v>43</v>
      </c>
      <c r="K45" s="34">
        <v>43</v>
      </c>
      <c r="L45" s="35">
        <v>37</v>
      </c>
      <c r="M45" s="36">
        <v>80</v>
      </c>
      <c r="N45" s="93">
        <v>50</v>
      </c>
      <c r="O45" s="35">
        <v>12</v>
      </c>
      <c r="P45" s="35">
        <v>52</v>
      </c>
      <c r="Q45" s="35">
        <v>36</v>
      </c>
      <c r="R45" s="35">
        <v>65</v>
      </c>
      <c r="S45" s="35">
        <v>65</v>
      </c>
      <c r="T45" s="35">
        <v>100</v>
      </c>
      <c r="U45" s="35">
        <v>150</v>
      </c>
      <c r="V45" s="35">
        <v>55</v>
      </c>
      <c r="W45" s="35">
        <v>40</v>
      </c>
      <c r="X45" s="35">
        <v>48</v>
      </c>
      <c r="Y45" s="36">
        <v>5.3</v>
      </c>
      <c r="Z45" s="33">
        <v>1000</v>
      </c>
      <c r="AA45" s="33">
        <v>15</v>
      </c>
      <c r="AB45" s="17" t="s">
        <v>213</v>
      </c>
      <c r="AC45" s="32" t="s">
        <v>215</v>
      </c>
      <c r="AD45" s="32" t="s">
        <v>213</v>
      </c>
    </row>
    <row r="46" spans="1:30" ht="34.5" customHeight="1">
      <c r="A46" s="31"/>
      <c r="B46" s="102"/>
      <c r="C46" s="41"/>
      <c r="D46" s="32" t="s">
        <v>255</v>
      </c>
      <c r="E46" s="34" t="s">
        <v>213</v>
      </c>
      <c r="F46" s="35" t="s">
        <v>213</v>
      </c>
      <c r="G46" s="92" t="s">
        <v>213</v>
      </c>
      <c r="H46" s="34" t="s">
        <v>213</v>
      </c>
      <c r="I46" s="35" t="s">
        <v>213</v>
      </c>
      <c r="J46" s="36" t="s">
        <v>213</v>
      </c>
      <c r="K46" s="34" t="s">
        <v>213</v>
      </c>
      <c r="L46" s="35" t="s">
        <v>213</v>
      </c>
      <c r="M46" s="36" t="s">
        <v>213</v>
      </c>
      <c r="N46" s="93" t="s">
        <v>213</v>
      </c>
      <c r="O46" s="35" t="s">
        <v>213</v>
      </c>
      <c r="P46" s="35" t="s">
        <v>213</v>
      </c>
      <c r="Q46" s="35" t="s">
        <v>213</v>
      </c>
      <c r="R46" s="35" t="s">
        <v>213</v>
      </c>
      <c r="S46" s="35" t="s">
        <v>213</v>
      </c>
      <c r="T46" s="35" t="s">
        <v>213</v>
      </c>
      <c r="U46" s="35" t="s">
        <v>213</v>
      </c>
      <c r="V46" s="35" t="s">
        <v>213</v>
      </c>
      <c r="W46" s="35" t="s">
        <v>213</v>
      </c>
      <c r="X46" s="35" t="s">
        <v>213</v>
      </c>
      <c r="Y46" s="36" t="s">
        <v>213</v>
      </c>
      <c r="Z46" s="33" t="s">
        <v>213</v>
      </c>
      <c r="AA46" s="33" t="s">
        <v>213</v>
      </c>
      <c r="AB46" s="17" t="s">
        <v>213</v>
      </c>
      <c r="AC46" s="32" t="s">
        <v>214</v>
      </c>
      <c r="AD46" s="32" t="s">
        <v>213</v>
      </c>
    </row>
    <row r="47" spans="1:30" ht="34.5" customHeight="1">
      <c r="A47" s="31"/>
      <c r="B47" s="102"/>
      <c r="C47" s="41"/>
      <c r="D47" s="32" t="s">
        <v>255</v>
      </c>
      <c r="E47" s="34" t="s">
        <v>213</v>
      </c>
      <c r="F47" s="35" t="s">
        <v>213</v>
      </c>
      <c r="G47" s="92" t="s">
        <v>213</v>
      </c>
      <c r="H47" s="34" t="s">
        <v>213</v>
      </c>
      <c r="I47" s="35" t="s">
        <v>213</v>
      </c>
      <c r="J47" s="36" t="s">
        <v>213</v>
      </c>
      <c r="K47" s="34" t="s">
        <v>213</v>
      </c>
      <c r="L47" s="35" t="s">
        <v>213</v>
      </c>
      <c r="M47" s="36" t="s">
        <v>213</v>
      </c>
      <c r="N47" s="93" t="s">
        <v>213</v>
      </c>
      <c r="O47" s="35" t="s">
        <v>213</v>
      </c>
      <c r="P47" s="35" t="s">
        <v>213</v>
      </c>
      <c r="Q47" s="35" t="s">
        <v>213</v>
      </c>
      <c r="R47" s="35" t="s">
        <v>213</v>
      </c>
      <c r="S47" s="35" t="s">
        <v>213</v>
      </c>
      <c r="T47" s="35" t="s">
        <v>213</v>
      </c>
      <c r="U47" s="35" t="s">
        <v>213</v>
      </c>
      <c r="V47" s="35" t="s">
        <v>213</v>
      </c>
      <c r="W47" s="35" t="s">
        <v>213</v>
      </c>
      <c r="X47" s="35" t="s">
        <v>213</v>
      </c>
      <c r="Y47" s="36" t="s">
        <v>213</v>
      </c>
      <c r="Z47" s="33" t="s">
        <v>213</v>
      </c>
      <c r="AA47" s="33" t="s">
        <v>213</v>
      </c>
      <c r="AB47" s="17" t="s">
        <v>213</v>
      </c>
      <c r="AC47" s="32" t="s">
        <v>216</v>
      </c>
      <c r="AD47" s="32" t="s">
        <v>213</v>
      </c>
    </row>
    <row r="48" spans="1:30" ht="34.5" customHeight="1">
      <c r="A48" s="31"/>
      <c r="B48" s="102"/>
      <c r="C48" s="41"/>
      <c r="D48" s="32" t="s">
        <v>255</v>
      </c>
      <c r="E48" s="34" t="s">
        <v>213</v>
      </c>
      <c r="F48" s="35" t="s">
        <v>213</v>
      </c>
      <c r="G48" s="92" t="s">
        <v>213</v>
      </c>
      <c r="H48" s="34" t="s">
        <v>213</v>
      </c>
      <c r="I48" s="35" t="s">
        <v>213</v>
      </c>
      <c r="J48" s="36" t="s">
        <v>213</v>
      </c>
      <c r="K48" s="34" t="s">
        <v>213</v>
      </c>
      <c r="L48" s="35" t="s">
        <v>213</v>
      </c>
      <c r="M48" s="36" t="s">
        <v>213</v>
      </c>
      <c r="N48" s="93" t="s">
        <v>213</v>
      </c>
      <c r="O48" s="35" t="s">
        <v>213</v>
      </c>
      <c r="P48" s="35" t="s">
        <v>213</v>
      </c>
      <c r="Q48" s="35" t="s">
        <v>213</v>
      </c>
      <c r="R48" s="35" t="s">
        <v>213</v>
      </c>
      <c r="S48" s="35" t="s">
        <v>213</v>
      </c>
      <c r="T48" s="35" t="s">
        <v>213</v>
      </c>
      <c r="U48" s="35" t="s">
        <v>213</v>
      </c>
      <c r="V48" s="35" t="s">
        <v>213</v>
      </c>
      <c r="W48" s="35" t="s">
        <v>213</v>
      </c>
      <c r="X48" s="35" t="s">
        <v>213</v>
      </c>
      <c r="Y48" s="36" t="s">
        <v>213</v>
      </c>
      <c r="Z48" s="33" t="s">
        <v>213</v>
      </c>
      <c r="AA48" s="33" t="s">
        <v>213</v>
      </c>
      <c r="AB48" s="17" t="s">
        <v>213</v>
      </c>
      <c r="AC48" s="32" t="s">
        <v>245</v>
      </c>
      <c r="AD48" s="32" t="s">
        <v>213</v>
      </c>
    </row>
    <row r="49" spans="1:30" ht="34.5" customHeight="1">
      <c r="A49" s="31"/>
      <c r="B49" s="102"/>
      <c r="C49" s="41"/>
      <c r="D49" s="32" t="s">
        <v>255</v>
      </c>
      <c r="E49" s="34" t="s">
        <v>213</v>
      </c>
      <c r="F49" s="35" t="s">
        <v>213</v>
      </c>
      <c r="G49" s="92" t="s">
        <v>213</v>
      </c>
      <c r="H49" s="34" t="s">
        <v>213</v>
      </c>
      <c r="I49" s="35" t="s">
        <v>213</v>
      </c>
      <c r="J49" s="36" t="s">
        <v>213</v>
      </c>
      <c r="K49" s="34" t="s">
        <v>213</v>
      </c>
      <c r="L49" s="35" t="s">
        <v>213</v>
      </c>
      <c r="M49" s="36" t="s">
        <v>213</v>
      </c>
      <c r="N49" s="93" t="s">
        <v>213</v>
      </c>
      <c r="O49" s="35" t="s">
        <v>213</v>
      </c>
      <c r="P49" s="35" t="s">
        <v>213</v>
      </c>
      <c r="Q49" s="35" t="s">
        <v>213</v>
      </c>
      <c r="R49" s="35" t="s">
        <v>213</v>
      </c>
      <c r="S49" s="35" t="s">
        <v>213</v>
      </c>
      <c r="T49" s="35" t="s">
        <v>213</v>
      </c>
      <c r="U49" s="35" t="s">
        <v>213</v>
      </c>
      <c r="V49" s="35" t="s">
        <v>213</v>
      </c>
      <c r="W49" s="35" t="s">
        <v>213</v>
      </c>
      <c r="X49" s="35" t="s">
        <v>213</v>
      </c>
      <c r="Y49" s="36" t="s">
        <v>213</v>
      </c>
      <c r="Z49" s="33" t="s">
        <v>213</v>
      </c>
      <c r="AA49" s="33" t="s">
        <v>213</v>
      </c>
      <c r="AB49" s="17" t="s">
        <v>213</v>
      </c>
      <c r="AC49" s="32" t="s">
        <v>246</v>
      </c>
      <c r="AD49" s="32" t="s">
        <v>213</v>
      </c>
    </row>
    <row r="50" spans="1:30" ht="34.5" customHeight="1">
      <c r="A50" s="31" t="s">
        <v>75</v>
      </c>
      <c r="B50" s="102" t="s">
        <v>100</v>
      </c>
      <c r="C50" s="41"/>
      <c r="D50" s="32" t="s">
        <v>256</v>
      </c>
      <c r="E50" s="34">
        <v>47</v>
      </c>
      <c r="F50" s="35">
        <v>82</v>
      </c>
      <c r="G50" s="92">
        <v>98</v>
      </c>
      <c r="H50" s="34">
        <v>32</v>
      </c>
      <c r="I50" s="35">
        <v>11</v>
      </c>
      <c r="J50" s="36">
        <v>43</v>
      </c>
      <c r="K50" s="34">
        <v>43</v>
      </c>
      <c r="L50" s="35">
        <v>37</v>
      </c>
      <c r="M50" s="36">
        <v>80</v>
      </c>
      <c r="N50" s="93">
        <v>51</v>
      </c>
      <c r="O50" s="35">
        <v>12</v>
      </c>
      <c r="P50" s="35">
        <v>52</v>
      </c>
      <c r="Q50" s="35">
        <v>35</v>
      </c>
      <c r="R50" s="35">
        <v>65</v>
      </c>
      <c r="S50" s="35">
        <v>64</v>
      </c>
      <c r="T50" s="35">
        <v>100</v>
      </c>
      <c r="U50" s="35">
        <v>150</v>
      </c>
      <c r="V50" s="35">
        <v>52</v>
      </c>
      <c r="W50" s="35">
        <v>38</v>
      </c>
      <c r="X50" s="35">
        <v>48</v>
      </c>
      <c r="Y50" s="36">
        <v>3.8</v>
      </c>
      <c r="Z50" s="33">
        <v>1000</v>
      </c>
      <c r="AA50" s="33">
        <v>14</v>
      </c>
      <c r="AB50" s="129">
        <v>44985</v>
      </c>
      <c r="AC50" s="32" t="s">
        <v>213</v>
      </c>
      <c r="AD50" s="32" t="s">
        <v>213</v>
      </c>
    </row>
    <row r="51" spans="1:30" ht="34.5" customHeight="1">
      <c r="A51" s="31"/>
      <c r="B51" s="102"/>
      <c r="C51" s="41"/>
      <c r="D51" s="32" t="s">
        <v>257</v>
      </c>
      <c r="E51" s="34">
        <v>47</v>
      </c>
      <c r="F51" s="35">
        <v>82</v>
      </c>
      <c r="G51" s="92">
        <v>98</v>
      </c>
      <c r="H51" s="34">
        <v>32</v>
      </c>
      <c r="I51" s="35">
        <v>11</v>
      </c>
      <c r="J51" s="36">
        <v>43</v>
      </c>
      <c r="K51" s="34">
        <v>43</v>
      </c>
      <c r="L51" s="35">
        <v>37</v>
      </c>
      <c r="M51" s="36">
        <v>80</v>
      </c>
      <c r="N51" s="93">
        <v>51</v>
      </c>
      <c r="O51" s="35">
        <v>12</v>
      </c>
      <c r="P51" s="35">
        <v>52</v>
      </c>
      <c r="Q51" s="35">
        <v>35</v>
      </c>
      <c r="R51" s="35">
        <v>65</v>
      </c>
      <c r="S51" s="35">
        <v>64</v>
      </c>
      <c r="T51" s="35">
        <v>100</v>
      </c>
      <c r="U51" s="35">
        <v>150</v>
      </c>
      <c r="V51" s="35">
        <v>52</v>
      </c>
      <c r="W51" s="35">
        <v>38</v>
      </c>
      <c r="X51" s="35">
        <v>48</v>
      </c>
      <c r="Y51" s="36">
        <v>3.8</v>
      </c>
      <c r="Z51" s="33">
        <v>1000</v>
      </c>
      <c r="AA51" s="33">
        <v>14</v>
      </c>
      <c r="AB51" s="17" t="s">
        <v>213</v>
      </c>
      <c r="AC51" s="32" t="s">
        <v>215</v>
      </c>
      <c r="AD51" s="32" t="s">
        <v>213</v>
      </c>
    </row>
    <row r="52" spans="1:30" ht="34.5" customHeight="1">
      <c r="A52" s="31"/>
      <c r="B52" s="102"/>
      <c r="C52" s="41"/>
      <c r="D52" s="32" t="s">
        <v>257</v>
      </c>
      <c r="E52" s="34" t="s">
        <v>213</v>
      </c>
      <c r="F52" s="35" t="s">
        <v>213</v>
      </c>
      <c r="G52" s="92" t="s">
        <v>213</v>
      </c>
      <c r="H52" s="34" t="s">
        <v>213</v>
      </c>
      <c r="I52" s="35" t="s">
        <v>213</v>
      </c>
      <c r="J52" s="36" t="s">
        <v>213</v>
      </c>
      <c r="K52" s="34" t="s">
        <v>213</v>
      </c>
      <c r="L52" s="35" t="s">
        <v>213</v>
      </c>
      <c r="M52" s="36" t="s">
        <v>213</v>
      </c>
      <c r="N52" s="93" t="s">
        <v>213</v>
      </c>
      <c r="O52" s="35" t="s">
        <v>213</v>
      </c>
      <c r="P52" s="35" t="s">
        <v>213</v>
      </c>
      <c r="Q52" s="35" t="s">
        <v>213</v>
      </c>
      <c r="R52" s="35" t="s">
        <v>213</v>
      </c>
      <c r="S52" s="35" t="s">
        <v>213</v>
      </c>
      <c r="T52" s="35" t="s">
        <v>213</v>
      </c>
      <c r="U52" s="35" t="s">
        <v>213</v>
      </c>
      <c r="V52" s="35" t="s">
        <v>213</v>
      </c>
      <c r="W52" s="35" t="s">
        <v>213</v>
      </c>
      <c r="X52" s="35" t="s">
        <v>213</v>
      </c>
      <c r="Y52" s="36" t="s">
        <v>213</v>
      </c>
      <c r="Z52" s="33" t="s">
        <v>213</v>
      </c>
      <c r="AA52" s="33" t="s">
        <v>213</v>
      </c>
      <c r="AB52" s="17" t="s">
        <v>213</v>
      </c>
      <c r="AC52" s="32" t="s">
        <v>214</v>
      </c>
      <c r="AD52" s="32" t="s">
        <v>213</v>
      </c>
    </row>
    <row r="53" spans="1:30" ht="34.5" customHeight="1">
      <c r="A53" s="31"/>
      <c r="B53" s="102"/>
      <c r="C53" s="41"/>
      <c r="D53" s="32" t="s">
        <v>257</v>
      </c>
      <c r="E53" s="34" t="s">
        <v>213</v>
      </c>
      <c r="F53" s="35" t="s">
        <v>213</v>
      </c>
      <c r="G53" s="92" t="s">
        <v>213</v>
      </c>
      <c r="H53" s="34" t="s">
        <v>213</v>
      </c>
      <c r="I53" s="35" t="s">
        <v>213</v>
      </c>
      <c r="J53" s="36" t="s">
        <v>213</v>
      </c>
      <c r="K53" s="34" t="s">
        <v>213</v>
      </c>
      <c r="L53" s="35" t="s">
        <v>213</v>
      </c>
      <c r="M53" s="36" t="s">
        <v>213</v>
      </c>
      <c r="N53" s="93" t="s">
        <v>213</v>
      </c>
      <c r="O53" s="35" t="s">
        <v>213</v>
      </c>
      <c r="P53" s="35" t="s">
        <v>213</v>
      </c>
      <c r="Q53" s="35" t="s">
        <v>213</v>
      </c>
      <c r="R53" s="35" t="s">
        <v>213</v>
      </c>
      <c r="S53" s="35" t="s">
        <v>213</v>
      </c>
      <c r="T53" s="35" t="s">
        <v>213</v>
      </c>
      <c r="U53" s="35" t="s">
        <v>213</v>
      </c>
      <c r="V53" s="35" t="s">
        <v>213</v>
      </c>
      <c r="W53" s="35" t="s">
        <v>213</v>
      </c>
      <c r="X53" s="35" t="s">
        <v>213</v>
      </c>
      <c r="Y53" s="36" t="s">
        <v>213</v>
      </c>
      <c r="Z53" s="33" t="s">
        <v>213</v>
      </c>
      <c r="AA53" s="33" t="s">
        <v>213</v>
      </c>
      <c r="AB53" s="17" t="s">
        <v>213</v>
      </c>
      <c r="AC53" s="32" t="s">
        <v>216</v>
      </c>
      <c r="AD53" s="32" t="s">
        <v>213</v>
      </c>
    </row>
    <row r="54" spans="1:30" ht="34.5" customHeight="1">
      <c r="A54" s="31"/>
      <c r="B54" s="102"/>
      <c r="C54" s="41"/>
      <c r="D54" s="32" t="s">
        <v>257</v>
      </c>
      <c r="E54" s="34" t="s">
        <v>213</v>
      </c>
      <c r="F54" s="35" t="s">
        <v>213</v>
      </c>
      <c r="G54" s="92" t="s">
        <v>213</v>
      </c>
      <c r="H54" s="34" t="s">
        <v>213</v>
      </c>
      <c r="I54" s="35" t="s">
        <v>213</v>
      </c>
      <c r="J54" s="36" t="s">
        <v>213</v>
      </c>
      <c r="K54" s="34" t="s">
        <v>213</v>
      </c>
      <c r="L54" s="35" t="s">
        <v>213</v>
      </c>
      <c r="M54" s="36" t="s">
        <v>213</v>
      </c>
      <c r="N54" s="93" t="s">
        <v>213</v>
      </c>
      <c r="O54" s="35" t="s">
        <v>213</v>
      </c>
      <c r="P54" s="35" t="s">
        <v>213</v>
      </c>
      <c r="Q54" s="35" t="s">
        <v>213</v>
      </c>
      <c r="R54" s="35" t="s">
        <v>213</v>
      </c>
      <c r="S54" s="35" t="s">
        <v>213</v>
      </c>
      <c r="T54" s="35" t="s">
        <v>213</v>
      </c>
      <c r="U54" s="35" t="s">
        <v>213</v>
      </c>
      <c r="V54" s="35" t="s">
        <v>213</v>
      </c>
      <c r="W54" s="35" t="s">
        <v>213</v>
      </c>
      <c r="X54" s="35" t="s">
        <v>213</v>
      </c>
      <c r="Y54" s="36" t="s">
        <v>213</v>
      </c>
      <c r="Z54" s="33" t="s">
        <v>213</v>
      </c>
      <c r="AA54" s="33" t="s">
        <v>213</v>
      </c>
      <c r="AB54" s="17" t="s">
        <v>213</v>
      </c>
      <c r="AC54" s="32" t="s">
        <v>245</v>
      </c>
      <c r="AD54" s="32" t="s">
        <v>213</v>
      </c>
    </row>
    <row r="55" spans="1:30" ht="34.5" customHeight="1">
      <c r="A55" s="31"/>
      <c r="B55" s="102"/>
      <c r="C55" s="41"/>
      <c r="D55" s="32" t="s">
        <v>257</v>
      </c>
      <c r="E55" s="34" t="s">
        <v>213</v>
      </c>
      <c r="F55" s="35" t="s">
        <v>213</v>
      </c>
      <c r="G55" s="92" t="s">
        <v>213</v>
      </c>
      <c r="H55" s="34" t="s">
        <v>213</v>
      </c>
      <c r="I55" s="35" t="s">
        <v>213</v>
      </c>
      <c r="J55" s="36" t="s">
        <v>213</v>
      </c>
      <c r="K55" s="34" t="s">
        <v>213</v>
      </c>
      <c r="L55" s="35" t="s">
        <v>213</v>
      </c>
      <c r="M55" s="36" t="s">
        <v>213</v>
      </c>
      <c r="N55" s="93" t="s">
        <v>213</v>
      </c>
      <c r="O55" s="35" t="s">
        <v>213</v>
      </c>
      <c r="P55" s="35" t="s">
        <v>213</v>
      </c>
      <c r="Q55" s="35" t="s">
        <v>213</v>
      </c>
      <c r="R55" s="35" t="s">
        <v>213</v>
      </c>
      <c r="S55" s="35" t="s">
        <v>213</v>
      </c>
      <c r="T55" s="35" t="s">
        <v>213</v>
      </c>
      <c r="U55" s="35" t="s">
        <v>213</v>
      </c>
      <c r="V55" s="35" t="s">
        <v>213</v>
      </c>
      <c r="W55" s="35" t="s">
        <v>213</v>
      </c>
      <c r="X55" s="35" t="s">
        <v>213</v>
      </c>
      <c r="Y55" s="36" t="s">
        <v>213</v>
      </c>
      <c r="Z55" s="33" t="s">
        <v>213</v>
      </c>
      <c r="AA55" s="33" t="s">
        <v>213</v>
      </c>
      <c r="AB55" s="17" t="s">
        <v>213</v>
      </c>
      <c r="AC55" s="32" t="s">
        <v>246</v>
      </c>
      <c r="AD55" s="32" t="s">
        <v>213</v>
      </c>
    </row>
    <row r="56" spans="1:30" ht="34.5" customHeight="1">
      <c r="A56" s="31" t="s">
        <v>75</v>
      </c>
      <c r="B56" s="102" t="s">
        <v>101</v>
      </c>
      <c r="C56" s="41"/>
      <c r="D56" s="32" t="s">
        <v>258</v>
      </c>
      <c r="E56" s="34">
        <v>43</v>
      </c>
      <c r="F56" s="35">
        <v>73</v>
      </c>
      <c r="G56" s="92">
        <v>87</v>
      </c>
      <c r="H56" s="34">
        <v>30</v>
      </c>
      <c r="I56" s="35">
        <v>10</v>
      </c>
      <c r="J56" s="36">
        <v>10</v>
      </c>
      <c r="K56" s="34">
        <v>37</v>
      </c>
      <c r="L56" s="35">
        <v>34</v>
      </c>
      <c r="M56" s="36">
        <v>71</v>
      </c>
      <c r="N56" s="93">
        <v>48</v>
      </c>
      <c r="O56" s="35">
        <v>11</v>
      </c>
      <c r="P56" s="35">
        <v>50</v>
      </c>
      <c r="Q56" s="35">
        <v>86</v>
      </c>
      <c r="R56" s="35">
        <v>59</v>
      </c>
      <c r="S56" s="35">
        <v>60</v>
      </c>
      <c r="T56" s="35">
        <v>89</v>
      </c>
      <c r="U56" s="35">
        <v>130</v>
      </c>
      <c r="V56" s="35">
        <v>60</v>
      </c>
      <c r="W56" s="35">
        <v>40</v>
      </c>
      <c r="X56" s="35">
        <v>44</v>
      </c>
      <c r="Y56" s="36">
        <v>8.8000000000000007</v>
      </c>
      <c r="Z56" s="33">
        <v>970</v>
      </c>
      <c r="AA56" s="33">
        <v>13</v>
      </c>
      <c r="AB56" s="129">
        <v>44985</v>
      </c>
      <c r="AC56" s="32" t="s">
        <v>213</v>
      </c>
      <c r="AD56" s="32" t="s">
        <v>213</v>
      </c>
    </row>
    <row r="57" spans="1:30" ht="34.5" customHeight="1">
      <c r="A57" s="31"/>
      <c r="B57" s="102"/>
      <c r="C57" s="41"/>
      <c r="D57" s="32" t="s">
        <v>259</v>
      </c>
      <c r="E57" s="34">
        <v>43</v>
      </c>
      <c r="F57" s="35">
        <v>73</v>
      </c>
      <c r="G57" s="92">
        <v>87</v>
      </c>
      <c r="H57" s="34">
        <v>30</v>
      </c>
      <c r="I57" s="35">
        <v>10</v>
      </c>
      <c r="J57" s="36">
        <v>10</v>
      </c>
      <c r="K57" s="34">
        <v>37</v>
      </c>
      <c r="L57" s="35">
        <v>34</v>
      </c>
      <c r="M57" s="36">
        <v>71</v>
      </c>
      <c r="N57" s="93">
        <v>48</v>
      </c>
      <c r="O57" s="35">
        <v>11</v>
      </c>
      <c r="P57" s="35">
        <v>50</v>
      </c>
      <c r="Q57" s="35">
        <v>86</v>
      </c>
      <c r="R57" s="35">
        <v>59</v>
      </c>
      <c r="S57" s="35">
        <v>60</v>
      </c>
      <c r="T57" s="35">
        <v>89</v>
      </c>
      <c r="U57" s="35">
        <v>130</v>
      </c>
      <c r="V57" s="35">
        <v>60</v>
      </c>
      <c r="W57" s="35">
        <v>40</v>
      </c>
      <c r="X57" s="35">
        <v>44</v>
      </c>
      <c r="Y57" s="36">
        <v>8.8000000000000007</v>
      </c>
      <c r="Z57" s="33">
        <v>970</v>
      </c>
      <c r="AA57" s="33">
        <v>13</v>
      </c>
      <c r="AB57" s="17" t="s">
        <v>213</v>
      </c>
      <c r="AC57" s="32" t="s">
        <v>215</v>
      </c>
      <c r="AD57" s="32" t="s">
        <v>213</v>
      </c>
    </row>
    <row r="58" spans="1:30" ht="34.5" customHeight="1">
      <c r="A58" s="31"/>
      <c r="B58" s="102"/>
      <c r="C58" s="41"/>
      <c r="D58" s="32" t="s">
        <v>259</v>
      </c>
      <c r="E58" s="34" t="s">
        <v>213</v>
      </c>
      <c r="F58" s="35" t="s">
        <v>213</v>
      </c>
      <c r="G58" s="92" t="s">
        <v>213</v>
      </c>
      <c r="H58" s="34" t="s">
        <v>213</v>
      </c>
      <c r="I58" s="35" t="s">
        <v>213</v>
      </c>
      <c r="J58" s="36" t="s">
        <v>213</v>
      </c>
      <c r="K58" s="34" t="s">
        <v>213</v>
      </c>
      <c r="L58" s="35" t="s">
        <v>213</v>
      </c>
      <c r="M58" s="36" t="s">
        <v>213</v>
      </c>
      <c r="N58" s="93" t="s">
        <v>213</v>
      </c>
      <c r="O58" s="35" t="s">
        <v>213</v>
      </c>
      <c r="P58" s="35" t="s">
        <v>213</v>
      </c>
      <c r="Q58" s="35" t="s">
        <v>213</v>
      </c>
      <c r="R58" s="35" t="s">
        <v>213</v>
      </c>
      <c r="S58" s="35" t="s">
        <v>213</v>
      </c>
      <c r="T58" s="35" t="s">
        <v>213</v>
      </c>
      <c r="U58" s="35" t="s">
        <v>213</v>
      </c>
      <c r="V58" s="35" t="s">
        <v>213</v>
      </c>
      <c r="W58" s="35" t="s">
        <v>213</v>
      </c>
      <c r="X58" s="35" t="s">
        <v>213</v>
      </c>
      <c r="Y58" s="36" t="s">
        <v>213</v>
      </c>
      <c r="Z58" s="33" t="s">
        <v>213</v>
      </c>
      <c r="AA58" s="33" t="s">
        <v>213</v>
      </c>
      <c r="AB58" s="17" t="s">
        <v>213</v>
      </c>
      <c r="AC58" s="32" t="s">
        <v>214</v>
      </c>
      <c r="AD58" s="32" t="s">
        <v>213</v>
      </c>
    </row>
    <row r="59" spans="1:30" ht="34.5" customHeight="1">
      <c r="A59" s="31"/>
      <c r="B59" s="102"/>
      <c r="C59" s="41"/>
      <c r="D59" s="32" t="s">
        <v>259</v>
      </c>
      <c r="E59" s="34" t="s">
        <v>213</v>
      </c>
      <c r="F59" s="35" t="s">
        <v>213</v>
      </c>
      <c r="G59" s="92" t="s">
        <v>213</v>
      </c>
      <c r="H59" s="34" t="s">
        <v>213</v>
      </c>
      <c r="I59" s="35" t="s">
        <v>213</v>
      </c>
      <c r="J59" s="36" t="s">
        <v>213</v>
      </c>
      <c r="K59" s="34" t="s">
        <v>213</v>
      </c>
      <c r="L59" s="35" t="s">
        <v>213</v>
      </c>
      <c r="M59" s="36" t="s">
        <v>213</v>
      </c>
      <c r="N59" s="93" t="s">
        <v>213</v>
      </c>
      <c r="O59" s="35" t="s">
        <v>213</v>
      </c>
      <c r="P59" s="35" t="s">
        <v>213</v>
      </c>
      <c r="Q59" s="35" t="s">
        <v>213</v>
      </c>
      <c r="R59" s="35" t="s">
        <v>213</v>
      </c>
      <c r="S59" s="35" t="s">
        <v>213</v>
      </c>
      <c r="T59" s="35" t="s">
        <v>213</v>
      </c>
      <c r="U59" s="35" t="s">
        <v>213</v>
      </c>
      <c r="V59" s="35" t="s">
        <v>213</v>
      </c>
      <c r="W59" s="35" t="s">
        <v>213</v>
      </c>
      <c r="X59" s="35" t="s">
        <v>213</v>
      </c>
      <c r="Y59" s="36" t="s">
        <v>213</v>
      </c>
      <c r="Z59" s="33" t="s">
        <v>213</v>
      </c>
      <c r="AA59" s="33" t="s">
        <v>213</v>
      </c>
      <c r="AB59" s="17" t="s">
        <v>213</v>
      </c>
      <c r="AC59" s="32" t="s">
        <v>216</v>
      </c>
      <c r="AD59" s="32" t="s">
        <v>213</v>
      </c>
    </row>
    <row r="60" spans="1:30" ht="34.5" customHeight="1">
      <c r="A60" s="31"/>
      <c r="B60" s="102"/>
      <c r="C60" s="41"/>
      <c r="D60" s="32" t="s">
        <v>259</v>
      </c>
      <c r="E60" s="34" t="s">
        <v>213</v>
      </c>
      <c r="F60" s="35" t="s">
        <v>213</v>
      </c>
      <c r="G60" s="92" t="s">
        <v>213</v>
      </c>
      <c r="H60" s="34" t="s">
        <v>213</v>
      </c>
      <c r="I60" s="35" t="s">
        <v>213</v>
      </c>
      <c r="J60" s="36" t="s">
        <v>213</v>
      </c>
      <c r="K60" s="34" t="s">
        <v>213</v>
      </c>
      <c r="L60" s="35" t="s">
        <v>213</v>
      </c>
      <c r="M60" s="36" t="s">
        <v>213</v>
      </c>
      <c r="N60" s="93" t="s">
        <v>213</v>
      </c>
      <c r="O60" s="35" t="s">
        <v>213</v>
      </c>
      <c r="P60" s="35" t="s">
        <v>213</v>
      </c>
      <c r="Q60" s="35" t="s">
        <v>213</v>
      </c>
      <c r="R60" s="35" t="s">
        <v>213</v>
      </c>
      <c r="S60" s="35" t="s">
        <v>213</v>
      </c>
      <c r="T60" s="35" t="s">
        <v>213</v>
      </c>
      <c r="U60" s="35" t="s">
        <v>213</v>
      </c>
      <c r="V60" s="35" t="s">
        <v>213</v>
      </c>
      <c r="W60" s="35" t="s">
        <v>213</v>
      </c>
      <c r="X60" s="35" t="s">
        <v>213</v>
      </c>
      <c r="Y60" s="36" t="s">
        <v>213</v>
      </c>
      <c r="Z60" s="33" t="s">
        <v>213</v>
      </c>
      <c r="AA60" s="33" t="s">
        <v>213</v>
      </c>
      <c r="AB60" s="17" t="s">
        <v>213</v>
      </c>
      <c r="AC60" s="32" t="s">
        <v>245</v>
      </c>
      <c r="AD60" s="32" t="s">
        <v>213</v>
      </c>
    </row>
    <row r="61" spans="1:30" ht="34.5" customHeight="1">
      <c r="A61" s="31"/>
      <c r="B61" s="102"/>
      <c r="C61" s="41"/>
      <c r="D61" s="32" t="s">
        <v>259</v>
      </c>
      <c r="E61" s="34" t="s">
        <v>213</v>
      </c>
      <c r="F61" s="35" t="s">
        <v>213</v>
      </c>
      <c r="G61" s="92" t="s">
        <v>213</v>
      </c>
      <c r="H61" s="34" t="s">
        <v>213</v>
      </c>
      <c r="I61" s="35" t="s">
        <v>213</v>
      </c>
      <c r="J61" s="36" t="s">
        <v>213</v>
      </c>
      <c r="K61" s="34" t="s">
        <v>213</v>
      </c>
      <c r="L61" s="35" t="s">
        <v>213</v>
      </c>
      <c r="M61" s="36" t="s">
        <v>213</v>
      </c>
      <c r="N61" s="93" t="s">
        <v>213</v>
      </c>
      <c r="O61" s="35" t="s">
        <v>213</v>
      </c>
      <c r="P61" s="35" t="s">
        <v>213</v>
      </c>
      <c r="Q61" s="35" t="s">
        <v>213</v>
      </c>
      <c r="R61" s="35" t="s">
        <v>213</v>
      </c>
      <c r="S61" s="35" t="s">
        <v>213</v>
      </c>
      <c r="T61" s="35" t="s">
        <v>213</v>
      </c>
      <c r="U61" s="35" t="s">
        <v>213</v>
      </c>
      <c r="V61" s="35" t="s">
        <v>213</v>
      </c>
      <c r="W61" s="35" t="s">
        <v>213</v>
      </c>
      <c r="X61" s="35" t="s">
        <v>213</v>
      </c>
      <c r="Y61" s="36" t="s">
        <v>213</v>
      </c>
      <c r="Z61" s="33" t="s">
        <v>213</v>
      </c>
      <c r="AA61" s="33" t="s">
        <v>213</v>
      </c>
      <c r="AB61" s="17" t="s">
        <v>213</v>
      </c>
      <c r="AC61" s="32" t="s">
        <v>246</v>
      </c>
      <c r="AD61" s="32" t="s">
        <v>213</v>
      </c>
    </row>
    <row r="62" spans="1:30" ht="34.5" customHeight="1">
      <c r="A62" s="31" t="s">
        <v>75</v>
      </c>
      <c r="B62" s="102" t="s">
        <v>102</v>
      </c>
      <c r="C62" s="41"/>
      <c r="D62" s="32" t="s">
        <v>260</v>
      </c>
      <c r="E62" s="34">
        <v>45</v>
      </c>
      <c r="F62" s="35">
        <v>75</v>
      </c>
      <c r="G62" s="92">
        <v>90</v>
      </c>
      <c r="H62" s="34">
        <v>29</v>
      </c>
      <c r="I62" s="35">
        <v>9.6999999999999993</v>
      </c>
      <c r="J62" s="36">
        <v>39</v>
      </c>
      <c r="K62" s="34">
        <v>38</v>
      </c>
      <c r="L62" s="35">
        <v>35</v>
      </c>
      <c r="M62" s="36">
        <v>72</v>
      </c>
      <c r="N62" s="93">
        <v>48</v>
      </c>
      <c r="O62" s="35">
        <v>11</v>
      </c>
      <c r="P62" s="35">
        <v>52</v>
      </c>
      <c r="Q62" s="35">
        <v>77</v>
      </c>
      <c r="R62" s="35">
        <v>59</v>
      </c>
      <c r="S62" s="35">
        <v>59</v>
      </c>
      <c r="T62" s="35">
        <v>91</v>
      </c>
      <c r="U62" s="35">
        <v>130</v>
      </c>
      <c r="V62" s="35">
        <v>52</v>
      </c>
      <c r="W62" s="35">
        <v>37</v>
      </c>
      <c r="X62" s="35">
        <v>43</v>
      </c>
      <c r="Y62" s="36">
        <v>5.6</v>
      </c>
      <c r="Z62" s="33">
        <v>990</v>
      </c>
      <c r="AA62" s="33">
        <v>13</v>
      </c>
      <c r="AB62" s="129">
        <v>44985</v>
      </c>
      <c r="AC62" s="32" t="s">
        <v>213</v>
      </c>
      <c r="AD62" s="32" t="s">
        <v>213</v>
      </c>
    </row>
    <row r="63" spans="1:30" ht="34.5" customHeight="1">
      <c r="A63" s="31"/>
      <c r="B63" s="102"/>
      <c r="C63" s="41"/>
      <c r="D63" s="32" t="s">
        <v>261</v>
      </c>
      <c r="E63" s="34">
        <v>45</v>
      </c>
      <c r="F63" s="35">
        <v>75</v>
      </c>
      <c r="G63" s="92">
        <v>90</v>
      </c>
      <c r="H63" s="34">
        <v>29</v>
      </c>
      <c r="I63" s="35">
        <v>9.6999999999999993</v>
      </c>
      <c r="J63" s="36">
        <v>39</v>
      </c>
      <c r="K63" s="34">
        <v>38</v>
      </c>
      <c r="L63" s="35">
        <v>35</v>
      </c>
      <c r="M63" s="36">
        <v>72</v>
      </c>
      <c r="N63" s="93">
        <v>48</v>
      </c>
      <c r="O63" s="35">
        <v>11</v>
      </c>
      <c r="P63" s="35">
        <v>52</v>
      </c>
      <c r="Q63" s="35">
        <v>77</v>
      </c>
      <c r="R63" s="35">
        <v>59</v>
      </c>
      <c r="S63" s="35">
        <v>59</v>
      </c>
      <c r="T63" s="35">
        <v>91</v>
      </c>
      <c r="U63" s="35">
        <v>130</v>
      </c>
      <c r="V63" s="35">
        <v>52</v>
      </c>
      <c r="W63" s="35">
        <v>37</v>
      </c>
      <c r="X63" s="35">
        <v>43</v>
      </c>
      <c r="Y63" s="36">
        <v>5.6</v>
      </c>
      <c r="Z63" s="33">
        <v>990</v>
      </c>
      <c r="AA63" s="33">
        <v>13</v>
      </c>
      <c r="AB63" s="17" t="s">
        <v>213</v>
      </c>
      <c r="AC63" s="32" t="s">
        <v>215</v>
      </c>
      <c r="AD63" s="32" t="s">
        <v>213</v>
      </c>
    </row>
    <row r="64" spans="1:30" ht="34.5" customHeight="1">
      <c r="A64" s="31"/>
      <c r="B64" s="102"/>
      <c r="C64" s="41"/>
      <c r="D64" s="32" t="s">
        <v>261</v>
      </c>
      <c r="E64" s="34" t="s">
        <v>213</v>
      </c>
      <c r="F64" s="35" t="s">
        <v>213</v>
      </c>
      <c r="G64" s="92" t="s">
        <v>213</v>
      </c>
      <c r="H64" s="34" t="s">
        <v>213</v>
      </c>
      <c r="I64" s="35" t="s">
        <v>213</v>
      </c>
      <c r="J64" s="36" t="s">
        <v>213</v>
      </c>
      <c r="K64" s="34" t="s">
        <v>213</v>
      </c>
      <c r="L64" s="35" t="s">
        <v>213</v>
      </c>
      <c r="M64" s="36" t="s">
        <v>213</v>
      </c>
      <c r="N64" s="93" t="s">
        <v>213</v>
      </c>
      <c r="O64" s="35" t="s">
        <v>213</v>
      </c>
      <c r="P64" s="35" t="s">
        <v>213</v>
      </c>
      <c r="Q64" s="35" t="s">
        <v>213</v>
      </c>
      <c r="R64" s="35" t="s">
        <v>213</v>
      </c>
      <c r="S64" s="35" t="s">
        <v>213</v>
      </c>
      <c r="T64" s="35" t="s">
        <v>213</v>
      </c>
      <c r="U64" s="35" t="s">
        <v>213</v>
      </c>
      <c r="V64" s="35" t="s">
        <v>213</v>
      </c>
      <c r="W64" s="35" t="s">
        <v>213</v>
      </c>
      <c r="X64" s="35" t="s">
        <v>213</v>
      </c>
      <c r="Y64" s="36" t="s">
        <v>213</v>
      </c>
      <c r="Z64" s="33" t="s">
        <v>213</v>
      </c>
      <c r="AA64" s="33" t="s">
        <v>213</v>
      </c>
      <c r="AB64" s="17" t="s">
        <v>213</v>
      </c>
      <c r="AC64" s="32" t="s">
        <v>214</v>
      </c>
      <c r="AD64" s="32" t="s">
        <v>213</v>
      </c>
    </row>
    <row r="65" spans="1:30" ht="34.5" customHeight="1">
      <c r="A65" s="31"/>
      <c r="B65" s="102"/>
      <c r="C65" s="41"/>
      <c r="D65" s="32" t="s">
        <v>261</v>
      </c>
      <c r="E65" s="34" t="s">
        <v>213</v>
      </c>
      <c r="F65" s="35" t="s">
        <v>213</v>
      </c>
      <c r="G65" s="92" t="s">
        <v>213</v>
      </c>
      <c r="H65" s="34" t="s">
        <v>213</v>
      </c>
      <c r="I65" s="35" t="s">
        <v>213</v>
      </c>
      <c r="J65" s="36" t="s">
        <v>213</v>
      </c>
      <c r="K65" s="34" t="s">
        <v>213</v>
      </c>
      <c r="L65" s="35" t="s">
        <v>213</v>
      </c>
      <c r="M65" s="36" t="s">
        <v>213</v>
      </c>
      <c r="N65" s="93" t="s">
        <v>213</v>
      </c>
      <c r="O65" s="35" t="s">
        <v>213</v>
      </c>
      <c r="P65" s="35" t="s">
        <v>213</v>
      </c>
      <c r="Q65" s="35" t="s">
        <v>213</v>
      </c>
      <c r="R65" s="35" t="s">
        <v>213</v>
      </c>
      <c r="S65" s="35" t="s">
        <v>213</v>
      </c>
      <c r="T65" s="35" t="s">
        <v>213</v>
      </c>
      <c r="U65" s="35" t="s">
        <v>213</v>
      </c>
      <c r="V65" s="35" t="s">
        <v>213</v>
      </c>
      <c r="W65" s="35" t="s">
        <v>213</v>
      </c>
      <c r="X65" s="35" t="s">
        <v>213</v>
      </c>
      <c r="Y65" s="36" t="s">
        <v>213</v>
      </c>
      <c r="Z65" s="33" t="s">
        <v>213</v>
      </c>
      <c r="AA65" s="33" t="s">
        <v>213</v>
      </c>
      <c r="AB65" s="17" t="s">
        <v>213</v>
      </c>
      <c r="AC65" s="32" t="s">
        <v>216</v>
      </c>
      <c r="AD65" s="32" t="s">
        <v>213</v>
      </c>
    </row>
    <row r="66" spans="1:30" ht="34.5" customHeight="1">
      <c r="A66" s="31"/>
      <c r="B66" s="102"/>
      <c r="C66" s="41"/>
      <c r="D66" s="32" t="s">
        <v>261</v>
      </c>
      <c r="E66" s="34" t="s">
        <v>213</v>
      </c>
      <c r="F66" s="35" t="s">
        <v>213</v>
      </c>
      <c r="G66" s="92" t="s">
        <v>213</v>
      </c>
      <c r="H66" s="34" t="s">
        <v>213</v>
      </c>
      <c r="I66" s="35" t="s">
        <v>213</v>
      </c>
      <c r="J66" s="36" t="s">
        <v>213</v>
      </c>
      <c r="K66" s="34" t="s">
        <v>213</v>
      </c>
      <c r="L66" s="35" t="s">
        <v>213</v>
      </c>
      <c r="M66" s="36" t="s">
        <v>213</v>
      </c>
      <c r="N66" s="93" t="s">
        <v>213</v>
      </c>
      <c r="O66" s="35" t="s">
        <v>213</v>
      </c>
      <c r="P66" s="35" t="s">
        <v>213</v>
      </c>
      <c r="Q66" s="35" t="s">
        <v>213</v>
      </c>
      <c r="R66" s="35" t="s">
        <v>213</v>
      </c>
      <c r="S66" s="35" t="s">
        <v>213</v>
      </c>
      <c r="T66" s="35" t="s">
        <v>213</v>
      </c>
      <c r="U66" s="35" t="s">
        <v>213</v>
      </c>
      <c r="V66" s="35" t="s">
        <v>213</v>
      </c>
      <c r="W66" s="35" t="s">
        <v>213</v>
      </c>
      <c r="X66" s="35" t="s">
        <v>213</v>
      </c>
      <c r="Y66" s="36" t="s">
        <v>213</v>
      </c>
      <c r="Z66" s="33" t="s">
        <v>213</v>
      </c>
      <c r="AA66" s="33" t="s">
        <v>213</v>
      </c>
      <c r="AB66" s="17" t="s">
        <v>213</v>
      </c>
      <c r="AC66" s="32" t="s">
        <v>245</v>
      </c>
      <c r="AD66" s="32" t="s">
        <v>213</v>
      </c>
    </row>
    <row r="67" spans="1:30" ht="34.5" customHeight="1">
      <c r="A67" s="31"/>
      <c r="B67" s="102"/>
      <c r="C67" s="41"/>
      <c r="D67" s="32" t="s">
        <v>261</v>
      </c>
      <c r="E67" s="34" t="s">
        <v>213</v>
      </c>
      <c r="F67" s="35" t="s">
        <v>213</v>
      </c>
      <c r="G67" s="92" t="s">
        <v>213</v>
      </c>
      <c r="H67" s="34" t="s">
        <v>213</v>
      </c>
      <c r="I67" s="35" t="s">
        <v>213</v>
      </c>
      <c r="J67" s="36" t="s">
        <v>213</v>
      </c>
      <c r="K67" s="34" t="s">
        <v>213</v>
      </c>
      <c r="L67" s="35" t="s">
        <v>213</v>
      </c>
      <c r="M67" s="36" t="s">
        <v>213</v>
      </c>
      <c r="N67" s="93" t="s">
        <v>213</v>
      </c>
      <c r="O67" s="35" t="s">
        <v>213</v>
      </c>
      <c r="P67" s="35" t="s">
        <v>213</v>
      </c>
      <c r="Q67" s="35" t="s">
        <v>213</v>
      </c>
      <c r="R67" s="35" t="s">
        <v>213</v>
      </c>
      <c r="S67" s="35" t="s">
        <v>213</v>
      </c>
      <c r="T67" s="35" t="s">
        <v>213</v>
      </c>
      <c r="U67" s="35" t="s">
        <v>213</v>
      </c>
      <c r="V67" s="35" t="s">
        <v>213</v>
      </c>
      <c r="W67" s="35" t="s">
        <v>213</v>
      </c>
      <c r="X67" s="35" t="s">
        <v>213</v>
      </c>
      <c r="Y67" s="36" t="s">
        <v>213</v>
      </c>
      <c r="Z67" s="33" t="s">
        <v>213</v>
      </c>
      <c r="AA67" s="33" t="s">
        <v>213</v>
      </c>
      <c r="AB67" s="17" t="s">
        <v>213</v>
      </c>
      <c r="AC67" s="32" t="s">
        <v>246</v>
      </c>
      <c r="AD67" s="32" t="s">
        <v>213</v>
      </c>
    </row>
    <row r="68" spans="1:30" ht="34.5" customHeight="1">
      <c r="A68" s="31" t="s">
        <v>75</v>
      </c>
      <c r="B68" s="102" t="s">
        <v>103</v>
      </c>
      <c r="C68" s="41"/>
      <c r="D68" s="32" t="s">
        <v>262</v>
      </c>
      <c r="E68" s="34">
        <v>42</v>
      </c>
      <c r="F68" s="35">
        <v>70</v>
      </c>
      <c r="G68" s="92">
        <v>84</v>
      </c>
      <c r="H68" s="34">
        <v>27</v>
      </c>
      <c r="I68" s="35">
        <v>9.1999999999999993</v>
      </c>
      <c r="J68" s="36">
        <v>36</v>
      </c>
      <c r="K68" s="34">
        <v>35</v>
      </c>
      <c r="L68" s="35">
        <v>32</v>
      </c>
      <c r="M68" s="36">
        <v>67</v>
      </c>
      <c r="N68" s="93">
        <v>45</v>
      </c>
      <c r="O68" s="35">
        <v>11</v>
      </c>
      <c r="P68" s="35">
        <v>49</v>
      </c>
      <c r="Q68" s="35">
        <v>75</v>
      </c>
      <c r="R68" s="35">
        <v>55</v>
      </c>
      <c r="S68" s="35">
        <v>54</v>
      </c>
      <c r="T68" s="35">
        <v>85</v>
      </c>
      <c r="U68" s="35">
        <v>120</v>
      </c>
      <c r="V68" s="35">
        <v>50</v>
      </c>
      <c r="W68" s="35">
        <v>35</v>
      </c>
      <c r="X68" s="35">
        <v>40</v>
      </c>
      <c r="Y68" s="36">
        <v>5.6</v>
      </c>
      <c r="Z68" s="33">
        <v>930</v>
      </c>
      <c r="AA68" s="33">
        <v>12</v>
      </c>
      <c r="AB68" s="129">
        <v>44985</v>
      </c>
      <c r="AC68" s="32" t="s">
        <v>213</v>
      </c>
      <c r="AD68" s="32" t="s">
        <v>213</v>
      </c>
    </row>
    <row r="69" spans="1:30" ht="34.5" customHeight="1">
      <c r="A69" s="31"/>
      <c r="B69" s="102"/>
      <c r="C69" s="41"/>
      <c r="D69" s="32" t="s">
        <v>263</v>
      </c>
      <c r="E69" s="34">
        <v>42</v>
      </c>
      <c r="F69" s="35">
        <v>70</v>
      </c>
      <c r="G69" s="92">
        <v>84</v>
      </c>
      <c r="H69" s="34">
        <v>27</v>
      </c>
      <c r="I69" s="35">
        <v>9.1999999999999993</v>
      </c>
      <c r="J69" s="36">
        <v>36</v>
      </c>
      <c r="K69" s="34">
        <v>35</v>
      </c>
      <c r="L69" s="35">
        <v>32</v>
      </c>
      <c r="M69" s="36">
        <v>67</v>
      </c>
      <c r="N69" s="93">
        <v>45</v>
      </c>
      <c r="O69" s="35">
        <v>11</v>
      </c>
      <c r="P69" s="35">
        <v>49</v>
      </c>
      <c r="Q69" s="35">
        <v>75</v>
      </c>
      <c r="R69" s="35">
        <v>55</v>
      </c>
      <c r="S69" s="35">
        <v>54</v>
      </c>
      <c r="T69" s="35">
        <v>85</v>
      </c>
      <c r="U69" s="35">
        <v>120</v>
      </c>
      <c r="V69" s="35">
        <v>50</v>
      </c>
      <c r="W69" s="35">
        <v>35</v>
      </c>
      <c r="X69" s="35">
        <v>40</v>
      </c>
      <c r="Y69" s="36">
        <v>5.6</v>
      </c>
      <c r="Z69" s="33">
        <v>930</v>
      </c>
      <c r="AA69" s="33">
        <v>12</v>
      </c>
      <c r="AB69" s="17" t="s">
        <v>213</v>
      </c>
      <c r="AC69" s="32" t="s">
        <v>215</v>
      </c>
      <c r="AD69" s="32" t="s">
        <v>213</v>
      </c>
    </row>
    <row r="70" spans="1:30" ht="34.5" customHeight="1">
      <c r="A70" s="31"/>
      <c r="B70" s="102"/>
      <c r="C70" s="41"/>
      <c r="D70" s="32" t="s">
        <v>263</v>
      </c>
      <c r="E70" s="34" t="s">
        <v>213</v>
      </c>
      <c r="F70" s="35" t="s">
        <v>213</v>
      </c>
      <c r="G70" s="92" t="s">
        <v>213</v>
      </c>
      <c r="H70" s="34" t="s">
        <v>213</v>
      </c>
      <c r="I70" s="35" t="s">
        <v>213</v>
      </c>
      <c r="J70" s="36" t="s">
        <v>213</v>
      </c>
      <c r="K70" s="34" t="s">
        <v>213</v>
      </c>
      <c r="L70" s="35" t="s">
        <v>213</v>
      </c>
      <c r="M70" s="36" t="s">
        <v>213</v>
      </c>
      <c r="N70" s="93" t="s">
        <v>213</v>
      </c>
      <c r="O70" s="35" t="s">
        <v>213</v>
      </c>
      <c r="P70" s="35" t="s">
        <v>213</v>
      </c>
      <c r="Q70" s="35" t="s">
        <v>213</v>
      </c>
      <c r="R70" s="35" t="s">
        <v>213</v>
      </c>
      <c r="S70" s="35" t="s">
        <v>213</v>
      </c>
      <c r="T70" s="35" t="s">
        <v>213</v>
      </c>
      <c r="U70" s="35" t="s">
        <v>213</v>
      </c>
      <c r="V70" s="35" t="s">
        <v>213</v>
      </c>
      <c r="W70" s="35" t="s">
        <v>213</v>
      </c>
      <c r="X70" s="35" t="s">
        <v>213</v>
      </c>
      <c r="Y70" s="36" t="s">
        <v>213</v>
      </c>
      <c r="Z70" s="33" t="s">
        <v>213</v>
      </c>
      <c r="AA70" s="33" t="s">
        <v>213</v>
      </c>
      <c r="AB70" s="17" t="s">
        <v>213</v>
      </c>
      <c r="AC70" s="32" t="s">
        <v>214</v>
      </c>
      <c r="AD70" s="32" t="s">
        <v>213</v>
      </c>
    </row>
    <row r="71" spans="1:30" ht="34.5" customHeight="1">
      <c r="A71" s="31"/>
      <c r="B71" s="102"/>
      <c r="C71" s="41"/>
      <c r="D71" s="32" t="s">
        <v>263</v>
      </c>
      <c r="E71" s="34" t="s">
        <v>213</v>
      </c>
      <c r="F71" s="35" t="s">
        <v>213</v>
      </c>
      <c r="G71" s="92" t="s">
        <v>213</v>
      </c>
      <c r="H71" s="34" t="s">
        <v>213</v>
      </c>
      <c r="I71" s="35" t="s">
        <v>213</v>
      </c>
      <c r="J71" s="36" t="s">
        <v>213</v>
      </c>
      <c r="K71" s="34" t="s">
        <v>213</v>
      </c>
      <c r="L71" s="35" t="s">
        <v>213</v>
      </c>
      <c r="M71" s="36" t="s">
        <v>213</v>
      </c>
      <c r="N71" s="93" t="s">
        <v>213</v>
      </c>
      <c r="O71" s="35" t="s">
        <v>213</v>
      </c>
      <c r="P71" s="35" t="s">
        <v>213</v>
      </c>
      <c r="Q71" s="35" t="s">
        <v>213</v>
      </c>
      <c r="R71" s="35" t="s">
        <v>213</v>
      </c>
      <c r="S71" s="35" t="s">
        <v>213</v>
      </c>
      <c r="T71" s="35" t="s">
        <v>213</v>
      </c>
      <c r="U71" s="35" t="s">
        <v>213</v>
      </c>
      <c r="V71" s="35" t="s">
        <v>213</v>
      </c>
      <c r="W71" s="35" t="s">
        <v>213</v>
      </c>
      <c r="X71" s="35" t="s">
        <v>213</v>
      </c>
      <c r="Y71" s="36" t="s">
        <v>213</v>
      </c>
      <c r="Z71" s="33" t="s">
        <v>213</v>
      </c>
      <c r="AA71" s="33" t="s">
        <v>213</v>
      </c>
      <c r="AB71" s="17" t="s">
        <v>213</v>
      </c>
      <c r="AC71" s="32" t="s">
        <v>216</v>
      </c>
      <c r="AD71" s="32" t="s">
        <v>213</v>
      </c>
    </row>
    <row r="72" spans="1:30" ht="34.5" customHeight="1">
      <c r="A72" s="31"/>
      <c r="B72" s="102"/>
      <c r="C72" s="41"/>
      <c r="D72" s="32" t="s">
        <v>263</v>
      </c>
      <c r="E72" s="34" t="s">
        <v>213</v>
      </c>
      <c r="F72" s="35" t="s">
        <v>213</v>
      </c>
      <c r="G72" s="92" t="s">
        <v>213</v>
      </c>
      <c r="H72" s="34" t="s">
        <v>213</v>
      </c>
      <c r="I72" s="35" t="s">
        <v>213</v>
      </c>
      <c r="J72" s="36" t="s">
        <v>213</v>
      </c>
      <c r="K72" s="34" t="s">
        <v>213</v>
      </c>
      <c r="L72" s="35" t="s">
        <v>213</v>
      </c>
      <c r="M72" s="36" t="s">
        <v>213</v>
      </c>
      <c r="N72" s="93" t="s">
        <v>213</v>
      </c>
      <c r="O72" s="35" t="s">
        <v>213</v>
      </c>
      <c r="P72" s="35" t="s">
        <v>213</v>
      </c>
      <c r="Q72" s="35" t="s">
        <v>213</v>
      </c>
      <c r="R72" s="35" t="s">
        <v>213</v>
      </c>
      <c r="S72" s="35" t="s">
        <v>213</v>
      </c>
      <c r="T72" s="35" t="s">
        <v>213</v>
      </c>
      <c r="U72" s="35" t="s">
        <v>213</v>
      </c>
      <c r="V72" s="35" t="s">
        <v>213</v>
      </c>
      <c r="W72" s="35" t="s">
        <v>213</v>
      </c>
      <c r="X72" s="35" t="s">
        <v>213</v>
      </c>
      <c r="Y72" s="36" t="s">
        <v>213</v>
      </c>
      <c r="Z72" s="33" t="s">
        <v>213</v>
      </c>
      <c r="AA72" s="33" t="s">
        <v>213</v>
      </c>
      <c r="AB72" s="17" t="s">
        <v>213</v>
      </c>
      <c r="AC72" s="32" t="s">
        <v>245</v>
      </c>
      <c r="AD72" s="32" t="s">
        <v>213</v>
      </c>
    </row>
    <row r="73" spans="1:30" ht="34.5" customHeight="1">
      <c r="A73" s="31"/>
      <c r="B73" s="102"/>
      <c r="C73" s="41"/>
      <c r="D73" s="32" t="s">
        <v>263</v>
      </c>
      <c r="E73" s="34" t="s">
        <v>213</v>
      </c>
      <c r="F73" s="35" t="s">
        <v>213</v>
      </c>
      <c r="G73" s="92" t="s">
        <v>213</v>
      </c>
      <c r="H73" s="34" t="s">
        <v>213</v>
      </c>
      <c r="I73" s="35" t="s">
        <v>213</v>
      </c>
      <c r="J73" s="36" t="s">
        <v>213</v>
      </c>
      <c r="K73" s="34" t="s">
        <v>213</v>
      </c>
      <c r="L73" s="35" t="s">
        <v>213</v>
      </c>
      <c r="M73" s="36" t="s">
        <v>213</v>
      </c>
      <c r="N73" s="93" t="s">
        <v>213</v>
      </c>
      <c r="O73" s="35" t="s">
        <v>213</v>
      </c>
      <c r="P73" s="35" t="s">
        <v>213</v>
      </c>
      <c r="Q73" s="35" t="s">
        <v>213</v>
      </c>
      <c r="R73" s="35" t="s">
        <v>213</v>
      </c>
      <c r="S73" s="35" t="s">
        <v>213</v>
      </c>
      <c r="T73" s="35" t="s">
        <v>213</v>
      </c>
      <c r="U73" s="35" t="s">
        <v>213</v>
      </c>
      <c r="V73" s="35" t="s">
        <v>213</v>
      </c>
      <c r="W73" s="35" t="s">
        <v>213</v>
      </c>
      <c r="X73" s="35" t="s">
        <v>213</v>
      </c>
      <c r="Y73" s="36" t="s">
        <v>213</v>
      </c>
      <c r="Z73" s="33" t="s">
        <v>213</v>
      </c>
      <c r="AA73" s="33" t="s">
        <v>213</v>
      </c>
      <c r="AB73" s="17" t="s">
        <v>213</v>
      </c>
      <c r="AC73" s="32" t="s">
        <v>246</v>
      </c>
      <c r="AD73" s="32" t="s">
        <v>213</v>
      </c>
    </row>
    <row r="74" spans="1:30" ht="34.5" customHeight="1">
      <c r="A74" s="31" t="s">
        <v>75</v>
      </c>
      <c r="B74" s="102" t="s">
        <v>104</v>
      </c>
      <c r="C74" s="41"/>
      <c r="D74" s="32" t="s">
        <v>264</v>
      </c>
      <c r="E74" s="34">
        <v>45</v>
      </c>
      <c r="F74" s="35">
        <v>74</v>
      </c>
      <c r="G74" s="92">
        <v>89</v>
      </c>
      <c r="H74" s="34">
        <v>30</v>
      </c>
      <c r="I74" s="35">
        <v>10</v>
      </c>
      <c r="J74" s="36">
        <v>40</v>
      </c>
      <c r="K74" s="34">
        <v>37</v>
      </c>
      <c r="L74" s="35">
        <v>34</v>
      </c>
      <c r="M74" s="36">
        <v>72</v>
      </c>
      <c r="N74" s="93">
        <v>48</v>
      </c>
      <c r="O74" s="35">
        <v>11</v>
      </c>
      <c r="P74" s="35">
        <v>51</v>
      </c>
      <c r="Q74" s="35">
        <v>82</v>
      </c>
      <c r="R74" s="35">
        <v>58</v>
      </c>
      <c r="S74" s="35">
        <v>58</v>
      </c>
      <c r="T74" s="35">
        <v>90</v>
      </c>
      <c r="U74" s="35">
        <v>130</v>
      </c>
      <c r="V74" s="35">
        <v>52</v>
      </c>
      <c r="W74" s="35">
        <v>37</v>
      </c>
      <c r="X74" s="35">
        <v>43</v>
      </c>
      <c r="Y74" s="36">
        <v>5.6</v>
      </c>
      <c r="Z74" s="33">
        <v>990</v>
      </c>
      <c r="AA74" s="33">
        <v>13</v>
      </c>
      <c r="AB74" s="129">
        <v>44985</v>
      </c>
      <c r="AC74" s="32" t="s">
        <v>213</v>
      </c>
      <c r="AD74" s="32" t="s">
        <v>213</v>
      </c>
    </row>
    <row r="75" spans="1:30" ht="34.5" customHeight="1">
      <c r="A75" s="31"/>
      <c r="B75" s="102"/>
      <c r="C75" s="41"/>
      <c r="D75" s="32" t="s">
        <v>265</v>
      </c>
      <c r="E75" s="34">
        <v>45</v>
      </c>
      <c r="F75" s="35">
        <v>74</v>
      </c>
      <c r="G75" s="92">
        <v>89</v>
      </c>
      <c r="H75" s="34">
        <v>30</v>
      </c>
      <c r="I75" s="35">
        <v>10</v>
      </c>
      <c r="J75" s="36">
        <v>40</v>
      </c>
      <c r="K75" s="34">
        <v>37</v>
      </c>
      <c r="L75" s="35">
        <v>34</v>
      </c>
      <c r="M75" s="36">
        <v>72</v>
      </c>
      <c r="N75" s="93">
        <v>48</v>
      </c>
      <c r="O75" s="35">
        <v>11</v>
      </c>
      <c r="P75" s="35">
        <v>51</v>
      </c>
      <c r="Q75" s="35">
        <v>82</v>
      </c>
      <c r="R75" s="35">
        <v>58</v>
      </c>
      <c r="S75" s="35">
        <v>58</v>
      </c>
      <c r="T75" s="35">
        <v>90</v>
      </c>
      <c r="U75" s="35">
        <v>130</v>
      </c>
      <c r="V75" s="35">
        <v>52</v>
      </c>
      <c r="W75" s="35">
        <v>37</v>
      </c>
      <c r="X75" s="35">
        <v>43</v>
      </c>
      <c r="Y75" s="36">
        <v>5.6</v>
      </c>
      <c r="Z75" s="33">
        <v>990</v>
      </c>
      <c r="AA75" s="33">
        <v>13</v>
      </c>
      <c r="AB75" s="17" t="s">
        <v>213</v>
      </c>
      <c r="AC75" s="32" t="s">
        <v>215</v>
      </c>
      <c r="AD75" s="32" t="s">
        <v>213</v>
      </c>
    </row>
    <row r="76" spans="1:30" ht="34.5" customHeight="1">
      <c r="A76" s="31"/>
      <c r="B76" s="102"/>
      <c r="C76" s="41"/>
      <c r="D76" s="32" t="s">
        <v>265</v>
      </c>
      <c r="E76" s="34" t="s">
        <v>213</v>
      </c>
      <c r="F76" s="35" t="s">
        <v>213</v>
      </c>
      <c r="G76" s="92" t="s">
        <v>213</v>
      </c>
      <c r="H76" s="34" t="s">
        <v>213</v>
      </c>
      <c r="I76" s="35" t="s">
        <v>213</v>
      </c>
      <c r="J76" s="36" t="s">
        <v>213</v>
      </c>
      <c r="K76" s="34" t="s">
        <v>213</v>
      </c>
      <c r="L76" s="35" t="s">
        <v>213</v>
      </c>
      <c r="M76" s="36" t="s">
        <v>213</v>
      </c>
      <c r="N76" s="93" t="s">
        <v>213</v>
      </c>
      <c r="O76" s="35" t="s">
        <v>213</v>
      </c>
      <c r="P76" s="35" t="s">
        <v>213</v>
      </c>
      <c r="Q76" s="35" t="s">
        <v>213</v>
      </c>
      <c r="R76" s="35" t="s">
        <v>213</v>
      </c>
      <c r="S76" s="35" t="s">
        <v>213</v>
      </c>
      <c r="T76" s="35" t="s">
        <v>213</v>
      </c>
      <c r="U76" s="35" t="s">
        <v>213</v>
      </c>
      <c r="V76" s="35" t="s">
        <v>213</v>
      </c>
      <c r="W76" s="35" t="s">
        <v>213</v>
      </c>
      <c r="X76" s="35" t="s">
        <v>213</v>
      </c>
      <c r="Y76" s="36" t="s">
        <v>213</v>
      </c>
      <c r="Z76" s="33" t="s">
        <v>213</v>
      </c>
      <c r="AA76" s="33" t="s">
        <v>213</v>
      </c>
      <c r="AB76" s="17" t="s">
        <v>213</v>
      </c>
      <c r="AC76" s="32" t="s">
        <v>214</v>
      </c>
      <c r="AD76" s="32" t="s">
        <v>213</v>
      </c>
    </row>
    <row r="77" spans="1:30" ht="34.5" customHeight="1">
      <c r="A77" s="31"/>
      <c r="B77" s="102"/>
      <c r="C77" s="41"/>
      <c r="D77" s="32" t="s">
        <v>265</v>
      </c>
      <c r="E77" s="34" t="s">
        <v>213</v>
      </c>
      <c r="F77" s="35" t="s">
        <v>213</v>
      </c>
      <c r="G77" s="92" t="s">
        <v>213</v>
      </c>
      <c r="H77" s="34" t="s">
        <v>213</v>
      </c>
      <c r="I77" s="35" t="s">
        <v>213</v>
      </c>
      <c r="J77" s="36" t="s">
        <v>213</v>
      </c>
      <c r="K77" s="34" t="s">
        <v>213</v>
      </c>
      <c r="L77" s="35" t="s">
        <v>213</v>
      </c>
      <c r="M77" s="36" t="s">
        <v>213</v>
      </c>
      <c r="N77" s="93" t="s">
        <v>213</v>
      </c>
      <c r="O77" s="35" t="s">
        <v>213</v>
      </c>
      <c r="P77" s="35" t="s">
        <v>213</v>
      </c>
      <c r="Q77" s="35" t="s">
        <v>213</v>
      </c>
      <c r="R77" s="35" t="s">
        <v>213</v>
      </c>
      <c r="S77" s="35" t="s">
        <v>213</v>
      </c>
      <c r="T77" s="35" t="s">
        <v>213</v>
      </c>
      <c r="U77" s="35" t="s">
        <v>213</v>
      </c>
      <c r="V77" s="35" t="s">
        <v>213</v>
      </c>
      <c r="W77" s="35" t="s">
        <v>213</v>
      </c>
      <c r="X77" s="35" t="s">
        <v>213</v>
      </c>
      <c r="Y77" s="36" t="s">
        <v>213</v>
      </c>
      <c r="Z77" s="33" t="s">
        <v>213</v>
      </c>
      <c r="AA77" s="33" t="s">
        <v>213</v>
      </c>
      <c r="AB77" s="17" t="s">
        <v>213</v>
      </c>
      <c r="AC77" s="32" t="s">
        <v>216</v>
      </c>
      <c r="AD77" s="32" t="s">
        <v>213</v>
      </c>
    </row>
    <row r="78" spans="1:30" ht="34.5" customHeight="1">
      <c r="A78" s="31"/>
      <c r="B78" s="102"/>
      <c r="C78" s="41"/>
      <c r="D78" s="32" t="s">
        <v>265</v>
      </c>
      <c r="E78" s="34" t="s">
        <v>213</v>
      </c>
      <c r="F78" s="35" t="s">
        <v>213</v>
      </c>
      <c r="G78" s="92" t="s">
        <v>213</v>
      </c>
      <c r="H78" s="34" t="s">
        <v>213</v>
      </c>
      <c r="I78" s="35" t="s">
        <v>213</v>
      </c>
      <c r="J78" s="36" t="s">
        <v>213</v>
      </c>
      <c r="K78" s="34" t="s">
        <v>213</v>
      </c>
      <c r="L78" s="35" t="s">
        <v>213</v>
      </c>
      <c r="M78" s="36" t="s">
        <v>213</v>
      </c>
      <c r="N78" s="93" t="s">
        <v>213</v>
      </c>
      <c r="O78" s="35" t="s">
        <v>213</v>
      </c>
      <c r="P78" s="35" t="s">
        <v>213</v>
      </c>
      <c r="Q78" s="35" t="s">
        <v>213</v>
      </c>
      <c r="R78" s="35" t="s">
        <v>213</v>
      </c>
      <c r="S78" s="35" t="s">
        <v>213</v>
      </c>
      <c r="T78" s="35" t="s">
        <v>213</v>
      </c>
      <c r="U78" s="35" t="s">
        <v>213</v>
      </c>
      <c r="V78" s="35" t="s">
        <v>213</v>
      </c>
      <c r="W78" s="35" t="s">
        <v>213</v>
      </c>
      <c r="X78" s="35" t="s">
        <v>213</v>
      </c>
      <c r="Y78" s="36" t="s">
        <v>213</v>
      </c>
      <c r="Z78" s="33" t="s">
        <v>213</v>
      </c>
      <c r="AA78" s="33" t="s">
        <v>213</v>
      </c>
      <c r="AB78" s="17" t="s">
        <v>213</v>
      </c>
      <c r="AC78" s="32" t="s">
        <v>245</v>
      </c>
      <c r="AD78" s="32" t="s">
        <v>213</v>
      </c>
    </row>
    <row r="79" spans="1:30" ht="34.5" customHeight="1">
      <c r="A79" s="31"/>
      <c r="B79" s="102"/>
      <c r="C79" s="41"/>
      <c r="D79" s="32" t="s">
        <v>265</v>
      </c>
      <c r="E79" s="34" t="s">
        <v>213</v>
      </c>
      <c r="F79" s="35" t="s">
        <v>213</v>
      </c>
      <c r="G79" s="92" t="s">
        <v>213</v>
      </c>
      <c r="H79" s="34" t="s">
        <v>213</v>
      </c>
      <c r="I79" s="35" t="s">
        <v>213</v>
      </c>
      <c r="J79" s="36" t="s">
        <v>213</v>
      </c>
      <c r="K79" s="34" t="s">
        <v>213</v>
      </c>
      <c r="L79" s="35" t="s">
        <v>213</v>
      </c>
      <c r="M79" s="36" t="s">
        <v>213</v>
      </c>
      <c r="N79" s="93" t="s">
        <v>213</v>
      </c>
      <c r="O79" s="35" t="s">
        <v>213</v>
      </c>
      <c r="P79" s="35" t="s">
        <v>213</v>
      </c>
      <c r="Q79" s="35" t="s">
        <v>213</v>
      </c>
      <c r="R79" s="35" t="s">
        <v>213</v>
      </c>
      <c r="S79" s="35" t="s">
        <v>213</v>
      </c>
      <c r="T79" s="35" t="s">
        <v>213</v>
      </c>
      <c r="U79" s="35" t="s">
        <v>213</v>
      </c>
      <c r="V79" s="35" t="s">
        <v>213</v>
      </c>
      <c r="W79" s="35" t="s">
        <v>213</v>
      </c>
      <c r="X79" s="35" t="s">
        <v>213</v>
      </c>
      <c r="Y79" s="36" t="s">
        <v>213</v>
      </c>
      <c r="Z79" s="33" t="s">
        <v>213</v>
      </c>
      <c r="AA79" s="33" t="s">
        <v>213</v>
      </c>
      <c r="AB79" s="17" t="s">
        <v>213</v>
      </c>
      <c r="AC79" s="32" t="s">
        <v>246</v>
      </c>
      <c r="AD79" s="32" t="s">
        <v>213</v>
      </c>
    </row>
    <row r="80" spans="1:30" ht="34.5" customHeight="1">
      <c r="A80" s="31" t="s">
        <v>75</v>
      </c>
      <c r="B80" s="102" t="s">
        <v>105</v>
      </c>
      <c r="C80" s="41"/>
      <c r="D80" s="32" t="s">
        <v>266</v>
      </c>
      <c r="E80" s="34">
        <v>43</v>
      </c>
      <c r="F80" s="35">
        <v>71</v>
      </c>
      <c r="G80" s="92">
        <v>86</v>
      </c>
      <c r="H80" s="34">
        <v>27</v>
      </c>
      <c r="I80" s="35">
        <v>9.1999999999999993</v>
      </c>
      <c r="J80" s="36">
        <v>37</v>
      </c>
      <c r="K80" s="34">
        <v>36</v>
      </c>
      <c r="L80" s="35">
        <v>33</v>
      </c>
      <c r="M80" s="36">
        <v>69</v>
      </c>
      <c r="N80" s="93">
        <v>46</v>
      </c>
      <c r="O80" s="35">
        <v>11</v>
      </c>
      <c r="P80" s="35">
        <v>49</v>
      </c>
      <c r="Q80" s="35">
        <v>82</v>
      </c>
      <c r="R80" s="35">
        <v>56</v>
      </c>
      <c r="S80" s="35">
        <v>56</v>
      </c>
      <c r="T80" s="35">
        <v>86</v>
      </c>
      <c r="U80" s="35">
        <v>130</v>
      </c>
      <c r="V80" s="35">
        <v>51</v>
      </c>
      <c r="W80" s="35">
        <v>35</v>
      </c>
      <c r="X80" s="35">
        <v>41</v>
      </c>
      <c r="Y80" s="36">
        <v>5.6</v>
      </c>
      <c r="Z80" s="33">
        <v>950</v>
      </c>
      <c r="AA80" s="33">
        <v>13</v>
      </c>
      <c r="AB80" s="129">
        <v>44985</v>
      </c>
      <c r="AC80" s="32" t="s">
        <v>213</v>
      </c>
      <c r="AD80" s="32" t="s">
        <v>213</v>
      </c>
    </row>
    <row r="81" spans="1:30" ht="34.5" customHeight="1">
      <c r="A81" s="31"/>
      <c r="B81" s="102"/>
      <c r="C81" s="41"/>
      <c r="D81" s="32" t="s">
        <v>267</v>
      </c>
      <c r="E81" s="34">
        <v>43</v>
      </c>
      <c r="F81" s="35">
        <v>71</v>
      </c>
      <c r="G81" s="92">
        <v>86</v>
      </c>
      <c r="H81" s="34">
        <v>27</v>
      </c>
      <c r="I81" s="35">
        <v>9.1999999999999993</v>
      </c>
      <c r="J81" s="36">
        <v>37</v>
      </c>
      <c r="K81" s="34">
        <v>36</v>
      </c>
      <c r="L81" s="35">
        <v>33</v>
      </c>
      <c r="M81" s="36">
        <v>69</v>
      </c>
      <c r="N81" s="93">
        <v>46</v>
      </c>
      <c r="O81" s="35">
        <v>11</v>
      </c>
      <c r="P81" s="35">
        <v>49</v>
      </c>
      <c r="Q81" s="35">
        <v>82</v>
      </c>
      <c r="R81" s="35">
        <v>56</v>
      </c>
      <c r="S81" s="35">
        <v>56</v>
      </c>
      <c r="T81" s="35">
        <v>86</v>
      </c>
      <c r="U81" s="35">
        <v>130</v>
      </c>
      <c r="V81" s="35">
        <v>51</v>
      </c>
      <c r="W81" s="35">
        <v>35</v>
      </c>
      <c r="X81" s="35">
        <v>41</v>
      </c>
      <c r="Y81" s="36">
        <v>5.6</v>
      </c>
      <c r="Z81" s="33">
        <v>950</v>
      </c>
      <c r="AA81" s="33">
        <v>13</v>
      </c>
      <c r="AB81" s="17" t="s">
        <v>213</v>
      </c>
      <c r="AC81" s="32" t="s">
        <v>215</v>
      </c>
      <c r="AD81" s="32" t="s">
        <v>213</v>
      </c>
    </row>
    <row r="82" spans="1:30" ht="34.5" customHeight="1">
      <c r="A82" s="31"/>
      <c r="B82" s="102"/>
      <c r="C82" s="41"/>
      <c r="D82" s="32" t="s">
        <v>267</v>
      </c>
      <c r="E82" s="34" t="s">
        <v>213</v>
      </c>
      <c r="F82" s="35" t="s">
        <v>213</v>
      </c>
      <c r="G82" s="92" t="s">
        <v>213</v>
      </c>
      <c r="H82" s="34" t="s">
        <v>213</v>
      </c>
      <c r="I82" s="35" t="s">
        <v>213</v>
      </c>
      <c r="J82" s="36" t="s">
        <v>213</v>
      </c>
      <c r="K82" s="34" t="s">
        <v>213</v>
      </c>
      <c r="L82" s="35" t="s">
        <v>213</v>
      </c>
      <c r="M82" s="36" t="s">
        <v>213</v>
      </c>
      <c r="N82" s="93" t="s">
        <v>213</v>
      </c>
      <c r="O82" s="35" t="s">
        <v>213</v>
      </c>
      <c r="P82" s="35" t="s">
        <v>213</v>
      </c>
      <c r="Q82" s="35" t="s">
        <v>213</v>
      </c>
      <c r="R82" s="35" t="s">
        <v>213</v>
      </c>
      <c r="S82" s="35" t="s">
        <v>213</v>
      </c>
      <c r="T82" s="35" t="s">
        <v>213</v>
      </c>
      <c r="U82" s="35" t="s">
        <v>213</v>
      </c>
      <c r="V82" s="35" t="s">
        <v>213</v>
      </c>
      <c r="W82" s="35" t="s">
        <v>213</v>
      </c>
      <c r="X82" s="35" t="s">
        <v>213</v>
      </c>
      <c r="Y82" s="36" t="s">
        <v>213</v>
      </c>
      <c r="Z82" s="33" t="s">
        <v>213</v>
      </c>
      <c r="AA82" s="33" t="s">
        <v>213</v>
      </c>
      <c r="AB82" s="17" t="s">
        <v>213</v>
      </c>
      <c r="AC82" s="32" t="s">
        <v>214</v>
      </c>
      <c r="AD82" s="32" t="s">
        <v>213</v>
      </c>
    </row>
    <row r="83" spans="1:30" ht="34.5" customHeight="1">
      <c r="A83" s="31"/>
      <c r="B83" s="102"/>
      <c r="C83" s="41"/>
      <c r="D83" s="32" t="s">
        <v>267</v>
      </c>
      <c r="E83" s="34" t="s">
        <v>213</v>
      </c>
      <c r="F83" s="35" t="s">
        <v>213</v>
      </c>
      <c r="G83" s="92" t="s">
        <v>213</v>
      </c>
      <c r="H83" s="34" t="s">
        <v>213</v>
      </c>
      <c r="I83" s="35" t="s">
        <v>213</v>
      </c>
      <c r="J83" s="36" t="s">
        <v>213</v>
      </c>
      <c r="K83" s="34" t="s">
        <v>213</v>
      </c>
      <c r="L83" s="35" t="s">
        <v>213</v>
      </c>
      <c r="M83" s="36" t="s">
        <v>213</v>
      </c>
      <c r="N83" s="93" t="s">
        <v>213</v>
      </c>
      <c r="O83" s="35" t="s">
        <v>213</v>
      </c>
      <c r="P83" s="35" t="s">
        <v>213</v>
      </c>
      <c r="Q83" s="35" t="s">
        <v>213</v>
      </c>
      <c r="R83" s="35" t="s">
        <v>213</v>
      </c>
      <c r="S83" s="35" t="s">
        <v>213</v>
      </c>
      <c r="T83" s="35" t="s">
        <v>213</v>
      </c>
      <c r="U83" s="35" t="s">
        <v>213</v>
      </c>
      <c r="V83" s="35" t="s">
        <v>213</v>
      </c>
      <c r="W83" s="35" t="s">
        <v>213</v>
      </c>
      <c r="X83" s="35" t="s">
        <v>213</v>
      </c>
      <c r="Y83" s="36" t="s">
        <v>213</v>
      </c>
      <c r="Z83" s="33" t="s">
        <v>213</v>
      </c>
      <c r="AA83" s="33" t="s">
        <v>213</v>
      </c>
      <c r="AB83" s="17" t="s">
        <v>213</v>
      </c>
      <c r="AC83" s="32" t="s">
        <v>216</v>
      </c>
      <c r="AD83" s="32" t="s">
        <v>213</v>
      </c>
    </row>
    <row r="84" spans="1:30" ht="34.5" customHeight="1">
      <c r="A84" s="31"/>
      <c r="B84" s="102"/>
      <c r="C84" s="41"/>
      <c r="D84" s="32" t="s">
        <v>267</v>
      </c>
      <c r="E84" s="34" t="s">
        <v>213</v>
      </c>
      <c r="F84" s="35" t="s">
        <v>213</v>
      </c>
      <c r="G84" s="92" t="s">
        <v>213</v>
      </c>
      <c r="H84" s="34" t="s">
        <v>213</v>
      </c>
      <c r="I84" s="35" t="s">
        <v>213</v>
      </c>
      <c r="J84" s="36" t="s">
        <v>213</v>
      </c>
      <c r="K84" s="34" t="s">
        <v>213</v>
      </c>
      <c r="L84" s="35" t="s">
        <v>213</v>
      </c>
      <c r="M84" s="36" t="s">
        <v>213</v>
      </c>
      <c r="N84" s="93" t="s">
        <v>213</v>
      </c>
      <c r="O84" s="35" t="s">
        <v>213</v>
      </c>
      <c r="P84" s="35" t="s">
        <v>213</v>
      </c>
      <c r="Q84" s="35" t="s">
        <v>213</v>
      </c>
      <c r="R84" s="35" t="s">
        <v>213</v>
      </c>
      <c r="S84" s="35" t="s">
        <v>213</v>
      </c>
      <c r="T84" s="35" t="s">
        <v>213</v>
      </c>
      <c r="U84" s="35" t="s">
        <v>213</v>
      </c>
      <c r="V84" s="35" t="s">
        <v>213</v>
      </c>
      <c r="W84" s="35" t="s">
        <v>213</v>
      </c>
      <c r="X84" s="35" t="s">
        <v>213</v>
      </c>
      <c r="Y84" s="36" t="s">
        <v>213</v>
      </c>
      <c r="Z84" s="33" t="s">
        <v>213</v>
      </c>
      <c r="AA84" s="33" t="s">
        <v>213</v>
      </c>
      <c r="AB84" s="17" t="s">
        <v>213</v>
      </c>
      <c r="AC84" s="32" t="s">
        <v>245</v>
      </c>
      <c r="AD84" s="32" t="s">
        <v>213</v>
      </c>
    </row>
    <row r="85" spans="1:30" ht="34.5" customHeight="1">
      <c r="A85" s="31"/>
      <c r="B85" s="102"/>
      <c r="C85" s="41"/>
      <c r="D85" s="32" t="s">
        <v>267</v>
      </c>
      <c r="E85" s="34" t="s">
        <v>213</v>
      </c>
      <c r="F85" s="35" t="s">
        <v>213</v>
      </c>
      <c r="G85" s="92" t="s">
        <v>213</v>
      </c>
      <c r="H85" s="34" t="s">
        <v>213</v>
      </c>
      <c r="I85" s="35" t="s">
        <v>213</v>
      </c>
      <c r="J85" s="36" t="s">
        <v>213</v>
      </c>
      <c r="K85" s="34" t="s">
        <v>213</v>
      </c>
      <c r="L85" s="35" t="s">
        <v>213</v>
      </c>
      <c r="M85" s="36" t="s">
        <v>213</v>
      </c>
      <c r="N85" s="93" t="s">
        <v>213</v>
      </c>
      <c r="O85" s="35" t="s">
        <v>213</v>
      </c>
      <c r="P85" s="35" t="s">
        <v>213</v>
      </c>
      <c r="Q85" s="35" t="s">
        <v>213</v>
      </c>
      <c r="R85" s="35" t="s">
        <v>213</v>
      </c>
      <c r="S85" s="35" t="s">
        <v>213</v>
      </c>
      <c r="T85" s="35" t="s">
        <v>213</v>
      </c>
      <c r="U85" s="35" t="s">
        <v>213</v>
      </c>
      <c r="V85" s="35" t="s">
        <v>213</v>
      </c>
      <c r="W85" s="35" t="s">
        <v>213</v>
      </c>
      <c r="X85" s="35" t="s">
        <v>213</v>
      </c>
      <c r="Y85" s="36" t="s">
        <v>213</v>
      </c>
      <c r="Z85" s="33" t="s">
        <v>213</v>
      </c>
      <c r="AA85" s="33" t="s">
        <v>213</v>
      </c>
      <c r="AB85" s="17" t="s">
        <v>213</v>
      </c>
      <c r="AC85" s="32" t="s">
        <v>246</v>
      </c>
      <c r="AD85" s="32" t="s">
        <v>213</v>
      </c>
    </row>
    <row r="86" spans="1:30" ht="34.5" customHeight="1">
      <c r="A86" s="31" t="s">
        <v>75</v>
      </c>
      <c r="B86" s="102" t="s">
        <v>106</v>
      </c>
      <c r="C86" s="41"/>
      <c r="D86" s="32" t="s">
        <v>268</v>
      </c>
      <c r="E86" s="34">
        <v>44</v>
      </c>
      <c r="F86" s="35">
        <v>73</v>
      </c>
      <c r="G86" s="92">
        <v>87</v>
      </c>
      <c r="H86" s="34">
        <v>29</v>
      </c>
      <c r="I86" s="35">
        <v>9.6999999999999993</v>
      </c>
      <c r="J86" s="36">
        <v>38</v>
      </c>
      <c r="K86" s="34">
        <v>37</v>
      </c>
      <c r="L86" s="35">
        <v>34</v>
      </c>
      <c r="M86" s="36">
        <v>70</v>
      </c>
      <c r="N86" s="93">
        <v>46</v>
      </c>
      <c r="O86" s="35">
        <v>11</v>
      </c>
      <c r="P86" s="35">
        <v>51</v>
      </c>
      <c r="Q86" s="35">
        <v>83</v>
      </c>
      <c r="R86" s="35">
        <v>57</v>
      </c>
      <c r="S86" s="35">
        <v>57</v>
      </c>
      <c r="T86" s="35">
        <v>88</v>
      </c>
      <c r="U86" s="35">
        <v>130</v>
      </c>
      <c r="V86" s="35">
        <v>52</v>
      </c>
      <c r="W86" s="35">
        <v>37</v>
      </c>
      <c r="X86" s="35">
        <v>41</v>
      </c>
      <c r="Y86" s="36">
        <v>5.8</v>
      </c>
      <c r="Z86" s="33">
        <v>970</v>
      </c>
      <c r="AA86" s="33">
        <v>13</v>
      </c>
      <c r="AB86" s="129">
        <v>44985</v>
      </c>
      <c r="AC86" s="32" t="s">
        <v>213</v>
      </c>
      <c r="AD86" s="32" t="s">
        <v>213</v>
      </c>
    </row>
    <row r="87" spans="1:30" ht="34.5" customHeight="1">
      <c r="A87" s="31"/>
      <c r="B87" s="102"/>
      <c r="C87" s="41"/>
      <c r="D87" s="32" t="s">
        <v>269</v>
      </c>
      <c r="E87" s="34">
        <v>44</v>
      </c>
      <c r="F87" s="35">
        <v>73</v>
      </c>
      <c r="G87" s="92">
        <v>87</v>
      </c>
      <c r="H87" s="34">
        <v>29</v>
      </c>
      <c r="I87" s="35">
        <v>9.6999999999999993</v>
      </c>
      <c r="J87" s="36">
        <v>38</v>
      </c>
      <c r="K87" s="34">
        <v>37</v>
      </c>
      <c r="L87" s="35">
        <v>34</v>
      </c>
      <c r="M87" s="36">
        <v>70</v>
      </c>
      <c r="N87" s="93">
        <v>46</v>
      </c>
      <c r="O87" s="35">
        <v>11</v>
      </c>
      <c r="P87" s="35">
        <v>51</v>
      </c>
      <c r="Q87" s="35">
        <v>83</v>
      </c>
      <c r="R87" s="35">
        <v>57</v>
      </c>
      <c r="S87" s="35">
        <v>57</v>
      </c>
      <c r="T87" s="35">
        <v>88</v>
      </c>
      <c r="U87" s="35">
        <v>130</v>
      </c>
      <c r="V87" s="35">
        <v>52</v>
      </c>
      <c r="W87" s="35">
        <v>37</v>
      </c>
      <c r="X87" s="35">
        <v>41</v>
      </c>
      <c r="Y87" s="36">
        <v>5.8</v>
      </c>
      <c r="Z87" s="33">
        <v>970</v>
      </c>
      <c r="AA87" s="33">
        <v>13</v>
      </c>
      <c r="AB87" s="17" t="s">
        <v>213</v>
      </c>
      <c r="AC87" s="32" t="s">
        <v>215</v>
      </c>
      <c r="AD87" s="32" t="s">
        <v>213</v>
      </c>
    </row>
    <row r="88" spans="1:30" ht="34.5" customHeight="1">
      <c r="A88" s="31"/>
      <c r="B88" s="102"/>
      <c r="C88" s="41"/>
      <c r="D88" s="32" t="s">
        <v>269</v>
      </c>
      <c r="E88" s="34" t="s">
        <v>213</v>
      </c>
      <c r="F88" s="35" t="s">
        <v>213</v>
      </c>
      <c r="G88" s="92" t="s">
        <v>213</v>
      </c>
      <c r="H88" s="34" t="s">
        <v>213</v>
      </c>
      <c r="I88" s="35" t="s">
        <v>213</v>
      </c>
      <c r="J88" s="36" t="s">
        <v>213</v>
      </c>
      <c r="K88" s="34" t="s">
        <v>213</v>
      </c>
      <c r="L88" s="35" t="s">
        <v>213</v>
      </c>
      <c r="M88" s="36" t="s">
        <v>213</v>
      </c>
      <c r="N88" s="93" t="s">
        <v>213</v>
      </c>
      <c r="O88" s="35" t="s">
        <v>213</v>
      </c>
      <c r="P88" s="35" t="s">
        <v>213</v>
      </c>
      <c r="Q88" s="35" t="s">
        <v>213</v>
      </c>
      <c r="R88" s="35" t="s">
        <v>213</v>
      </c>
      <c r="S88" s="35" t="s">
        <v>213</v>
      </c>
      <c r="T88" s="35" t="s">
        <v>213</v>
      </c>
      <c r="U88" s="35" t="s">
        <v>213</v>
      </c>
      <c r="V88" s="35" t="s">
        <v>213</v>
      </c>
      <c r="W88" s="35" t="s">
        <v>213</v>
      </c>
      <c r="X88" s="35" t="s">
        <v>213</v>
      </c>
      <c r="Y88" s="36" t="s">
        <v>213</v>
      </c>
      <c r="Z88" s="33" t="s">
        <v>213</v>
      </c>
      <c r="AA88" s="33" t="s">
        <v>213</v>
      </c>
      <c r="AB88" s="17" t="s">
        <v>213</v>
      </c>
      <c r="AC88" s="32" t="s">
        <v>214</v>
      </c>
      <c r="AD88" s="32" t="s">
        <v>213</v>
      </c>
    </row>
    <row r="89" spans="1:30" ht="34.5" customHeight="1">
      <c r="A89" s="31"/>
      <c r="B89" s="102"/>
      <c r="C89" s="41"/>
      <c r="D89" s="32" t="s">
        <v>269</v>
      </c>
      <c r="E89" s="34" t="s">
        <v>213</v>
      </c>
      <c r="F89" s="35" t="s">
        <v>213</v>
      </c>
      <c r="G89" s="92" t="s">
        <v>213</v>
      </c>
      <c r="H89" s="34" t="s">
        <v>213</v>
      </c>
      <c r="I89" s="35" t="s">
        <v>213</v>
      </c>
      <c r="J89" s="36" t="s">
        <v>213</v>
      </c>
      <c r="K89" s="34" t="s">
        <v>213</v>
      </c>
      <c r="L89" s="35" t="s">
        <v>213</v>
      </c>
      <c r="M89" s="36" t="s">
        <v>213</v>
      </c>
      <c r="N89" s="93" t="s">
        <v>213</v>
      </c>
      <c r="O89" s="35" t="s">
        <v>213</v>
      </c>
      <c r="P89" s="35" t="s">
        <v>213</v>
      </c>
      <c r="Q89" s="35" t="s">
        <v>213</v>
      </c>
      <c r="R89" s="35" t="s">
        <v>213</v>
      </c>
      <c r="S89" s="35" t="s">
        <v>213</v>
      </c>
      <c r="T89" s="35" t="s">
        <v>213</v>
      </c>
      <c r="U89" s="35" t="s">
        <v>213</v>
      </c>
      <c r="V89" s="35" t="s">
        <v>213</v>
      </c>
      <c r="W89" s="35" t="s">
        <v>213</v>
      </c>
      <c r="X89" s="35" t="s">
        <v>213</v>
      </c>
      <c r="Y89" s="36" t="s">
        <v>213</v>
      </c>
      <c r="Z89" s="33" t="s">
        <v>213</v>
      </c>
      <c r="AA89" s="33" t="s">
        <v>213</v>
      </c>
      <c r="AB89" s="17" t="s">
        <v>213</v>
      </c>
      <c r="AC89" s="32" t="s">
        <v>216</v>
      </c>
      <c r="AD89" s="32" t="s">
        <v>213</v>
      </c>
    </row>
    <row r="90" spans="1:30" ht="34.5" customHeight="1">
      <c r="A90" s="31"/>
      <c r="B90" s="102"/>
      <c r="C90" s="41"/>
      <c r="D90" s="32" t="s">
        <v>269</v>
      </c>
      <c r="E90" s="34" t="s">
        <v>213</v>
      </c>
      <c r="F90" s="35" t="s">
        <v>213</v>
      </c>
      <c r="G90" s="92" t="s">
        <v>213</v>
      </c>
      <c r="H90" s="34" t="s">
        <v>213</v>
      </c>
      <c r="I90" s="35" t="s">
        <v>213</v>
      </c>
      <c r="J90" s="36" t="s">
        <v>213</v>
      </c>
      <c r="K90" s="34" t="s">
        <v>213</v>
      </c>
      <c r="L90" s="35" t="s">
        <v>213</v>
      </c>
      <c r="M90" s="36" t="s">
        <v>213</v>
      </c>
      <c r="N90" s="93" t="s">
        <v>213</v>
      </c>
      <c r="O90" s="35" t="s">
        <v>213</v>
      </c>
      <c r="P90" s="35" t="s">
        <v>213</v>
      </c>
      <c r="Q90" s="35" t="s">
        <v>213</v>
      </c>
      <c r="R90" s="35" t="s">
        <v>213</v>
      </c>
      <c r="S90" s="35" t="s">
        <v>213</v>
      </c>
      <c r="T90" s="35" t="s">
        <v>213</v>
      </c>
      <c r="U90" s="35" t="s">
        <v>213</v>
      </c>
      <c r="V90" s="35" t="s">
        <v>213</v>
      </c>
      <c r="W90" s="35" t="s">
        <v>213</v>
      </c>
      <c r="X90" s="35" t="s">
        <v>213</v>
      </c>
      <c r="Y90" s="36" t="s">
        <v>213</v>
      </c>
      <c r="Z90" s="33" t="s">
        <v>213</v>
      </c>
      <c r="AA90" s="33" t="s">
        <v>213</v>
      </c>
      <c r="AB90" s="17" t="s">
        <v>213</v>
      </c>
      <c r="AC90" s="32" t="s">
        <v>245</v>
      </c>
      <c r="AD90" s="32" t="s">
        <v>213</v>
      </c>
    </row>
    <row r="91" spans="1:30" ht="34.5" customHeight="1">
      <c r="A91" s="31"/>
      <c r="B91" s="102"/>
      <c r="C91" s="41"/>
      <c r="D91" s="32" t="s">
        <v>269</v>
      </c>
      <c r="E91" s="34" t="s">
        <v>213</v>
      </c>
      <c r="F91" s="35" t="s">
        <v>213</v>
      </c>
      <c r="G91" s="92" t="s">
        <v>213</v>
      </c>
      <c r="H91" s="34" t="s">
        <v>213</v>
      </c>
      <c r="I91" s="35" t="s">
        <v>213</v>
      </c>
      <c r="J91" s="36" t="s">
        <v>213</v>
      </c>
      <c r="K91" s="34" t="s">
        <v>213</v>
      </c>
      <c r="L91" s="35" t="s">
        <v>213</v>
      </c>
      <c r="M91" s="36" t="s">
        <v>213</v>
      </c>
      <c r="N91" s="93" t="s">
        <v>213</v>
      </c>
      <c r="O91" s="35" t="s">
        <v>213</v>
      </c>
      <c r="P91" s="35" t="s">
        <v>213</v>
      </c>
      <c r="Q91" s="35" t="s">
        <v>213</v>
      </c>
      <c r="R91" s="35" t="s">
        <v>213</v>
      </c>
      <c r="S91" s="35" t="s">
        <v>213</v>
      </c>
      <c r="T91" s="35" t="s">
        <v>213</v>
      </c>
      <c r="U91" s="35" t="s">
        <v>213</v>
      </c>
      <c r="V91" s="35" t="s">
        <v>213</v>
      </c>
      <c r="W91" s="35" t="s">
        <v>213</v>
      </c>
      <c r="X91" s="35" t="s">
        <v>213</v>
      </c>
      <c r="Y91" s="36" t="s">
        <v>213</v>
      </c>
      <c r="Z91" s="33" t="s">
        <v>213</v>
      </c>
      <c r="AA91" s="33" t="s">
        <v>213</v>
      </c>
      <c r="AB91" s="17" t="s">
        <v>213</v>
      </c>
      <c r="AC91" s="32" t="s">
        <v>246</v>
      </c>
      <c r="AD91" s="32" t="s">
        <v>213</v>
      </c>
    </row>
    <row r="92" spans="1:30" ht="34.5" customHeight="1">
      <c r="A92" s="31" t="s">
        <v>75</v>
      </c>
      <c r="B92" s="102" t="s">
        <v>107</v>
      </c>
      <c r="C92" s="41"/>
      <c r="D92" s="32" t="s">
        <v>270</v>
      </c>
      <c r="E92" s="34">
        <v>42</v>
      </c>
      <c r="F92" s="35">
        <v>71</v>
      </c>
      <c r="G92" s="92">
        <v>83</v>
      </c>
      <c r="H92" s="34">
        <v>27</v>
      </c>
      <c r="I92" s="35">
        <v>9.1999999999999993</v>
      </c>
      <c r="J92" s="36">
        <v>36</v>
      </c>
      <c r="K92" s="34">
        <v>36</v>
      </c>
      <c r="L92" s="35">
        <v>32</v>
      </c>
      <c r="M92" s="36">
        <v>68</v>
      </c>
      <c r="N92" s="93">
        <v>45</v>
      </c>
      <c r="O92" s="35">
        <v>11</v>
      </c>
      <c r="P92" s="35">
        <v>49</v>
      </c>
      <c r="Q92" s="35">
        <v>81</v>
      </c>
      <c r="R92" s="35">
        <v>54</v>
      </c>
      <c r="S92" s="35">
        <v>55</v>
      </c>
      <c r="T92" s="35">
        <v>84</v>
      </c>
      <c r="U92" s="35">
        <v>130</v>
      </c>
      <c r="V92" s="35">
        <v>50</v>
      </c>
      <c r="W92" s="35">
        <v>38</v>
      </c>
      <c r="X92" s="35">
        <v>41</v>
      </c>
      <c r="Y92" s="36">
        <v>5.6</v>
      </c>
      <c r="Z92" s="33">
        <v>940</v>
      </c>
      <c r="AA92" s="33">
        <v>13</v>
      </c>
      <c r="AB92" s="129">
        <v>44985</v>
      </c>
      <c r="AC92" s="32" t="s">
        <v>213</v>
      </c>
      <c r="AD92" s="32" t="s">
        <v>213</v>
      </c>
    </row>
    <row r="93" spans="1:30" ht="34.5" customHeight="1">
      <c r="A93" s="31"/>
      <c r="B93" s="102"/>
      <c r="C93" s="41"/>
      <c r="D93" s="32" t="s">
        <v>271</v>
      </c>
      <c r="E93" s="34">
        <v>42</v>
      </c>
      <c r="F93" s="35">
        <v>71</v>
      </c>
      <c r="G93" s="92">
        <v>83</v>
      </c>
      <c r="H93" s="34">
        <v>27</v>
      </c>
      <c r="I93" s="35">
        <v>9.1999999999999993</v>
      </c>
      <c r="J93" s="36">
        <v>36</v>
      </c>
      <c r="K93" s="34">
        <v>36</v>
      </c>
      <c r="L93" s="35">
        <v>32</v>
      </c>
      <c r="M93" s="36">
        <v>68</v>
      </c>
      <c r="N93" s="93">
        <v>45</v>
      </c>
      <c r="O93" s="35">
        <v>11</v>
      </c>
      <c r="P93" s="35">
        <v>49</v>
      </c>
      <c r="Q93" s="35">
        <v>81</v>
      </c>
      <c r="R93" s="35">
        <v>54</v>
      </c>
      <c r="S93" s="35">
        <v>55</v>
      </c>
      <c r="T93" s="35">
        <v>84</v>
      </c>
      <c r="U93" s="35">
        <v>130</v>
      </c>
      <c r="V93" s="35">
        <v>50</v>
      </c>
      <c r="W93" s="35">
        <v>38</v>
      </c>
      <c r="X93" s="35">
        <v>41</v>
      </c>
      <c r="Y93" s="36">
        <v>5.6</v>
      </c>
      <c r="Z93" s="33">
        <v>940</v>
      </c>
      <c r="AA93" s="33">
        <v>13</v>
      </c>
      <c r="AB93" s="17" t="s">
        <v>213</v>
      </c>
      <c r="AC93" s="32" t="s">
        <v>215</v>
      </c>
      <c r="AD93" s="32" t="s">
        <v>213</v>
      </c>
    </row>
    <row r="94" spans="1:30" ht="34.5" customHeight="1">
      <c r="A94" s="31"/>
      <c r="B94" s="102"/>
      <c r="C94" s="41"/>
      <c r="D94" s="32" t="s">
        <v>271</v>
      </c>
      <c r="E94" s="34" t="s">
        <v>213</v>
      </c>
      <c r="F94" s="35" t="s">
        <v>213</v>
      </c>
      <c r="G94" s="92" t="s">
        <v>213</v>
      </c>
      <c r="H94" s="34" t="s">
        <v>213</v>
      </c>
      <c r="I94" s="35" t="s">
        <v>213</v>
      </c>
      <c r="J94" s="36" t="s">
        <v>213</v>
      </c>
      <c r="K94" s="34" t="s">
        <v>213</v>
      </c>
      <c r="L94" s="35" t="s">
        <v>213</v>
      </c>
      <c r="M94" s="36" t="s">
        <v>213</v>
      </c>
      <c r="N94" s="93" t="s">
        <v>213</v>
      </c>
      <c r="O94" s="35" t="s">
        <v>213</v>
      </c>
      <c r="P94" s="35" t="s">
        <v>213</v>
      </c>
      <c r="Q94" s="35" t="s">
        <v>213</v>
      </c>
      <c r="R94" s="35" t="s">
        <v>213</v>
      </c>
      <c r="S94" s="35" t="s">
        <v>213</v>
      </c>
      <c r="T94" s="35" t="s">
        <v>213</v>
      </c>
      <c r="U94" s="35" t="s">
        <v>213</v>
      </c>
      <c r="V94" s="35" t="s">
        <v>213</v>
      </c>
      <c r="W94" s="35" t="s">
        <v>213</v>
      </c>
      <c r="X94" s="35" t="s">
        <v>213</v>
      </c>
      <c r="Y94" s="36" t="s">
        <v>213</v>
      </c>
      <c r="Z94" s="33" t="s">
        <v>213</v>
      </c>
      <c r="AA94" s="33" t="s">
        <v>213</v>
      </c>
      <c r="AB94" s="17" t="s">
        <v>213</v>
      </c>
      <c r="AC94" s="32" t="s">
        <v>214</v>
      </c>
      <c r="AD94" s="32" t="s">
        <v>213</v>
      </c>
    </row>
    <row r="95" spans="1:30" ht="34.5" customHeight="1">
      <c r="A95" s="31"/>
      <c r="B95" s="102"/>
      <c r="C95" s="41"/>
      <c r="D95" s="32" t="s">
        <v>271</v>
      </c>
      <c r="E95" s="34" t="s">
        <v>213</v>
      </c>
      <c r="F95" s="35" t="s">
        <v>213</v>
      </c>
      <c r="G95" s="92" t="s">
        <v>213</v>
      </c>
      <c r="H95" s="34" t="s">
        <v>213</v>
      </c>
      <c r="I95" s="35" t="s">
        <v>213</v>
      </c>
      <c r="J95" s="36" t="s">
        <v>213</v>
      </c>
      <c r="K95" s="34" t="s">
        <v>213</v>
      </c>
      <c r="L95" s="35" t="s">
        <v>213</v>
      </c>
      <c r="M95" s="36" t="s">
        <v>213</v>
      </c>
      <c r="N95" s="93" t="s">
        <v>213</v>
      </c>
      <c r="O95" s="35" t="s">
        <v>213</v>
      </c>
      <c r="P95" s="35" t="s">
        <v>213</v>
      </c>
      <c r="Q95" s="35" t="s">
        <v>213</v>
      </c>
      <c r="R95" s="35" t="s">
        <v>213</v>
      </c>
      <c r="S95" s="35" t="s">
        <v>213</v>
      </c>
      <c r="T95" s="35" t="s">
        <v>213</v>
      </c>
      <c r="U95" s="35" t="s">
        <v>213</v>
      </c>
      <c r="V95" s="35" t="s">
        <v>213</v>
      </c>
      <c r="W95" s="35" t="s">
        <v>213</v>
      </c>
      <c r="X95" s="35" t="s">
        <v>213</v>
      </c>
      <c r="Y95" s="36" t="s">
        <v>213</v>
      </c>
      <c r="Z95" s="33" t="s">
        <v>213</v>
      </c>
      <c r="AA95" s="33" t="s">
        <v>213</v>
      </c>
      <c r="AB95" s="17" t="s">
        <v>213</v>
      </c>
      <c r="AC95" s="32" t="s">
        <v>216</v>
      </c>
      <c r="AD95" s="32" t="s">
        <v>213</v>
      </c>
    </row>
    <row r="96" spans="1:30" ht="34.5" customHeight="1">
      <c r="A96" s="31"/>
      <c r="B96" s="102"/>
      <c r="C96" s="41"/>
      <c r="D96" s="32" t="s">
        <v>271</v>
      </c>
      <c r="E96" s="34" t="s">
        <v>213</v>
      </c>
      <c r="F96" s="35" t="s">
        <v>213</v>
      </c>
      <c r="G96" s="92" t="s">
        <v>213</v>
      </c>
      <c r="H96" s="34" t="s">
        <v>213</v>
      </c>
      <c r="I96" s="35" t="s">
        <v>213</v>
      </c>
      <c r="J96" s="36" t="s">
        <v>213</v>
      </c>
      <c r="K96" s="34" t="s">
        <v>213</v>
      </c>
      <c r="L96" s="35" t="s">
        <v>213</v>
      </c>
      <c r="M96" s="36" t="s">
        <v>213</v>
      </c>
      <c r="N96" s="93" t="s">
        <v>213</v>
      </c>
      <c r="O96" s="35" t="s">
        <v>213</v>
      </c>
      <c r="P96" s="35" t="s">
        <v>213</v>
      </c>
      <c r="Q96" s="35" t="s">
        <v>213</v>
      </c>
      <c r="R96" s="35" t="s">
        <v>213</v>
      </c>
      <c r="S96" s="35" t="s">
        <v>213</v>
      </c>
      <c r="T96" s="35" t="s">
        <v>213</v>
      </c>
      <c r="U96" s="35" t="s">
        <v>213</v>
      </c>
      <c r="V96" s="35" t="s">
        <v>213</v>
      </c>
      <c r="W96" s="35" t="s">
        <v>213</v>
      </c>
      <c r="X96" s="35" t="s">
        <v>213</v>
      </c>
      <c r="Y96" s="36" t="s">
        <v>213</v>
      </c>
      <c r="Z96" s="33" t="s">
        <v>213</v>
      </c>
      <c r="AA96" s="33" t="s">
        <v>213</v>
      </c>
      <c r="AB96" s="17" t="s">
        <v>213</v>
      </c>
      <c r="AC96" s="32" t="s">
        <v>245</v>
      </c>
      <c r="AD96" s="32" t="s">
        <v>213</v>
      </c>
    </row>
    <row r="97" spans="1:30" ht="34.5" customHeight="1">
      <c r="A97" s="31"/>
      <c r="B97" s="102"/>
      <c r="C97" s="41"/>
      <c r="D97" s="32" t="s">
        <v>271</v>
      </c>
      <c r="E97" s="34" t="s">
        <v>213</v>
      </c>
      <c r="F97" s="35" t="s">
        <v>213</v>
      </c>
      <c r="G97" s="92" t="s">
        <v>213</v>
      </c>
      <c r="H97" s="34" t="s">
        <v>213</v>
      </c>
      <c r="I97" s="35" t="s">
        <v>213</v>
      </c>
      <c r="J97" s="36" t="s">
        <v>213</v>
      </c>
      <c r="K97" s="34" t="s">
        <v>213</v>
      </c>
      <c r="L97" s="35" t="s">
        <v>213</v>
      </c>
      <c r="M97" s="36" t="s">
        <v>213</v>
      </c>
      <c r="N97" s="93" t="s">
        <v>213</v>
      </c>
      <c r="O97" s="35" t="s">
        <v>213</v>
      </c>
      <c r="P97" s="35" t="s">
        <v>213</v>
      </c>
      <c r="Q97" s="35" t="s">
        <v>213</v>
      </c>
      <c r="R97" s="35" t="s">
        <v>213</v>
      </c>
      <c r="S97" s="35" t="s">
        <v>213</v>
      </c>
      <c r="T97" s="35" t="s">
        <v>213</v>
      </c>
      <c r="U97" s="35" t="s">
        <v>213</v>
      </c>
      <c r="V97" s="35" t="s">
        <v>213</v>
      </c>
      <c r="W97" s="35" t="s">
        <v>213</v>
      </c>
      <c r="X97" s="35" t="s">
        <v>213</v>
      </c>
      <c r="Y97" s="36" t="s">
        <v>213</v>
      </c>
      <c r="Z97" s="33" t="s">
        <v>213</v>
      </c>
      <c r="AA97" s="33" t="s">
        <v>213</v>
      </c>
      <c r="AB97" s="17" t="s">
        <v>213</v>
      </c>
      <c r="AC97" s="32" t="s">
        <v>246</v>
      </c>
      <c r="AD97" s="32" t="s">
        <v>213</v>
      </c>
    </row>
    <row r="98" spans="1:30" ht="34.5" customHeight="1">
      <c r="A98" s="31" t="s">
        <v>75</v>
      </c>
      <c r="B98" s="102" t="s">
        <v>76</v>
      </c>
      <c r="C98" s="41"/>
      <c r="D98" s="32" t="s">
        <v>77</v>
      </c>
      <c r="E98" s="34">
        <v>37</v>
      </c>
      <c r="F98" s="35">
        <v>63</v>
      </c>
      <c r="G98" s="92">
        <v>65</v>
      </c>
      <c r="H98" s="34">
        <v>22</v>
      </c>
      <c r="I98" s="35">
        <v>13</v>
      </c>
      <c r="J98" s="36">
        <v>35</v>
      </c>
      <c r="K98" s="34">
        <v>34</v>
      </c>
      <c r="L98" s="35">
        <v>32</v>
      </c>
      <c r="M98" s="36">
        <v>66</v>
      </c>
      <c r="N98" s="93">
        <v>45</v>
      </c>
      <c r="O98" s="35">
        <v>9.6</v>
      </c>
      <c r="P98" s="35">
        <v>41</v>
      </c>
      <c r="Q98" s="35">
        <v>19</v>
      </c>
      <c r="R98" s="35">
        <v>65</v>
      </c>
      <c r="S98" s="35">
        <v>65</v>
      </c>
      <c r="T98" s="35">
        <v>95</v>
      </c>
      <c r="U98" s="35">
        <v>140</v>
      </c>
      <c r="V98" s="35">
        <v>78</v>
      </c>
      <c r="W98" s="35">
        <v>35</v>
      </c>
      <c r="X98" s="35">
        <v>43</v>
      </c>
      <c r="Y98" s="36" t="s">
        <v>244</v>
      </c>
      <c r="Z98" s="33">
        <v>880</v>
      </c>
      <c r="AA98" s="33">
        <v>7.4</v>
      </c>
      <c r="AB98" s="129">
        <v>44985</v>
      </c>
      <c r="AC98" s="32" t="s">
        <v>213</v>
      </c>
      <c r="AD98" s="32" t="s">
        <v>78</v>
      </c>
    </row>
    <row r="99" spans="1:30" ht="34.5" customHeight="1">
      <c r="A99" s="31"/>
      <c r="B99" s="102"/>
      <c r="C99" s="41"/>
      <c r="D99" s="32" t="s">
        <v>272</v>
      </c>
      <c r="E99" s="34" t="s">
        <v>213</v>
      </c>
      <c r="F99" s="35" t="s">
        <v>213</v>
      </c>
      <c r="G99" s="92" t="s">
        <v>213</v>
      </c>
      <c r="H99" s="34" t="s">
        <v>213</v>
      </c>
      <c r="I99" s="35" t="s">
        <v>213</v>
      </c>
      <c r="J99" s="36" t="s">
        <v>213</v>
      </c>
      <c r="K99" s="34" t="s">
        <v>213</v>
      </c>
      <c r="L99" s="35" t="s">
        <v>213</v>
      </c>
      <c r="M99" s="36" t="s">
        <v>213</v>
      </c>
      <c r="N99" s="93" t="s">
        <v>213</v>
      </c>
      <c r="O99" s="35" t="s">
        <v>213</v>
      </c>
      <c r="P99" s="35" t="s">
        <v>213</v>
      </c>
      <c r="Q99" s="35" t="s">
        <v>213</v>
      </c>
      <c r="R99" s="35" t="s">
        <v>213</v>
      </c>
      <c r="S99" s="35" t="s">
        <v>213</v>
      </c>
      <c r="T99" s="35" t="s">
        <v>213</v>
      </c>
      <c r="U99" s="35" t="s">
        <v>213</v>
      </c>
      <c r="V99" s="35" t="s">
        <v>213</v>
      </c>
      <c r="W99" s="35" t="s">
        <v>213</v>
      </c>
      <c r="X99" s="35" t="s">
        <v>213</v>
      </c>
      <c r="Y99" s="36" t="s">
        <v>213</v>
      </c>
      <c r="Z99" s="33" t="s">
        <v>213</v>
      </c>
      <c r="AA99" s="33" t="s">
        <v>213</v>
      </c>
      <c r="AB99" s="17" t="s">
        <v>213</v>
      </c>
      <c r="AC99" s="32" t="s">
        <v>215</v>
      </c>
      <c r="AD99" s="32" t="s">
        <v>213</v>
      </c>
    </row>
    <row r="100" spans="1:30" ht="34.5" customHeight="1">
      <c r="A100" s="31"/>
      <c r="B100" s="102"/>
      <c r="C100" s="41"/>
      <c r="D100" s="32" t="s">
        <v>272</v>
      </c>
      <c r="E100" s="34">
        <v>37</v>
      </c>
      <c r="F100" s="35">
        <v>63</v>
      </c>
      <c r="G100" s="92">
        <v>65</v>
      </c>
      <c r="H100" s="34">
        <v>22</v>
      </c>
      <c r="I100" s="35">
        <v>13</v>
      </c>
      <c r="J100" s="36">
        <v>35</v>
      </c>
      <c r="K100" s="34">
        <v>34</v>
      </c>
      <c r="L100" s="35">
        <v>32</v>
      </c>
      <c r="M100" s="36">
        <v>66</v>
      </c>
      <c r="N100" s="93">
        <v>45</v>
      </c>
      <c r="O100" s="35">
        <v>9.6</v>
      </c>
      <c r="P100" s="35">
        <v>41</v>
      </c>
      <c r="Q100" s="35">
        <v>19</v>
      </c>
      <c r="R100" s="35">
        <v>65</v>
      </c>
      <c r="S100" s="35">
        <v>65</v>
      </c>
      <c r="T100" s="35">
        <v>95</v>
      </c>
      <c r="U100" s="35">
        <v>140</v>
      </c>
      <c r="V100" s="35">
        <v>78</v>
      </c>
      <c r="W100" s="35">
        <v>35</v>
      </c>
      <c r="X100" s="35">
        <v>43</v>
      </c>
      <c r="Y100" s="36" t="s">
        <v>213</v>
      </c>
      <c r="Z100" s="33">
        <v>880</v>
      </c>
      <c r="AA100" s="33">
        <v>7.4</v>
      </c>
      <c r="AB100" s="17" t="s">
        <v>213</v>
      </c>
      <c r="AC100" s="32" t="s">
        <v>214</v>
      </c>
      <c r="AD100" s="32" t="s">
        <v>213</v>
      </c>
    </row>
    <row r="101" spans="1:30" ht="34.5" customHeight="1">
      <c r="A101" s="31"/>
      <c r="B101" s="102"/>
      <c r="C101" s="41"/>
      <c r="D101" s="32" t="s">
        <v>272</v>
      </c>
      <c r="E101" s="34" t="s">
        <v>213</v>
      </c>
      <c r="F101" s="35" t="s">
        <v>213</v>
      </c>
      <c r="G101" s="92" t="s">
        <v>213</v>
      </c>
      <c r="H101" s="34" t="s">
        <v>213</v>
      </c>
      <c r="I101" s="35" t="s">
        <v>213</v>
      </c>
      <c r="J101" s="36" t="s">
        <v>213</v>
      </c>
      <c r="K101" s="34" t="s">
        <v>213</v>
      </c>
      <c r="L101" s="35" t="s">
        <v>213</v>
      </c>
      <c r="M101" s="36" t="s">
        <v>213</v>
      </c>
      <c r="N101" s="93" t="s">
        <v>213</v>
      </c>
      <c r="O101" s="35" t="s">
        <v>213</v>
      </c>
      <c r="P101" s="35" t="s">
        <v>213</v>
      </c>
      <c r="Q101" s="35" t="s">
        <v>213</v>
      </c>
      <c r="R101" s="35" t="s">
        <v>213</v>
      </c>
      <c r="S101" s="35" t="s">
        <v>213</v>
      </c>
      <c r="T101" s="35" t="s">
        <v>213</v>
      </c>
      <c r="U101" s="35" t="s">
        <v>213</v>
      </c>
      <c r="V101" s="35" t="s">
        <v>213</v>
      </c>
      <c r="W101" s="35" t="s">
        <v>213</v>
      </c>
      <c r="X101" s="35" t="s">
        <v>213</v>
      </c>
      <c r="Y101" s="36" t="s">
        <v>244</v>
      </c>
      <c r="Z101" s="33" t="s">
        <v>213</v>
      </c>
      <c r="AA101" s="33" t="s">
        <v>213</v>
      </c>
      <c r="AB101" s="17" t="s">
        <v>213</v>
      </c>
      <c r="AC101" s="32" t="s">
        <v>216</v>
      </c>
      <c r="AD101" s="32" t="s">
        <v>213</v>
      </c>
    </row>
    <row r="102" spans="1:30" ht="34.5" customHeight="1">
      <c r="A102" s="31"/>
      <c r="B102" s="102"/>
      <c r="C102" s="41"/>
      <c r="D102" s="32" t="s">
        <v>272</v>
      </c>
      <c r="E102" s="34" t="s">
        <v>213</v>
      </c>
      <c r="F102" s="35" t="s">
        <v>213</v>
      </c>
      <c r="G102" s="92" t="s">
        <v>213</v>
      </c>
      <c r="H102" s="34" t="s">
        <v>213</v>
      </c>
      <c r="I102" s="35" t="s">
        <v>213</v>
      </c>
      <c r="J102" s="36" t="s">
        <v>213</v>
      </c>
      <c r="K102" s="34" t="s">
        <v>213</v>
      </c>
      <c r="L102" s="35" t="s">
        <v>213</v>
      </c>
      <c r="M102" s="36" t="s">
        <v>213</v>
      </c>
      <c r="N102" s="93" t="s">
        <v>213</v>
      </c>
      <c r="O102" s="35" t="s">
        <v>213</v>
      </c>
      <c r="P102" s="35" t="s">
        <v>213</v>
      </c>
      <c r="Q102" s="35" t="s">
        <v>213</v>
      </c>
      <c r="R102" s="35" t="s">
        <v>213</v>
      </c>
      <c r="S102" s="35" t="s">
        <v>213</v>
      </c>
      <c r="T102" s="35" t="s">
        <v>213</v>
      </c>
      <c r="U102" s="35" t="s">
        <v>213</v>
      </c>
      <c r="V102" s="35" t="s">
        <v>213</v>
      </c>
      <c r="W102" s="35" t="s">
        <v>213</v>
      </c>
      <c r="X102" s="35" t="s">
        <v>213</v>
      </c>
      <c r="Y102" s="36" t="s">
        <v>213</v>
      </c>
      <c r="Z102" s="33" t="s">
        <v>213</v>
      </c>
      <c r="AA102" s="33" t="s">
        <v>213</v>
      </c>
      <c r="AB102" s="17" t="s">
        <v>213</v>
      </c>
      <c r="AC102" s="32" t="s">
        <v>245</v>
      </c>
      <c r="AD102" s="32" t="s">
        <v>213</v>
      </c>
    </row>
    <row r="103" spans="1:30" ht="34.5" customHeight="1">
      <c r="A103" s="31"/>
      <c r="B103" s="102"/>
      <c r="C103" s="41"/>
      <c r="D103" s="32" t="s">
        <v>272</v>
      </c>
      <c r="E103" s="34" t="s">
        <v>213</v>
      </c>
      <c r="F103" s="35" t="s">
        <v>213</v>
      </c>
      <c r="G103" s="92" t="s">
        <v>213</v>
      </c>
      <c r="H103" s="34" t="s">
        <v>213</v>
      </c>
      <c r="I103" s="35" t="s">
        <v>213</v>
      </c>
      <c r="J103" s="36" t="s">
        <v>213</v>
      </c>
      <c r="K103" s="34" t="s">
        <v>213</v>
      </c>
      <c r="L103" s="35" t="s">
        <v>213</v>
      </c>
      <c r="M103" s="36" t="s">
        <v>213</v>
      </c>
      <c r="N103" s="93" t="s">
        <v>213</v>
      </c>
      <c r="O103" s="35" t="s">
        <v>213</v>
      </c>
      <c r="P103" s="35" t="s">
        <v>213</v>
      </c>
      <c r="Q103" s="35" t="s">
        <v>213</v>
      </c>
      <c r="R103" s="35" t="s">
        <v>213</v>
      </c>
      <c r="S103" s="35" t="s">
        <v>213</v>
      </c>
      <c r="T103" s="35" t="s">
        <v>213</v>
      </c>
      <c r="U103" s="35" t="s">
        <v>213</v>
      </c>
      <c r="V103" s="35" t="s">
        <v>213</v>
      </c>
      <c r="W103" s="35" t="s">
        <v>213</v>
      </c>
      <c r="X103" s="35" t="s">
        <v>213</v>
      </c>
      <c r="Y103" s="36" t="s">
        <v>213</v>
      </c>
      <c r="Z103" s="33" t="s">
        <v>213</v>
      </c>
      <c r="AA103" s="33" t="s">
        <v>213</v>
      </c>
      <c r="AB103" s="17" t="s">
        <v>213</v>
      </c>
      <c r="AC103" s="32" t="s">
        <v>246</v>
      </c>
      <c r="AD103" s="32" t="s">
        <v>213</v>
      </c>
    </row>
    <row r="104" spans="1:30" ht="34.5" customHeight="1">
      <c r="A104" s="31" t="s">
        <v>75</v>
      </c>
      <c r="B104" s="102" t="s">
        <v>80</v>
      </c>
      <c r="C104" s="41"/>
      <c r="D104" s="32" t="s">
        <v>273</v>
      </c>
      <c r="E104" s="34">
        <v>38</v>
      </c>
      <c r="F104" s="35">
        <v>63</v>
      </c>
      <c r="G104" s="92">
        <v>60</v>
      </c>
      <c r="H104" s="34">
        <v>19</v>
      </c>
      <c r="I104" s="35">
        <v>8.8000000000000007</v>
      </c>
      <c r="J104" s="36">
        <v>27</v>
      </c>
      <c r="K104" s="34">
        <v>29</v>
      </c>
      <c r="L104" s="35">
        <v>28</v>
      </c>
      <c r="M104" s="36">
        <v>57</v>
      </c>
      <c r="N104" s="93">
        <v>42</v>
      </c>
      <c r="O104" s="35">
        <v>7.5</v>
      </c>
      <c r="P104" s="35">
        <v>37</v>
      </c>
      <c r="Q104" s="35">
        <v>19</v>
      </c>
      <c r="R104" s="35">
        <v>72</v>
      </c>
      <c r="S104" s="35">
        <v>45</v>
      </c>
      <c r="T104" s="35">
        <v>87</v>
      </c>
      <c r="U104" s="35">
        <v>130</v>
      </c>
      <c r="V104" s="35">
        <v>58</v>
      </c>
      <c r="W104" s="35">
        <v>37</v>
      </c>
      <c r="X104" s="35">
        <v>44</v>
      </c>
      <c r="Y104" s="36" t="s">
        <v>244</v>
      </c>
      <c r="Z104" s="33">
        <v>810</v>
      </c>
      <c r="AA104" s="33">
        <v>14</v>
      </c>
      <c r="AB104" s="129">
        <v>44985</v>
      </c>
      <c r="AC104" s="32" t="s">
        <v>213</v>
      </c>
      <c r="AD104" s="32" t="s">
        <v>79</v>
      </c>
    </row>
    <row r="105" spans="1:30" ht="34.5" customHeight="1">
      <c r="A105" s="31"/>
      <c r="B105" s="102"/>
      <c r="C105" s="41"/>
      <c r="D105" s="32" t="s">
        <v>274</v>
      </c>
      <c r="E105" s="34" t="s">
        <v>213</v>
      </c>
      <c r="F105" s="35" t="s">
        <v>213</v>
      </c>
      <c r="G105" s="92" t="s">
        <v>213</v>
      </c>
      <c r="H105" s="34" t="s">
        <v>213</v>
      </c>
      <c r="I105" s="35" t="s">
        <v>213</v>
      </c>
      <c r="J105" s="36" t="s">
        <v>213</v>
      </c>
      <c r="K105" s="34" t="s">
        <v>213</v>
      </c>
      <c r="L105" s="35" t="s">
        <v>213</v>
      </c>
      <c r="M105" s="36" t="s">
        <v>213</v>
      </c>
      <c r="N105" s="93" t="s">
        <v>213</v>
      </c>
      <c r="O105" s="35" t="s">
        <v>213</v>
      </c>
      <c r="P105" s="35" t="s">
        <v>213</v>
      </c>
      <c r="Q105" s="35" t="s">
        <v>213</v>
      </c>
      <c r="R105" s="35" t="s">
        <v>213</v>
      </c>
      <c r="S105" s="35" t="s">
        <v>213</v>
      </c>
      <c r="T105" s="35" t="s">
        <v>213</v>
      </c>
      <c r="U105" s="35" t="s">
        <v>213</v>
      </c>
      <c r="V105" s="35" t="s">
        <v>213</v>
      </c>
      <c r="W105" s="35" t="s">
        <v>213</v>
      </c>
      <c r="X105" s="35" t="s">
        <v>213</v>
      </c>
      <c r="Y105" s="36" t="s">
        <v>213</v>
      </c>
      <c r="Z105" s="33" t="s">
        <v>213</v>
      </c>
      <c r="AA105" s="33" t="s">
        <v>213</v>
      </c>
      <c r="AB105" s="17" t="s">
        <v>213</v>
      </c>
      <c r="AC105" s="32" t="s">
        <v>215</v>
      </c>
      <c r="AD105" s="32" t="s">
        <v>213</v>
      </c>
    </row>
    <row r="106" spans="1:30" ht="34.5" customHeight="1">
      <c r="A106" s="31"/>
      <c r="B106" s="102"/>
      <c r="C106" s="41"/>
      <c r="D106" s="32" t="s">
        <v>274</v>
      </c>
      <c r="E106" s="34">
        <v>38</v>
      </c>
      <c r="F106" s="35">
        <v>63</v>
      </c>
      <c r="G106" s="92">
        <v>60</v>
      </c>
      <c r="H106" s="34">
        <v>19</v>
      </c>
      <c r="I106" s="35">
        <v>8.8000000000000007</v>
      </c>
      <c r="J106" s="36">
        <v>27</v>
      </c>
      <c r="K106" s="34">
        <v>29</v>
      </c>
      <c r="L106" s="35">
        <v>28</v>
      </c>
      <c r="M106" s="36">
        <v>57</v>
      </c>
      <c r="N106" s="93">
        <v>42</v>
      </c>
      <c r="O106" s="35">
        <v>7.5</v>
      </c>
      <c r="P106" s="35">
        <v>37</v>
      </c>
      <c r="Q106" s="35">
        <v>19</v>
      </c>
      <c r="R106" s="35">
        <v>72</v>
      </c>
      <c r="S106" s="35">
        <v>45</v>
      </c>
      <c r="T106" s="35">
        <v>87</v>
      </c>
      <c r="U106" s="35">
        <v>130</v>
      </c>
      <c r="V106" s="35">
        <v>58</v>
      </c>
      <c r="W106" s="35">
        <v>37</v>
      </c>
      <c r="X106" s="35">
        <v>44</v>
      </c>
      <c r="Y106" s="36" t="s">
        <v>213</v>
      </c>
      <c r="Z106" s="33">
        <v>810</v>
      </c>
      <c r="AA106" s="33">
        <v>14</v>
      </c>
      <c r="AB106" s="17" t="s">
        <v>213</v>
      </c>
      <c r="AC106" s="32" t="s">
        <v>214</v>
      </c>
      <c r="AD106" s="32" t="s">
        <v>213</v>
      </c>
    </row>
    <row r="107" spans="1:30" ht="34.5" customHeight="1">
      <c r="A107" s="31"/>
      <c r="B107" s="102"/>
      <c r="C107" s="41"/>
      <c r="D107" s="32" t="s">
        <v>274</v>
      </c>
      <c r="E107" s="34" t="s">
        <v>213</v>
      </c>
      <c r="F107" s="35" t="s">
        <v>213</v>
      </c>
      <c r="G107" s="92" t="s">
        <v>213</v>
      </c>
      <c r="H107" s="34" t="s">
        <v>213</v>
      </c>
      <c r="I107" s="35" t="s">
        <v>213</v>
      </c>
      <c r="J107" s="36" t="s">
        <v>213</v>
      </c>
      <c r="K107" s="34" t="s">
        <v>213</v>
      </c>
      <c r="L107" s="35" t="s">
        <v>213</v>
      </c>
      <c r="M107" s="36" t="s">
        <v>213</v>
      </c>
      <c r="N107" s="93" t="s">
        <v>213</v>
      </c>
      <c r="O107" s="35" t="s">
        <v>213</v>
      </c>
      <c r="P107" s="35" t="s">
        <v>213</v>
      </c>
      <c r="Q107" s="35" t="s">
        <v>213</v>
      </c>
      <c r="R107" s="35" t="s">
        <v>213</v>
      </c>
      <c r="S107" s="35" t="s">
        <v>213</v>
      </c>
      <c r="T107" s="35" t="s">
        <v>213</v>
      </c>
      <c r="U107" s="35" t="s">
        <v>213</v>
      </c>
      <c r="V107" s="35" t="s">
        <v>213</v>
      </c>
      <c r="W107" s="35" t="s">
        <v>213</v>
      </c>
      <c r="X107" s="35" t="s">
        <v>213</v>
      </c>
      <c r="Y107" s="36" t="s">
        <v>244</v>
      </c>
      <c r="Z107" s="33" t="s">
        <v>213</v>
      </c>
      <c r="AA107" s="33" t="s">
        <v>213</v>
      </c>
      <c r="AB107" s="17" t="s">
        <v>213</v>
      </c>
      <c r="AC107" s="32" t="s">
        <v>216</v>
      </c>
      <c r="AD107" s="32" t="s">
        <v>213</v>
      </c>
    </row>
    <row r="108" spans="1:30" ht="34.5" customHeight="1">
      <c r="A108" s="31"/>
      <c r="B108" s="102"/>
      <c r="C108" s="41"/>
      <c r="D108" s="32" t="s">
        <v>274</v>
      </c>
      <c r="E108" s="34" t="s">
        <v>213</v>
      </c>
      <c r="F108" s="35" t="s">
        <v>213</v>
      </c>
      <c r="G108" s="92" t="s">
        <v>213</v>
      </c>
      <c r="H108" s="34" t="s">
        <v>213</v>
      </c>
      <c r="I108" s="35" t="s">
        <v>213</v>
      </c>
      <c r="J108" s="36" t="s">
        <v>213</v>
      </c>
      <c r="K108" s="34" t="s">
        <v>213</v>
      </c>
      <c r="L108" s="35" t="s">
        <v>213</v>
      </c>
      <c r="M108" s="36" t="s">
        <v>213</v>
      </c>
      <c r="N108" s="93" t="s">
        <v>213</v>
      </c>
      <c r="O108" s="35" t="s">
        <v>213</v>
      </c>
      <c r="P108" s="35" t="s">
        <v>213</v>
      </c>
      <c r="Q108" s="35" t="s">
        <v>213</v>
      </c>
      <c r="R108" s="35" t="s">
        <v>213</v>
      </c>
      <c r="S108" s="35" t="s">
        <v>213</v>
      </c>
      <c r="T108" s="35" t="s">
        <v>213</v>
      </c>
      <c r="U108" s="35" t="s">
        <v>213</v>
      </c>
      <c r="V108" s="35" t="s">
        <v>213</v>
      </c>
      <c r="W108" s="35" t="s">
        <v>213</v>
      </c>
      <c r="X108" s="35" t="s">
        <v>213</v>
      </c>
      <c r="Y108" s="36" t="s">
        <v>213</v>
      </c>
      <c r="Z108" s="33" t="s">
        <v>213</v>
      </c>
      <c r="AA108" s="33" t="s">
        <v>213</v>
      </c>
      <c r="AB108" s="17" t="s">
        <v>213</v>
      </c>
      <c r="AC108" s="32" t="s">
        <v>245</v>
      </c>
      <c r="AD108" s="32" t="s">
        <v>213</v>
      </c>
    </row>
    <row r="109" spans="1:30" ht="34.5" customHeight="1">
      <c r="A109" s="31"/>
      <c r="B109" s="102"/>
      <c r="C109" s="41"/>
      <c r="D109" s="32" t="s">
        <v>274</v>
      </c>
      <c r="E109" s="34" t="s">
        <v>213</v>
      </c>
      <c r="F109" s="35" t="s">
        <v>213</v>
      </c>
      <c r="G109" s="92" t="s">
        <v>213</v>
      </c>
      <c r="H109" s="34" t="s">
        <v>213</v>
      </c>
      <c r="I109" s="35" t="s">
        <v>213</v>
      </c>
      <c r="J109" s="36" t="s">
        <v>213</v>
      </c>
      <c r="K109" s="34" t="s">
        <v>213</v>
      </c>
      <c r="L109" s="35" t="s">
        <v>213</v>
      </c>
      <c r="M109" s="36" t="s">
        <v>213</v>
      </c>
      <c r="N109" s="93" t="s">
        <v>213</v>
      </c>
      <c r="O109" s="35" t="s">
        <v>213</v>
      </c>
      <c r="P109" s="35" t="s">
        <v>213</v>
      </c>
      <c r="Q109" s="35" t="s">
        <v>213</v>
      </c>
      <c r="R109" s="35" t="s">
        <v>213</v>
      </c>
      <c r="S109" s="35" t="s">
        <v>213</v>
      </c>
      <c r="T109" s="35" t="s">
        <v>213</v>
      </c>
      <c r="U109" s="35" t="s">
        <v>213</v>
      </c>
      <c r="V109" s="35" t="s">
        <v>213</v>
      </c>
      <c r="W109" s="35" t="s">
        <v>213</v>
      </c>
      <c r="X109" s="35" t="s">
        <v>213</v>
      </c>
      <c r="Y109" s="36" t="s">
        <v>213</v>
      </c>
      <c r="Z109" s="33" t="s">
        <v>213</v>
      </c>
      <c r="AA109" s="33" t="s">
        <v>213</v>
      </c>
      <c r="AB109" s="17" t="s">
        <v>213</v>
      </c>
      <c r="AC109" s="32" t="s">
        <v>246</v>
      </c>
      <c r="AD109" s="32" t="s">
        <v>213</v>
      </c>
    </row>
    <row r="110" spans="1:30" ht="34.5" customHeight="1">
      <c r="A110" s="31" t="s">
        <v>75</v>
      </c>
      <c r="B110" s="102" t="s">
        <v>81</v>
      </c>
      <c r="C110" s="41"/>
      <c r="D110" s="32" t="s">
        <v>275</v>
      </c>
      <c r="E110" s="34">
        <v>50</v>
      </c>
      <c r="F110" s="35">
        <v>87</v>
      </c>
      <c r="G110" s="92">
        <v>100</v>
      </c>
      <c r="H110" s="34">
        <v>32</v>
      </c>
      <c r="I110" s="35">
        <v>11</v>
      </c>
      <c r="J110" s="36">
        <v>11</v>
      </c>
      <c r="K110" s="34">
        <v>40</v>
      </c>
      <c r="L110" s="35">
        <v>38</v>
      </c>
      <c r="M110" s="36">
        <v>78</v>
      </c>
      <c r="N110" s="93">
        <v>52</v>
      </c>
      <c r="O110" s="35">
        <v>12</v>
      </c>
      <c r="P110" s="35">
        <v>54</v>
      </c>
      <c r="Q110" s="35">
        <v>26</v>
      </c>
      <c r="R110" s="35">
        <v>67</v>
      </c>
      <c r="S110" s="35">
        <v>60</v>
      </c>
      <c r="T110" s="35">
        <v>110</v>
      </c>
      <c r="U110" s="35">
        <v>210</v>
      </c>
      <c r="V110" s="35">
        <v>39</v>
      </c>
      <c r="W110" s="35">
        <v>34</v>
      </c>
      <c r="X110" s="35">
        <v>52</v>
      </c>
      <c r="Y110" s="36">
        <v>1.1000000000000001</v>
      </c>
      <c r="Z110" s="33">
        <v>1000</v>
      </c>
      <c r="AA110" s="33">
        <v>14</v>
      </c>
      <c r="AB110" s="129">
        <v>44985</v>
      </c>
      <c r="AC110" s="32" t="s">
        <v>213</v>
      </c>
      <c r="AD110" s="32" t="s">
        <v>213</v>
      </c>
    </row>
    <row r="111" spans="1:30" ht="34.5" customHeight="1">
      <c r="A111" s="31"/>
      <c r="B111" s="102"/>
      <c r="C111" s="41"/>
      <c r="D111" s="32" t="s">
        <v>276</v>
      </c>
      <c r="E111" s="34">
        <v>50</v>
      </c>
      <c r="F111" s="35">
        <v>87</v>
      </c>
      <c r="G111" s="92">
        <v>100</v>
      </c>
      <c r="H111" s="34">
        <v>32</v>
      </c>
      <c r="I111" s="35">
        <v>11</v>
      </c>
      <c r="J111" s="36">
        <v>11</v>
      </c>
      <c r="K111" s="34">
        <v>40</v>
      </c>
      <c r="L111" s="35">
        <v>38</v>
      </c>
      <c r="M111" s="36">
        <v>78</v>
      </c>
      <c r="N111" s="93">
        <v>52</v>
      </c>
      <c r="O111" s="35">
        <v>12</v>
      </c>
      <c r="P111" s="35">
        <v>54</v>
      </c>
      <c r="Q111" s="35">
        <v>26</v>
      </c>
      <c r="R111" s="35">
        <v>67</v>
      </c>
      <c r="S111" s="35">
        <v>60</v>
      </c>
      <c r="T111" s="35">
        <v>110</v>
      </c>
      <c r="U111" s="35">
        <v>210</v>
      </c>
      <c r="V111" s="35">
        <v>39</v>
      </c>
      <c r="W111" s="35">
        <v>34</v>
      </c>
      <c r="X111" s="35">
        <v>52</v>
      </c>
      <c r="Y111" s="36">
        <v>1.1000000000000001</v>
      </c>
      <c r="Z111" s="33">
        <v>1000</v>
      </c>
      <c r="AA111" s="33">
        <v>14</v>
      </c>
      <c r="AB111" s="17" t="s">
        <v>213</v>
      </c>
      <c r="AC111" s="32" t="s">
        <v>215</v>
      </c>
      <c r="AD111" s="32" t="s">
        <v>213</v>
      </c>
    </row>
    <row r="112" spans="1:30" ht="34.5" customHeight="1">
      <c r="A112" s="31"/>
      <c r="B112" s="102"/>
      <c r="C112" s="41"/>
      <c r="D112" s="32" t="s">
        <v>276</v>
      </c>
      <c r="E112" s="34" t="s">
        <v>213</v>
      </c>
      <c r="F112" s="35" t="s">
        <v>213</v>
      </c>
      <c r="G112" s="92" t="s">
        <v>213</v>
      </c>
      <c r="H112" s="34" t="s">
        <v>213</v>
      </c>
      <c r="I112" s="35" t="s">
        <v>213</v>
      </c>
      <c r="J112" s="36" t="s">
        <v>213</v>
      </c>
      <c r="K112" s="34" t="s">
        <v>213</v>
      </c>
      <c r="L112" s="35" t="s">
        <v>213</v>
      </c>
      <c r="M112" s="36" t="s">
        <v>213</v>
      </c>
      <c r="N112" s="93" t="s">
        <v>213</v>
      </c>
      <c r="O112" s="35" t="s">
        <v>213</v>
      </c>
      <c r="P112" s="35" t="s">
        <v>213</v>
      </c>
      <c r="Q112" s="35" t="s">
        <v>213</v>
      </c>
      <c r="R112" s="35" t="s">
        <v>213</v>
      </c>
      <c r="S112" s="35" t="s">
        <v>213</v>
      </c>
      <c r="T112" s="35" t="s">
        <v>213</v>
      </c>
      <c r="U112" s="35" t="s">
        <v>213</v>
      </c>
      <c r="V112" s="35" t="s">
        <v>213</v>
      </c>
      <c r="W112" s="35" t="s">
        <v>213</v>
      </c>
      <c r="X112" s="35" t="s">
        <v>213</v>
      </c>
      <c r="Y112" s="36" t="s">
        <v>213</v>
      </c>
      <c r="Z112" s="33" t="s">
        <v>213</v>
      </c>
      <c r="AA112" s="33" t="s">
        <v>213</v>
      </c>
      <c r="AB112" s="17" t="s">
        <v>213</v>
      </c>
      <c r="AC112" s="32" t="s">
        <v>214</v>
      </c>
      <c r="AD112" s="32" t="s">
        <v>213</v>
      </c>
    </row>
    <row r="113" spans="1:30" ht="34.5" customHeight="1">
      <c r="A113" s="31"/>
      <c r="B113" s="102"/>
      <c r="C113" s="41"/>
      <c r="D113" s="32" t="s">
        <v>276</v>
      </c>
      <c r="E113" s="34" t="s">
        <v>213</v>
      </c>
      <c r="F113" s="35" t="s">
        <v>213</v>
      </c>
      <c r="G113" s="92" t="s">
        <v>213</v>
      </c>
      <c r="H113" s="34" t="s">
        <v>213</v>
      </c>
      <c r="I113" s="35" t="s">
        <v>213</v>
      </c>
      <c r="J113" s="36" t="s">
        <v>213</v>
      </c>
      <c r="K113" s="34" t="s">
        <v>213</v>
      </c>
      <c r="L113" s="35" t="s">
        <v>213</v>
      </c>
      <c r="M113" s="36" t="s">
        <v>213</v>
      </c>
      <c r="N113" s="93" t="s">
        <v>213</v>
      </c>
      <c r="O113" s="35" t="s">
        <v>213</v>
      </c>
      <c r="P113" s="35" t="s">
        <v>213</v>
      </c>
      <c r="Q113" s="35" t="s">
        <v>213</v>
      </c>
      <c r="R113" s="35" t="s">
        <v>213</v>
      </c>
      <c r="S113" s="35" t="s">
        <v>213</v>
      </c>
      <c r="T113" s="35" t="s">
        <v>213</v>
      </c>
      <c r="U113" s="35" t="s">
        <v>213</v>
      </c>
      <c r="V113" s="35" t="s">
        <v>213</v>
      </c>
      <c r="W113" s="35" t="s">
        <v>213</v>
      </c>
      <c r="X113" s="35" t="s">
        <v>213</v>
      </c>
      <c r="Y113" s="36" t="s">
        <v>213</v>
      </c>
      <c r="Z113" s="33" t="s">
        <v>213</v>
      </c>
      <c r="AA113" s="33" t="s">
        <v>213</v>
      </c>
      <c r="AB113" s="17" t="s">
        <v>213</v>
      </c>
      <c r="AC113" s="32" t="s">
        <v>216</v>
      </c>
      <c r="AD113" s="32" t="s">
        <v>213</v>
      </c>
    </row>
    <row r="114" spans="1:30" ht="34.5" customHeight="1">
      <c r="A114" s="31"/>
      <c r="B114" s="102"/>
      <c r="C114" s="41"/>
      <c r="D114" s="32" t="s">
        <v>276</v>
      </c>
      <c r="E114" s="34" t="s">
        <v>213</v>
      </c>
      <c r="F114" s="35" t="s">
        <v>213</v>
      </c>
      <c r="G114" s="92" t="s">
        <v>213</v>
      </c>
      <c r="H114" s="34" t="s">
        <v>213</v>
      </c>
      <c r="I114" s="35" t="s">
        <v>213</v>
      </c>
      <c r="J114" s="36" t="s">
        <v>213</v>
      </c>
      <c r="K114" s="34" t="s">
        <v>213</v>
      </c>
      <c r="L114" s="35" t="s">
        <v>213</v>
      </c>
      <c r="M114" s="36" t="s">
        <v>213</v>
      </c>
      <c r="N114" s="93" t="s">
        <v>213</v>
      </c>
      <c r="O114" s="35" t="s">
        <v>213</v>
      </c>
      <c r="P114" s="35" t="s">
        <v>213</v>
      </c>
      <c r="Q114" s="35" t="s">
        <v>213</v>
      </c>
      <c r="R114" s="35" t="s">
        <v>213</v>
      </c>
      <c r="S114" s="35" t="s">
        <v>213</v>
      </c>
      <c r="T114" s="35" t="s">
        <v>213</v>
      </c>
      <c r="U114" s="35" t="s">
        <v>213</v>
      </c>
      <c r="V114" s="35" t="s">
        <v>213</v>
      </c>
      <c r="W114" s="35" t="s">
        <v>213</v>
      </c>
      <c r="X114" s="35" t="s">
        <v>213</v>
      </c>
      <c r="Y114" s="36" t="s">
        <v>213</v>
      </c>
      <c r="Z114" s="33" t="s">
        <v>213</v>
      </c>
      <c r="AA114" s="33" t="s">
        <v>213</v>
      </c>
      <c r="AB114" s="17" t="s">
        <v>213</v>
      </c>
      <c r="AC114" s="32" t="s">
        <v>245</v>
      </c>
      <c r="AD114" s="32" t="s">
        <v>213</v>
      </c>
    </row>
    <row r="115" spans="1:30" ht="34.5" customHeight="1">
      <c r="A115" s="31"/>
      <c r="B115" s="102"/>
      <c r="C115" s="41"/>
      <c r="D115" s="32" t="s">
        <v>276</v>
      </c>
      <c r="E115" s="34" t="s">
        <v>213</v>
      </c>
      <c r="F115" s="35" t="s">
        <v>213</v>
      </c>
      <c r="G115" s="92" t="s">
        <v>213</v>
      </c>
      <c r="H115" s="34" t="s">
        <v>213</v>
      </c>
      <c r="I115" s="35" t="s">
        <v>213</v>
      </c>
      <c r="J115" s="36" t="s">
        <v>213</v>
      </c>
      <c r="K115" s="34" t="s">
        <v>213</v>
      </c>
      <c r="L115" s="35" t="s">
        <v>213</v>
      </c>
      <c r="M115" s="36" t="s">
        <v>213</v>
      </c>
      <c r="N115" s="93" t="s">
        <v>213</v>
      </c>
      <c r="O115" s="35" t="s">
        <v>213</v>
      </c>
      <c r="P115" s="35" t="s">
        <v>213</v>
      </c>
      <c r="Q115" s="35" t="s">
        <v>213</v>
      </c>
      <c r="R115" s="35" t="s">
        <v>213</v>
      </c>
      <c r="S115" s="35" t="s">
        <v>213</v>
      </c>
      <c r="T115" s="35" t="s">
        <v>213</v>
      </c>
      <c r="U115" s="35" t="s">
        <v>213</v>
      </c>
      <c r="V115" s="35" t="s">
        <v>213</v>
      </c>
      <c r="W115" s="35" t="s">
        <v>213</v>
      </c>
      <c r="X115" s="35" t="s">
        <v>213</v>
      </c>
      <c r="Y115" s="36" t="s">
        <v>213</v>
      </c>
      <c r="Z115" s="33" t="s">
        <v>213</v>
      </c>
      <c r="AA115" s="33" t="s">
        <v>213</v>
      </c>
      <c r="AB115" s="17" t="s">
        <v>213</v>
      </c>
      <c r="AC115" s="32" t="s">
        <v>246</v>
      </c>
      <c r="AD115" s="32" t="s">
        <v>213</v>
      </c>
    </row>
    <row r="116" spans="1:30" ht="34.5" customHeight="1">
      <c r="A116" s="31" t="s">
        <v>75</v>
      </c>
      <c r="B116" s="102" t="s">
        <v>108</v>
      </c>
      <c r="C116" s="41"/>
      <c r="D116" s="32" t="s">
        <v>277</v>
      </c>
      <c r="E116" s="34">
        <v>48</v>
      </c>
      <c r="F116" s="35">
        <v>83</v>
      </c>
      <c r="G116" s="92">
        <v>93</v>
      </c>
      <c r="H116" s="34">
        <v>28</v>
      </c>
      <c r="I116" s="35">
        <v>9.9</v>
      </c>
      <c r="J116" s="36">
        <v>9.9</v>
      </c>
      <c r="K116" s="34">
        <v>38</v>
      </c>
      <c r="L116" s="35">
        <v>36</v>
      </c>
      <c r="M116" s="36">
        <v>74</v>
      </c>
      <c r="N116" s="93">
        <v>49</v>
      </c>
      <c r="O116" s="35">
        <v>11</v>
      </c>
      <c r="P116" s="35">
        <v>52</v>
      </c>
      <c r="Q116" s="35">
        <v>25</v>
      </c>
      <c r="R116" s="35">
        <v>63</v>
      </c>
      <c r="S116" s="35">
        <v>61</v>
      </c>
      <c r="T116" s="35">
        <v>100</v>
      </c>
      <c r="U116" s="35">
        <v>200</v>
      </c>
      <c r="V116" s="35">
        <v>46</v>
      </c>
      <c r="W116" s="35">
        <v>32</v>
      </c>
      <c r="X116" s="35">
        <v>48</v>
      </c>
      <c r="Y116" s="36">
        <v>1.3</v>
      </c>
      <c r="Z116" s="33">
        <v>1000</v>
      </c>
      <c r="AA116" s="33">
        <v>16</v>
      </c>
      <c r="AB116" s="129">
        <v>44985</v>
      </c>
      <c r="AC116" s="32" t="s">
        <v>213</v>
      </c>
      <c r="AD116" s="32" t="s">
        <v>247</v>
      </c>
    </row>
    <row r="117" spans="1:30" ht="34.5" customHeight="1">
      <c r="A117" s="31"/>
      <c r="B117" s="102"/>
      <c r="C117" s="41"/>
      <c r="D117" s="32" t="s">
        <v>278</v>
      </c>
      <c r="E117" s="34">
        <v>48</v>
      </c>
      <c r="F117" s="35">
        <v>83</v>
      </c>
      <c r="G117" s="92">
        <v>93</v>
      </c>
      <c r="H117" s="34">
        <v>28</v>
      </c>
      <c r="I117" s="35">
        <v>9.9</v>
      </c>
      <c r="J117" s="36">
        <v>9.9</v>
      </c>
      <c r="K117" s="34">
        <v>38</v>
      </c>
      <c r="L117" s="35">
        <v>36</v>
      </c>
      <c r="M117" s="36">
        <v>74</v>
      </c>
      <c r="N117" s="93">
        <v>49</v>
      </c>
      <c r="O117" s="35">
        <v>11</v>
      </c>
      <c r="P117" s="35">
        <v>52</v>
      </c>
      <c r="Q117" s="35">
        <v>25</v>
      </c>
      <c r="R117" s="35">
        <v>63</v>
      </c>
      <c r="S117" s="35">
        <v>61</v>
      </c>
      <c r="T117" s="35">
        <v>100</v>
      </c>
      <c r="U117" s="35">
        <v>200</v>
      </c>
      <c r="V117" s="35">
        <v>46</v>
      </c>
      <c r="W117" s="35">
        <v>32</v>
      </c>
      <c r="X117" s="35">
        <v>48</v>
      </c>
      <c r="Y117" s="36">
        <v>1.3</v>
      </c>
      <c r="Z117" s="33">
        <v>1000</v>
      </c>
      <c r="AA117" s="33">
        <v>16</v>
      </c>
      <c r="AB117" s="17" t="s">
        <v>213</v>
      </c>
      <c r="AC117" s="32" t="s">
        <v>215</v>
      </c>
      <c r="AD117" s="32" t="s">
        <v>213</v>
      </c>
    </row>
    <row r="118" spans="1:30" ht="34.5" customHeight="1">
      <c r="A118" s="31"/>
      <c r="B118" s="102"/>
      <c r="C118" s="41"/>
      <c r="D118" s="32" t="s">
        <v>278</v>
      </c>
      <c r="E118" s="34" t="s">
        <v>213</v>
      </c>
      <c r="F118" s="35" t="s">
        <v>213</v>
      </c>
      <c r="G118" s="92" t="s">
        <v>213</v>
      </c>
      <c r="H118" s="34" t="s">
        <v>213</v>
      </c>
      <c r="I118" s="35" t="s">
        <v>213</v>
      </c>
      <c r="J118" s="36" t="s">
        <v>213</v>
      </c>
      <c r="K118" s="34" t="s">
        <v>213</v>
      </c>
      <c r="L118" s="35" t="s">
        <v>213</v>
      </c>
      <c r="M118" s="36" t="s">
        <v>213</v>
      </c>
      <c r="N118" s="93" t="s">
        <v>213</v>
      </c>
      <c r="O118" s="35" t="s">
        <v>213</v>
      </c>
      <c r="P118" s="35" t="s">
        <v>213</v>
      </c>
      <c r="Q118" s="35" t="s">
        <v>213</v>
      </c>
      <c r="R118" s="35" t="s">
        <v>213</v>
      </c>
      <c r="S118" s="35" t="s">
        <v>213</v>
      </c>
      <c r="T118" s="35" t="s">
        <v>213</v>
      </c>
      <c r="U118" s="35" t="s">
        <v>213</v>
      </c>
      <c r="V118" s="35" t="s">
        <v>213</v>
      </c>
      <c r="W118" s="35" t="s">
        <v>213</v>
      </c>
      <c r="X118" s="35" t="s">
        <v>213</v>
      </c>
      <c r="Y118" s="36" t="s">
        <v>213</v>
      </c>
      <c r="Z118" s="33" t="s">
        <v>213</v>
      </c>
      <c r="AA118" s="33" t="s">
        <v>213</v>
      </c>
      <c r="AB118" s="17" t="s">
        <v>213</v>
      </c>
      <c r="AC118" s="32" t="s">
        <v>214</v>
      </c>
      <c r="AD118" s="32" t="s">
        <v>213</v>
      </c>
    </row>
    <row r="119" spans="1:30" ht="34.5" customHeight="1">
      <c r="A119" s="31"/>
      <c r="B119" s="102"/>
      <c r="C119" s="41"/>
      <c r="D119" s="32" t="s">
        <v>278</v>
      </c>
      <c r="E119" s="34" t="s">
        <v>213</v>
      </c>
      <c r="F119" s="35" t="s">
        <v>213</v>
      </c>
      <c r="G119" s="92" t="s">
        <v>213</v>
      </c>
      <c r="H119" s="34" t="s">
        <v>213</v>
      </c>
      <c r="I119" s="35" t="s">
        <v>213</v>
      </c>
      <c r="J119" s="36" t="s">
        <v>213</v>
      </c>
      <c r="K119" s="34" t="s">
        <v>213</v>
      </c>
      <c r="L119" s="35" t="s">
        <v>213</v>
      </c>
      <c r="M119" s="36" t="s">
        <v>213</v>
      </c>
      <c r="N119" s="93" t="s">
        <v>213</v>
      </c>
      <c r="O119" s="35" t="s">
        <v>213</v>
      </c>
      <c r="P119" s="35" t="s">
        <v>213</v>
      </c>
      <c r="Q119" s="35" t="s">
        <v>213</v>
      </c>
      <c r="R119" s="35" t="s">
        <v>213</v>
      </c>
      <c r="S119" s="35" t="s">
        <v>213</v>
      </c>
      <c r="T119" s="35" t="s">
        <v>213</v>
      </c>
      <c r="U119" s="35" t="s">
        <v>213</v>
      </c>
      <c r="V119" s="35" t="s">
        <v>213</v>
      </c>
      <c r="W119" s="35" t="s">
        <v>213</v>
      </c>
      <c r="X119" s="35" t="s">
        <v>213</v>
      </c>
      <c r="Y119" s="36" t="s">
        <v>213</v>
      </c>
      <c r="Z119" s="33" t="s">
        <v>213</v>
      </c>
      <c r="AA119" s="33" t="s">
        <v>213</v>
      </c>
      <c r="AB119" s="17" t="s">
        <v>213</v>
      </c>
      <c r="AC119" s="32" t="s">
        <v>216</v>
      </c>
      <c r="AD119" s="32" t="s">
        <v>213</v>
      </c>
    </row>
    <row r="120" spans="1:30" ht="34.5" customHeight="1">
      <c r="A120" s="31"/>
      <c r="B120" s="102"/>
      <c r="C120" s="41"/>
      <c r="D120" s="32" t="s">
        <v>278</v>
      </c>
      <c r="E120" s="34" t="s">
        <v>213</v>
      </c>
      <c r="F120" s="35" t="s">
        <v>213</v>
      </c>
      <c r="G120" s="92" t="s">
        <v>213</v>
      </c>
      <c r="H120" s="34" t="s">
        <v>213</v>
      </c>
      <c r="I120" s="35" t="s">
        <v>213</v>
      </c>
      <c r="J120" s="36" t="s">
        <v>213</v>
      </c>
      <c r="K120" s="34" t="s">
        <v>213</v>
      </c>
      <c r="L120" s="35" t="s">
        <v>213</v>
      </c>
      <c r="M120" s="36" t="s">
        <v>213</v>
      </c>
      <c r="N120" s="93" t="s">
        <v>213</v>
      </c>
      <c r="O120" s="35" t="s">
        <v>213</v>
      </c>
      <c r="P120" s="35" t="s">
        <v>213</v>
      </c>
      <c r="Q120" s="35" t="s">
        <v>213</v>
      </c>
      <c r="R120" s="35" t="s">
        <v>213</v>
      </c>
      <c r="S120" s="35" t="s">
        <v>213</v>
      </c>
      <c r="T120" s="35" t="s">
        <v>213</v>
      </c>
      <c r="U120" s="35" t="s">
        <v>213</v>
      </c>
      <c r="V120" s="35" t="s">
        <v>213</v>
      </c>
      <c r="W120" s="35" t="s">
        <v>213</v>
      </c>
      <c r="X120" s="35" t="s">
        <v>213</v>
      </c>
      <c r="Y120" s="36" t="s">
        <v>213</v>
      </c>
      <c r="Z120" s="33" t="s">
        <v>213</v>
      </c>
      <c r="AA120" s="33" t="s">
        <v>213</v>
      </c>
      <c r="AB120" s="17" t="s">
        <v>213</v>
      </c>
      <c r="AC120" s="32" t="s">
        <v>245</v>
      </c>
      <c r="AD120" s="32" t="s">
        <v>213</v>
      </c>
    </row>
    <row r="121" spans="1:30" ht="34.5" customHeight="1">
      <c r="A121" s="31"/>
      <c r="B121" s="102"/>
      <c r="C121" s="41"/>
      <c r="D121" s="32" t="s">
        <v>278</v>
      </c>
      <c r="E121" s="34" t="s">
        <v>213</v>
      </c>
      <c r="F121" s="35" t="s">
        <v>213</v>
      </c>
      <c r="G121" s="92" t="s">
        <v>213</v>
      </c>
      <c r="H121" s="34" t="s">
        <v>213</v>
      </c>
      <c r="I121" s="35" t="s">
        <v>213</v>
      </c>
      <c r="J121" s="36" t="s">
        <v>213</v>
      </c>
      <c r="K121" s="34" t="s">
        <v>213</v>
      </c>
      <c r="L121" s="35" t="s">
        <v>213</v>
      </c>
      <c r="M121" s="36" t="s">
        <v>213</v>
      </c>
      <c r="N121" s="93" t="s">
        <v>213</v>
      </c>
      <c r="O121" s="35" t="s">
        <v>213</v>
      </c>
      <c r="P121" s="35" t="s">
        <v>213</v>
      </c>
      <c r="Q121" s="35" t="s">
        <v>213</v>
      </c>
      <c r="R121" s="35" t="s">
        <v>213</v>
      </c>
      <c r="S121" s="35" t="s">
        <v>213</v>
      </c>
      <c r="T121" s="35" t="s">
        <v>213</v>
      </c>
      <c r="U121" s="35" t="s">
        <v>213</v>
      </c>
      <c r="V121" s="35" t="s">
        <v>213</v>
      </c>
      <c r="W121" s="35" t="s">
        <v>213</v>
      </c>
      <c r="X121" s="35" t="s">
        <v>213</v>
      </c>
      <c r="Y121" s="36" t="s">
        <v>213</v>
      </c>
      <c r="Z121" s="33" t="s">
        <v>213</v>
      </c>
      <c r="AA121" s="33" t="s">
        <v>213</v>
      </c>
      <c r="AB121" s="17" t="s">
        <v>213</v>
      </c>
      <c r="AC121" s="32" t="s">
        <v>246</v>
      </c>
      <c r="AD121" s="32" t="s">
        <v>213</v>
      </c>
    </row>
    <row r="122" spans="1:30" ht="34.5" customHeight="1">
      <c r="A122" s="31" t="s">
        <v>82</v>
      </c>
      <c r="B122" s="102" t="s">
        <v>109</v>
      </c>
      <c r="C122" s="41"/>
      <c r="D122" s="32" t="s">
        <v>279</v>
      </c>
      <c r="E122" s="34">
        <v>19</v>
      </c>
      <c r="F122" s="35">
        <v>39</v>
      </c>
      <c r="G122" s="92">
        <v>34</v>
      </c>
      <c r="H122" s="34">
        <v>9.5</v>
      </c>
      <c r="I122" s="35">
        <v>2.6</v>
      </c>
      <c r="J122" s="36">
        <v>2.6</v>
      </c>
      <c r="K122" s="34">
        <v>25</v>
      </c>
      <c r="L122" s="35">
        <v>12</v>
      </c>
      <c r="M122" s="36">
        <v>37</v>
      </c>
      <c r="N122" s="93">
        <v>24</v>
      </c>
      <c r="O122" s="35">
        <v>1.2</v>
      </c>
      <c r="P122" s="35">
        <v>30</v>
      </c>
      <c r="Q122" s="35">
        <v>10</v>
      </c>
      <c r="R122" s="35">
        <v>87</v>
      </c>
      <c r="S122" s="35">
        <v>98</v>
      </c>
      <c r="T122" s="35">
        <v>66</v>
      </c>
      <c r="U122" s="35">
        <v>110</v>
      </c>
      <c r="V122" s="35">
        <v>240</v>
      </c>
      <c r="W122" s="35">
        <v>130</v>
      </c>
      <c r="X122" s="35">
        <v>41</v>
      </c>
      <c r="Y122" s="36">
        <v>120</v>
      </c>
      <c r="Z122" s="33">
        <v>1100</v>
      </c>
      <c r="AA122" s="33">
        <v>8.6</v>
      </c>
      <c r="AB122" s="129">
        <v>44985</v>
      </c>
      <c r="AC122" s="32" t="s">
        <v>213</v>
      </c>
      <c r="AD122" s="32" t="s">
        <v>248</v>
      </c>
    </row>
    <row r="123" spans="1:30" ht="34.5" customHeight="1">
      <c r="A123" s="31"/>
      <c r="B123" s="102"/>
      <c r="C123" s="41"/>
      <c r="D123" s="32" t="s">
        <v>280</v>
      </c>
      <c r="E123" s="34">
        <v>19</v>
      </c>
      <c r="F123" s="35">
        <v>39</v>
      </c>
      <c r="G123" s="92">
        <v>34</v>
      </c>
      <c r="H123" s="34">
        <v>9.5</v>
      </c>
      <c r="I123" s="35">
        <v>2.6</v>
      </c>
      <c r="J123" s="36">
        <v>2.6</v>
      </c>
      <c r="K123" s="34">
        <v>25</v>
      </c>
      <c r="L123" s="35">
        <v>12</v>
      </c>
      <c r="M123" s="36">
        <v>37</v>
      </c>
      <c r="N123" s="93">
        <v>24</v>
      </c>
      <c r="O123" s="35">
        <v>1.2</v>
      </c>
      <c r="P123" s="35">
        <v>30</v>
      </c>
      <c r="Q123" s="35">
        <v>10</v>
      </c>
      <c r="R123" s="35">
        <v>87</v>
      </c>
      <c r="S123" s="35">
        <v>98</v>
      </c>
      <c r="T123" s="35">
        <v>66</v>
      </c>
      <c r="U123" s="35">
        <v>110</v>
      </c>
      <c r="V123" s="35">
        <v>240</v>
      </c>
      <c r="W123" s="35">
        <v>130</v>
      </c>
      <c r="X123" s="35">
        <v>41</v>
      </c>
      <c r="Y123" s="36">
        <v>120</v>
      </c>
      <c r="Z123" s="33">
        <v>1100</v>
      </c>
      <c r="AA123" s="33">
        <v>8.6</v>
      </c>
      <c r="AB123" s="17" t="s">
        <v>213</v>
      </c>
      <c r="AC123" s="32" t="s">
        <v>215</v>
      </c>
      <c r="AD123" s="32" t="s">
        <v>213</v>
      </c>
    </row>
    <row r="124" spans="1:30" ht="34.5" customHeight="1">
      <c r="A124" s="31"/>
      <c r="B124" s="102"/>
      <c r="C124" s="41"/>
      <c r="D124" s="32" t="s">
        <v>280</v>
      </c>
      <c r="E124" s="34" t="s">
        <v>213</v>
      </c>
      <c r="F124" s="35" t="s">
        <v>213</v>
      </c>
      <c r="G124" s="92" t="s">
        <v>213</v>
      </c>
      <c r="H124" s="34" t="s">
        <v>213</v>
      </c>
      <c r="I124" s="35" t="s">
        <v>213</v>
      </c>
      <c r="J124" s="36" t="s">
        <v>213</v>
      </c>
      <c r="K124" s="34" t="s">
        <v>213</v>
      </c>
      <c r="L124" s="35" t="s">
        <v>213</v>
      </c>
      <c r="M124" s="36" t="s">
        <v>213</v>
      </c>
      <c r="N124" s="93" t="s">
        <v>213</v>
      </c>
      <c r="O124" s="35" t="s">
        <v>213</v>
      </c>
      <c r="P124" s="35" t="s">
        <v>213</v>
      </c>
      <c r="Q124" s="35" t="s">
        <v>213</v>
      </c>
      <c r="R124" s="35" t="s">
        <v>213</v>
      </c>
      <c r="S124" s="35" t="s">
        <v>213</v>
      </c>
      <c r="T124" s="35" t="s">
        <v>213</v>
      </c>
      <c r="U124" s="35" t="s">
        <v>213</v>
      </c>
      <c r="V124" s="35" t="s">
        <v>213</v>
      </c>
      <c r="W124" s="35" t="s">
        <v>213</v>
      </c>
      <c r="X124" s="35" t="s">
        <v>213</v>
      </c>
      <c r="Y124" s="36" t="s">
        <v>213</v>
      </c>
      <c r="Z124" s="33" t="s">
        <v>213</v>
      </c>
      <c r="AA124" s="33" t="s">
        <v>213</v>
      </c>
      <c r="AB124" s="17" t="s">
        <v>213</v>
      </c>
      <c r="AC124" s="32" t="s">
        <v>214</v>
      </c>
      <c r="AD124" s="32" t="s">
        <v>213</v>
      </c>
    </row>
    <row r="125" spans="1:30" ht="34.5" customHeight="1">
      <c r="A125" s="31"/>
      <c r="B125" s="102"/>
      <c r="C125" s="41"/>
      <c r="D125" s="32" t="s">
        <v>280</v>
      </c>
      <c r="E125" s="34" t="s">
        <v>213</v>
      </c>
      <c r="F125" s="35" t="s">
        <v>213</v>
      </c>
      <c r="G125" s="92" t="s">
        <v>213</v>
      </c>
      <c r="H125" s="34" t="s">
        <v>213</v>
      </c>
      <c r="I125" s="35" t="s">
        <v>213</v>
      </c>
      <c r="J125" s="36" t="s">
        <v>213</v>
      </c>
      <c r="K125" s="34" t="s">
        <v>213</v>
      </c>
      <c r="L125" s="35" t="s">
        <v>213</v>
      </c>
      <c r="M125" s="36" t="s">
        <v>213</v>
      </c>
      <c r="N125" s="93" t="s">
        <v>213</v>
      </c>
      <c r="O125" s="35" t="s">
        <v>213</v>
      </c>
      <c r="P125" s="35" t="s">
        <v>213</v>
      </c>
      <c r="Q125" s="35" t="s">
        <v>213</v>
      </c>
      <c r="R125" s="35" t="s">
        <v>213</v>
      </c>
      <c r="S125" s="35" t="s">
        <v>213</v>
      </c>
      <c r="T125" s="35" t="s">
        <v>213</v>
      </c>
      <c r="U125" s="35" t="s">
        <v>213</v>
      </c>
      <c r="V125" s="35" t="s">
        <v>213</v>
      </c>
      <c r="W125" s="35" t="s">
        <v>213</v>
      </c>
      <c r="X125" s="35" t="s">
        <v>213</v>
      </c>
      <c r="Y125" s="36" t="s">
        <v>213</v>
      </c>
      <c r="Z125" s="33" t="s">
        <v>213</v>
      </c>
      <c r="AA125" s="33" t="s">
        <v>213</v>
      </c>
      <c r="AB125" s="17" t="s">
        <v>213</v>
      </c>
      <c r="AC125" s="32" t="s">
        <v>216</v>
      </c>
      <c r="AD125" s="32" t="s">
        <v>213</v>
      </c>
    </row>
    <row r="126" spans="1:30" ht="34.5" customHeight="1">
      <c r="A126" s="31"/>
      <c r="B126" s="102"/>
      <c r="C126" s="41"/>
      <c r="D126" s="32" t="s">
        <v>280</v>
      </c>
      <c r="E126" s="34" t="s">
        <v>213</v>
      </c>
      <c r="F126" s="35" t="s">
        <v>213</v>
      </c>
      <c r="G126" s="92" t="s">
        <v>213</v>
      </c>
      <c r="H126" s="34" t="s">
        <v>213</v>
      </c>
      <c r="I126" s="35" t="s">
        <v>213</v>
      </c>
      <c r="J126" s="36" t="s">
        <v>213</v>
      </c>
      <c r="K126" s="34" t="s">
        <v>213</v>
      </c>
      <c r="L126" s="35" t="s">
        <v>213</v>
      </c>
      <c r="M126" s="36" t="s">
        <v>213</v>
      </c>
      <c r="N126" s="93" t="s">
        <v>213</v>
      </c>
      <c r="O126" s="35" t="s">
        <v>213</v>
      </c>
      <c r="P126" s="35" t="s">
        <v>213</v>
      </c>
      <c r="Q126" s="35" t="s">
        <v>213</v>
      </c>
      <c r="R126" s="35" t="s">
        <v>213</v>
      </c>
      <c r="S126" s="35" t="s">
        <v>213</v>
      </c>
      <c r="T126" s="35" t="s">
        <v>213</v>
      </c>
      <c r="U126" s="35" t="s">
        <v>213</v>
      </c>
      <c r="V126" s="35" t="s">
        <v>213</v>
      </c>
      <c r="W126" s="35" t="s">
        <v>213</v>
      </c>
      <c r="X126" s="35" t="s">
        <v>213</v>
      </c>
      <c r="Y126" s="36" t="s">
        <v>213</v>
      </c>
      <c r="Z126" s="33" t="s">
        <v>213</v>
      </c>
      <c r="AA126" s="33" t="s">
        <v>213</v>
      </c>
      <c r="AB126" s="17" t="s">
        <v>213</v>
      </c>
      <c r="AC126" s="32" t="s">
        <v>245</v>
      </c>
      <c r="AD126" s="32" t="s">
        <v>213</v>
      </c>
    </row>
    <row r="127" spans="1:30" ht="34.5" customHeight="1">
      <c r="A127" s="31"/>
      <c r="B127" s="102"/>
      <c r="C127" s="41"/>
      <c r="D127" s="32" t="s">
        <v>280</v>
      </c>
      <c r="E127" s="34" t="s">
        <v>213</v>
      </c>
      <c r="F127" s="35" t="s">
        <v>213</v>
      </c>
      <c r="G127" s="92" t="s">
        <v>213</v>
      </c>
      <c r="H127" s="34" t="s">
        <v>213</v>
      </c>
      <c r="I127" s="35" t="s">
        <v>213</v>
      </c>
      <c r="J127" s="36" t="s">
        <v>213</v>
      </c>
      <c r="K127" s="34" t="s">
        <v>213</v>
      </c>
      <c r="L127" s="35" t="s">
        <v>213</v>
      </c>
      <c r="M127" s="36" t="s">
        <v>213</v>
      </c>
      <c r="N127" s="93" t="s">
        <v>213</v>
      </c>
      <c r="O127" s="35" t="s">
        <v>213</v>
      </c>
      <c r="P127" s="35" t="s">
        <v>213</v>
      </c>
      <c r="Q127" s="35" t="s">
        <v>213</v>
      </c>
      <c r="R127" s="35" t="s">
        <v>213</v>
      </c>
      <c r="S127" s="35" t="s">
        <v>213</v>
      </c>
      <c r="T127" s="35" t="s">
        <v>213</v>
      </c>
      <c r="U127" s="35" t="s">
        <v>213</v>
      </c>
      <c r="V127" s="35" t="s">
        <v>213</v>
      </c>
      <c r="W127" s="35" t="s">
        <v>213</v>
      </c>
      <c r="X127" s="35" t="s">
        <v>213</v>
      </c>
      <c r="Y127" s="36" t="s">
        <v>213</v>
      </c>
      <c r="Z127" s="33" t="s">
        <v>213</v>
      </c>
      <c r="AA127" s="33" t="s">
        <v>213</v>
      </c>
      <c r="AB127" s="17" t="s">
        <v>213</v>
      </c>
      <c r="AC127" s="32" t="s">
        <v>246</v>
      </c>
      <c r="AD127" s="32" t="s">
        <v>213</v>
      </c>
    </row>
    <row r="128" spans="1:30" ht="34.5" customHeight="1">
      <c r="A128" s="31" t="s">
        <v>82</v>
      </c>
      <c r="B128" s="102" t="s">
        <v>110</v>
      </c>
      <c r="C128" s="41"/>
      <c r="D128" s="32" t="s">
        <v>281</v>
      </c>
      <c r="E128" s="34">
        <v>44</v>
      </c>
      <c r="F128" s="35">
        <v>77</v>
      </c>
      <c r="G128" s="92">
        <v>86</v>
      </c>
      <c r="H128" s="34">
        <v>26</v>
      </c>
      <c r="I128" s="35">
        <v>11</v>
      </c>
      <c r="J128" s="36">
        <v>11</v>
      </c>
      <c r="K128" s="34">
        <v>39</v>
      </c>
      <c r="L128" s="35">
        <v>35</v>
      </c>
      <c r="M128" s="36">
        <v>75</v>
      </c>
      <c r="N128" s="93">
        <v>47</v>
      </c>
      <c r="O128" s="35">
        <v>11</v>
      </c>
      <c r="P128" s="35">
        <v>49</v>
      </c>
      <c r="Q128" s="35">
        <v>38</v>
      </c>
      <c r="R128" s="35">
        <v>68</v>
      </c>
      <c r="S128" s="35">
        <v>62</v>
      </c>
      <c r="T128" s="35">
        <v>91</v>
      </c>
      <c r="U128" s="35">
        <v>150</v>
      </c>
      <c r="V128" s="35">
        <v>66</v>
      </c>
      <c r="W128" s="35">
        <v>50</v>
      </c>
      <c r="X128" s="35">
        <v>45</v>
      </c>
      <c r="Y128" s="36">
        <v>16</v>
      </c>
      <c r="Z128" s="33">
        <v>990</v>
      </c>
      <c r="AA128" s="33">
        <v>14</v>
      </c>
      <c r="AB128" s="129">
        <v>44985</v>
      </c>
      <c r="AC128" s="32" t="s">
        <v>213</v>
      </c>
      <c r="AD128" s="32"/>
    </row>
    <row r="129" spans="1:30" ht="34.5" customHeight="1">
      <c r="A129" s="31"/>
      <c r="B129" s="102"/>
      <c r="C129" s="41"/>
      <c r="D129" s="32" t="s">
        <v>282</v>
      </c>
      <c r="E129" s="34">
        <v>44</v>
      </c>
      <c r="F129" s="35">
        <v>77</v>
      </c>
      <c r="G129" s="92">
        <v>86</v>
      </c>
      <c r="H129" s="34">
        <v>26</v>
      </c>
      <c r="I129" s="35">
        <v>11</v>
      </c>
      <c r="J129" s="36">
        <v>11</v>
      </c>
      <c r="K129" s="34">
        <v>39</v>
      </c>
      <c r="L129" s="35">
        <v>35</v>
      </c>
      <c r="M129" s="36">
        <v>75</v>
      </c>
      <c r="N129" s="93">
        <v>47</v>
      </c>
      <c r="O129" s="35">
        <v>11</v>
      </c>
      <c r="P129" s="35">
        <v>49</v>
      </c>
      <c r="Q129" s="35">
        <v>38</v>
      </c>
      <c r="R129" s="35">
        <v>68</v>
      </c>
      <c r="S129" s="35">
        <v>62</v>
      </c>
      <c r="T129" s="35">
        <v>91</v>
      </c>
      <c r="U129" s="35">
        <v>150</v>
      </c>
      <c r="V129" s="35">
        <v>66</v>
      </c>
      <c r="W129" s="35">
        <v>50</v>
      </c>
      <c r="X129" s="35">
        <v>45</v>
      </c>
      <c r="Y129" s="36">
        <v>16</v>
      </c>
      <c r="Z129" s="33">
        <v>990</v>
      </c>
      <c r="AA129" s="33">
        <v>14</v>
      </c>
      <c r="AB129" s="17" t="s">
        <v>213</v>
      </c>
      <c r="AC129" s="32" t="s">
        <v>215</v>
      </c>
      <c r="AD129" s="32"/>
    </row>
    <row r="130" spans="1:30" ht="34.5" customHeight="1">
      <c r="A130" s="31"/>
      <c r="B130" s="102"/>
      <c r="C130" s="41"/>
      <c r="D130" s="32" t="s">
        <v>282</v>
      </c>
      <c r="E130" s="34" t="s">
        <v>213</v>
      </c>
      <c r="F130" s="35" t="s">
        <v>213</v>
      </c>
      <c r="G130" s="92" t="s">
        <v>213</v>
      </c>
      <c r="H130" s="34" t="s">
        <v>213</v>
      </c>
      <c r="I130" s="35" t="s">
        <v>213</v>
      </c>
      <c r="J130" s="36" t="s">
        <v>213</v>
      </c>
      <c r="K130" s="34" t="s">
        <v>213</v>
      </c>
      <c r="L130" s="35" t="s">
        <v>213</v>
      </c>
      <c r="M130" s="36" t="s">
        <v>213</v>
      </c>
      <c r="N130" s="93" t="s">
        <v>213</v>
      </c>
      <c r="O130" s="35" t="s">
        <v>213</v>
      </c>
      <c r="P130" s="35" t="s">
        <v>213</v>
      </c>
      <c r="Q130" s="35" t="s">
        <v>213</v>
      </c>
      <c r="R130" s="35" t="s">
        <v>213</v>
      </c>
      <c r="S130" s="35" t="s">
        <v>213</v>
      </c>
      <c r="T130" s="35" t="s">
        <v>213</v>
      </c>
      <c r="U130" s="35" t="s">
        <v>213</v>
      </c>
      <c r="V130" s="35" t="s">
        <v>213</v>
      </c>
      <c r="W130" s="35" t="s">
        <v>213</v>
      </c>
      <c r="X130" s="35" t="s">
        <v>213</v>
      </c>
      <c r="Y130" s="36" t="s">
        <v>213</v>
      </c>
      <c r="Z130" s="33" t="s">
        <v>213</v>
      </c>
      <c r="AA130" s="33" t="s">
        <v>213</v>
      </c>
      <c r="AB130" s="17" t="s">
        <v>213</v>
      </c>
      <c r="AC130" s="32" t="s">
        <v>214</v>
      </c>
      <c r="AD130" s="32"/>
    </row>
    <row r="131" spans="1:30" ht="34.5" customHeight="1">
      <c r="A131" s="31"/>
      <c r="B131" s="102"/>
      <c r="C131" s="41"/>
      <c r="D131" s="32" t="s">
        <v>282</v>
      </c>
      <c r="E131" s="34" t="s">
        <v>213</v>
      </c>
      <c r="F131" s="35" t="s">
        <v>213</v>
      </c>
      <c r="G131" s="92" t="s">
        <v>213</v>
      </c>
      <c r="H131" s="34" t="s">
        <v>213</v>
      </c>
      <c r="I131" s="35" t="s">
        <v>213</v>
      </c>
      <c r="J131" s="36" t="s">
        <v>213</v>
      </c>
      <c r="K131" s="34" t="s">
        <v>213</v>
      </c>
      <c r="L131" s="35" t="s">
        <v>213</v>
      </c>
      <c r="M131" s="36" t="s">
        <v>213</v>
      </c>
      <c r="N131" s="93" t="s">
        <v>213</v>
      </c>
      <c r="O131" s="35" t="s">
        <v>213</v>
      </c>
      <c r="P131" s="35" t="s">
        <v>213</v>
      </c>
      <c r="Q131" s="35" t="s">
        <v>213</v>
      </c>
      <c r="R131" s="35" t="s">
        <v>213</v>
      </c>
      <c r="S131" s="35" t="s">
        <v>213</v>
      </c>
      <c r="T131" s="35" t="s">
        <v>213</v>
      </c>
      <c r="U131" s="35" t="s">
        <v>213</v>
      </c>
      <c r="V131" s="35" t="s">
        <v>213</v>
      </c>
      <c r="W131" s="35" t="s">
        <v>213</v>
      </c>
      <c r="X131" s="35" t="s">
        <v>213</v>
      </c>
      <c r="Y131" s="36" t="s">
        <v>213</v>
      </c>
      <c r="Z131" s="33" t="s">
        <v>213</v>
      </c>
      <c r="AA131" s="33" t="s">
        <v>213</v>
      </c>
      <c r="AB131" s="17" t="s">
        <v>213</v>
      </c>
      <c r="AC131" s="32" t="s">
        <v>216</v>
      </c>
      <c r="AD131" s="32"/>
    </row>
    <row r="132" spans="1:30" ht="34.5" customHeight="1">
      <c r="A132" s="31"/>
      <c r="B132" s="102"/>
      <c r="C132" s="41"/>
      <c r="D132" s="32" t="s">
        <v>282</v>
      </c>
      <c r="E132" s="34" t="s">
        <v>213</v>
      </c>
      <c r="F132" s="35" t="s">
        <v>213</v>
      </c>
      <c r="G132" s="92" t="s">
        <v>213</v>
      </c>
      <c r="H132" s="34" t="s">
        <v>213</v>
      </c>
      <c r="I132" s="35" t="s">
        <v>213</v>
      </c>
      <c r="J132" s="36" t="s">
        <v>213</v>
      </c>
      <c r="K132" s="34" t="s">
        <v>213</v>
      </c>
      <c r="L132" s="35" t="s">
        <v>213</v>
      </c>
      <c r="M132" s="36" t="s">
        <v>213</v>
      </c>
      <c r="N132" s="93" t="s">
        <v>213</v>
      </c>
      <c r="O132" s="35" t="s">
        <v>213</v>
      </c>
      <c r="P132" s="35" t="s">
        <v>213</v>
      </c>
      <c r="Q132" s="35" t="s">
        <v>213</v>
      </c>
      <c r="R132" s="35" t="s">
        <v>213</v>
      </c>
      <c r="S132" s="35" t="s">
        <v>213</v>
      </c>
      <c r="T132" s="35" t="s">
        <v>213</v>
      </c>
      <c r="U132" s="35" t="s">
        <v>213</v>
      </c>
      <c r="V132" s="35" t="s">
        <v>213</v>
      </c>
      <c r="W132" s="35" t="s">
        <v>213</v>
      </c>
      <c r="X132" s="35" t="s">
        <v>213</v>
      </c>
      <c r="Y132" s="36" t="s">
        <v>213</v>
      </c>
      <c r="Z132" s="33" t="s">
        <v>213</v>
      </c>
      <c r="AA132" s="33" t="s">
        <v>213</v>
      </c>
      <c r="AB132" s="17" t="s">
        <v>213</v>
      </c>
      <c r="AC132" s="32" t="s">
        <v>245</v>
      </c>
      <c r="AD132" s="32"/>
    </row>
    <row r="133" spans="1:30" ht="34.5" customHeight="1">
      <c r="A133" s="31"/>
      <c r="B133" s="102"/>
      <c r="C133" s="41"/>
      <c r="D133" s="32" t="s">
        <v>282</v>
      </c>
      <c r="E133" s="34" t="s">
        <v>213</v>
      </c>
      <c r="F133" s="35" t="s">
        <v>213</v>
      </c>
      <c r="G133" s="92" t="s">
        <v>213</v>
      </c>
      <c r="H133" s="34" t="s">
        <v>213</v>
      </c>
      <c r="I133" s="35" t="s">
        <v>213</v>
      </c>
      <c r="J133" s="36" t="s">
        <v>213</v>
      </c>
      <c r="K133" s="34" t="s">
        <v>213</v>
      </c>
      <c r="L133" s="35" t="s">
        <v>213</v>
      </c>
      <c r="M133" s="36" t="s">
        <v>213</v>
      </c>
      <c r="N133" s="93" t="s">
        <v>213</v>
      </c>
      <c r="O133" s="35" t="s">
        <v>213</v>
      </c>
      <c r="P133" s="35" t="s">
        <v>213</v>
      </c>
      <c r="Q133" s="35" t="s">
        <v>213</v>
      </c>
      <c r="R133" s="35" t="s">
        <v>213</v>
      </c>
      <c r="S133" s="35" t="s">
        <v>213</v>
      </c>
      <c r="T133" s="35" t="s">
        <v>213</v>
      </c>
      <c r="U133" s="35" t="s">
        <v>213</v>
      </c>
      <c r="V133" s="35" t="s">
        <v>213</v>
      </c>
      <c r="W133" s="35" t="s">
        <v>213</v>
      </c>
      <c r="X133" s="35" t="s">
        <v>213</v>
      </c>
      <c r="Y133" s="36" t="s">
        <v>213</v>
      </c>
      <c r="Z133" s="33" t="s">
        <v>213</v>
      </c>
      <c r="AA133" s="33" t="s">
        <v>213</v>
      </c>
      <c r="AB133" s="17" t="s">
        <v>213</v>
      </c>
      <c r="AC133" s="32" t="s">
        <v>246</v>
      </c>
      <c r="AD133" s="32"/>
    </row>
    <row r="134" spans="1:30" ht="34.5" customHeight="1">
      <c r="A134" s="31" t="s">
        <v>82</v>
      </c>
      <c r="B134" s="102" t="s">
        <v>111</v>
      </c>
      <c r="C134" s="41"/>
      <c r="D134" s="32" t="s">
        <v>283</v>
      </c>
      <c r="E134" s="34">
        <v>46</v>
      </c>
      <c r="F134" s="35">
        <v>79</v>
      </c>
      <c r="G134" s="92">
        <v>87</v>
      </c>
      <c r="H134" s="34">
        <v>26</v>
      </c>
      <c r="I134" s="35">
        <v>11</v>
      </c>
      <c r="J134" s="36">
        <v>37</v>
      </c>
      <c r="K134" s="34">
        <v>40</v>
      </c>
      <c r="L134" s="35">
        <v>36</v>
      </c>
      <c r="M134" s="36">
        <v>75</v>
      </c>
      <c r="N134" s="93">
        <v>48</v>
      </c>
      <c r="O134" s="35">
        <v>11</v>
      </c>
      <c r="P134" s="35">
        <v>50</v>
      </c>
      <c r="Q134" s="35">
        <v>37</v>
      </c>
      <c r="R134" s="35">
        <v>68</v>
      </c>
      <c r="S134" s="35">
        <v>62</v>
      </c>
      <c r="T134" s="35">
        <v>93</v>
      </c>
      <c r="U134" s="35">
        <v>150</v>
      </c>
      <c r="V134" s="35">
        <v>64</v>
      </c>
      <c r="W134" s="35">
        <v>50</v>
      </c>
      <c r="X134" s="35">
        <v>46</v>
      </c>
      <c r="Y134" s="36">
        <v>15</v>
      </c>
      <c r="Z134" s="33">
        <v>1000</v>
      </c>
      <c r="AA134" s="33">
        <v>13</v>
      </c>
      <c r="AB134" s="129">
        <v>44985</v>
      </c>
      <c r="AC134" s="32" t="s">
        <v>213</v>
      </c>
      <c r="AD134" s="32"/>
    </row>
    <row r="135" spans="1:30" ht="34.5" customHeight="1">
      <c r="A135" s="31"/>
      <c r="B135" s="102"/>
      <c r="C135" s="41"/>
      <c r="D135" s="32" t="s">
        <v>284</v>
      </c>
      <c r="E135" s="34">
        <v>46</v>
      </c>
      <c r="F135" s="35">
        <v>79</v>
      </c>
      <c r="G135" s="92">
        <v>87</v>
      </c>
      <c r="H135" s="34">
        <v>26</v>
      </c>
      <c r="I135" s="35">
        <v>11</v>
      </c>
      <c r="J135" s="36">
        <v>37</v>
      </c>
      <c r="K135" s="34">
        <v>40</v>
      </c>
      <c r="L135" s="35">
        <v>36</v>
      </c>
      <c r="M135" s="36">
        <v>75</v>
      </c>
      <c r="N135" s="93">
        <v>48</v>
      </c>
      <c r="O135" s="35">
        <v>11</v>
      </c>
      <c r="P135" s="35">
        <v>50</v>
      </c>
      <c r="Q135" s="35">
        <v>37</v>
      </c>
      <c r="R135" s="35">
        <v>68</v>
      </c>
      <c r="S135" s="35">
        <v>62</v>
      </c>
      <c r="T135" s="35">
        <v>93</v>
      </c>
      <c r="U135" s="35">
        <v>150</v>
      </c>
      <c r="V135" s="35">
        <v>64</v>
      </c>
      <c r="W135" s="35">
        <v>50</v>
      </c>
      <c r="X135" s="35">
        <v>46</v>
      </c>
      <c r="Y135" s="36">
        <v>15</v>
      </c>
      <c r="Z135" s="33">
        <v>1000</v>
      </c>
      <c r="AA135" s="33">
        <v>13</v>
      </c>
      <c r="AB135" s="17" t="s">
        <v>213</v>
      </c>
      <c r="AC135" s="32" t="s">
        <v>215</v>
      </c>
      <c r="AD135" s="32"/>
    </row>
    <row r="136" spans="1:30" ht="34.5" customHeight="1">
      <c r="A136" s="31"/>
      <c r="B136" s="102"/>
      <c r="C136" s="41"/>
      <c r="D136" s="32" t="s">
        <v>284</v>
      </c>
      <c r="E136" s="34" t="s">
        <v>213</v>
      </c>
      <c r="F136" s="35" t="s">
        <v>213</v>
      </c>
      <c r="G136" s="92" t="s">
        <v>213</v>
      </c>
      <c r="H136" s="34" t="s">
        <v>213</v>
      </c>
      <c r="I136" s="35" t="s">
        <v>213</v>
      </c>
      <c r="J136" s="36" t="s">
        <v>213</v>
      </c>
      <c r="K136" s="34" t="s">
        <v>213</v>
      </c>
      <c r="L136" s="35" t="s">
        <v>213</v>
      </c>
      <c r="M136" s="36" t="s">
        <v>213</v>
      </c>
      <c r="N136" s="93" t="s">
        <v>213</v>
      </c>
      <c r="O136" s="35" t="s">
        <v>213</v>
      </c>
      <c r="P136" s="35" t="s">
        <v>213</v>
      </c>
      <c r="Q136" s="35" t="s">
        <v>213</v>
      </c>
      <c r="R136" s="35" t="s">
        <v>213</v>
      </c>
      <c r="S136" s="35" t="s">
        <v>213</v>
      </c>
      <c r="T136" s="35" t="s">
        <v>213</v>
      </c>
      <c r="U136" s="35" t="s">
        <v>213</v>
      </c>
      <c r="V136" s="35" t="s">
        <v>213</v>
      </c>
      <c r="W136" s="35" t="s">
        <v>213</v>
      </c>
      <c r="X136" s="35" t="s">
        <v>213</v>
      </c>
      <c r="Y136" s="36" t="s">
        <v>213</v>
      </c>
      <c r="Z136" s="33" t="s">
        <v>213</v>
      </c>
      <c r="AA136" s="33" t="s">
        <v>213</v>
      </c>
      <c r="AB136" s="17" t="s">
        <v>213</v>
      </c>
      <c r="AC136" s="32" t="s">
        <v>214</v>
      </c>
      <c r="AD136" s="32" t="s">
        <v>213</v>
      </c>
    </row>
    <row r="137" spans="1:30" ht="34.5" customHeight="1">
      <c r="A137" s="31"/>
      <c r="B137" s="102"/>
      <c r="C137" s="41"/>
      <c r="D137" s="32" t="s">
        <v>284</v>
      </c>
      <c r="E137" s="34" t="s">
        <v>213</v>
      </c>
      <c r="F137" s="35" t="s">
        <v>213</v>
      </c>
      <c r="G137" s="92" t="s">
        <v>213</v>
      </c>
      <c r="H137" s="34" t="s">
        <v>213</v>
      </c>
      <c r="I137" s="35" t="s">
        <v>213</v>
      </c>
      <c r="J137" s="36" t="s">
        <v>213</v>
      </c>
      <c r="K137" s="34" t="s">
        <v>213</v>
      </c>
      <c r="L137" s="35" t="s">
        <v>213</v>
      </c>
      <c r="M137" s="36" t="s">
        <v>213</v>
      </c>
      <c r="N137" s="93" t="s">
        <v>213</v>
      </c>
      <c r="O137" s="35" t="s">
        <v>213</v>
      </c>
      <c r="P137" s="35" t="s">
        <v>213</v>
      </c>
      <c r="Q137" s="35" t="s">
        <v>213</v>
      </c>
      <c r="R137" s="35" t="s">
        <v>213</v>
      </c>
      <c r="S137" s="35" t="s">
        <v>213</v>
      </c>
      <c r="T137" s="35" t="s">
        <v>213</v>
      </c>
      <c r="U137" s="35" t="s">
        <v>213</v>
      </c>
      <c r="V137" s="35" t="s">
        <v>213</v>
      </c>
      <c r="W137" s="35" t="s">
        <v>213</v>
      </c>
      <c r="X137" s="35" t="s">
        <v>213</v>
      </c>
      <c r="Y137" s="36" t="s">
        <v>213</v>
      </c>
      <c r="Z137" s="33" t="s">
        <v>213</v>
      </c>
      <c r="AA137" s="33" t="s">
        <v>213</v>
      </c>
      <c r="AB137" s="17" t="s">
        <v>213</v>
      </c>
      <c r="AC137" s="32" t="s">
        <v>216</v>
      </c>
      <c r="AD137" s="32" t="s">
        <v>213</v>
      </c>
    </row>
    <row r="138" spans="1:30" ht="34.5" customHeight="1">
      <c r="A138" s="31"/>
      <c r="B138" s="102"/>
      <c r="C138" s="41"/>
      <c r="D138" s="32" t="s">
        <v>284</v>
      </c>
      <c r="E138" s="34" t="s">
        <v>213</v>
      </c>
      <c r="F138" s="35" t="s">
        <v>213</v>
      </c>
      <c r="G138" s="92" t="s">
        <v>213</v>
      </c>
      <c r="H138" s="34" t="s">
        <v>213</v>
      </c>
      <c r="I138" s="35" t="s">
        <v>213</v>
      </c>
      <c r="J138" s="36" t="s">
        <v>213</v>
      </c>
      <c r="K138" s="34" t="s">
        <v>213</v>
      </c>
      <c r="L138" s="35" t="s">
        <v>213</v>
      </c>
      <c r="M138" s="36" t="s">
        <v>213</v>
      </c>
      <c r="N138" s="93" t="s">
        <v>213</v>
      </c>
      <c r="O138" s="35" t="s">
        <v>213</v>
      </c>
      <c r="P138" s="35" t="s">
        <v>213</v>
      </c>
      <c r="Q138" s="35" t="s">
        <v>213</v>
      </c>
      <c r="R138" s="35" t="s">
        <v>213</v>
      </c>
      <c r="S138" s="35" t="s">
        <v>213</v>
      </c>
      <c r="T138" s="35" t="s">
        <v>213</v>
      </c>
      <c r="U138" s="35" t="s">
        <v>213</v>
      </c>
      <c r="V138" s="35" t="s">
        <v>213</v>
      </c>
      <c r="W138" s="35" t="s">
        <v>213</v>
      </c>
      <c r="X138" s="35" t="s">
        <v>213</v>
      </c>
      <c r="Y138" s="36" t="s">
        <v>213</v>
      </c>
      <c r="Z138" s="33" t="s">
        <v>213</v>
      </c>
      <c r="AA138" s="33" t="s">
        <v>213</v>
      </c>
      <c r="AB138" s="17" t="s">
        <v>213</v>
      </c>
      <c r="AC138" s="32" t="s">
        <v>245</v>
      </c>
      <c r="AD138" s="32" t="s">
        <v>213</v>
      </c>
    </row>
    <row r="139" spans="1:30" ht="34.5" customHeight="1">
      <c r="A139" s="31"/>
      <c r="B139" s="102"/>
      <c r="C139" s="41"/>
      <c r="D139" s="32" t="s">
        <v>284</v>
      </c>
      <c r="E139" s="34" t="s">
        <v>213</v>
      </c>
      <c r="F139" s="35" t="s">
        <v>213</v>
      </c>
      <c r="G139" s="92" t="s">
        <v>213</v>
      </c>
      <c r="H139" s="34" t="s">
        <v>213</v>
      </c>
      <c r="I139" s="35" t="s">
        <v>213</v>
      </c>
      <c r="J139" s="36" t="s">
        <v>213</v>
      </c>
      <c r="K139" s="34" t="s">
        <v>213</v>
      </c>
      <c r="L139" s="35" t="s">
        <v>213</v>
      </c>
      <c r="M139" s="36" t="s">
        <v>213</v>
      </c>
      <c r="N139" s="93" t="s">
        <v>213</v>
      </c>
      <c r="O139" s="35" t="s">
        <v>213</v>
      </c>
      <c r="P139" s="35" t="s">
        <v>213</v>
      </c>
      <c r="Q139" s="35" t="s">
        <v>213</v>
      </c>
      <c r="R139" s="35" t="s">
        <v>213</v>
      </c>
      <c r="S139" s="35" t="s">
        <v>213</v>
      </c>
      <c r="T139" s="35" t="s">
        <v>213</v>
      </c>
      <c r="U139" s="35" t="s">
        <v>213</v>
      </c>
      <c r="V139" s="35" t="s">
        <v>213</v>
      </c>
      <c r="W139" s="35" t="s">
        <v>213</v>
      </c>
      <c r="X139" s="35" t="s">
        <v>213</v>
      </c>
      <c r="Y139" s="36" t="s">
        <v>213</v>
      </c>
      <c r="Z139" s="33" t="s">
        <v>213</v>
      </c>
      <c r="AA139" s="33" t="s">
        <v>213</v>
      </c>
      <c r="AB139" s="17" t="s">
        <v>213</v>
      </c>
      <c r="AC139" s="32" t="s">
        <v>246</v>
      </c>
      <c r="AD139" s="32" t="s">
        <v>213</v>
      </c>
    </row>
    <row r="140" spans="1:30" ht="34.5" customHeight="1">
      <c r="A140" s="31" t="s">
        <v>82</v>
      </c>
      <c r="B140" s="102" t="s">
        <v>112</v>
      </c>
      <c r="C140" s="41"/>
      <c r="D140" s="32" t="s">
        <v>285</v>
      </c>
      <c r="E140" s="34">
        <v>43</v>
      </c>
      <c r="F140" s="35">
        <v>76</v>
      </c>
      <c r="G140" s="92">
        <v>78</v>
      </c>
      <c r="H140" s="34">
        <v>24</v>
      </c>
      <c r="I140" s="35">
        <v>8.8000000000000007</v>
      </c>
      <c r="J140" s="36">
        <v>32</v>
      </c>
      <c r="K140" s="34">
        <v>40</v>
      </c>
      <c r="L140" s="35">
        <v>32</v>
      </c>
      <c r="M140" s="36">
        <v>71</v>
      </c>
      <c r="N140" s="93">
        <v>44</v>
      </c>
      <c r="O140" s="35">
        <v>11</v>
      </c>
      <c r="P140" s="35">
        <v>49</v>
      </c>
      <c r="Q140" s="35">
        <v>36</v>
      </c>
      <c r="R140" s="35">
        <v>63</v>
      </c>
      <c r="S140" s="35">
        <v>58</v>
      </c>
      <c r="T140" s="35">
        <v>87</v>
      </c>
      <c r="U140" s="35">
        <v>150</v>
      </c>
      <c r="V140" s="35">
        <v>61</v>
      </c>
      <c r="W140" s="35">
        <v>48</v>
      </c>
      <c r="X140" s="35">
        <v>44</v>
      </c>
      <c r="Y140" s="36">
        <v>13</v>
      </c>
      <c r="Z140" s="33">
        <v>960</v>
      </c>
      <c r="AA140" s="33">
        <v>15</v>
      </c>
      <c r="AB140" s="129">
        <v>44985</v>
      </c>
      <c r="AC140" s="32" t="s">
        <v>213</v>
      </c>
      <c r="AD140" s="32" t="s">
        <v>213</v>
      </c>
    </row>
    <row r="141" spans="1:30" ht="34.5" customHeight="1">
      <c r="A141" s="31"/>
      <c r="B141" s="102"/>
      <c r="C141" s="41"/>
      <c r="D141" s="32" t="s">
        <v>286</v>
      </c>
      <c r="E141" s="34">
        <v>43</v>
      </c>
      <c r="F141" s="35">
        <v>76</v>
      </c>
      <c r="G141" s="92">
        <v>78</v>
      </c>
      <c r="H141" s="34">
        <v>24</v>
      </c>
      <c r="I141" s="35">
        <v>8.8000000000000007</v>
      </c>
      <c r="J141" s="36">
        <v>32</v>
      </c>
      <c r="K141" s="34">
        <v>40</v>
      </c>
      <c r="L141" s="35">
        <v>32</v>
      </c>
      <c r="M141" s="36">
        <v>71</v>
      </c>
      <c r="N141" s="93">
        <v>44</v>
      </c>
      <c r="O141" s="35">
        <v>11</v>
      </c>
      <c r="P141" s="35">
        <v>49</v>
      </c>
      <c r="Q141" s="35">
        <v>36</v>
      </c>
      <c r="R141" s="35">
        <v>63</v>
      </c>
      <c r="S141" s="35">
        <v>58</v>
      </c>
      <c r="T141" s="35">
        <v>87</v>
      </c>
      <c r="U141" s="35">
        <v>150</v>
      </c>
      <c r="V141" s="35">
        <v>61</v>
      </c>
      <c r="W141" s="35">
        <v>48</v>
      </c>
      <c r="X141" s="35">
        <v>44</v>
      </c>
      <c r="Y141" s="36">
        <v>13</v>
      </c>
      <c r="Z141" s="33">
        <v>960</v>
      </c>
      <c r="AA141" s="33">
        <v>15</v>
      </c>
      <c r="AB141" s="17" t="s">
        <v>213</v>
      </c>
      <c r="AC141" s="32" t="s">
        <v>215</v>
      </c>
      <c r="AD141" s="32" t="s">
        <v>213</v>
      </c>
    </row>
    <row r="142" spans="1:30" ht="34.5" customHeight="1">
      <c r="A142" s="31"/>
      <c r="B142" s="102"/>
      <c r="C142" s="41"/>
      <c r="D142" s="32" t="s">
        <v>286</v>
      </c>
      <c r="E142" s="34" t="s">
        <v>213</v>
      </c>
      <c r="F142" s="35" t="s">
        <v>213</v>
      </c>
      <c r="G142" s="92" t="s">
        <v>213</v>
      </c>
      <c r="H142" s="34" t="s">
        <v>213</v>
      </c>
      <c r="I142" s="35" t="s">
        <v>213</v>
      </c>
      <c r="J142" s="36" t="s">
        <v>213</v>
      </c>
      <c r="K142" s="34" t="s">
        <v>213</v>
      </c>
      <c r="L142" s="35" t="s">
        <v>213</v>
      </c>
      <c r="M142" s="36" t="s">
        <v>213</v>
      </c>
      <c r="N142" s="93" t="s">
        <v>213</v>
      </c>
      <c r="O142" s="35" t="s">
        <v>213</v>
      </c>
      <c r="P142" s="35" t="s">
        <v>213</v>
      </c>
      <c r="Q142" s="35" t="s">
        <v>213</v>
      </c>
      <c r="R142" s="35" t="s">
        <v>213</v>
      </c>
      <c r="S142" s="35" t="s">
        <v>213</v>
      </c>
      <c r="T142" s="35" t="s">
        <v>213</v>
      </c>
      <c r="U142" s="35" t="s">
        <v>213</v>
      </c>
      <c r="V142" s="35" t="s">
        <v>213</v>
      </c>
      <c r="W142" s="35" t="s">
        <v>213</v>
      </c>
      <c r="X142" s="35" t="s">
        <v>213</v>
      </c>
      <c r="Y142" s="36" t="s">
        <v>213</v>
      </c>
      <c r="Z142" s="33" t="s">
        <v>213</v>
      </c>
      <c r="AA142" s="33" t="s">
        <v>213</v>
      </c>
      <c r="AB142" s="17" t="s">
        <v>213</v>
      </c>
      <c r="AC142" s="32" t="s">
        <v>214</v>
      </c>
      <c r="AD142" s="32" t="s">
        <v>213</v>
      </c>
    </row>
    <row r="143" spans="1:30" ht="34.5" customHeight="1">
      <c r="A143" s="31"/>
      <c r="B143" s="102"/>
      <c r="C143" s="41"/>
      <c r="D143" s="32" t="s">
        <v>286</v>
      </c>
      <c r="E143" s="34" t="s">
        <v>213</v>
      </c>
      <c r="F143" s="35" t="s">
        <v>213</v>
      </c>
      <c r="G143" s="92" t="s">
        <v>213</v>
      </c>
      <c r="H143" s="34" t="s">
        <v>213</v>
      </c>
      <c r="I143" s="35" t="s">
        <v>213</v>
      </c>
      <c r="J143" s="36" t="s">
        <v>213</v>
      </c>
      <c r="K143" s="34" t="s">
        <v>213</v>
      </c>
      <c r="L143" s="35" t="s">
        <v>213</v>
      </c>
      <c r="M143" s="36" t="s">
        <v>213</v>
      </c>
      <c r="N143" s="93" t="s">
        <v>213</v>
      </c>
      <c r="O143" s="35" t="s">
        <v>213</v>
      </c>
      <c r="P143" s="35" t="s">
        <v>213</v>
      </c>
      <c r="Q143" s="35" t="s">
        <v>213</v>
      </c>
      <c r="R143" s="35" t="s">
        <v>213</v>
      </c>
      <c r="S143" s="35" t="s">
        <v>213</v>
      </c>
      <c r="T143" s="35" t="s">
        <v>213</v>
      </c>
      <c r="U143" s="35" t="s">
        <v>213</v>
      </c>
      <c r="V143" s="35" t="s">
        <v>213</v>
      </c>
      <c r="W143" s="35" t="s">
        <v>213</v>
      </c>
      <c r="X143" s="35" t="s">
        <v>213</v>
      </c>
      <c r="Y143" s="36" t="s">
        <v>213</v>
      </c>
      <c r="Z143" s="33" t="s">
        <v>213</v>
      </c>
      <c r="AA143" s="33" t="s">
        <v>213</v>
      </c>
      <c r="AB143" s="17" t="s">
        <v>213</v>
      </c>
      <c r="AC143" s="32" t="s">
        <v>216</v>
      </c>
      <c r="AD143" s="32" t="s">
        <v>213</v>
      </c>
    </row>
    <row r="144" spans="1:30" ht="34.5" customHeight="1">
      <c r="A144" s="31"/>
      <c r="B144" s="102"/>
      <c r="C144" s="41"/>
      <c r="D144" s="32" t="s">
        <v>286</v>
      </c>
      <c r="E144" s="34" t="s">
        <v>213</v>
      </c>
      <c r="F144" s="35" t="s">
        <v>213</v>
      </c>
      <c r="G144" s="92" t="s">
        <v>213</v>
      </c>
      <c r="H144" s="34" t="s">
        <v>213</v>
      </c>
      <c r="I144" s="35" t="s">
        <v>213</v>
      </c>
      <c r="J144" s="36" t="s">
        <v>213</v>
      </c>
      <c r="K144" s="34" t="s">
        <v>213</v>
      </c>
      <c r="L144" s="35" t="s">
        <v>213</v>
      </c>
      <c r="M144" s="36" t="s">
        <v>213</v>
      </c>
      <c r="N144" s="93" t="s">
        <v>213</v>
      </c>
      <c r="O144" s="35" t="s">
        <v>213</v>
      </c>
      <c r="P144" s="35" t="s">
        <v>213</v>
      </c>
      <c r="Q144" s="35" t="s">
        <v>213</v>
      </c>
      <c r="R144" s="35" t="s">
        <v>213</v>
      </c>
      <c r="S144" s="35" t="s">
        <v>213</v>
      </c>
      <c r="T144" s="35" t="s">
        <v>213</v>
      </c>
      <c r="U144" s="35" t="s">
        <v>213</v>
      </c>
      <c r="V144" s="35" t="s">
        <v>213</v>
      </c>
      <c r="W144" s="35" t="s">
        <v>213</v>
      </c>
      <c r="X144" s="35" t="s">
        <v>213</v>
      </c>
      <c r="Y144" s="36" t="s">
        <v>213</v>
      </c>
      <c r="Z144" s="33" t="s">
        <v>213</v>
      </c>
      <c r="AA144" s="33" t="s">
        <v>213</v>
      </c>
      <c r="AB144" s="17" t="s">
        <v>213</v>
      </c>
      <c r="AC144" s="32" t="s">
        <v>245</v>
      </c>
      <c r="AD144" s="32" t="s">
        <v>213</v>
      </c>
    </row>
    <row r="145" spans="1:30" ht="34.5" customHeight="1">
      <c r="A145" s="31"/>
      <c r="B145" s="102"/>
      <c r="C145" s="41"/>
      <c r="D145" s="32" t="s">
        <v>286</v>
      </c>
      <c r="E145" s="34" t="s">
        <v>213</v>
      </c>
      <c r="F145" s="35" t="s">
        <v>213</v>
      </c>
      <c r="G145" s="92" t="s">
        <v>213</v>
      </c>
      <c r="H145" s="34" t="s">
        <v>213</v>
      </c>
      <c r="I145" s="35" t="s">
        <v>213</v>
      </c>
      <c r="J145" s="36" t="s">
        <v>213</v>
      </c>
      <c r="K145" s="34" t="s">
        <v>213</v>
      </c>
      <c r="L145" s="35" t="s">
        <v>213</v>
      </c>
      <c r="M145" s="36" t="s">
        <v>213</v>
      </c>
      <c r="N145" s="93" t="s">
        <v>213</v>
      </c>
      <c r="O145" s="35" t="s">
        <v>213</v>
      </c>
      <c r="P145" s="35" t="s">
        <v>213</v>
      </c>
      <c r="Q145" s="35" t="s">
        <v>213</v>
      </c>
      <c r="R145" s="35" t="s">
        <v>213</v>
      </c>
      <c r="S145" s="35" t="s">
        <v>213</v>
      </c>
      <c r="T145" s="35" t="s">
        <v>213</v>
      </c>
      <c r="U145" s="35" t="s">
        <v>213</v>
      </c>
      <c r="V145" s="35" t="s">
        <v>213</v>
      </c>
      <c r="W145" s="35" t="s">
        <v>213</v>
      </c>
      <c r="X145" s="35" t="s">
        <v>213</v>
      </c>
      <c r="Y145" s="36" t="s">
        <v>213</v>
      </c>
      <c r="Z145" s="33" t="s">
        <v>213</v>
      </c>
      <c r="AA145" s="33" t="s">
        <v>213</v>
      </c>
      <c r="AB145" s="17" t="s">
        <v>213</v>
      </c>
      <c r="AC145" s="32" t="s">
        <v>246</v>
      </c>
      <c r="AD145" s="32" t="s">
        <v>213</v>
      </c>
    </row>
    <row r="146" spans="1:30" ht="34.5" customHeight="1">
      <c r="A146" s="31" t="s">
        <v>82</v>
      </c>
      <c r="B146" s="102" t="s">
        <v>113</v>
      </c>
      <c r="C146" s="41"/>
      <c r="D146" s="32" t="s">
        <v>287</v>
      </c>
      <c r="E146" s="34">
        <v>44</v>
      </c>
      <c r="F146" s="35">
        <v>80</v>
      </c>
      <c r="G146" s="92">
        <v>88</v>
      </c>
      <c r="H146" s="34">
        <v>27</v>
      </c>
      <c r="I146" s="35">
        <v>11</v>
      </c>
      <c r="J146" s="36">
        <v>11</v>
      </c>
      <c r="K146" s="34">
        <v>40</v>
      </c>
      <c r="L146" s="35">
        <v>35</v>
      </c>
      <c r="M146" s="36">
        <v>75</v>
      </c>
      <c r="N146" s="93">
        <v>48</v>
      </c>
      <c r="O146" s="35">
        <v>13</v>
      </c>
      <c r="P146" s="35">
        <v>47</v>
      </c>
      <c r="Q146" s="35">
        <v>45</v>
      </c>
      <c r="R146" s="35">
        <v>61</v>
      </c>
      <c r="S146" s="35">
        <v>56</v>
      </c>
      <c r="T146" s="35">
        <v>88</v>
      </c>
      <c r="U146" s="35">
        <v>150</v>
      </c>
      <c r="V146" s="35">
        <v>42</v>
      </c>
      <c r="W146" s="35">
        <v>36</v>
      </c>
      <c r="X146" s="35">
        <v>43</v>
      </c>
      <c r="Y146" s="36" t="s">
        <v>249</v>
      </c>
      <c r="Z146" s="33">
        <v>930</v>
      </c>
      <c r="AA146" s="33">
        <v>14</v>
      </c>
      <c r="AB146" s="129">
        <v>44985</v>
      </c>
      <c r="AC146" s="32" t="s">
        <v>213</v>
      </c>
      <c r="AD146" s="32" t="s">
        <v>213</v>
      </c>
    </row>
    <row r="147" spans="1:30" ht="34.5" customHeight="1">
      <c r="A147" s="31"/>
      <c r="B147" s="102"/>
      <c r="C147" s="41"/>
      <c r="D147" s="32" t="s">
        <v>288</v>
      </c>
      <c r="E147" s="34">
        <v>44</v>
      </c>
      <c r="F147" s="35">
        <v>80</v>
      </c>
      <c r="G147" s="92">
        <v>88</v>
      </c>
      <c r="H147" s="34">
        <v>27</v>
      </c>
      <c r="I147" s="35">
        <v>11</v>
      </c>
      <c r="J147" s="36">
        <v>11</v>
      </c>
      <c r="K147" s="34">
        <v>40</v>
      </c>
      <c r="L147" s="35">
        <v>35</v>
      </c>
      <c r="M147" s="36">
        <v>75</v>
      </c>
      <c r="N147" s="93">
        <v>48</v>
      </c>
      <c r="O147" s="35">
        <v>13</v>
      </c>
      <c r="P147" s="35">
        <v>47</v>
      </c>
      <c r="Q147" s="35">
        <v>45</v>
      </c>
      <c r="R147" s="35">
        <v>61</v>
      </c>
      <c r="S147" s="35">
        <v>56</v>
      </c>
      <c r="T147" s="35">
        <v>88</v>
      </c>
      <c r="U147" s="35">
        <v>150</v>
      </c>
      <c r="V147" s="35">
        <v>42</v>
      </c>
      <c r="W147" s="35">
        <v>36</v>
      </c>
      <c r="X147" s="35">
        <v>43</v>
      </c>
      <c r="Y147" s="36" t="s">
        <v>249</v>
      </c>
      <c r="Z147" s="33">
        <v>930</v>
      </c>
      <c r="AA147" s="33">
        <v>14</v>
      </c>
      <c r="AB147" s="17" t="s">
        <v>213</v>
      </c>
      <c r="AC147" s="32" t="s">
        <v>215</v>
      </c>
      <c r="AD147" s="32" t="s">
        <v>213</v>
      </c>
    </row>
    <row r="148" spans="1:30" ht="34.5" customHeight="1">
      <c r="A148" s="31"/>
      <c r="B148" s="102"/>
      <c r="C148" s="41"/>
      <c r="D148" s="32" t="s">
        <v>288</v>
      </c>
      <c r="E148" s="34" t="s">
        <v>213</v>
      </c>
      <c r="F148" s="35" t="s">
        <v>213</v>
      </c>
      <c r="G148" s="92" t="s">
        <v>213</v>
      </c>
      <c r="H148" s="34" t="s">
        <v>213</v>
      </c>
      <c r="I148" s="35" t="s">
        <v>213</v>
      </c>
      <c r="J148" s="36" t="s">
        <v>213</v>
      </c>
      <c r="K148" s="34" t="s">
        <v>213</v>
      </c>
      <c r="L148" s="35" t="s">
        <v>213</v>
      </c>
      <c r="M148" s="36" t="s">
        <v>213</v>
      </c>
      <c r="N148" s="93" t="s">
        <v>213</v>
      </c>
      <c r="O148" s="35" t="s">
        <v>213</v>
      </c>
      <c r="P148" s="35" t="s">
        <v>213</v>
      </c>
      <c r="Q148" s="35" t="s">
        <v>213</v>
      </c>
      <c r="R148" s="35" t="s">
        <v>213</v>
      </c>
      <c r="S148" s="35" t="s">
        <v>213</v>
      </c>
      <c r="T148" s="35" t="s">
        <v>213</v>
      </c>
      <c r="U148" s="35" t="s">
        <v>213</v>
      </c>
      <c r="V148" s="35" t="s">
        <v>213</v>
      </c>
      <c r="W148" s="35" t="s">
        <v>213</v>
      </c>
      <c r="X148" s="35" t="s">
        <v>213</v>
      </c>
      <c r="Y148" s="36" t="s">
        <v>213</v>
      </c>
      <c r="Z148" s="33" t="s">
        <v>213</v>
      </c>
      <c r="AA148" s="33" t="s">
        <v>213</v>
      </c>
      <c r="AB148" s="17" t="s">
        <v>213</v>
      </c>
      <c r="AC148" s="32" t="s">
        <v>214</v>
      </c>
      <c r="AD148" s="32" t="s">
        <v>213</v>
      </c>
    </row>
    <row r="149" spans="1:30" ht="34.5" customHeight="1">
      <c r="A149" s="31"/>
      <c r="B149" s="102"/>
      <c r="C149" s="41"/>
      <c r="D149" s="32" t="s">
        <v>288</v>
      </c>
      <c r="E149" s="34" t="s">
        <v>213</v>
      </c>
      <c r="F149" s="35" t="s">
        <v>213</v>
      </c>
      <c r="G149" s="92" t="s">
        <v>213</v>
      </c>
      <c r="H149" s="34" t="s">
        <v>213</v>
      </c>
      <c r="I149" s="35" t="s">
        <v>213</v>
      </c>
      <c r="J149" s="36" t="s">
        <v>213</v>
      </c>
      <c r="K149" s="34" t="s">
        <v>213</v>
      </c>
      <c r="L149" s="35" t="s">
        <v>213</v>
      </c>
      <c r="M149" s="36" t="s">
        <v>213</v>
      </c>
      <c r="N149" s="93" t="s">
        <v>213</v>
      </c>
      <c r="O149" s="35" t="s">
        <v>213</v>
      </c>
      <c r="P149" s="35" t="s">
        <v>213</v>
      </c>
      <c r="Q149" s="35" t="s">
        <v>213</v>
      </c>
      <c r="R149" s="35" t="s">
        <v>213</v>
      </c>
      <c r="S149" s="35" t="s">
        <v>213</v>
      </c>
      <c r="T149" s="35" t="s">
        <v>213</v>
      </c>
      <c r="U149" s="35" t="s">
        <v>213</v>
      </c>
      <c r="V149" s="35" t="s">
        <v>213</v>
      </c>
      <c r="W149" s="35" t="s">
        <v>213</v>
      </c>
      <c r="X149" s="35" t="s">
        <v>213</v>
      </c>
      <c r="Y149" s="36" t="s">
        <v>213</v>
      </c>
      <c r="Z149" s="33" t="s">
        <v>213</v>
      </c>
      <c r="AA149" s="33" t="s">
        <v>213</v>
      </c>
      <c r="AB149" s="17" t="s">
        <v>213</v>
      </c>
      <c r="AC149" s="32" t="s">
        <v>216</v>
      </c>
      <c r="AD149" s="32" t="s">
        <v>213</v>
      </c>
    </row>
    <row r="150" spans="1:30" ht="34.5" customHeight="1">
      <c r="A150" s="31"/>
      <c r="B150" s="102"/>
      <c r="C150" s="41"/>
      <c r="D150" s="32" t="s">
        <v>288</v>
      </c>
      <c r="E150" s="34" t="s">
        <v>213</v>
      </c>
      <c r="F150" s="35" t="s">
        <v>213</v>
      </c>
      <c r="G150" s="92" t="s">
        <v>213</v>
      </c>
      <c r="H150" s="34" t="s">
        <v>213</v>
      </c>
      <c r="I150" s="35" t="s">
        <v>213</v>
      </c>
      <c r="J150" s="36" t="s">
        <v>213</v>
      </c>
      <c r="K150" s="34" t="s">
        <v>213</v>
      </c>
      <c r="L150" s="35" t="s">
        <v>213</v>
      </c>
      <c r="M150" s="36" t="s">
        <v>213</v>
      </c>
      <c r="N150" s="93" t="s">
        <v>213</v>
      </c>
      <c r="O150" s="35" t="s">
        <v>213</v>
      </c>
      <c r="P150" s="35" t="s">
        <v>213</v>
      </c>
      <c r="Q150" s="35" t="s">
        <v>213</v>
      </c>
      <c r="R150" s="35" t="s">
        <v>213</v>
      </c>
      <c r="S150" s="35" t="s">
        <v>213</v>
      </c>
      <c r="T150" s="35" t="s">
        <v>213</v>
      </c>
      <c r="U150" s="35" t="s">
        <v>213</v>
      </c>
      <c r="V150" s="35" t="s">
        <v>213</v>
      </c>
      <c r="W150" s="35" t="s">
        <v>213</v>
      </c>
      <c r="X150" s="35" t="s">
        <v>213</v>
      </c>
      <c r="Y150" s="36" t="s">
        <v>213</v>
      </c>
      <c r="Z150" s="33" t="s">
        <v>213</v>
      </c>
      <c r="AA150" s="33" t="s">
        <v>213</v>
      </c>
      <c r="AB150" s="17" t="s">
        <v>213</v>
      </c>
      <c r="AC150" s="32" t="s">
        <v>245</v>
      </c>
      <c r="AD150" s="32" t="s">
        <v>213</v>
      </c>
    </row>
    <row r="151" spans="1:30" ht="34.5" customHeight="1">
      <c r="A151" s="31"/>
      <c r="B151" s="102"/>
      <c r="C151" s="41"/>
      <c r="D151" s="32" t="s">
        <v>288</v>
      </c>
      <c r="E151" s="34" t="s">
        <v>213</v>
      </c>
      <c r="F151" s="35" t="s">
        <v>213</v>
      </c>
      <c r="G151" s="92" t="s">
        <v>213</v>
      </c>
      <c r="H151" s="34" t="s">
        <v>213</v>
      </c>
      <c r="I151" s="35" t="s">
        <v>213</v>
      </c>
      <c r="J151" s="36" t="s">
        <v>213</v>
      </c>
      <c r="K151" s="34" t="s">
        <v>213</v>
      </c>
      <c r="L151" s="35" t="s">
        <v>213</v>
      </c>
      <c r="M151" s="36" t="s">
        <v>213</v>
      </c>
      <c r="N151" s="93" t="s">
        <v>213</v>
      </c>
      <c r="O151" s="35" t="s">
        <v>213</v>
      </c>
      <c r="P151" s="35" t="s">
        <v>213</v>
      </c>
      <c r="Q151" s="35" t="s">
        <v>213</v>
      </c>
      <c r="R151" s="35" t="s">
        <v>213</v>
      </c>
      <c r="S151" s="35" t="s">
        <v>213</v>
      </c>
      <c r="T151" s="35" t="s">
        <v>213</v>
      </c>
      <c r="U151" s="35" t="s">
        <v>213</v>
      </c>
      <c r="V151" s="35" t="s">
        <v>213</v>
      </c>
      <c r="W151" s="35" t="s">
        <v>213</v>
      </c>
      <c r="X151" s="35" t="s">
        <v>213</v>
      </c>
      <c r="Y151" s="36" t="s">
        <v>213</v>
      </c>
      <c r="Z151" s="33" t="s">
        <v>213</v>
      </c>
      <c r="AA151" s="33" t="s">
        <v>213</v>
      </c>
      <c r="AB151" s="17" t="s">
        <v>213</v>
      </c>
      <c r="AC151" s="32" t="s">
        <v>246</v>
      </c>
      <c r="AD151" s="32" t="s">
        <v>213</v>
      </c>
    </row>
    <row r="152" spans="1:30" ht="34.5" customHeight="1">
      <c r="A152" s="31" t="s">
        <v>84</v>
      </c>
      <c r="B152" s="102" t="s">
        <v>114</v>
      </c>
      <c r="C152" s="41"/>
      <c r="D152" s="32" t="s">
        <v>289</v>
      </c>
      <c r="E152" s="34">
        <v>34</v>
      </c>
      <c r="F152" s="35">
        <v>58</v>
      </c>
      <c r="G152" s="92">
        <v>41</v>
      </c>
      <c r="H152" s="34">
        <v>16</v>
      </c>
      <c r="I152" s="35">
        <v>14</v>
      </c>
      <c r="J152" s="36">
        <v>29</v>
      </c>
      <c r="K152" s="34">
        <v>38</v>
      </c>
      <c r="L152" s="35">
        <v>27</v>
      </c>
      <c r="M152" s="36">
        <v>65</v>
      </c>
      <c r="N152" s="93">
        <v>36</v>
      </c>
      <c r="O152" s="35">
        <v>9.6</v>
      </c>
      <c r="P152" s="35">
        <v>38</v>
      </c>
      <c r="Q152" s="35">
        <v>21</v>
      </c>
      <c r="R152" s="35">
        <v>44</v>
      </c>
      <c r="S152" s="35">
        <v>42</v>
      </c>
      <c r="T152" s="35">
        <v>64</v>
      </c>
      <c r="U152" s="35">
        <v>200</v>
      </c>
      <c r="V152" s="35">
        <v>43</v>
      </c>
      <c r="W152" s="35">
        <v>75</v>
      </c>
      <c r="X152" s="35">
        <v>45</v>
      </c>
      <c r="Y152" s="36">
        <v>2.2999999999999998</v>
      </c>
      <c r="Z152" s="33">
        <v>850</v>
      </c>
      <c r="AA152" s="33">
        <v>24</v>
      </c>
      <c r="AB152" s="129">
        <v>44985</v>
      </c>
      <c r="AC152" s="32" t="s">
        <v>213</v>
      </c>
      <c r="AD152" s="32" t="s">
        <v>213</v>
      </c>
    </row>
    <row r="153" spans="1:30" ht="34.5" customHeight="1">
      <c r="A153" s="31"/>
      <c r="B153" s="102"/>
      <c r="C153" s="41"/>
      <c r="D153" s="32" t="s">
        <v>290</v>
      </c>
      <c r="E153" s="34">
        <v>34</v>
      </c>
      <c r="F153" s="35">
        <v>58</v>
      </c>
      <c r="G153" s="92">
        <v>41</v>
      </c>
      <c r="H153" s="34">
        <v>16</v>
      </c>
      <c r="I153" s="35">
        <v>14</v>
      </c>
      <c r="J153" s="36">
        <v>29</v>
      </c>
      <c r="K153" s="34">
        <v>38</v>
      </c>
      <c r="L153" s="35">
        <v>27</v>
      </c>
      <c r="M153" s="36">
        <v>65</v>
      </c>
      <c r="N153" s="93">
        <v>36</v>
      </c>
      <c r="O153" s="35">
        <v>9.6</v>
      </c>
      <c r="P153" s="35">
        <v>38</v>
      </c>
      <c r="Q153" s="35">
        <v>21</v>
      </c>
      <c r="R153" s="35">
        <v>44</v>
      </c>
      <c r="S153" s="35">
        <v>42</v>
      </c>
      <c r="T153" s="35">
        <v>64</v>
      </c>
      <c r="U153" s="35">
        <v>200</v>
      </c>
      <c r="V153" s="35">
        <v>43</v>
      </c>
      <c r="W153" s="35">
        <v>75</v>
      </c>
      <c r="X153" s="35">
        <v>45</v>
      </c>
      <c r="Y153" s="36">
        <v>2.2999999999999998</v>
      </c>
      <c r="Z153" s="33">
        <v>850</v>
      </c>
      <c r="AA153" s="33">
        <v>24</v>
      </c>
      <c r="AB153" s="17" t="s">
        <v>213</v>
      </c>
      <c r="AC153" s="32" t="s">
        <v>215</v>
      </c>
      <c r="AD153" s="32" t="s">
        <v>213</v>
      </c>
    </row>
    <row r="154" spans="1:30" ht="34.5" customHeight="1">
      <c r="A154" s="31"/>
      <c r="B154" s="102"/>
      <c r="C154" s="41"/>
      <c r="D154" s="32" t="s">
        <v>290</v>
      </c>
      <c r="E154" s="34" t="s">
        <v>213</v>
      </c>
      <c r="F154" s="35" t="s">
        <v>213</v>
      </c>
      <c r="G154" s="92" t="s">
        <v>213</v>
      </c>
      <c r="H154" s="34" t="s">
        <v>213</v>
      </c>
      <c r="I154" s="35" t="s">
        <v>213</v>
      </c>
      <c r="J154" s="36" t="s">
        <v>213</v>
      </c>
      <c r="K154" s="34" t="s">
        <v>213</v>
      </c>
      <c r="L154" s="35" t="s">
        <v>213</v>
      </c>
      <c r="M154" s="36" t="s">
        <v>213</v>
      </c>
      <c r="N154" s="93" t="s">
        <v>213</v>
      </c>
      <c r="O154" s="35" t="s">
        <v>213</v>
      </c>
      <c r="P154" s="35" t="s">
        <v>213</v>
      </c>
      <c r="Q154" s="35" t="s">
        <v>213</v>
      </c>
      <c r="R154" s="35" t="s">
        <v>213</v>
      </c>
      <c r="S154" s="35" t="s">
        <v>213</v>
      </c>
      <c r="T154" s="35" t="s">
        <v>213</v>
      </c>
      <c r="U154" s="35" t="s">
        <v>213</v>
      </c>
      <c r="V154" s="35" t="s">
        <v>213</v>
      </c>
      <c r="W154" s="35" t="s">
        <v>213</v>
      </c>
      <c r="X154" s="35" t="s">
        <v>213</v>
      </c>
      <c r="Y154" s="36" t="s">
        <v>213</v>
      </c>
      <c r="Z154" s="33" t="s">
        <v>213</v>
      </c>
      <c r="AA154" s="33" t="s">
        <v>213</v>
      </c>
      <c r="AB154" s="17" t="s">
        <v>213</v>
      </c>
      <c r="AC154" s="32" t="s">
        <v>214</v>
      </c>
      <c r="AD154" s="32" t="s">
        <v>213</v>
      </c>
    </row>
    <row r="155" spans="1:30" ht="34.5" customHeight="1">
      <c r="A155" s="31"/>
      <c r="B155" s="102"/>
      <c r="C155" s="41"/>
      <c r="D155" s="32" t="s">
        <v>290</v>
      </c>
      <c r="E155" s="34" t="s">
        <v>213</v>
      </c>
      <c r="F155" s="35" t="s">
        <v>213</v>
      </c>
      <c r="G155" s="92" t="s">
        <v>213</v>
      </c>
      <c r="H155" s="34" t="s">
        <v>213</v>
      </c>
      <c r="I155" s="35" t="s">
        <v>213</v>
      </c>
      <c r="J155" s="36" t="s">
        <v>213</v>
      </c>
      <c r="K155" s="34" t="s">
        <v>213</v>
      </c>
      <c r="L155" s="35" t="s">
        <v>213</v>
      </c>
      <c r="M155" s="36" t="s">
        <v>213</v>
      </c>
      <c r="N155" s="93" t="s">
        <v>213</v>
      </c>
      <c r="O155" s="35" t="s">
        <v>213</v>
      </c>
      <c r="P155" s="35" t="s">
        <v>213</v>
      </c>
      <c r="Q155" s="35" t="s">
        <v>213</v>
      </c>
      <c r="R155" s="35" t="s">
        <v>213</v>
      </c>
      <c r="S155" s="35" t="s">
        <v>213</v>
      </c>
      <c r="T155" s="35" t="s">
        <v>213</v>
      </c>
      <c r="U155" s="35" t="s">
        <v>213</v>
      </c>
      <c r="V155" s="35" t="s">
        <v>213</v>
      </c>
      <c r="W155" s="35" t="s">
        <v>213</v>
      </c>
      <c r="X155" s="35" t="s">
        <v>213</v>
      </c>
      <c r="Y155" s="36" t="s">
        <v>213</v>
      </c>
      <c r="Z155" s="33" t="s">
        <v>213</v>
      </c>
      <c r="AA155" s="33" t="s">
        <v>213</v>
      </c>
      <c r="AB155" s="17" t="s">
        <v>213</v>
      </c>
      <c r="AC155" s="32" t="s">
        <v>216</v>
      </c>
      <c r="AD155" s="32" t="s">
        <v>213</v>
      </c>
    </row>
    <row r="156" spans="1:30" ht="34.5" customHeight="1">
      <c r="A156" s="31"/>
      <c r="B156" s="102"/>
      <c r="C156" s="41"/>
      <c r="D156" s="32" t="s">
        <v>290</v>
      </c>
      <c r="E156" s="34" t="s">
        <v>213</v>
      </c>
      <c r="F156" s="35" t="s">
        <v>213</v>
      </c>
      <c r="G156" s="92" t="s">
        <v>213</v>
      </c>
      <c r="H156" s="34" t="s">
        <v>213</v>
      </c>
      <c r="I156" s="35" t="s">
        <v>213</v>
      </c>
      <c r="J156" s="36" t="s">
        <v>213</v>
      </c>
      <c r="K156" s="34" t="s">
        <v>213</v>
      </c>
      <c r="L156" s="35" t="s">
        <v>213</v>
      </c>
      <c r="M156" s="36" t="s">
        <v>213</v>
      </c>
      <c r="N156" s="93" t="s">
        <v>213</v>
      </c>
      <c r="O156" s="35" t="s">
        <v>213</v>
      </c>
      <c r="P156" s="35" t="s">
        <v>213</v>
      </c>
      <c r="Q156" s="35" t="s">
        <v>213</v>
      </c>
      <c r="R156" s="35" t="s">
        <v>213</v>
      </c>
      <c r="S156" s="35" t="s">
        <v>213</v>
      </c>
      <c r="T156" s="35" t="s">
        <v>213</v>
      </c>
      <c r="U156" s="35" t="s">
        <v>213</v>
      </c>
      <c r="V156" s="35" t="s">
        <v>213</v>
      </c>
      <c r="W156" s="35" t="s">
        <v>213</v>
      </c>
      <c r="X156" s="35" t="s">
        <v>213</v>
      </c>
      <c r="Y156" s="36" t="s">
        <v>213</v>
      </c>
      <c r="Z156" s="33" t="s">
        <v>213</v>
      </c>
      <c r="AA156" s="33" t="s">
        <v>213</v>
      </c>
      <c r="AB156" s="17" t="s">
        <v>213</v>
      </c>
      <c r="AC156" s="32" t="s">
        <v>245</v>
      </c>
      <c r="AD156" s="32" t="s">
        <v>213</v>
      </c>
    </row>
    <row r="157" spans="1:30" ht="34.5" customHeight="1">
      <c r="A157" s="31"/>
      <c r="B157" s="102"/>
      <c r="C157" s="41"/>
      <c r="D157" s="32" t="s">
        <v>290</v>
      </c>
      <c r="E157" s="34" t="s">
        <v>213</v>
      </c>
      <c r="F157" s="35" t="s">
        <v>213</v>
      </c>
      <c r="G157" s="92" t="s">
        <v>213</v>
      </c>
      <c r="H157" s="34" t="s">
        <v>213</v>
      </c>
      <c r="I157" s="35" t="s">
        <v>213</v>
      </c>
      <c r="J157" s="36" t="s">
        <v>213</v>
      </c>
      <c r="K157" s="34" t="s">
        <v>213</v>
      </c>
      <c r="L157" s="35" t="s">
        <v>213</v>
      </c>
      <c r="M157" s="36" t="s">
        <v>213</v>
      </c>
      <c r="N157" s="93" t="s">
        <v>213</v>
      </c>
      <c r="O157" s="35" t="s">
        <v>213</v>
      </c>
      <c r="P157" s="35" t="s">
        <v>213</v>
      </c>
      <c r="Q157" s="35" t="s">
        <v>213</v>
      </c>
      <c r="R157" s="35" t="s">
        <v>213</v>
      </c>
      <c r="S157" s="35" t="s">
        <v>213</v>
      </c>
      <c r="T157" s="35" t="s">
        <v>213</v>
      </c>
      <c r="U157" s="35" t="s">
        <v>213</v>
      </c>
      <c r="V157" s="35" t="s">
        <v>213</v>
      </c>
      <c r="W157" s="35" t="s">
        <v>213</v>
      </c>
      <c r="X157" s="35" t="s">
        <v>213</v>
      </c>
      <c r="Y157" s="36" t="s">
        <v>213</v>
      </c>
      <c r="Z157" s="33" t="s">
        <v>213</v>
      </c>
      <c r="AA157" s="33" t="s">
        <v>213</v>
      </c>
      <c r="AB157" s="17" t="s">
        <v>213</v>
      </c>
      <c r="AC157" s="32" t="s">
        <v>246</v>
      </c>
      <c r="AD157" s="32" t="s">
        <v>213</v>
      </c>
    </row>
    <row r="158" spans="1:30" ht="34.5" customHeight="1">
      <c r="A158" s="31" t="s">
        <v>84</v>
      </c>
      <c r="B158" s="102" t="s">
        <v>115</v>
      </c>
      <c r="C158" s="41"/>
      <c r="D158" s="32" t="s">
        <v>291</v>
      </c>
      <c r="E158" s="34">
        <v>43</v>
      </c>
      <c r="F158" s="35">
        <v>73</v>
      </c>
      <c r="G158" s="92">
        <v>78</v>
      </c>
      <c r="H158" s="34">
        <v>22</v>
      </c>
      <c r="I158" s="35">
        <v>11</v>
      </c>
      <c r="J158" s="36">
        <v>33</v>
      </c>
      <c r="K158" s="34">
        <v>38</v>
      </c>
      <c r="L158" s="35">
        <v>28</v>
      </c>
      <c r="M158" s="36">
        <v>65</v>
      </c>
      <c r="N158" s="93">
        <v>44</v>
      </c>
      <c r="O158" s="35">
        <v>11</v>
      </c>
      <c r="P158" s="35">
        <v>45</v>
      </c>
      <c r="Q158" s="35">
        <v>32</v>
      </c>
      <c r="R158" s="35">
        <v>60</v>
      </c>
      <c r="S158" s="35">
        <v>55</v>
      </c>
      <c r="T158" s="35">
        <v>85</v>
      </c>
      <c r="U158" s="35">
        <v>180</v>
      </c>
      <c r="V158" s="35">
        <v>51</v>
      </c>
      <c r="W158" s="35">
        <v>45</v>
      </c>
      <c r="X158" s="35">
        <v>44</v>
      </c>
      <c r="Y158" s="36">
        <v>10</v>
      </c>
      <c r="Z158" s="33">
        <v>960</v>
      </c>
      <c r="AA158" s="33">
        <v>14</v>
      </c>
      <c r="AB158" s="129">
        <v>44985</v>
      </c>
      <c r="AC158" s="32" t="s">
        <v>213</v>
      </c>
      <c r="AD158" s="32" t="s">
        <v>213</v>
      </c>
    </row>
    <row r="159" spans="1:30" ht="34.5" customHeight="1">
      <c r="A159" s="31"/>
      <c r="B159" s="102"/>
      <c r="C159" s="41"/>
      <c r="D159" s="32" t="s">
        <v>292</v>
      </c>
      <c r="E159" s="34">
        <v>43</v>
      </c>
      <c r="F159" s="35">
        <v>73</v>
      </c>
      <c r="G159" s="92">
        <v>78</v>
      </c>
      <c r="H159" s="34">
        <v>22</v>
      </c>
      <c r="I159" s="35">
        <v>11</v>
      </c>
      <c r="J159" s="36">
        <v>33</v>
      </c>
      <c r="K159" s="34">
        <v>38</v>
      </c>
      <c r="L159" s="35">
        <v>28</v>
      </c>
      <c r="M159" s="36">
        <v>65</v>
      </c>
      <c r="N159" s="93">
        <v>44</v>
      </c>
      <c r="O159" s="35">
        <v>11</v>
      </c>
      <c r="P159" s="35">
        <v>45</v>
      </c>
      <c r="Q159" s="35">
        <v>32</v>
      </c>
      <c r="R159" s="35">
        <v>60</v>
      </c>
      <c r="S159" s="35">
        <v>55</v>
      </c>
      <c r="T159" s="35">
        <v>85</v>
      </c>
      <c r="U159" s="35">
        <v>180</v>
      </c>
      <c r="V159" s="35">
        <v>51</v>
      </c>
      <c r="W159" s="35">
        <v>45</v>
      </c>
      <c r="X159" s="35">
        <v>44</v>
      </c>
      <c r="Y159" s="36">
        <v>10</v>
      </c>
      <c r="Z159" s="33">
        <v>960</v>
      </c>
      <c r="AA159" s="33">
        <v>14</v>
      </c>
      <c r="AB159" s="17" t="s">
        <v>213</v>
      </c>
      <c r="AC159" s="32" t="s">
        <v>215</v>
      </c>
      <c r="AD159" s="32" t="s">
        <v>213</v>
      </c>
    </row>
    <row r="160" spans="1:30" ht="34.5" customHeight="1">
      <c r="A160" s="31"/>
      <c r="B160" s="102"/>
      <c r="C160" s="41"/>
      <c r="D160" s="32" t="s">
        <v>292</v>
      </c>
      <c r="E160" s="34" t="s">
        <v>213</v>
      </c>
      <c r="F160" s="35" t="s">
        <v>213</v>
      </c>
      <c r="G160" s="92" t="s">
        <v>213</v>
      </c>
      <c r="H160" s="34" t="s">
        <v>213</v>
      </c>
      <c r="I160" s="35" t="s">
        <v>213</v>
      </c>
      <c r="J160" s="36" t="s">
        <v>213</v>
      </c>
      <c r="K160" s="34" t="s">
        <v>213</v>
      </c>
      <c r="L160" s="35" t="s">
        <v>213</v>
      </c>
      <c r="M160" s="36" t="s">
        <v>213</v>
      </c>
      <c r="N160" s="93" t="s">
        <v>213</v>
      </c>
      <c r="O160" s="35" t="s">
        <v>213</v>
      </c>
      <c r="P160" s="35" t="s">
        <v>213</v>
      </c>
      <c r="Q160" s="35" t="s">
        <v>213</v>
      </c>
      <c r="R160" s="35" t="s">
        <v>213</v>
      </c>
      <c r="S160" s="35" t="s">
        <v>213</v>
      </c>
      <c r="T160" s="35" t="s">
        <v>213</v>
      </c>
      <c r="U160" s="35" t="s">
        <v>213</v>
      </c>
      <c r="V160" s="35" t="s">
        <v>213</v>
      </c>
      <c r="W160" s="35" t="s">
        <v>213</v>
      </c>
      <c r="X160" s="35" t="s">
        <v>213</v>
      </c>
      <c r="Y160" s="36" t="s">
        <v>213</v>
      </c>
      <c r="Z160" s="33" t="s">
        <v>213</v>
      </c>
      <c r="AA160" s="33" t="s">
        <v>213</v>
      </c>
      <c r="AB160" s="17" t="s">
        <v>213</v>
      </c>
      <c r="AC160" s="32" t="s">
        <v>214</v>
      </c>
      <c r="AD160" s="32" t="s">
        <v>213</v>
      </c>
    </row>
    <row r="161" spans="1:30" ht="34.5" customHeight="1">
      <c r="A161" s="31"/>
      <c r="B161" s="102"/>
      <c r="C161" s="41"/>
      <c r="D161" s="32" t="s">
        <v>292</v>
      </c>
      <c r="E161" s="34" t="s">
        <v>213</v>
      </c>
      <c r="F161" s="35" t="s">
        <v>213</v>
      </c>
      <c r="G161" s="92" t="s">
        <v>213</v>
      </c>
      <c r="H161" s="34" t="s">
        <v>213</v>
      </c>
      <c r="I161" s="35" t="s">
        <v>213</v>
      </c>
      <c r="J161" s="36" t="s">
        <v>213</v>
      </c>
      <c r="K161" s="34" t="s">
        <v>213</v>
      </c>
      <c r="L161" s="35" t="s">
        <v>213</v>
      </c>
      <c r="M161" s="36" t="s">
        <v>213</v>
      </c>
      <c r="N161" s="93" t="s">
        <v>213</v>
      </c>
      <c r="O161" s="35" t="s">
        <v>213</v>
      </c>
      <c r="P161" s="35" t="s">
        <v>213</v>
      </c>
      <c r="Q161" s="35" t="s">
        <v>213</v>
      </c>
      <c r="R161" s="35" t="s">
        <v>213</v>
      </c>
      <c r="S161" s="35" t="s">
        <v>213</v>
      </c>
      <c r="T161" s="35" t="s">
        <v>213</v>
      </c>
      <c r="U161" s="35" t="s">
        <v>213</v>
      </c>
      <c r="V161" s="35" t="s">
        <v>213</v>
      </c>
      <c r="W161" s="35" t="s">
        <v>213</v>
      </c>
      <c r="X161" s="35" t="s">
        <v>213</v>
      </c>
      <c r="Y161" s="36" t="s">
        <v>213</v>
      </c>
      <c r="Z161" s="33" t="s">
        <v>213</v>
      </c>
      <c r="AA161" s="33" t="s">
        <v>213</v>
      </c>
      <c r="AB161" s="17" t="s">
        <v>213</v>
      </c>
      <c r="AC161" s="32" t="s">
        <v>216</v>
      </c>
      <c r="AD161" s="32" t="s">
        <v>213</v>
      </c>
    </row>
    <row r="162" spans="1:30" ht="34.5" customHeight="1">
      <c r="A162" s="31"/>
      <c r="B162" s="102"/>
      <c r="C162" s="41"/>
      <c r="D162" s="32" t="s">
        <v>292</v>
      </c>
      <c r="E162" s="34" t="s">
        <v>213</v>
      </c>
      <c r="F162" s="35" t="s">
        <v>213</v>
      </c>
      <c r="G162" s="92" t="s">
        <v>213</v>
      </c>
      <c r="H162" s="34" t="s">
        <v>213</v>
      </c>
      <c r="I162" s="35" t="s">
        <v>213</v>
      </c>
      <c r="J162" s="36" t="s">
        <v>213</v>
      </c>
      <c r="K162" s="34" t="s">
        <v>213</v>
      </c>
      <c r="L162" s="35" t="s">
        <v>213</v>
      </c>
      <c r="M162" s="36" t="s">
        <v>213</v>
      </c>
      <c r="N162" s="93" t="s">
        <v>213</v>
      </c>
      <c r="O162" s="35" t="s">
        <v>213</v>
      </c>
      <c r="P162" s="35" t="s">
        <v>213</v>
      </c>
      <c r="Q162" s="35" t="s">
        <v>213</v>
      </c>
      <c r="R162" s="35" t="s">
        <v>213</v>
      </c>
      <c r="S162" s="35" t="s">
        <v>213</v>
      </c>
      <c r="T162" s="35" t="s">
        <v>213</v>
      </c>
      <c r="U162" s="35" t="s">
        <v>213</v>
      </c>
      <c r="V162" s="35" t="s">
        <v>213</v>
      </c>
      <c r="W162" s="35" t="s">
        <v>213</v>
      </c>
      <c r="X162" s="35" t="s">
        <v>213</v>
      </c>
      <c r="Y162" s="36" t="s">
        <v>213</v>
      </c>
      <c r="Z162" s="33" t="s">
        <v>213</v>
      </c>
      <c r="AA162" s="33" t="s">
        <v>213</v>
      </c>
      <c r="AB162" s="17" t="s">
        <v>213</v>
      </c>
      <c r="AC162" s="32" t="s">
        <v>245</v>
      </c>
      <c r="AD162" s="32" t="s">
        <v>213</v>
      </c>
    </row>
    <row r="163" spans="1:30" ht="34.5" customHeight="1">
      <c r="A163" s="31"/>
      <c r="B163" s="102"/>
      <c r="C163" s="41"/>
      <c r="D163" s="32" t="s">
        <v>292</v>
      </c>
      <c r="E163" s="34" t="s">
        <v>213</v>
      </c>
      <c r="F163" s="35" t="s">
        <v>213</v>
      </c>
      <c r="G163" s="92" t="s">
        <v>213</v>
      </c>
      <c r="H163" s="34" t="s">
        <v>213</v>
      </c>
      <c r="I163" s="35" t="s">
        <v>213</v>
      </c>
      <c r="J163" s="36" t="s">
        <v>213</v>
      </c>
      <c r="K163" s="34" t="s">
        <v>213</v>
      </c>
      <c r="L163" s="35" t="s">
        <v>213</v>
      </c>
      <c r="M163" s="36" t="s">
        <v>213</v>
      </c>
      <c r="N163" s="93" t="s">
        <v>213</v>
      </c>
      <c r="O163" s="35" t="s">
        <v>213</v>
      </c>
      <c r="P163" s="35" t="s">
        <v>213</v>
      </c>
      <c r="Q163" s="35" t="s">
        <v>213</v>
      </c>
      <c r="R163" s="35" t="s">
        <v>213</v>
      </c>
      <c r="S163" s="35" t="s">
        <v>213</v>
      </c>
      <c r="T163" s="35" t="s">
        <v>213</v>
      </c>
      <c r="U163" s="35" t="s">
        <v>213</v>
      </c>
      <c r="V163" s="35" t="s">
        <v>213</v>
      </c>
      <c r="W163" s="35" t="s">
        <v>213</v>
      </c>
      <c r="X163" s="35" t="s">
        <v>213</v>
      </c>
      <c r="Y163" s="36" t="s">
        <v>213</v>
      </c>
      <c r="Z163" s="33" t="s">
        <v>213</v>
      </c>
      <c r="AA163" s="33" t="s">
        <v>213</v>
      </c>
      <c r="AB163" s="17" t="s">
        <v>213</v>
      </c>
      <c r="AC163" s="32" t="s">
        <v>246</v>
      </c>
      <c r="AD163" s="32" t="s">
        <v>213</v>
      </c>
    </row>
    <row r="164" spans="1:30" ht="34.5" customHeight="1" thickBot="1">
      <c r="A164" s="31"/>
      <c r="B164" s="102"/>
      <c r="C164" s="41"/>
      <c r="D164" s="32"/>
      <c r="E164" s="34"/>
      <c r="F164" s="35"/>
      <c r="G164" s="92"/>
      <c r="H164" s="34"/>
      <c r="I164" s="35"/>
      <c r="J164" s="36"/>
      <c r="K164" s="34"/>
      <c r="L164" s="35"/>
      <c r="M164" s="36"/>
      <c r="N164" s="93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6"/>
      <c r="Z164" s="33"/>
      <c r="AA164" s="33"/>
      <c r="AB164" s="17"/>
      <c r="AC164" s="32"/>
      <c r="AD164" s="32"/>
    </row>
    <row r="165" spans="1:30" ht="34.5" customHeight="1" thickTop="1">
      <c r="A165" s="123" t="s">
        <v>294</v>
      </c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5"/>
    </row>
    <row r="166" spans="1:30" ht="34.700000000000003" customHeight="1">
      <c r="A166" s="31" t="s">
        <v>53</v>
      </c>
      <c r="B166" s="102" t="s">
        <v>295</v>
      </c>
      <c r="C166" s="41"/>
      <c r="D166" s="32" t="s">
        <v>296</v>
      </c>
      <c r="E166" s="34">
        <v>36</v>
      </c>
      <c r="F166" s="35">
        <v>68</v>
      </c>
      <c r="G166" s="92">
        <v>18</v>
      </c>
      <c r="H166" s="34">
        <v>14</v>
      </c>
      <c r="I166" s="35">
        <v>21</v>
      </c>
      <c r="J166" s="36">
        <v>21</v>
      </c>
      <c r="K166" s="34">
        <v>50</v>
      </c>
      <c r="L166" s="35">
        <v>30</v>
      </c>
      <c r="M166" s="36">
        <v>80</v>
      </c>
      <c r="N166" s="93">
        <v>29</v>
      </c>
      <c r="O166" s="35">
        <v>10</v>
      </c>
      <c r="P166" s="35">
        <v>41</v>
      </c>
      <c r="Q166" s="35">
        <v>22</v>
      </c>
      <c r="R166" s="35">
        <v>33</v>
      </c>
      <c r="S166" s="35">
        <v>30</v>
      </c>
      <c r="T166" s="35">
        <v>39</v>
      </c>
      <c r="U166" s="35">
        <v>350</v>
      </c>
      <c r="V166" s="35">
        <v>35</v>
      </c>
      <c r="W166" s="35">
        <v>120</v>
      </c>
      <c r="X166" s="35">
        <v>52</v>
      </c>
      <c r="Y166" s="36" t="s">
        <v>54</v>
      </c>
      <c r="Z166" s="33">
        <v>980</v>
      </c>
      <c r="AA166" s="33">
        <v>36</v>
      </c>
      <c r="AB166" s="129">
        <v>44985</v>
      </c>
      <c r="AC166" s="32" t="s">
        <v>213</v>
      </c>
      <c r="AD166" s="32" t="s">
        <v>213</v>
      </c>
    </row>
    <row r="167" spans="1:30" ht="34.700000000000003" customHeight="1">
      <c r="A167" s="31"/>
      <c r="B167" s="102"/>
      <c r="C167" s="41"/>
      <c r="D167" s="32" t="s">
        <v>297</v>
      </c>
      <c r="E167" s="34">
        <v>36</v>
      </c>
      <c r="F167" s="35">
        <v>68</v>
      </c>
      <c r="G167" s="92">
        <v>18</v>
      </c>
      <c r="H167" s="34">
        <v>14</v>
      </c>
      <c r="I167" s="35">
        <v>21</v>
      </c>
      <c r="J167" s="36">
        <v>21</v>
      </c>
      <c r="K167" s="34">
        <v>50</v>
      </c>
      <c r="L167" s="35">
        <v>30</v>
      </c>
      <c r="M167" s="36">
        <v>80</v>
      </c>
      <c r="N167" s="93">
        <v>29</v>
      </c>
      <c r="O167" s="35">
        <v>10</v>
      </c>
      <c r="P167" s="35">
        <v>41</v>
      </c>
      <c r="Q167" s="35">
        <v>22</v>
      </c>
      <c r="R167" s="35">
        <v>33</v>
      </c>
      <c r="S167" s="35">
        <v>30</v>
      </c>
      <c r="T167" s="35">
        <v>39</v>
      </c>
      <c r="U167" s="35">
        <v>350</v>
      </c>
      <c r="V167" s="35">
        <v>35</v>
      </c>
      <c r="W167" s="35">
        <v>120</v>
      </c>
      <c r="X167" s="35">
        <v>52</v>
      </c>
      <c r="Y167" s="36" t="s">
        <v>54</v>
      </c>
      <c r="Z167" s="33">
        <v>980</v>
      </c>
      <c r="AA167" s="33">
        <v>36</v>
      </c>
      <c r="AB167" s="17" t="s">
        <v>213</v>
      </c>
      <c r="AC167" s="32" t="s">
        <v>215</v>
      </c>
      <c r="AD167" s="32" t="s">
        <v>213</v>
      </c>
    </row>
    <row r="168" spans="1:30" ht="34.700000000000003" customHeight="1">
      <c r="A168" s="31"/>
      <c r="B168" s="102"/>
      <c r="C168" s="41"/>
      <c r="D168" s="32" t="s">
        <v>297</v>
      </c>
      <c r="E168" s="34" t="s">
        <v>213</v>
      </c>
      <c r="F168" s="35" t="s">
        <v>213</v>
      </c>
      <c r="G168" s="92" t="s">
        <v>213</v>
      </c>
      <c r="H168" s="34" t="s">
        <v>213</v>
      </c>
      <c r="I168" s="35" t="s">
        <v>213</v>
      </c>
      <c r="J168" s="36" t="s">
        <v>213</v>
      </c>
      <c r="K168" s="34" t="s">
        <v>213</v>
      </c>
      <c r="L168" s="35" t="s">
        <v>213</v>
      </c>
      <c r="M168" s="36" t="s">
        <v>213</v>
      </c>
      <c r="N168" s="93" t="s">
        <v>213</v>
      </c>
      <c r="O168" s="35" t="s">
        <v>213</v>
      </c>
      <c r="P168" s="35" t="s">
        <v>213</v>
      </c>
      <c r="Q168" s="35" t="s">
        <v>213</v>
      </c>
      <c r="R168" s="35" t="s">
        <v>213</v>
      </c>
      <c r="S168" s="35" t="s">
        <v>213</v>
      </c>
      <c r="T168" s="35" t="s">
        <v>213</v>
      </c>
      <c r="U168" s="35" t="s">
        <v>213</v>
      </c>
      <c r="V168" s="35" t="s">
        <v>213</v>
      </c>
      <c r="W168" s="35" t="s">
        <v>213</v>
      </c>
      <c r="X168" s="35" t="s">
        <v>213</v>
      </c>
      <c r="Y168" s="36" t="s">
        <v>213</v>
      </c>
      <c r="Z168" s="33" t="s">
        <v>213</v>
      </c>
      <c r="AA168" s="33" t="s">
        <v>213</v>
      </c>
      <c r="AB168" s="17" t="s">
        <v>213</v>
      </c>
      <c r="AC168" s="32" t="s">
        <v>214</v>
      </c>
      <c r="AD168" s="32" t="s">
        <v>213</v>
      </c>
    </row>
    <row r="169" spans="1:30" ht="34.700000000000003" customHeight="1">
      <c r="A169" s="31"/>
      <c r="B169" s="102"/>
      <c r="C169" s="41"/>
      <c r="D169" s="32" t="s">
        <v>297</v>
      </c>
      <c r="E169" s="34" t="s">
        <v>213</v>
      </c>
      <c r="F169" s="35" t="s">
        <v>213</v>
      </c>
      <c r="G169" s="92" t="s">
        <v>213</v>
      </c>
      <c r="H169" s="34" t="s">
        <v>213</v>
      </c>
      <c r="I169" s="35" t="s">
        <v>213</v>
      </c>
      <c r="J169" s="36" t="s">
        <v>213</v>
      </c>
      <c r="K169" s="34" t="s">
        <v>213</v>
      </c>
      <c r="L169" s="35" t="s">
        <v>213</v>
      </c>
      <c r="M169" s="36" t="s">
        <v>213</v>
      </c>
      <c r="N169" s="93" t="s">
        <v>213</v>
      </c>
      <c r="O169" s="35" t="s">
        <v>213</v>
      </c>
      <c r="P169" s="35" t="s">
        <v>213</v>
      </c>
      <c r="Q169" s="35" t="s">
        <v>213</v>
      </c>
      <c r="R169" s="35" t="s">
        <v>213</v>
      </c>
      <c r="S169" s="35" t="s">
        <v>213</v>
      </c>
      <c r="T169" s="35" t="s">
        <v>213</v>
      </c>
      <c r="U169" s="35" t="s">
        <v>213</v>
      </c>
      <c r="V169" s="35" t="s">
        <v>213</v>
      </c>
      <c r="W169" s="35" t="s">
        <v>213</v>
      </c>
      <c r="X169" s="35" t="s">
        <v>213</v>
      </c>
      <c r="Y169" s="36" t="s">
        <v>213</v>
      </c>
      <c r="Z169" s="33" t="s">
        <v>213</v>
      </c>
      <c r="AA169" s="33" t="s">
        <v>213</v>
      </c>
      <c r="AB169" s="17" t="s">
        <v>213</v>
      </c>
      <c r="AC169" s="32" t="s">
        <v>216</v>
      </c>
      <c r="AD169" s="32" t="s">
        <v>213</v>
      </c>
    </row>
    <row r="170" spans="1:30" ht="34.700000000000003" customHeight="1">
      <c r="A170" s="31"/>
      <c r="B170" s="102"/>
      <c r="C170" s="41"/>
      <c r="D170" s="32" t="s">
        <v>297</v>
      </c>
      <c r="E170" s="34" t="s">
        <v>213</v>
      </c>
      <c r="F170" s="35" t="s">
        <v>213</v>
      </c>
      <c r="G170" s="92" t="s">
        <v>213</v>
      </c>
      <c r="H170" s="34" t="s">
        <v>213</v>
      </c>
      <c r="I170" s="35" t="s">
        <v>213</v>
      </c>
      <c r="J170" s="36" t="s">
        <v>213</v>
      </c>
      <c r="K170" s="34" t="s">
        <v>213</v>
      </c>
      <c r="L170" s="35" t="s">
        <v>213</v>
      </c>
      <c r="M170" s="36" t="s">
        <v>213</v>
      </c>
      <c r="N170" s="93" t="s">
        <v>213</v>
      </c>
      <c r="O170" s="35" t="s">
        <v>213</v>
      </c>
      <c r="P170" s="35" t="s">
        <v>213</v>
      </c>
      <c r="Q170" s="35" t="s">
        <v>213</v>
      </c>
      <c r="R170" s="35" t="s">
        <v>213</v>
      </c>
      <c r="S170" s="35" t="s">
        <v>213</v>
      </c>
      <c r="T170" s="35" t="s">
        <v>213</v>
      </c>
      <c r="U170" s="35" t="s">
        <v>213</v>
      </c>
      <c r="V170" s="35" t="s">
        <v>213</v>
      </c>
      <c r="W170" s="35" t="s">
        <v>213</v>
      </c>
      <c r="X170" s="35" t="s">
        <v>213</v>
      </c>
      <c r="Y170" s="36" t="s">
        <v>213</v>
      </c>
      <c r="Z170" s="33" t="s">
        <v>213</v>
      </c>
      <c r="AA170" s="33" t="s">
        <v>213</v>
      </c>
      <c r="AB170" s="17" t="s">
        <v>213</v>
      </c>
      <c r="AC170" s="32" t="s">
        <v>245</v>
      </c>
      <c r="AD170" s="32" t="s">
        <v>213</v>
      </c>
    </row>
    <row r="171" spans="1:30" ht="34.700000000000003" customHeight="1">
      <c r="A171" s="31"/>
      <c r="B171" s="102"/>
      <c r="C171" s="41"/>
      <c r="D171" s="32" t="s">
        <v>297</v>
      </c>
      <c r="E171" s="34" t="s">
        <v>213</v>
      </c>
      <c r="F171" s="35" t="s">
        <v>213</v>
      </c>
      <c r="G171" s="92" t="s">
        <v>213</v>
      </c>
      <c r="H171" s="34" t="s">
        <v>213</v>
      </c>
      <c r="I171" s="35" t="s">
        <v>213</v>
      </c>
      <c r="J171" s="36" t="s">
        <v>213</v>
      </c>
      <c r="K171" s="34" t="s">
        <v>213</v>
      </c>
      <c r="L171" s="35" t="s">
        <v>213</v>
      </c>
      <c r="M171" s="36" t="s">
        <v>213</v>
      </c>
      <c r="N171" s="93" t="s">
        <v>213</v>
      </c>
      <c r="O171" s="35" t="s">
        <v>213</v>
      </c>
      <c r="P171" s="35" t="s">
        <v>213</v>
      </c>
      <c r="Q171" s="35" t="s">
        <v>213</v>
      </c>
      <c r="R171" s="35" t="s">
        <v>213</v>
      </c>
      <c r="S171" s="35" t="s">
        <v>213</v>
      </c>
      <c r="T171" s="35" t="s">
        <v>213</v>
      </c>
      <c r="U171" s="35" t="s">
        <v>213</v>
      </c>
      <c r="V171" s="35" t="s">
        <v>213</v>
      </c>
      <c r="W171" s="35" t="s">
        <v>213</v>
      </c>
      <c r="X171" s="35" t="s">
        <v>213</v>
      </c>
      <c r="Y171" s="36" t="s">
        <v>213</v>
      </c>
      <c r="Z171" s="33" t="s">
        <v>213</v>
      </c>
      <c r="AA171" s="33" t="s">
        <v>213</v>
      </c>
      <c r="AB171" s="17" t="s">
        <v>213</v>
      </c>
      <c r="AC171" s="32" t="s">
        <v>246</v>
      </c>
      <c r="AD171" s="32" t="s">
        <v>213</v>
      </c>
    </row>
    <row r="172" spans="1:30" ht="34.700000000000003" customHeight="1">
      <c r="A172" s="31" t="s">
        <v>53</v>
      </c>
      <c r="B172" s="102" t="s">
        <v>298</v>
      </c>
      <c r="C172" s="41"/>
      <c r="D172" s="32" t="s">
        <v>299</v>
      </c>
      <c r="E172" s="34">
        <v>39</v>
      </c>
      <c r="F172" s="35">
        <v>79</v>
      </c>
      <c r="G172" s="92">
        <v>38</v>
      </c>
      <c r="H172" s="34">
        <v>23</v>
      </c>
      <c r="I172" s="35">
        <v>20</v>
      </c>
      <c r="J172" s="36">
        <v>43</v>
      </c>
      <c r="K172" s="34">
        <v>51</v>
      </c>
      <c r="L172" s="35">
        <v>49</v>
      </c>
      <c r="M172" s="36">
        <v>100</v>
      </c>
      <c r="N172" s="93">
        <v>39</v>
      </c>
      <c r="O172" s="35">
        <v>15</v>
      </c>
      <c r="P172" s="35">
        <v>59</v>
      </c>
      <c r="Q172" s="35">
        <v>30</v>
      </c>
      <c r="R172" s="35">
        <v>88</v>
      </c>
      <c r="S172" s="35">
        <v>57</v>
      </c>
      <c r="T172" s="35">
        <v>91</v>
      </c>
      <c r="U172" s="35">
        <v>160</v>
      </c>
      <c r="V172" s="35">
        <v>49</v>
      </c>
      <c r="W172" s="35">
        <v>46</v>
      </c>
      <c r="X172" s="35">
        <v>56</v>
      </c>
      <c r="Y172" s="36" t="s">
        <v>54</v>
      </c>
      <c r="Z172" s="33">
        <v>970</v>
      </c>
      <c r="AA172" s="33">
        <v>24</v>
      </c>
      <c r="AB172" s="129">
        <v>44985</v>
      </c>
      <c r="AC172" s="32" t="s">
        <v>213</v>
      </c>
      <c r="AD172" s="32" t="s">
        <v>213</v>
      </c>
    </row>
    <row r="173" spans="1:30" ht="34.700000000000003" customHeight="1">
      <c r="A173" s="31"/>
      <c r="B173" s="102"/>
      <c r="C173" s="41"/>
      <c r="D173" s="32" t="s">
        <v>300</v>
      </c>
      <c r="E173" s="34">
        <v>39</v>
      </c>
      <c r="F173" s="35">
        <v>79</v>
      </c>
      <c r="G173" s="92">
        <v>38</v>
      </c>
      <c r="H173" s="34">
        <v>23</v>
      </c>
      <c r="I173" s="35">
        <v>20</v>
      </c>
      <c r="J173" s="36">
        <v>43</v>
      </c>
      <c r="K173" s="34">
        <v>51</v>
      </c>
      <c r="L173" s="35">
        <v>49</v>
      </c>
      <c r="M173" s="36">
        <v>100</v>
      </c>
      <c r="N173" s="93">
        <v>39</v>
      </c>
      <c r="O173" s="35">
        <v>15</v>
      </c>
      <c r="P173" s="35">
        <v>59</v>
      </c>
      <c r="Q173" s="35">
        <v>30</v>
      </c>
      <c r="R173" s="35">
        <v>88</v>
      </c>
      <c r="S173" s="35">
        <v>57</v>
      </c>
      <c r="T173" s="35">
        <v>91</v>
      </c>
      <c r="U173" s="35">
        <v>160</v>
      </c>
      <c r="V173" s="35">
        <v>49</v>
      </c>
      <c r="W173" s="35">
        <v>46</v>
      </c>
      <c r="X173" s="35">
        <v>56</v>
      </c>
      <c r="Y173" s="36" t="s">
        <v>54</v>
      </c>
      <c r="Z173" s="33">
        <v>970</v>
      </c>
      <c r="AA173" s="33">
        <v>24</v>
      </c>
      <c r="AB173" s="17" t="s">
        <v>213</v>
      </c>
      <c r="AC173" s="32" t="s">
        <v>215</v>
      </c>
      <c r="AD173" s="32" t="s">
        <v>213</v>
      </c>
    </row>
    <row r="174" spans="1:30" ht="34.700000000000003" customHeight="1">
      <c r="A174" s="31"/>
      <c r="B174" s="102"/>
      <c r="C174" s="41"/>
      <c r="D174" s="32" t="s">
        <v>300</v>
      </c>
      <c r="E174" s="34" t="s">
        <v>213</v>
      </c>
      <c r="F174" s="35" t="s">
        <v>213</v>
      </c>
      <c r="G174" s="92" t="s">
        <v>213</v>
      </c>
      <c r="H174" s="34" t="s">
        <v>213</v>
      </c>
      <c r="I174" s="35" t="s">
        <v>213</v>
      </c>
      <c r="J174" s="36" t="s">
        <v>213</v>
      </c>
      <c r="K174" s="34" t="s">
        <v>213</v>
      </c>
      <c r="L174" s="35" t="s">
        <v>213</v>
      </c>
      <c r="M174" s="36" t="s">
        <v>213</v>
      </c>
      <c r="N174" s="93" t="s">
        <v>213</v>
      </c>
      <c r="O174" s="35" t="s">
        <v>213</v>
      </c>
      <c r="P174" s="35" t="s">
        <v>213</v>
      </c>
      <c r="Q174" s="35" t="s">
        <v>213</v>
      </c>
      <c r="R174" s="35" t="s">
        <v>213</v>
      </c>
      <c r="S174" s="35" t="s">
        <v>213</v>
      </c>
      <c r="T174" s="35" t="s">
        <v>213</v>
      </c>
      <c r="U174" s="35" t="s">
        <v>213</v>
      </c>
      <c r="V174" s="35" t="s">
        <v>213</v>
      </c>
      <c r="W174" s="35" t="s">
        <v>213</v>
      </c>
      <c r="X174" s="35" t="s">
        <v>213</v>
      </c>
      <c r="Y174" s="36" t="s">
        <v>213</v>
      </c>
      <c r="Z174" s="33" t="s">
        <v>213</v>
      </c>
      <c r="AA174" s="33" t="s">
        <v>213</v>
      </c>
      <c r="AB174" s="17" t="s">
        <v>213</v>
      </c>
      <c r="AC174" s="32" t="s">
        <v>214</v>
      </c>
      <c r="AD174" s="32" t="s">
        <v>213</v>
      </c>
    </row>
    <row r="175" spans="1:30" ht="34.700000000000003" customHeight="1">
      <c r="A175" s="31"/>
      <c r="B175" s="102"/>
      <c r="C175" s="41"/>
      <c r="D175" s="32" t="s">
        <v>300</v>
      </c>
      <c r="E175" s="34" t="s">
        <v>213</v>
      </c>
      <c r="F175" s="35" t="s">
        <v>213</v>
      </c>
      <c r="G175" s="92" t="s">
        <v>213</v>
      </c>
      <c r="H175" s="34" t="s">
        <v>213</v>
      </c>
      <c r="I175" s="35" t="s">
        <v>213</v>
      </c>
      <c r="J175" s="36" t="s">
        <v>213</v>
      </c>
      <c r="K175" s="34" t="s">
        <v>213</v>
      </c>
      <c r="L175" s="35" t="s">
        <v>213</v>
      </c>
      <c r="M175" s="36" t="s">
        <v>213</v>
      </c>
      <c r="N175" s="93" t="s">
        <v>213</v>
      </c>
      <c r="O175" s="35" t="s">
        <v>213</v>
      </c>
      <c r="P175" s="35" t="s">
        <v>213</v>
      </c>
      <c r="Q175" s="35" t="s">
        <v>213</v>
      </c>
      <c r="R175" s="35" t="s">
        <v>213</v>
      </c>
      <c r="S175" s="35" t="s">
        <v>213</v>
      </c>
      <c r="T175" s="35" t="s">
        <v>213</v>
      </c>
      <c r="U175" s="35" t="s">
        <v>213</v>
      </c>
      <c r="V175" s="35" t="s">
        <v>213</v>
      </c>
      <c r="W175" s="35" t="s">
        <v>213</v>
      </c>
      <c r="X175" s="35" t="s">
        <v>213</v>
      </c>
      <c r="Y175" s="36" t="s">
        <v>213</v>
      </c>
      <c r="Z175" s="33" t="s">
        <v>213</v>
      </c>
      <c r="AA175" s="33" t="s">
        <v>213</v>
      </c>
      <c r="AB175" s="17" t="s">
        <v>213</v>
      </c>
      <c r="AC175" s="32" t="s">
        <v>216</v>
      </c>
      <c r="AD175" s="32" t="s">
        <v>213</v>
      </c>
    </row>
    <row r="176" spans="1:30" ht="34.700000000000003" customHeight="1">
      <c r="A176" s="31"/>
      <c r="B176" s="102"/>
      <c r="C176" s="41"/>
      <c r="D176" s="32" t="s">
        <v>300</v>
      </c>
      <c r="E176" s="34" t="s">
        <v>213</v>
      </c>
      <c r="F176" s="35" t="s">
        <v>213</v>
      </c>
      <c r="G176" s="92" t="s">
        <v>213</v>
      </c>
      <c r="H176" s="34" t="s">
        <v>213</v>
      </c>
      <c r="I176" s="35" t="s">
        <v>213</v>
      </c>
      <c r="J176" s="36" t="s">
        <v>213</v>
      </c>
      <c r="K176" s="34" t="s">
        <v>213</v>
      </c>
      <c r="L176" s="35" t="s">
        <v>213</v>
      </c>
      <c r="M176" s="36" t="s">
        <v>213</v>
      </c>
      <c r="N176" s="93" t="s">
        <v>213</v>
      </c>
      <c r="O176" s="35" t="s">
        <v>213</v>
      </c>
      <c r="P176" s="35" t="s">
        <v>213</v>
      </c>
      <c r="Q176" s="35" t="s">
        <v>213</v>
      </c>
      <c r="R176" s="35" t="s">
        <v>213</v>
      </c>
      <c r="S176" s="35" t="s">
        <v>213</v>
      </c>
      <c r="T176" s="35" t="s">
        <v>213</v>
      </c>
      <c r="U176" s="35" t="s">
        <v>213</v>
      </c>
      <c r="V176" s="35" t="s">
        <v>213</v>
      </c>
      <c r="W176" s="35" t="s">
        <v>213</v>
      </c>
      <c r="X176" s="35" t="s">
        <v>213</v>
      </c>
      <c r="Y176" s="36" t="s">
        <v>213</v>
      </c>
      <c r="Z176" s="33" t="s">
        <v>213</v>
      </c>
      <c r="AA176" s="33" t="s">
        <v>213</v>
      </c>
      <c r="AB176" s="17" t="s">
        <v>213</v>
      </c>
      <c r="AC176" s="32" t="s">
        <v>245</v>
      </c>
      <c r="AD176" s="32" t="s">
        <v>213</v>
      </c>
    </row>
    <row r="177" spans="1:30" ht="34.700000000000003" customHeight="1">
      <c r="A177" s="31"/>
      <c r="B177" s="102"/>
      <c r="C177" s="41"/>
      <c r="D177" s="32" t="s">
        <v>300</v>
      </c>
      <c r="E177" s="34" t="s">
        <v>213</v>
      </c>
      <c r="F177" s="35" t="s">
        <v>213</v>
      </c>
      <c r="G177" s="92" t="s">
        <v>213</v>
      </c>
      <c r="H177" s="34" t="s">
        <v>213</v>
      </c>
      <c r="I177" s="35" t="s">
        <v>213</v>
      </c>
      <c r="J177" s="36" t="s">
        <v>213</v>
      </c>
      <c r="K177" s="34" t="s">
        <v>213</v>
      </c>
      <c r="L177" s="35" t="s">
        <v>213</v>
      </c>
      <c r="M177" s="36" t="s">
        <v>213</v>
      </c>
      <c r="N177" s="93" t="s">
        <v>213</v>
      </c>
      <c r="O177" s="35" t="s">
        <v>213</v>
      </c>
      <c r="P177" s="35" t="s">
        <v>213</v>
      </c>
      <c r="Q177" s="35" t="s">
        <v>213</v>
      </c>
      <c r="R177" s="35" t="s">
        <v>213</v>
      </c>
      <c r="S177" s="35" t="s">
        <v>213</v>
      </c>
      <c r="T177" s="35" t="s">
        <v>213</v>
      </c>
      <c r="U177" s="35" t="s">
        <v>213</v>
      </c>
      <c r="V177" s="35" t="s">
        <v>213</v>
      </c>
      <c r="W177" s="35" t="s">
        <v>213</v>
      </c>
      <c r="X177" s="35" t="s">
        <v>213</v>
      </c>
      <c r="Y177" s="36" t="s">
        <v>213</v>
      </c>
      <c r="Z177" s="33" t="s">
        <v>213</v>
      </c>
      <c r="AA177" s="33" t="s">
        <v>213</v>
      </c>
      <c r="AB177" s="17" t="s">
        <v>213</v>
      </c>
      <c r="AC177" s="32" t="s">
        <v>246</v>
      </c>
      <c r="AD177" s="32" t="s">
        <v>213</v>
      </c>
    </row>
    <row r="178" spans="1:30" ht="34.700000000000003" customHeight="1">
      <c r="A178" s="31" t="s">
        <v>53</v>
      </c>
      <c r="B178" s="102" t="s">
        <v>301</v>
      </c>
      <c r="C178" s="41"/>
      <c r="D178" s="32" t="s">
        <v>302</v>
      </c>
      <c r="E178" s="34">
        <v>41</v>
      </c>
      <c r="F178" s="35">
        <v>82</v>
      </c>
      <c r="G178" s="92">
        <v>36</v>
      </c>
      <c r="H178" s="34">
        <v>25</v>
      </c>
      <c r="I178" s="35">
        <v>21</v>
      </c>
      <c r="J178" s="36">
        <v>47</v>
      </c>
      <c r="K178" s="34">
        <v>53</v>
      </c>
      <c r="L178" s="35">
        <v>54</v>
      </c>
      <c r="M178" s="36">
        <v>110</v>
      </c>
      <c r="N178" s="93">
        <v>38</v>
      </c>
      <c r="O178" s="35">
        <v>13</v>
      </c>
      <c r="P178" s="35">
        <v>60</v>
      </c>
      <c r="Q178" s="35">
        <v>27</v>
      </c>
      <c r="R178" s="35">
        <v>88</v>
      </c>
      <c r="S178" s="35">
        <v>55</v>
      </c>
      <c r="T178" s="35">
        <v>93</v>
      </c>
      <c r="U178" s="35">
        <v>170</v>
      </c>
      <c r="V178" s="35">
        <v>46</v>
      </c>
      <c r="W178" s="35">
        <v>48</v>
      </c>
      <c r="X178" s="35">
        <v>57</v>
      </c>
      <c r="Y178" s="36" t="s">
        <v>54</v>
      </c>
      <c r="Z178" s="33">
        <v>990</v>
      </c>
      <c r="AA178" s="33">
        <v>22</v>
      </c>
      <c r="AB178" s="129">
        <v>44985</v>
      </c>
      <c r="AC178" s="32" t="s">
        <v>213</v>
      </c>
      <c r="AD178" s="32" t="s">
        <v>213</v>
      </c>
    </row>
    <row r="179" spans="1:30" ht="34.700000000000003" customHeight="1">
      <c r="A179" s="31"/>
      <c r="B179" s="102"/>
      <c r="C179" s="41"/>
      <c r="D179" s="32" t="s">
        <v>303</v>
      </c>
      <c r="E179" s="34">
        <v>41</v>
      </c>
      <c r="F179" s="35">
        <v>82</v>
      </c>
      <c r="G179" s="92">
        <v>36</v>
      </c>
      <c r="H179" s="34">
        <v>25</v>
      </c>
      <c r="I179" s="35">
        <v>21</v>
      </c>
      <c r="J179" s="36">
        <v>47</v>
      </c>
      <c r="K179" s="34">
        <v>53</v>
      </c>
      <c r="L179" s="35">
        <v>54</v>
      </c>
      <c r="M179" s="36">
        <v>110</v>
      </c>
      <c r="N179" s="93">
        <v>38</v>
      </c>
      <c r="O179" s="35">
        <v>13</v>
      </c>
      <c r="P179" s="35">
        <v>60</v>
      </c>
      <c r="Q179" s="35">
        <v>27</v>
      </c>
      <c r="R179" s="35">
        <v>88</v>
      </c>
      <c r="S179" s="35">
        <v>55</v>
      </c>
      <c r="T179" s="35">
        <v>93</v>
      </c>
      <c r="U179" s="35">
        <v>170</v>
      </c>
      <c r="V179" s="35">
        <v>46</v>
      </c>
      <c r="W179" s="35">
        <v>48</v>
      </c>
      <c r="X179" s="35">
        <v>57</v>
      </c>
      <c r="Y179" s="36" t="s">
        <v>54</v>
      </c>
      <c r="Z179" s="33">
        <v>990</v>
      </c>
      <c r="AA179" s="33">
        <v>22</v>
      </c>
      <c r="AB179" s="17" t="s">
        <v>213</v>
      </c>
      <c r="AC179" s="32" t="s">
        <v>215</v>
      </c>
      <c r="AD179" s="32" t="s">
        <v>213</v>
      </c>
    </row>
    <row r="180" spans="1:30" ht="34.700000000000003" customHeight="1">
      <c r="A180" s="31"/>
      <c r="B180" s="102"/>
      <c r="C180" s="41"/>
      <c r="D180" s="32" t="s">
        <v>303</v>
      </c>
      <c r="E180" s="34" t="s">
        <v>213</v>
      </c>
      <c r="F180" s="35" t="s">
        <v>213</v>
      </c>
      <c r="G180" s="92" t="s">
        <v>213</v>
      </c>
      <c r="H180" s="34" t="s">
        <v>213</v>
      </c>
      <c r="I180" s="35" t="s">
        <v>213</v>
      </c>
      <c r="J180" s="36" t="s">
        <v>213</v>
      </c>
      <c r="K180" s="34" t="s">
        <v>213</v>
      </c>
      <c r="L180" s="35" t="s">
        <v>213</v>
      </c>
      <c r="M180" s="36" t="s">
        <v>213</v>
      </c>
      <c r="N180" s="93" t="s">
        <v>213</v>
      </c>
      <c r="O180" s="35" t="s">
        <v>213</v>
      </c>
      <c r="P180" s="35" t="s">
        <v>213</v>
      </c>
      <c r="Q180" s="35" t="s">
        <v>213</v>
      </c>
      <c r="R180" s="35" t="s">
        <v>213</v>
      </c>
      <c r="S180" s="35" t="s">
        <v>213</v>
      </c>
      <c r="T180" s="35" t="s">
        <v>213</v>
      </c>
      <c r="U180" s="35" t="s">
        <v>213</v>
      </c>
      <c r="V180" s="35" t="s">
        <v>213</v>
      </c>
      <c r="W180" s="35" t="s">
        <v>213</v>
      </c>
      <c r="X180" s="35" t="s">
        <v>213</v>
      </c>
      <c r="Y180" s="36" t="s">
        <v>213</v>
      </c>
      <c r="Z180" s="33" t="s">
        <v>213</v>
      </c>
      <c r="AA180" s="33" t="s">
        <v>213</v>
      </c>
      <c r="AB180" s="17" t="s">
        <v>213</v>
      </c>
      <c r="AC180" s="32" t="s">
        <v>214</v>
      </c>
      <c r="AD180" s="32" t="s">
        <v>213</v>
      </c>
    </row>
    <row r="181" spans="1:30" ht="34.700000000000003" customHeight="1">
      <c r="A181" s="31"/>
      <c r="B181" s="102"/>
      <c r="C181" s="41"/>
      <c r="D181" s="32" t="s">
        <v>303</v>
      </c>
      <c r="E181" s="34" t="s">
        <v>213</v>
      </c>
      <c r="F181" s="35" t="s">
        <v>213</v>
      </c>
      <c r="G181" s="92" t="s">
        <v>213</v>
      </c>
      <c r="H181" s="34" t="s">
        <v>213</v>
      </c>
      <c r="I181" s="35" t="s">
        <v>213</v>
      </c>
      <c r="J181" s="36" t="s">
        <v>213</v>
      </c>
      <c r="K181" s="34" t="s">
        <v>213</v>
      </c>
      <c r="L181" s="35" t="s">
        <v>213</v>
      </c>
      <c r="M181" s="36" t="s">
        <v>213</v>
      </c>
      <c r="N181" s="93" t="s">
        <v>213</v>
      </c>
      <c r="O181" s="35" t="s">
        <v>213</v>
      </c>
      <c r="P181" s="35" t="s">
        <v>213</v>
      </c>
      <c r="Q181" s="35" t="s">
        <v>213</v>
      </c>
      <c r="R181" s="35" t="s">
        <v>213</v>
      </c>
      <c r="S181" s="35" t="s">
        <v>213</v>
      </c>
      <c r="T181" s="35" t="s">
        <v>213</v>
      </c>
      <c r="U181" s="35" t="s">
        <v>213</v>
      </c>
      <c r="V181" s="35" t="s">
        <v>213</v>
      </c>
      <c r="W181" s="35" t="s">
        <v>213</v>
      </c>
      <c r="X181" s="35" t="s">
        <v>213</v>
      </c>
      <c r="Y181" s="36" t="s">
        <v>213</v>
      </c>
      <c r="Z181" s="33" t="s">
        <v>213</v>
      </c>
      <c r="AA181" s="33" t="s">
        <v>213</v>
      </c>
      <c r="AB181" s="17" t="s">
        <v>213</v>
      </c>
      <c r="AC181" s="32" t="s">
        <v>216</v>
      </c>
      <c r="AD181" s="32" t="s">
        <v>213</v>
      </c>
    </row>
    <row r="182" spans="1:30" ht="34.700000000000003" customHeight="1">
      <c r="A182" s="31"/>
      <c r="B182" s="102"/>
      <c r="C182" s="41"/>
      <c r="D182" s="32" t="s">
        <v>303</v>
      </c>
      <c r="E182" s="34" t="s">
        <v>213</v>
      </c>
      <c r="F182" s="35" t="s">
        <v>213</v>
      </c>
      <c r="G182" s="92" t="s">
        <v>213</v>
      </c>
      <c r="H182" s="34" t="s">
        <v>213</v>
      </c>
      <c r="I182" s="35" t="s">
        <v>213</v>
      </c>
      <c r="J182" s="36" t="s">
        <v>213</v>
      </c>
      <c r="K182" s="34" t="s">
        <v>213</v>
      </c>
      <c r="L182" s="35" t="s">
        <v>213</v>
      </c>
      <c r="M182" s="36" t="s">
        <v>213</v>
      </c>
      <c r="N182" s="93" t="s">
        <v>213</v>
      </c>
      <c r="O182" s="35" t="s">
        <v>213</v>
      </c>
      <c r="P182" s="35" t="s">
        <v>213</v>
      </c>
      <c r="Q182" s="35" t="s">
        <v>213</v>
      </c>
      <c r="R182" s="35" t="s">
        <v>213</v>
      </c>
      <c r="S182" s="35" t="s">
        <v>213</v>
      </c>
      <c r="T182" s="35" t="s">
        <v>213</v>
      </c>
      <c r="U182" s="35" t="s">
        <v>213</v>
      </c>
      <c r="V182" s="35" t="s">
        <v>213</v>
      </c>
      <c r="W182" s="35" t="s">
        <v>213</v>
      </c>
      <c r="X182" s="35" t="s">
        <v>213</v>
      </c>
      <c r="Y182" s="36" t="s">
        <v>213</v>
      </c>
      <c r="Z182" s="33" t="s">
        <v>213</v>
      </c>
      <c r="AA182" s="33" t="s">
        <v>213</v>
      </c>
      <c r="AB182" s="17" t="s">
        <v>213</v>
      </c>
      <c r="AC182" s="32" t="s">
        <v>245</v>
      </c>
      <c r="AD182" s="32" t="s">
        <v>213</v>
      </c>
    </row>
    <row r="183" spans="1:30" ht="34.700000000000003" customHeight="1">
      <c r="A183" s="31"/>
      <c r="B183" s="102"/>
      <c r="C183" s="41"/>
      <c r="D183" s="32" t="s">
        <v>303</v>
      </c>
      <c r="E183" s="34" t="s">
        <v>213</v>
      </c>
      <c r="F183" s="35" t="s">
        <v>213</v>
      </c>
      <c r="G183" s="92" t="s">
        <v>213</v>
      </c>
      <c r="H183" s="34" t="s">
        <v>213</v>
      </c>
      <c r="I183" s="35" t="s">
        <v>213</v>
      </c>
      <c r="J183" s="36" t="s">
        <v>213</v>
      </c>
      <c r="K183" s="34" t="s">
        <v>213</v>
      </c>
      <c r="L183" s="35" t="s">
        <v>213</v>
      </c>
      <c r="M183" s="36" t="s">
        <v>213</v>
      </c>
      <c r="N183" s="93" t="s">
        <v>213</v>
      </c>
      <c r="O183" s="35" t="s">
        <v>213</v>
      </c>
      <c r="P183" s="35" t="s">
        <v>213</v>
      </c>
      <c r="Q183" s="35" t="s">
        <v>213</v>
      </c>
      <c r="R183" s="35" t="s">
        <v>213</v>
      </c>
      <c r="S183" s="35" t="s">
        <v>213</v>
      </c>
      <c r="T183" s="35" t="s">
        <v>213</v>
      </c>
      <c r="U183" s="35" t="s">
        <v>213</v>
      </c>
      <c r="V183" s="35" t="s">
        <v>213</v>
      </c>
      <c r="W183" s="35" t="s">
        <v>213</v>
      </c>
      <c r="X183" s="35" t="s">
        <v>213</v>
      </c>
      <c r="Y183" s="36" t="s">
        <v>213</v>
      </c>
      <c r="Z183" s="33" t="s">
        <v>213</v>
      </c>
      <c r="AA183" s="33" t="s">
        <v>213</v>
      </c>
      <c r="AB183" s="17" t="s">
        <v>213</v>
      </c>
      <c r="AC183" s="32" t="s">
        <v>246</v>
      </c>
      <c r="AD183" s="32" t="s">
        <v>213</v>
      </c>
    </row>
    <row r="184" spans="1:30" ht="34.700000000000003" customHeight="1">
      <c r="A184" s="31" t="s">
        <v>57</v>
      </c>
      <c r="B184" s="102" t="s">
        <v>96</v>
      </c>
      <c r="C184" s="41"/>
      <c r="D184" s="32" t="s">
        <v>304</v>
      </c>
      <c r="E184" s="34">
        <v>46</v>
      </c>
      <c r="F184" s="35">
        <v>79</v>
      </c>
      <c r="G184" s="92">
        <v>74</v>
      </c>
      <c r="H184" s="34">
        <v>9.8000000000000007</v>
      </c>
      <c r="I184" s="35">
        <v>12</v>
      </c>
      <c r="J184" s="36">
        <v>22</v>
      </c>
      <c r="K184" s="34">
        <v>52</v>
      </c>
      <c r="L184" s="35">
        <v>30</v>
      </c>
      <c r="M184" s="36">
        <v>82</v>
      </c>
      <c r="N184" s="93">
        <v>43</v>
      </c>
      <c r="O184" s="35">
        <v>9.9</v>
      </c>
      <c r="P184" s="35">
        <v>52</v>
      </c>
      <c r="Q184" s="35">
        <v>26</v>
      </c>
      <c r="R184" s="35">
        <v>80</v>
      </c>
      <c r="S184" s="35">
        <v>46</v>
      </c>
      <c r="T184" s="35">
        <v>110</v>
      </c>
      <c r="U184" s="35">
        <v>160</v>
      </c>
      <c r="V184" s="35">
        <v>43</v>
      </c>
      <c r="W184" s="35">
        <v>44</v>
      </c>
      <c r="X184" s="35">
        <v>56</v>
      </c>
      <c r="Y184" s="36" t="s">
        <v>54</v>
      </c>
      <c r="Z184" s="33">
        <v>960</v>
      </c>
      <c r="AA184" s="33">
        <v>16</v>
      </c>
      <c r="AB184" s="129">
        <v>44985</v>
      </c>
      <c r="AC184" s="32" t="s">
        <v>213</v>
      </c>
      <c r="AD184" s="32" t="s">
        <v>213</v>
      </c>
    </row>
    <row r="185" spans="1:30" ht="34.700000000000003" customHeight="1">
      <c r="A185" s="31"/>
      <c r="B185" s="102"/>
      <c r="C185" s="41"/>
      <c r="D185" s="32" t="s">
        <v>305</v>
      </c>
      <c r="E185" s="34">
        <v>46</v>
      </c>
      <c r="F185" s="35">
        <v>79</v>
      </c>
      <c r="G185" s="92">
        <v>74</v>
      </c>
      <c r="H185" s="34">
        <v>9.8000000000000007</v>
      </c>
      <c r="I185" s="35">
        <v>12</v>
      </c>
      <c r="J185" s="36">
        <v>22</v>
      </c>
      <c r="K185" s="34">
        <v>52</v>
      </c>
      <c r="L185" s="35">
        <v>30</v>
      </c>
      <c r="M185" s="36">
        <v>82</v>
      </c>
      <c r="N185" s="93">
        <v>43</v>
      </c>
      <c r="O185" s="35">
        <v>9.9</v>
      </c>
      <c r="P185" s="35">
        <v>52</v>
      </c>
      <c r="Q185" s="35">
        <v>26</v>
      </c>
      <c r="R185" s="35">
        <v>80</v>
      </c>
      <c r="S185" s="35">
        <v>46</v>
      </c>
      <c r="T185" s="35">
        <v>110</v>
      </c>
      <c r="U185" s="35">
        <v>160</v>
      </c>
      <c r="V185" s="35">
        <v>43</v>
      </c>
      <c r="W185" s="35">
        <v>44</v>
      </c>
      <c r="X185" s="35">
        <v>56</v>
      </c>
      <c r="Y185" s="36" t="s">
        <v>54</v>
      </c>
      <c r="Z185" s="33">
        <v>960</v>
      </c>
      <c r="AA185" s="33">
        <v>16</v>
      </c>
      <c r="AB185" s="17" t="s">
        <v>213</v>
      </c>
      <c r="AC185" s="32" t="s">
        <v>215</v>
      </c>
      <c r="AD185" s="32" t="s">
        <v>213</v>
      </c>
    </row>
    <row r="186" spans="1:30" ht="34.700000000000003" customHeight="1">
      <c r="A186" s="31"/>
      <c r="B186" s="102"/>
      <c r="C186" s="41"/>
      <c r="D186" s="32" t="s">
        <v>305</v>
      </c>
      <c r="E186" s="34" t="s">
        <v>213</v>
      </c>
      <c r="F186" s="35" t="s">
        <v>213</v>
      </c>
      <c r="G186" s="92" t="s">
        <v>213</v>
      </c>
      <c r="H186" s="34" t="s">
        <v>213</v>
      </c>
      <c r="I186" s="35" t="s">
        <v>213</v>
      </c>
      <c r="J186" s="36" t="s">
        <v>213</v>
      </c>
      <c r="K186" s="34" t="s">
        <v>213</v>
      </c>
      <c r="L186" s="35" t="s">
        <v>213</v>
      </c>
      <c r="M186" s="36" t="s">
        <v>213</v>
      </c>
      <c r="N186" s="93" t="s">
        <v>213</v>
      </c>
      <c r="O186" s="35" t="s">
        <v>213</v>
      </c>
      <c r="P186" s="35" t="s">
        <v>213</v>
      </c>
      <c r="Q186" s="35" t="s">
        <v>213</v>
      </c>
      <c r="R186" s="35" t="s">
        <v>213</v>
      </c>
      <c r="S186" s="35" t="s">
        <v>213</v>
      </c>
      <c r="T186" s="35" t="s">
        <v>213</v>
      </c>
      <c r="U186" s="35" t="s">
        <v>213</v>
      </c>
      <c r="V186" s="35" t="s">
        <v>213</v>
      </c>
      <c r="W186" s="35" t="s">
        <v>213</v>
      </c>
      <c r="X186" s="35" t="s">
        <v>213</v>
      </c>
      <c r="Y186" s="36" t="s">
        <v>213</v>
      </c>
      <c r="Z186" s="33" t="s">
        <v>213</v>
      </c>
      <c r="AA186" s="33" t="s">
        <v>213</v>
      </c>
      <c r="AB186" s="17" t="s">
        <v>213</v>
      </c>
      <c r="AC186" s="32" t="s">
        <v>214</v>
      </c>
      <c r="AD186" s="32" t="s">
        <v>213</v>
      </c>
    </row>
    <row r="187" spans="1:30" ht="34.700000000000003" customHeight="1">
      <c r="A187" s="31"/>
      <c r="B187" s="102"/>
      <c r="C187" s="41"/>
      <c r="D187" s="32" t="s">
        <v>305</v>
      </c>
      <c r="E187" s="34" t="s">
        <v>213</v>
      </c>
      <c r="F187" s="35" t="s">
        <v>213</v>
      </c>
      <c r="G187" s="92" t="s">
        <v>213</v>
      </c>
      <c r="H187" s="34" t="s">
        <v>213</v>
      </c>
      <c r="I187" s="35" t="s">
        <v>213</v>
      </c>
      <c r="J187" s="36" t="s">
        <v>213</v>
      </c>
      <c r="K187" s="34" t="s">
        <v>213</v>
      </c>
      <c r="L187" s="35" t="s">
        <v>213</v>
      </c>
      <c r="M187" s="36" t="s">
        <v>213</v>
      </c>
      <c r="N187" s="93" t="s">
        <v>213</v>
      </c>
      <c r="O187" s="35" t="s">
        <v>213</v>
      </c>
      <c r="P187" s="35" t="s">
        <v>213</v>
      </c>
      <c r="Q187" s="35" t="s">
        <v>213</v>
      </c>
      <c r="R187" s="35" t="s">
        <v>213</v>
      </c>
      <c r="S187" s="35" t="s">
        <v>213</v>
      </c>
      <c r="T187" s="35" t="s">
        <v>213</v>
      </c>
      <c r="U187" s="35" t="s">
        <v>213</v>
      </c>
      <c r="V187" s="35" t="s">
        <v>213</v>
      </c>
      <c r="W187" s="35" t="s">
        <v>213</v>
      </c>
      <c r="X187" s="35" t="s">
        <v>213</v>
      </c>
      <c r="Y187" s="36" t="s">
        <v>213</v>
      </c>
      <c r="Z187" s="33" t="s">
        <v>213</v>
      </c>
      <c r="AA187" s="33" t="s">
        <v>213</v>
      </c>
      <c r="AB187" s="17" t="s">
        <v>213</v>
      </c>
      <c r="AC187" s="32" t="s">
        <v>216</v>
      </c>
      <c r="AD187" s="32" t="s">
        <v>213</v>
      </c>
    </row>
    <row r="188" spans="1:30" ht="34.700000000000003" customHeight="1">
      <c r="A188" s="31"/>
      <c r="B188" s="102"/>
      <c r="C188" s="41"/>
      <c r="D188" s="32" t="s">
        <v>305</v>
      </c>
      <c r="E188" s="34" t="s">
        <v>213</v>
      </c>
      <c r="F188" s="35" t="s">
        <v>213</v>
      </c>
      <c r="G188" s="92" t="s">
        <v>213</v>
      </c>
      <c r="H188" s="34" t="s">
        <v>213</v>
      </c>
      <c r="I188" s="35" t="s">
        <v>213</v>
      </c>
      <c r="J188" s="36" t="s">
        <v>213</v>
      </c>
      <c r="K188" s="34" t="s">
        <v>213</v>
      </c>
      <c r="L188" s="35" t="s">
        <v>213</v>
      </c>
      <c r="M188" s="36" t="s">
        <v>213</v>
      </c>
      <c r="N188" s="93" t="s">
        <v>213</v>
      </c>
      <c r="O188" s="35" t="s">
        <v>213</v>
      </c>
      <c r="P188" s="35" t="s">
        <v>213</v>
      </c>
      <c r="Q188" s="35" t="s">
        <v>213</v>
      </c>
      <c r="R188" s="35" t="s">
        <v>213</v>
      </c>
      <c r="S188" s="35" t="s">
        <v>213</v>
      </c>
      <c r="T188" s="35" t="s">
        <v>213</v>
      </c>
      <c r="U188" s="35" t="s">
        <v>213</v>
      </c>
      <c r="V188" s="35" t="s">
        <v>213</v>
      </c>
      <c r="W188" s="35" t="s">
        <v>213</v>
      </c>
      <c r="X188" s="35" t="s">
        <v>213</v>
      </c>
      <c r="Y188" s="36" t="s">
        <v>213</v>
      </c>
      <c r="Z188" s="33" t="s">
        <v>213</v>
      </c>
      <c r="AA188" s="33" t="s">
        <v>213</v>
      </c>
      <c r="AB188" s="17" t="s">
        <v>213</v>
      </c>
      <c r="AC188" s="32" t="s">
        <v>245</v>
      </c>
      <c r="AD188" s="32" t="s">
        <v>213</v>
      </c>
    </row>
    <row r="189" spans="1:30" ht="34.700000000000003" customHeight="1">
      <c r="A189" s="31"/>
      <c r="B189" s="102"/>
      <c r="C189" s="41"/>
      <c r="D189" s="32" t="s">
        <v>305</v>
      </c>
      <c r="E189" s="34" t="s">
        <v>213</v>
      </c>
      <c r="F189" s="35" t="s">
        <v>213</v>
      </c>
      <c r="G189" s="92" t="s">
        <v>213</v>
      </c>
      <c r="H189" s="34" t="s">
        <v>213</v>
      </c>
      <c r="I189" s="35" t="s">
        <v>213</v>
      </c>
      <c r="J189" s="36" t="s">
        <v>213</v>
      </c>
      <c r="K189" s="34" t="s">
        <v>213</v>
      </c>
      <c r="L189" s="35" t="s">
        <v>213</v>
      </c>
      <c r="M189" s="36" t="s">
        <v>213</v>
      </c>
      <c r="N189" s="93" t="s">
        <v>213</v>
      </c>
      <c r="O189" s="35" t="s">
        <v>213</v>
      </c>
      <c r="P189" s="35" t="s">
        <v>213</v>
      </c>
      <c r="Q189" s="35" t="s">
        <v>213</v>
      </c>
      <c r="R189" s="35" t="s">
        <v>213</v>
      </c>
      <c r="S189" s="35" t="s">
        <v>213</v>
      </c>
      <c r="T189" s="35" t="s">
        <v>213</v>
      </c>
      <c r="U189" s="35" t="s">
        <v>213</v>
      </c>
      <c r="V189" s="35" t="s">
        <v>213</v>
      </c>
      <c r="W189" s="35" t="s">
        <v>213</v>
      </c>
      <c r="X189" s="35" t="s">
        <v>213</v>
      </c>
      <c r="Y189" s="36" t="s">
        <v>213</v>
      </c>
      <c r="Z189" s="33" t="s">
        <v>213</v>
      </c>
      <c r="AA189" s="33" t="s">
        <v>213</v>
      </c>
      <c r="AB189" s="17" t="s">
        <v>213</v>
      </c>
      <c r="AC189" s="32" t="s">
        <v>246</v>
      </c>
      <c r="AD189" s="32" t="s">
        <v>213</v>
      </c>
    </row>
    <row r="190" spans="1:30" ht="34.700000000000003" customHeight="1">
      <c r="A190" s="31" t="s">
        <v>57</v>
      </c>
      <c r="B190" s="102" t="s">
        <v>306</v>
      </c>
      <c r="C190" s="41"/>
      <c r="D190" s="32" t="s">
        <v>307</v>
      </c>
      <c r="E190" s="34">
        <v>51</v>
      </c>
      <c r="F190" s="35">
        <v>85</v>
      </c>
      <c r="G190" s="92">
        <v>69</v>
      </c>
      <c r="H190" s="34">
        <v>13</v>
      </c>
      <c r="I190" s="35">
        <v>15</v>
      </c>
      <c r="J190" s="36">
        <v>28</v>
      </c>
      <c r="K190" s="34">
        <v>58</v>
      </c>
      <c r="L190" s="35">
        <v>43</v>
      </c>
      <c r="M190" s="36">
        <v>100</v>
      </c>
      <c r="N190" s="93">
        <v>45</v>
      </c>
      <c r="O190" s="35">
        <v>14</v>
      </c>
      <c r="P190" s="35">
        <v>52</v>
      </c>
      <c r="Q190" s="35">
        <v>30</v>
      </c>
      <c r="R190" s="35">
        <v>84</v>
      </c>
      <c r="S190" s="35">
        <v>46</v>
      </c>
      <c r="T190" s="35">
        <v>130</v>
      </c>
      <c r="U190" s="35">
        <v>210</v>
      </c>
      <c r="V190" s="35">
        <v>45</v>
      </c>
      <c r="W190" s="35">
        <v>61</v>
      </c>
      <c r="X190" s="35">
        <v>64</v>
      </c>
      <c r="Y190" s="36" t="s">
        <v>54</v>
      </c>
      <c r="Z190" s="33">
        <v>1100</v>
      </c>
      <c r="AA190" s="33">
        <v>22</v>
      </c>
      <c r="AB190" s="129">
        <v>44985</v>
      </c>
      <c r="AC190" s="32" t="s">
        <v>213</v>
      </c>
      <c r="AD190" s="32" t="s">
        <v>213</v>
      </c>
    </row>
    <row r="191" spans="1:30" ht="34.700000000000003" customHeight="1">
      <c r="A191" s="31"/>
      <c r="B191" s="102"/>
      <c r="C191" s="41"/>
      <c r="D191" s="32" t="s">
        <v>308</v>
      </c>
      <c r="E191" s="34">
        <v>51</v>
      </c>
      <c r="F191" s="35">
        <v>85</v>
      </c>
      <c r="G191" s="92">
        <v>69</v>
      </c>
      <c r="H191" s="34">
        <v>13</v>
      </c>
      <c r="I191" s="35">
        <v>15</v>
      </c>
      <c r="J191" s="36">
        <v>28</v>
      </c>
      <c r="K191" s="34">
        <v>58</v>
      </c>
      <c r="L191" s="35">
        <v>43</v>
      </c>
      <c r="M191" s="36">
        <v>100</v>
      </c>
      <c r="N191" s="93">
        <v>45</v>
      </c>
      <c r="O191" s="35">
        <v>14</v>
      </c>
      <c r="P191" s="35">
        <v>52</v>
      </c>
      <c r="Q191" s="35">
        <v>30</v>
      </c>
      <c r="R191" s="35">
        <v>84</v>
      </c>
      <c r="S191" s="35">
        <v>46</v>
      </c>
      <c r="T191" s="35">
        <v>130</v>
      </c>
      <c r="U191" s="35">
        <v>210</v>
      </c>
      <c r="V191" s="35">
        <v>45</v>
      </c>
      <c r="W191" s="35">
        <v>61</v>
      </c>
      <c r="X191" s="35">
        <v>64</v>
      </c>
      <c r="Y191" s="36" t="s">
        <v>54</v>
      </c>
      <c r="Z191" s="33">
        <v>1100</v>
      </c>
      <c r="AA191" s="33">
        <v>22</v>
      </c>
      <c r="AB191" s="17" t="s">
        <v>213</v>
      </c>
      <c r="AC191" s="32" t="s">
        <v>215</v>
      </c>
      <c r="AD191" s="32" t="s">
        <v>213</v>
      </c>
    </row>
    <row r="192" spans="1:30" ht="34.700000000000003" customHeight="1">
      <c r="A192" s="31"/>
      <c r="B192" s="102"/>
      <c r="C192" s="41"/>
      <c r="D192" s="32" t="s">
        <v>308</v>
      </c>
      <c r="E192" s="34" t="s">
        <v>213</v>
      </c>
      <c r="F192" s="35" t="s">
        <v>213</v>
      </c>
      <c r="G192" s="92" t="s">
        <v>213</v>
      </c>
      <c r="H192" s="34" t="s">
        <v>213</v>
      </c>
      <c r="I192" s="35" t="s">
        <v>213</v>
      </c>
      <c r="J192" s="36" t="s">
        <v>213</v>
      </c>
      <c r="K192" s="34" t="s">
        <v>213</v>
      </c>
      <c r="L192" s="35" t="s">
        <v>213</v>
      </c>
      <c r="M192" s="36" t="s">
        <v>213</v>
      </c>
      <c r="N192" s="93" t="s">
        <v>213</v>
      </c>
      <c r="O192" s="35" t="s">
        <v>213</v>
      </c>
      <c r="P192" s="35" t="s">
        <v>213</v>
      </c>
      <c r="Q192" s="35" t="s">
        <v>213</v>
      </c>
      <c r="R192" s="35" t="s">
        <v>213</v>
      </c>
      <c r="S192" s="35" t="s">
        <v>213</v>
      </c>
      <c r="T192" s="35" t="s">
        <v>213</v>
      </c>
      <c r="U192" s="35" t="s">
        <v>213</v>
      </c>
      <c r="V192" s="35" t="s">
        <v>213</v>
      </c>
      <c r="W192" s="35" t="s">
        <v>213</v>
      </c>
      <c r="X192" s="35" t="s">
        <v>213</v>
      </c>
      <c r="Y192" s="36" t="s">
        <v>213</v>
      </c>
      <c r="Z192" s="33" t="s">
        <v>213</v>
      </c>
      <c r="AA192" s="33" t="s">
        <v>213</v>
      </c>
      <c r="AB192" s="17" t="s">
        <v>213</v>
      </c>
      <c r="AC192" s="32" t="s">
        <v>214</v>
      </c>
      <c r="AD192" s="32" t="s">
        <v>213</v>
      </c>
    </row>
    <row r="193" spans="1:30" ht="34.700000000000003" customHeight="1">
      <c r="A193" s="31"/>
      <c r="B193" s="102"/>
      <c r="C193" s="41"/>
      <c r="D193" s="32" t="s">
        <v>308</v>
      </c>
      <c r="E193" s="34" t="s">
        <v>213</v>
      </c>
      <c r="F193" s="35" t="s">
        <v>213</v>
      </c>
      <c r="G193" s="92" t="s">
        <v>213</v>
      </c>
      <c r="H193" s="34" t="s">
        <v>213</v>
      </c>
      <c r="I193" s="35" t="s">
        <v>213</v>
      </c>
      <c r="J193" s="36" t="s">
        <v>213</v>
      </c>
      <c r="K193" s="34" t="s">
        <v>213</v>
      </c>
      <c r="L193" s="35" t="s">
        <v>213</v>
      </c>
      <c r="M193" s="36" t="s">
        <v>213</v>
      </c>
      <c r="N193" s="93" t="s">
        <v>213</v>
      </c>
      <c r="O193" s="35" t="s">
        <v>213</v>
      </c>
      <c r="P193" s="35" t="s">
        <v>213</v>
      </c>
      <c r="Q193" s="35" t="s">
        <v>213</v>
      </c>
      <c r="R193" s="35" t="s">
        <v>213</v>
      </c>
      <c r="S193" s="35" t="s">
        <v>213</v>
      </c>
      <c r="T193" s="35" t="s">
        <v>213</v>
      </c>
      <c r="U193" s="35" t="s">
        <v>213</v>
      </c>
      <c r="V193" s="35" t="s">
        <v>213</v>
      </c>
      <c r="W193" s="35" t="s">
        <v>213</v>
      </c>
      <c r="X193" s="35" t="s">
        <v>213</v>
      </c>
      <c r="Y193" s="36" t="s">
        <v>213</v>
      </c>
      <c r="Z193" s="33" t="s">
        <v>213</v>
      </c>
      <c r="AA193" s="33" t="s">
        <v>213</v>
      </c>
      <c r="AB193" s="17" t="s">
        <v>213</v>
      </c>
      <c r="AC193" s="32" t="s">
        <v>216</v>
      </c>
      <c r="AD193" s="32" t="s">
        <v>213</v>
      </c>
    </row>
    <row r="194" spans="1:30" ht="34.700000000000003" customHeight="1">
      <c r="A194" s="31"/>
      <c r="B194" s="102"/>
      <c r="C194" s="41"/>
      <c r="D194" s="32" t="s">
        <v>308</v>
      </c>
      <c r="E194" s="34" t="s">
        <v>213</v>
      </c>
      <c r="F194" s="35" t="s">
        <v>213</v>
      </c>
      <c r="G194" s="92" t="s">
        <v>213</v>
      </c>
      <c r="H194" s="34" t="s">
        <v>213</v>
      </c>
      <c r="I194" s="35" t="s">
        <v>213</v>
      </c>
      <c r="J194" s="36" t="s">
        <v>213</v>
      </c>
      <c r="K194" s="34" t="s">
        <v>213</v>
      </c>
      <c r="L194" s="35" t="s">
        <v>213</v>
      </c>
      <c r="M194" s="36" t="s">
        <v>213</v>
      </c>
      <c r="N194" s="93" t="s">
        <v>213</v>
      </c>
      <c r="O194" s="35" t="s">
        <v>213</v>
      </c>
      <c r="P194" s="35" t="s">
        <v>213</v>
      </c>
      <c r="Q194" s="35" t="s">
        <v>213</v>
      </c>
      <c r="R194" s="35" t="s">
        <v>213</v>
      </c>
      <c r="S194" s="35" t="s">
        <v>213</v>
      </c>
      <c r="T194" s="35" t="s">
        <v>213</v>
      </c>
      <c r="U194" s="35" t="s">
        <v>213</v>
      </c>
      <c r="V194" s="35" t="s">
        <v>213</v>
      </c>
      <c r="W194" s="35" t="s">
        <v>213</v>
      </c>
      <c r="X194" s="35" t="s">
        <v>213</v>
      </c>
      <c r="Y194" s="36" t="s">
        <v>213</v>
      </c>
      <c r="Z194" s="33" t="s">
        <v>213</v>
      </c>
      <c r="AA194" s="33" t="s">
        <v>213</v>
      </c>
      <c r="AB194" s="17" t="s">
        <v>213</v>
      </c>
      <c r="AC194" s="32" t="s">
        <v>245</v>
      </c>
      <c r="AD194" s="32" t="s">
        <v>213</v>
      </c>
    </row>
    <row r="195" spans="1:30" ht="34.700000000000003" customHeight="1">
      <c r="A195" s="31"/>
      <c r="B195" s="102"/>
      <c r="C195" s="41"/>
      <c r="D195" s="32" t="s">
        <v>308</v>
      </c>
      <c r="E195" s="34" t="s">
        <v>213</v>
      </c>
      <c r="F195" s="35" t="s">
        <v>213</v>
      </c>
      <c r="G195" s="92" t="s">
        <v>213</v>
      </c>
      <c r="H195" s="34" t="s">
        <v>213</v>
      </c>
      <c r="I195" s="35" t="s">
        <v>213</v>
      </c>
      <c r="J195" s="36" t="s">
        <v>213</v>
      </c>
      <c r="K195" s="34" t="s">
        <v>213</v>
      </c>
      <c r="L195" s="35" t="s">
        <v>213</v>
      </c>
      <c r="M195" s="36" t="s">
        <v>213</v>
      </c>
      <c r="N195" s="93" t="s">
        <v>213</v>
      </c>
      <c r="O195" s="35" t="s">
        <v>213</v>
      </c>
      <c r="P195" s="35" t="s">
        <v>213</v>
      </c>
      <c r="Q195" s="35" t="s">
        <v>213</v>
      </c>
      <c r="R195" s="35" t="s">
        <v>213</v>
      </c>
      <c r="S195" s="35" t="s">
        <v>213</v>
      </c>
      <c r="T195" s="35" t="s">
        <v>213</v>
      </c>
      <c r="U195" s="35" t="s">
        <v>213</v>
      </c>
      <c r="V195" s="35" t="s">
        <v>213</v>
      </c>
      <c r="W195" s="35" t="s">
        <v>213</v>
      </c>
      <c r="X195" s="35" t="s">
        <v>213</v>
      </c>
      <c r="Y195" s="36" t="s">
        <v>213</v>
      </c>
      <c r="Z195" s="33" t="s">
        <v>213</v>
      </c>
      <c r="AA195" s="33" t="s">
        <v>213</v>
      </c>
      <c r="AB195" s="17" t="s">
        <v>213</v>
      </c>
      <c r="AC195" s="32" t="s">
        <v>246</v>
      </c>
      <c r="AD195" s="32" t="s">
        <v>213</v>
      </c>
    </row>
    <row r="196" spans="1:30" ht="34.700000000000003" customHeight="1">
      <c r="A196" s="31" t="s">
        <v>57</v>
      </c>
      <c r="B196" s="102" t="s">
        <v>309</v>
      </c>
      <c r="C196" s="41"/>
      <c r="D196" s="32" t="s">
        <v>310</v>
      </c>
      <c r="E196" s="34">
        <v>50</v>
      </c>
      <c r="F196" s="35">
        <v>86</v>
      </c>
      <c r="G196" s="92">
        <v>66</v>
      </c>
      <c r="H196" s="34">
        <v>13</v>
      </c>
      <c r="I196" s="35">
        <v>15</v>
      </c>
      <c r="J196" s="36">
        <v>28</v>
      </c>
      <c r="K196" s="34">
        <v>58</v>
      </c>
      <c r="L196" s="35">
        <v>42</v>
      </c>
      <c r="M196" s="36">
        <v>100</v>
      </c>
      <c r="N196" s="93">
        <v>45</v>
      </c>
      <c r="O196" s="35">
        <v>15</v>
      </c>
      <c r="P196" s="35">
        <v>55</v>
      </c>
      <c r="Q196" s="35">
        <v>31</v>
      </c>
      <c r="R196" s="35">
        <v>68</v>
      </c>
      <c r="S196" s="35">
        <v>49</v>
      </c>
      <c r="T196" s="35">
        <v>120</v>
      </c>
      <c r="U196" s="35">
        <v>210</v>
      </c>
      <c r="V196" s="35">
        <v>47</v>
      </c>
      <c r="W196" s="35">
        <v>61</v>
      </c>
      <c r="X196" s="35">
        <v>60</v>
      </c>
      <c r="Y196" s="36" t="s">
        <v>54</v>
      </c>
      <c r="Z196" s="33">
        <v>1100</v>
      </c>
      <c r="AA196" s="33">
        <v>25</v>
      </c>
      <c r="AB196" s="129">
        <v>44985</v>
      </c>
      <c r="AC196" s="32" t="s">
        <v>213</v>
      </c>
      <c r="AD196" s="32" t="s">
        <v>213</v>
      </c>
    </row>
    <row r="197" spans="1:30" ht="34.700000000000003" customHeight="1">
      <c r="A197" s="31"/>
      <c r="B197" s="102"/>
      <c r="C197" s="41"/>
      <c r="D197" s="32" t="s">
        <v>311</v>
      </c>
      <c r="E197" s="34">
        <v>50</v>
      </c>
      <c r="F197" s="35">
        <v>86</v>
      </c>
      <c r="G197" s="92">
        <v>66</v>
      </c>
      <c r="H197" s="34">
        <v>13</v>
      </c>
      <c r="I197" s="35">
        <v>15</v>
      </c>
      <c r="J197" s="36">
        <v>28</v>
      </c>
      <c r="K197" s="34">
        <v>58</v>
      </c>
      <c r="L197" s="35">
        <v>42</v>
      </c>
      <c r="M197" s="36">
        <v>100</v>
      </c>
      <c r="N197" s="93">
        <v>45</v>
      </c>
      <c r="O197" s="35">
        <v>15</v>
      </c>
      <c r="P197" s="35">
        <v>55</v>
      </c>
      <c r="Q197" s="35">
        <v>31</v>
      </c>
      <c r="R197" s="35">
        <v>68</v>
      </c>
      <c r="S197" s="35">
        <v>49</v>
      </c>
      <c r="T197" s="35">
        <v>120</v>
      </c>
      <c r="U197" s="35">
        <v>210</v>
      </c>
      <c r="V197" s="35">
        <v>47</v>
      </c>
      <c r="W197" s="35">
        <v>61</v>
      </c>
      <c r="X197" s="35">
        <v>60</v>
      </c>
      <c r="Y197" s="36" t="s">
        <v>54</v>
      </c>
      <c r="Z197" s="33">
        <v>1100</v>
      </c>
      <c r="AA197" s="33">
        <v>25</v>
      </c>
      <c r="AB197" s="17" t="s">
        <v>213</v>
      </c>
      <c r="AC197" s="32" t="s">
        <v>215</v>
      </c>
      <c r="AD197" s="32" t="s">
        <v>213</v>
      </c>
    </row>
    <row r="198" spans="1:30" ht="34.700000000000003" customHeight="1">
      <c r="A198" s="31"/>
      <c r="B198" s="102"/>
      <c r="C198" s="41"/>
      <c r="D198" s="32" t="s">
        <v>311</v>
      </c>
      <c r="E198" s="34" t="s">
        <v>213</v>
      </c>
      <c r="F198" s="35" t="s">
        <v>213</v>
      </c>
      <c r="G198" s="92" t="s">
        <v>213</v>
      </c>
      <c r="H198" s="34" t="s">
        <v>213</v>
      </c>
      <c r="I198" s="35" t="s">
        <v>213</v>
      </c>
      <c r="J198" s="36" t="s">
        <v>213</v>
      </c>
      <c r="K198" s="34" t="s">
        <v>213</v>
      </c>
      <c r="L198" s="35" t="s">
        <v>213</v>
      </c>
      <c r="M198" s="36" t="s">
        <v>213</v>
      </c>
      <c r="N198" s="93" t="s">
        <v>213</v>
      </c>
      <c r="O198" s="35" t="s">
        <v>213</v>
      </c>
      <c r="P198" s="35" t="s">
        <v>213</v>
      </c>
      <c r="Q198" s="35" t="s">
        <v>213</v>
      </c>
      <c r="R198" s="35" t="s">
        <v>213</v>
      </c>
      <c r="S198" s="35" t="s">
        <v>213</v>
      </c>
      <c r="T198" s="35" t="s">
        <v>213</v>
      </c>
      <c r="U198" s="35" t="s">
        <v>213</v>
      </c>
      <c r="V198" s="35" t="s">
        <v>213</v>
      </c>
      <c r="W198" s="35" t="s">
        <v>213</v>
      </c>
      <c r="X198" s="35" t="s">
        <v>213</v>
      </c>
      <c r="Y198" s="36" t="s">
        <v>213</v>
      </c>
      <c r="Z198" s="33" t="s">
        <v>213</v>
      </c>
      <c r="AA198" s="33" t="s">
        <v>213</v>
      </c>
      <c r="AB198" s="17" t="s">
        <v>213</v>
      </c>
      <c r="AC198" s="32" t="s">
        <v>214</v>
      </c>
      <c r="AD198" s="32" t="s">
        <v>213</v>
      </c>
    </row>
    <row r="199" spans="1:30" ht="34.700000000000003" customHeight="1">
      <c r="A199" s="31"/>
      <c r="B199" s="102"/>
      <c r="C199" s="41"/>
      <c r="D199" s="32" t="s">
        <v>311</v>
      </c>
      <c r="E199" s="34" t="s">
        <v>213</v>
      </c>
      <c r="F199" s="35" t="s">
        <v>213</v>
      </c>
      <c r="G199" s="92" t="s">
        <v>213</v>
      </c>
      <c r="H199" s="34" t="s">
        <v>213</v>
      </c>
      <c r="I199" s="35" t="s">
        <v>213</v>
      </c>
      <c r="J199" s="36" t="s">
        <v>213</v>
      </c>
      <c r="K199" s="34" t="s">
        <v>213</v>
      </c>
      <c r="L199" s="35" t="s">
        <v>213</v>
      </c>
      <c r="M199" s="36" t="s">
        <v>213</v>
      </c>
      <c r="N199" s="93" t="s">
        <v>213</v>
      </c>
      <c r="O199" s="35" t="s">
        <v>213</v>
      </c>
      <c r="P199" s="35" t="s">
        <v>213</v>
      </c>
      <c r="Q199" s="35" t="s">
        <v>213</v>
      </c>
      <c r="R199" s="35" t="s">
        <v>213</v>
      </c>
      <c r="S199" s="35" t="s">
        <v>213</v>
      </c>
      <c r="T199" s="35" t="s">
        <v>213</v>
      </c>
      <c r="U199" s="35" t="s">
        <v>213</v>
      </c>
      <c r="V199" s="35" t="s">
        <v>213</v>
      </c>
      <c r="W199" s="35" t="s">
        <v>213</v>
      </c>
      <c r="X199" s="35" t="s">
        <v>213</v>
      </c>
      <c r="Y199" s="36" t="s">
        <v>213</v>
      </c>
      <c r="Z199" s="33" t="s">
        <v>213</v>
      </c>
      <c r="AA199" s="33" t="s">
        <v>213</v>
      </c>
      <c r="AB199" s="17" t="s">
        <v>213</v>
      </c>
      <c r="AC199" s="32" t="s">
        <v>216</v>
      </c>
      <c r="AD199" s="32" t="s">
        <v>213</v>
      </c>
    </row>
    <row r="200" spans="1:30" ht="34.700000000000003" customHeight="1">
      <c r="A200" s="31"/>
      <c r="B200" s="102"/>
      <c r="C200" s="41"/>
      <c r="D200" s="32" t="s">
        <v>311</v>
      </c>
      <c r="E200" s="34" t="s">
        <v>213</v>
      </c>
      <c r="F200" s="35" t="s">
        <v>213</v>
      </c>
      <c r="G200" s="92" t="s">
        <v>213</v>
      </c>
      <c r="H200" s="34" t="s">
        <v>213</v>
      </c>
      <c r="I200" s="35" t="s">
        <v>213</v>
      </c>
      <c r="J200" s="36" t="s">
        <v>213</v>
      </c>
      <c r="K200" s="34" t="s">
        <v>213</v>
      </c>
      <c r="L200" s="35" t="s">
        <v>213</v>
      </c>
      <c r="M200" s="36" t="s">
        <v>213</v>
      </c>
      <c r="N200" s="93" t="s">
        <v>213</v>
      </c>
      <c r="O200" s="35" t="s">
        <v>213</v>
      </c>
      <c r="P200" s="35" t="s">
        <v>213</v>
      </c>
      <c r="Q200" s="35" t="s">
        <v>213</v>
      </c>
      <c r="R200" s="35" t="s">
        <v>213</v>
      </c>
      <c r="S200" s="35" t="s">
        <v>213</v>
      </c>
      <c r="T200" s="35" t="s">
        <v>213</v>
      </c>
      <c r="U200" s="35" t="s">
        <v>213</v>
      </c>
      <c r="V200" s="35" t="s">
        <v>213</v>
      </c>
      <c r="W200" s="35" t="s">
        <v>213</v>
      </c>
      <c r="X200" s="35" t="s">
        <v>213</v>
      </c>
      <c r="Y200" s="36" t="s">
        <v>213</v>
      </c>
      <c r="Z200" s="33" t="s">
        <v>213</v>
      </c>
      <c r="AA200" s="33" t="s">
        <v>213</v>
      </c>
      <c r="AB200" s="17" t="s">
        <v>213</v>
      </c>
      <c r="AC200" s="32" t="s">
        <v>245</v>
      </c>
      <c r="AD200" s="32" t="s">
        <v>213</v>
      </c>
    </row>
    <row r="201" spans="1:30" ht="34.700000000000003" customHeight="1">
      <c r="A201" s="31"/>
      <c r="B201" s="102"/>
      <c r="C201" s="41"/>
      <c r="D201" s="32" t="s">
        <v>311</v>
      </c>
      <c r="E201" s="34" t="s">
        <v>213</v>
      </c>
      <c r="F201" s="35" t="s">
        <v>213</v>
      </c>
      <c r="G201" s="92" t="s">
        <v>213</v>
      </c>
      <c r="H201" s="34" t="s">
        <v>213</v>
      </c>
      <c r="I201" s="35" t="s">
        <v>213</v>
      </c>
      <c r="J201" s="36" t="s">
        <v>213</v>
      </c>
      <c r="K201" s="34" t="s">
        <v>213</v>
      </c>
      <c r="L201" s="35" t="s">
        <v>213</v>
      </c>
      <c r="M201" s="36" t="s">
        <v>213</v>
      </c>
      <c r="N201" s="93" t="s">
        <v>213</v>
      </c>
      <c r="O201" s="35" t="s">
        <v>213</v>
      </c>
      <c r="P201" s="35" t="s">
        <v>213</v>
      </c>
      <c r="Q201" s="35" t="s">
        <v>213</v>
      </c>
      <c r="R201" s="35" t="s">
        <v>213</v>
      </c>
      <c r="S201" s="35" t="s">
        <v>213</v>
      </c>
      <c r="T201" s="35" t="s">
        <v>213</v>
      </c>
      <c r="U201" s="35" t="s">
        <v>213</v>
      </c>
      <c r="V201" s="35" t="s">
        <v>213</v>
      </c>
      <c r="W201" s="35" t="s">
        <v>213</v>
      </c>
      <c r="X201" s="35" t="s">
        <v>213</v>
      </c>
      <c r="Y201" s="36" t="s">
        <v>213</v>
      </c>
      <c r="Z201" s="33" t="s">
        <v>213</v>
      </c>
      <c r="AA201" s="33" t="s">
        <v>213</v>
      </c>
      <c r="AB201" s="17" t="s">
        <v>213</v>
      </c>
      <c r="AC201" s="32" t="s">
        <v>246</v>
      </c>
      <c r="AD201" s="32" t="s">
        <v>213</v>
      </c>
    </row>
    <row r="202" spans="1:30" ht="34.700000000000003" customHeight="1">
      <c r="A202" s="31" t="s">
        <v>57</v>
      </c>
      <c r="B202" s="102" t="s">
        <v>312</v>
      </c>
      <c r="C202" s="41"/>
      <c r="D202" s="32" t="s">
        <v>313</v>
      </c>
      <c r="E202" s="34">
        <v>50</v>
      </c>
      <c r="F202" s="35">
        <v>83</v>
      </c>
      <c r="G202" s="92">
        <v>62</v>
      </c>
      <c r="H202" s="34">
        <v>14</v>
      </c>
      <c r="I202" s="35">
        <v>14</v>
      </c>
      <c r="J202" s="36">
        <v>28</v>
      </c>
      <c r="K202" s="34">
        <v>56</v>
      </c>
      <c r="L202" s="35">
        <v>39</v>
      </c>
      <c r="M202" s="36">
        <v>95</v>
      </c>
      <c r="N202" s="93">
        <v>45</v>
      </c>
      <c r="O202" s="35">
        <v>14</v>
      </c>
      <c r="P202" s="35">
        <v>53</v>
      </c>
      <c r="Q202" s="35">
        <v>31</v>
      </c>
      <c r="R202" s="35">
        <v>71</v>
      </c>
      <c r="S202" s="35">
        <v>47</v>
      </c>
      <c r="T202" s="35">
        <v>120</v>
      </c>
      <c r="U202" s="35">
        <v>200</v>
      </c>
      <c r="V202" s="35">
        <v>45</v>
      </c>
      <c r="W202" s="35">
        <v>58</v>
      </c>
      <c r="X202" s="35">
        <v>60</v>
      </c>
      <c r="Y202" s="36" t="s">
        <v>54</v>
      </c>
      <c r="Z202" s="33">
        <v>1100</v>
      </c>
      <c r="AA202" s="33">
        <v>22</v>
      </c>
      <c r="AB202" s="129">
        <v>44985</v>
      </c>
      <c r="AC202" s="32" t="s">
        <v>213</v>
      </c>
      <c r="AD202" s="32" t="s">
        <v>213</v>
      </c>
    </row>
    <row r="203" spans="1:30" ht="34.700000000000003" customHeight="1">
      <c r="A203" s="31"/>
      <c r="B203" s="102"/>
      <c r="C203" s="41"/>
      <c r="D203" s="32" t="s">
        <v>314</v>
      </c>
      <c r="E203" s="34">
        <v>50</v>
      </c>
      <c r="F203" s="35">
        <v>83</v>
      </c>
      <c r="G203" s="92">
        <v>62</v>
      </c>
      <c r="H203" s="34">
        <v>14</v>
      </c>
      <c r="I203" s="35">
        <v>14</v>
      </c>
      <c r="J203" s="36">
        <v>28</v>
      </c>
      <c r="K203" s="34">
        <v>56</v>
      </c>
      <c r="L203" s="35">
        <v>39</v>
      </c>
      <c r="M203" s="36">
        <v>95</v>
      </c>
      <c r="N203" s="93">
        <v>45</v>
      </c>
      <c r="O203" s="35">
        <v>14</v>
      </c>
      <c r="P203" s="35">
        <v>53</v>
      </c>
      <c r="Q203" s="35">
        <v>31</v>
      </c>
      <c r="R203" s="35">
        <v>71</v>
      </c>
      <c r="S203" s="35">
        <v>47</v>
      </c>
      <c r="T203" s="35">
        <v>120</v>
      </c>
      <c r="U203" s="35">
        <v>200</v>
      </c>
      <c r="V203" s="35">
        <v>45</v>
      </c>
      <c r="W203" s="35">
        <v>58</v>
      </c>
      <c r="X203" s="35">
        <v>60</v>
      </c>
      <c r="Y203" s="36" t="s">
        <v>54</v>
      </c>
      <c r="Z203" s="33">
        <v>1100</v>
      </c>
      <c r="AA203" s="33">
        <v>22</v>
      </c>
      <c r="AB203" s="17" t="s">
        <v>213</v>
      </c>
      <c r="AC203" s="32" t="s">
        <v>215</v>
      </c>
      <c r="AD203" s="32" t="s">
        <v>213</v>
      </c>
    </row>
    <row r="204" spans="1:30" ht="34.700000000000003" customHeight="1">
      <c r="A204" s="31"/>
      <c r="B204" s="102"/>
      <c r="C204" s="41"/>
      <c r="D204" s="32" t="s">
        <v>314</v>
      </c>
      <c r="E204" s="34" t="s">
        <v>213</v>
      </c>
      <c r="F204" s="35" t="s">
        <v>213</v>
      </c>
      <c r="G204" s="92" t="s">
        <v>213</v>
      </c>
      <c r="H204" s="34" t="s">
        <v>213</v>
      </c>
      <c r="I204" s="35" t="s">
        <v>213</v>
      </c>
      <c r="J204" s="36" t="s">
        <v>213</v>
      </c>
      <c r="K204" s="34" t="s">
        <v>213</v>
      </c>
      <c r="L204" s="35" t="s">
        <v>213</v>
      </c>
      <c r="M204" s="36" t="s">
        <v>213</v>
      </c>
      <c r="N204" s="93" t="s">
        <v>213</v>
      </c>
      <c r="O204" s="35" t="s">
        <v>213</v>
      </c>
      <c r="P204" s="35" t="s">
        <v>213</v>
      </c>
      <c r="Q204" s="35" t="s">
        <v>213</v>
      </c>
      <c r="R204" s="35" t="s">
        <v>213</v>
      </c>
      <c r="S204" s="35" t="s">
        <v>213</v>
      </c>
      <c r="T204" s="35" t="s">
        <v>213</v>
      </c>
      <c r="U204" s="35" t="s">
        <v>213</v>
      </c>
      <c r="V204" s="35" t="s">
        <v>213</v>
      </c>
      <c r="W204" s="35" t="s">
        <v>213</v>
      </c>
      <c r="X204" s="35" t="s">
        <v>213</v>
      </c>
      <c r="Y204" s="36" t="s">
        <v>213</v>
      </c>
      <c r="Z204" s="33" t="s">
        <v>213</v>
      </c>
      <c r="AA204" s="33" t="s">
        <v>213</v>
      </c>
      <c r="AB204" s="17" t="s">
        <v>213</v>
      </c>
      <c r="AC204" s="32" t="s">
        <v>214</v>
      </c>
      <c r="AD204" s="32" t="s">
        <v>213</v>
      </c>
    </row>
    <row r="205" spans="1:30" ht="34.700000000000003" customHeight="1">
      <c r="A205" s="31"/>
      <c r="B205" s="102"/>
      <c r="C205" s="41"/>
      <c r="D205" s="32" t="s">
        <v>314</v>
      </c>
      <c r="E205" s="34" t="s">
        <v>213</v>
      </c>
      <c r="F205" s="35" t="s">
        <v>213</v>
      </c>
      <c r="G205" s="92" t="s">
        <v>213</v>
      </c>
      <c r="H205" s="34" t="s">
        <v>213</v>
      </c>
      <c r="I205" s="35" t="s">
        <v>213</v>
      </c>
      <c r="J205" s="36" t="s">
        <v>213</v>
      </c>
      <c r="K205" s="34" t="s">
        <v>213</v>
      </c>
      <c r="L205" s="35" t="s">
        <v>213</v>
      </c>
      <c r="M205" s="36" t="s">
        <v>213</v>
      </c>
      <c r="N205" s="93" t="s">
        <v>213</v>
      </c>
      <c r="O205" s="35" t="s">
        <v>213</v>
      </c>
      <c r="P205" s="35" t="s">
        <v>213</v>
      </c>
      <c r="Q205" s="35" t="s">
        <v>213</v>
      </c>
      <c r="R205" s="35" t="s">
        <v>213</v>
      </c>
      <c r="S205" s="35" t="s">
        <v>213</v>
      </c>
      <c r="T205" s="35" t="s">
        <v>213</v>
      </c>
      <c r="U205" s="35" t="s">
        <v>213</v>
      </c>
      <c r="V205" s="35" t="s">
        <v>213</v>
      </c>
      <c r="W205" s="35" t="s">
        <v>213</v>
      </c>
      <c r="X205" s="35" t="s">
        <v>213</v>
      </c>
      <c r="Y205" s="36" t="s">
        <v>213</v>
      </c>
      <c r="Z205" s="33" t="s">
        <v>213</v>
      </c>
      <c r="AA205" s="33" t="s">
        <v>213</v>
      </c>
      <c r="AB205" s="17" t="s">
        <v>213</v>
      </c>
      <c r="AC205" s="32" t="s">
        <v>216</v>
      </c>
      <c r="AD205" s="32" t="s">
        <v>213</v>
      </c>
    </row>
    <row r="206" spans="1:30" ht="34.700000000000003" customHeight="1">
      <c r="A206" s="31"/>
      <c r="B206" s="102"/>
      <c r="C206" s="41"/>
      <c r="D206" s="32" t="s">
        <v>314</v>
      </c>
      <c r="E206" s="34" t="s">
        <v>213</v>
      </c>
      <c r="F206" s="35" t="s">
        <v>213</v>
      </c>
      <c r="G206" s="92" t="s">
        <v>213</v>
      </c>
      <c r="H206" s="34" t="s">
        <v>213</v>
      </c>
      <c r="I206" s="35" t="s">
        <v>213</v>
      </c>
      <c r="J206" s="36" t="s">
        <v>213</v>
      </c>
      <c r="K206" s="34" t="s">
        <v>213</v>
      </c>
      <c r="L206" s="35" t="s">
        <v>213</v>
      </c>
      <c r="M206" s="36" t="s">
        <v>213</v>
      </c>
      <c r="N206" s="93" t="s">
        <v>213</v>
      </c>
      <c r="O206" s="35" t="s">
        <v>213</v>
      </c>
      <c r="P206" s="35" t="s">
        <v>213</v>
      </c>
      <c r="Q206" s="35" t="s">
        <v>213</v>
      </c>
      <c r="R206" s="35" t="s">
        <v>213</v>
      </c>
      <c r="S206" s="35" t="s">
        <v>213</v>
      </c>
      <c r="T206" s="35" t="s">
        <v>213</v>
      </c>
      <c r="U206" s="35" t="s">
        <v>213</v>
      </c>
      <c r="V206" s="35" t="s">
        <v>213</v>
      </c>
      <c r="W206" s="35" t="s">
        <v>213</v>
      </c>
      <c r="X206" s="35" t="s">
        <v>213</v>
      </c>
      <c r="Y206" s="36" t="s">
        <v>213</v>
      </c>
      <c r="Z206" s="33" t="s">
        <v>213</v>
      </c>
      <c r="AA206" s="33" t="s">
        <v>213</v>
      </c>
      <c r="AB206" s="17" t="s">
        <v>213</v>
      </c>
      <c r="AC206" s="32" t="s">
        <v>245</v>
      </c>
      <c r="AD206" s="32" t="s">
        <v>213</v>
      </c>
    </row>
    <row r="207" spans="1:30" ht="34.700000000000003" customHeight="1">
      <c r="A207" s="31"/>
      <c r="B207" s="102"/>
      <c r="C207" s="41"/>
      <c r="D207" s="32" t="s">
        <v>314</v>
      </c>
      <c r="E207" s="34" t="s">
        <v>213</v>
      </c>
      <c r="F207" s="35" t="s">
        <v>213</v>
      </c>
      <c r="G207" s="92" t="s">
        <v>213</v>
      </c>
      <c r="H207" s="34" t="s">
        <v>213</v>
      </c>
      <c r="I207" s="35" t="s">
        <v>213</v>
      </c>
      <c r="J207" s="36" t="s">
        <v>213</v>
      </c>
      <c r="K207" s="34" t="s">
        <v>213</v>
      </c>
      <c r="L207" s="35" t="s">
        <v>213</v>
      </c>
      <c r="M207" s="36" t="s">
        <v>213</v>
      </c>
      <c r="N207" s="93" t="s">
        <v>213</v>
      </c>
      <c r="O207" s="35" t="s">
        <v>213</v>
      </c>
      <c r="P207" s="35" t="s">
        <v>213</v>
      </c>
      <c r="Q207" s="35" t="s">
        <v>213</v>
      </c>
      <c r="R207" s="35" t="s">
        <v>213</v>
      </c>
      <c r="S207" s="35" t="s">
        <v>213</v>
      </c>
      <c r="T207" s="35" t="s">
        <v>213</v>
      </c>
      <c r="U207" s="35" t="s">
        <v>213</v>
      </c>
      <c r="V207" s="35" t="s">
        <v>213</v>
      </c>
      <c r="W207" s="35" t="s">
        <v>213</v>
      </c>
      <c r="X207" s="35" t="s">
        <v>213</v>
      </c>
      <c r="Y207" s="36" t="s">
        <v>213</v>
      </c>
      <c r="Z207" s="33" t="s">
        <v>213</v>
      </c>
      <c r="AA207" s="33" t="s">
        <v>213</v>
      </c>
      <c r="AB207" s="17" t="s">
        <v>213</v>
      </c>
      <c r="AC207" s="32" t="s">
        <v>246</v>
      </c>
      <c r="AD207" s="32" t="s">
        <v>213</v>
      </c>
    </row>
    <row r="208" spans="1:30" ht="34.700000000000003" customHeight="1">
      <c r="A208" s="31" t="s">
        <v>58</v>
      </c>
      <c r="B208" s="102" t="s">
        <v>315</v>
      </c>
      <c r="C208" s="41"/>
      <c r="D208" s="32" t="s">
        <v>316</v>
      </c>
      <c r="E208" s="34">
        <v>52</v>
      </c>
      <c r="F208" s="35">
        <v>78</v>
      </c>
      <c r="G208" s="92">
        <v>42</v>
      </c>
      <c r="H208" s="34">
        <v>24</v>
      </c>
      <c r="I208" s="35">
        <v>18</v>
      </c>
      <c r="J208" s="36">
        <v>42</v>
      </c>
      <c r="K208" s="34">
        <v>58</v>
      </c>
      <c r="L208" s="35">
        <v>31</v>
      </c>
      <c r="M208" s="36">
        <v>89</v>
      </c>
      <c r="N208" s="93">
        <v>47</v>
      </c>
      <c r="O208" s="35">
        <v>16</v>
      </c>
      <c r="P208" s="35">
        <v>62</v>
      </c>
      <c r="Q208" s="35">
        <v>33</v>
      </c>
      <c r="R208" s="35">
        <v>110</v>
      </c>
      <c r="S208" s="35">
        <v>52</v>
      </c>
      <c r="T208" s="35">
        <v>110</v>
      </c>
      <c r="U208" s="35">
        <v>250</v>
      </c>
      <c r="V208" s="35">
        <v>71</v>
      </c>
      <c r="W208" s="35">
        <v>53</v>
      </c>
      <c r="X208" s="35">
        <v>58</v>
      </c>
      <c r="Y208" s="36" t="s">
        <v>54</v>
      </c>
      <c r="Z208" s="33">
        <v>1100</v>
      </c>
      <c r="AA208" s="33">
        <v>28</v>
      </c>
      <c r="AB208" s="129">
        <v>44985</v>
      </c>
      <c r="AC208" s="32" t="s">
        <v>213</v>
      </c>
      <c r="AD208" s="32" t="s">
        <v>213</v>
      </c>
    </row>
    <row r="209" spans="1:30" ht="34.700000000000003" customHeight="1">
      <c r="A209" s="31"/>
      <c r="B209" s="102"/>
      <c r="C209" s="41"/>
      <c r="D209" s="32" t="s">
        <v>317</v>
      </c>
      <c r="E209" s="34">
        <v>52</v>
      </c>
      <c r="F209" s="35">
        <v>78</v>
      </c>
      <c r="G209" s="92">
        <v>42</v>
      </c>
      <c r="H209" s="34">
        <v>24</v>
      </c>
      <c r="I209" s="35">
        <v>18</v>
      </c>
      <c r="J209" s="36">
        <v>42</v>
      </c>
      <c r="K209" s="34">
        <v>58</v>
      </c>
      <c r="L209" s="35">
        <v>31</v>
      </c>
      <c r="M209" s="36">
        <v>89</v>
      </c>
      <c r="N209" s="93">
        <v>47</v>
      </c>
      <c r="O209" s="35">
        <v>16</v>
      </c>
      <c r="P209" s="35">
        <v>62</v>
      </c>
      <c r="Q209" s="35">
        <v>33</v>
      </c>
      <c r="R209" s="35">
        <v>110</v>
      </c>
      <c r="S209" s="35">
        <v>52</v>
      </c>
      <c r="T209" s="35">
        <v>110</v>
      </c>
      <c r="U209" s="35">
        <v>250</v>
      </c>
      <c r="V209" s="35">
        <v>71</v>
      </c>
      <c r="W209" s="35">
        <v>53</v>
      </c>
      <c r="X209" s="35">
        <v>58</v>
      </c>
      <c r="Y209" s="36" t="s">
        <v>54</v>
      </c>
      <c r="Z209" s="33">
        <v>1100</v>
      </c>
      <c r="AA209" s="33">
        <v>28</v>
      </c>
      <c r="AB209" s="17" t="s">
        <v>213</v>
      </c>
      <c r="AC209" s="32" t="s">
        <v>215</v>
      </c>
      <c r="AD209" s="32" t="s">
        <v>213</v>
      </c>
    </row>
    <row r="210" spans="1:30" ht="34.700000000000003" customHeight="1">
      <c r="A210" s="31"/>
      <c r="B210" s="102"/>
      <c r="C210" s="41"/>
      <c r="D210" s="32" t="s">
        <v>317</v>
      </c>
      <c r="E210" s="34" t="s">
        <v>213</v>
      </c>
      <c r="F210" s="35" t="s">
        <v>213</v>
      </c>
      <c r="G210" s="92" t="s">
        <v>213</v>
      </c>
      <c r="H210" s="34" t="s">
        <v>213</v>
      </c>
      <c r="I210" s="35" t="s">
        <v>213</v>
      </c>
      <c r="J210" s="36" t="s">
        <v>213</v>
      </c>
      <c r="K210" s="34" t="s">
        <v>213</v>
      </c>
      <c r="L210" s="35" t="s">
        <v>213</v>
      </c>
      <c r="M210" s="36" t="s">
        <v>213</v>
      </c>
      <c r="N210" s="93" t="s">
        <v>213</v>
      </c>
      <c r="O210" s="35" t="s">
        <v>213</v>
      </c>
      <c r="P210" s="35" t="s">
        <v>213</v>
      </c>
      <c r="Q210" s="35" t="s">
        <v>213</v>
      </c>
      <c r="R210" s="35" t="s">
        <v>213</v>
      </c>
      <c r="S210" s="35" t="s">
        <v>213</v>
      </c>
      <c r="T210" s="35" t="s">
        <v>213</v>
      </c>
      <c r="U210" s="35" t="s">
        <v>213</v>
      </c>
      <c r="V210" s="35" t="s">
        <v>213</v>
      </c>
      <c r="W210" s="35" t="s">
        <v>213</v>
      </c>
      <c r="X210" s="35" t="s">
        <v>213</v>
      </c>
      <c r="Y210" s="36" t="s">
        <v>213</v>
      </c>
      <c r="Z210" s="33" t="s">
        <v>213</v>
      </c>
      <c r="AA210" s="33" t="s">
        <v>213</v>
      </c>
      <c r="AB210" s="17" t="s">
        <v>213</v>
      </c>
      <c r="AC210" s="32" t="s">
        <v>214</v>
      </c>
      <c r="AD210" s="32" t="s">
        <v>213</v>
      </c>
    </row>
    <row r="211" spans="1:30" ht="34.700000000000003" customHeight="1">
      <c r="A211" s="31"/>
      <c r="B211" s="102"/>
      <c r="C211" s="41"/>
      <c r="D211" s="32" t="s">
        <v>317</v>
      </c>
      <c r="E211" s="34" t="s">
        <v>213</v>
      </c>
      <c r="F211" s="35" t="s">
        <v>213</v>
      </c>
      <c r="G211" s="92" t="s">
        <v>213</v>
      </c>
      <c r="H211" s="34" t="s">
        <v>213</v>
      </c>
      <c r="I211" s="35" t="s">
        <v>213</v>
      </c>
      <c r="J211" s="36" t="s">
        <v>213</v>
      </c>
      <c r="K211" s="34" t="s">
        <v>213</v>
      </c>
      <c r="L211" s="35" t="s">
        <v>213</v>
      </c>
      <c r="M211" s="36" t="s">
        <v>213</v>
      </c>
      <c r="N211" s="93" t="s">
        <v>213</v>
      </c>
      <c r="O211" s="35" t="s">
        <v>213</v>
      </c>
      <c r="P211" s="35" t="s">
        <v>213</v>
      </c>
      <c r="Q211" s="35" t="s">
        <v>213</v>
      </c>
      <c r="R211" s="35" t="s">
        <v>213</v>
      </c>
      <c r="S211" s="35" t="s">
        <v>213</v>
      </c>
      <c r="T211" s="35" t="s">
        <v>213</v>
      </c>
      <c r="U211" s="35" t="s">
        <v>213</v>
      </c>
      <c r="V211" s="35" t="s">
        <v>213</v>
      </c>
      <c r="W211" s="35" t="s">
        <v>213</v>
      </c>
      <c r="X211" s="35" t="s">
        <v>213</v>
      </c>
      <c r="Y211" s="36" t="s">
        <v>213</v>
      </c>
      <c r="Z211" s="33" t="s">
        <v>213</v>
      </c>
      <c r="AA211" s="33" t="s">
        <v>213</v>
      </c>
      <c r="AB211" s="17" t="s">
        <v>213</v>
      </c>
      <c r="AC211" s="32" t="s">
        <v>216</v>
      </c>
      <c r="AD211" s="32" t="s">
        <v>213</v>
      </c>
    </row>
    <row r="212" spans="1:30" ht="34.700000000000003" customHeight="1">
      <c r="A212" s="31"/>
      <c r="B212" s="102"/>
      <c r="C212" s="41"/>
      <c r="D212" s="32" t="s">
        <v>317</v>
      </c>
      <c r="E212" s="34" t="s">
        <v>213</v>
      </c>
      <c r="F212" s="35" t="s">
        <v>213</v>
      </c>
      <c r="G212" s="92" t="s">
        <v>213</v>
      </c>
      <c r="H212" s="34" t="s">
        <v>213</v>
      </c>
      <c r="I212" s="35" t="s">
        <v>213</v>
      </c>
      <c r="J212" s="36" t="s">
        <v>213</v>
      </c>
      <c r="K212" s="34" t="s">
        <v>213</v>
      </c>
      <c r="L212" s="35" t="s">
        <v>213</v>
      </c>
      <c r="M212" s="36" t="s">
        <v>213</v>
      </c>
      <c r="N212" s="93" t="s">
        <v>213</v>
      </c>
      <c r="O212" s="35" t="s">
        <v>213</v>
      </c>
      <c r="P212" s="35" t="s">
        <v>213</v>
      </c>
      <c r="Q212" s="35" t="s">
        <v>213</v>
      </c>
      <c r="R212" s="35" t="s">
        <v>213</v>
      </c>
      <c r="S212" s="35" t="s">
        <v>213</v>
      </c>
      <c r="T212" s="35" t="s">
        <v>213</v>
      </c>
      <c r="U212" s="35" t="s">
        <v>213</v>
      </c>
      <c r="V212" s="35" t="s">
        <v>213</v>
      </c>
      <c r="W212" s="35" t="s">
        <v>213</v>
      </c>
      <c r="X212" s="35" t="s">
        <v>213</v>
      </c>
      <c r="Y212" s="36" t="s">
        <v>213</v>
      </c>
      <c r="Z212" s="33" t="s">
        <v>213</v>
      </c>
      <c r="AA212" s="33" t="s">
        <v>213</v>
      </c>
      <c r="AB212" s="17" t="s">
        <v>213</v>
      </c>
      <c r="AC212" s="32" t="s">
        <v>245</v>
      </c>
      <c r="AD212" s="32" t="s">
        <v>213</v>
      </c>
    </row>
    <row r="213" spans="1:30" ht="34.700000000000003" customHeight="1">
      <c r="A213" s="31"/>
      <c r="B213" s="102"/>
      <c r="C213" s="41"/>
      <c r="D213" s="32" t="s">
        <v>317</v>
      </c>
      <c r="E213" s="34" t="s">
        <v>213</v>
      </c>
      <c r="F213" s="35" t="s">
        <v>213</v>
      </c>
      <c r="G213" s="92" t="s">
        <v>213</v>
      </c>
      <c r="H213" s="34" t="s">
        <v>213</v>
      </c>
      <c r="I213" s="35" t="s">
        <v>213</v>
      </c>
      <c r="J213" s="36" t="s">
        <v>213</v>
      </c>
      <c r="K213" s="34" t="s">
        <v>213</v>
      </c>
      <c r="L213" s="35" t="s">
        <v>213</v>
      </c>
      <c r="M213" s="36" t="s">
        <v>213</v>
      </c>
      <c r="N213" s="93" t="s">
        <v>213</v>
      </c>
      <c r="O213" s="35" t="s">
        <v>213</v>
      </c>
      <c r="P213" s="35" t="s">
        <v>213</v>
      </c>
      <c r="Q213" s="35" t="s">
        <v>213</v>
      </c>
      <c r="R213" s="35" t="s">
        <v>213</v>
      </c>
      <c r="S213" s="35" t="s">
        <v>213</v>
      </c>
      <c r="T213" s="35" t="s">
        <v>213</v>
      </c>
      <c r="U213" s="35" t="s">
        <v>213</v>
      </c>
      <c r="V213" s="35" t="s">
        <v>213</v>
      </c>
      <c r="W213" s="35" t="s">
        <v>213</v>
      </c>
      <c r="X213" s="35" t="s">
        <v>213</v>
      </c>
      <c r="Y213" s="36" t="s">
        <v>213</v>
      </c>
      <c r="Z213" s="33" t="s">
        <v>213</v>
      </c>
      <c r="AA213" s="33" t="s">
        <v>213</v>
      </c>
      <c r="AB213" s="17" t="s">
        <v>213</v>
      </c>
      <c r="AC213" s="32" t="s">
        <v>246</v>
      </c>
      <c r="AD213" s="32" t="s">
        <v>213</v>
      </c>
    </row>
    <row r="214" spans="1:30" ht="34.700000000000003" customHeight="1">
      <c r="A214" s="31" t="s">
        <v>59</v>
      </c>
      <c r="B214" s="102" t="s">
        <v>318</v>
      </c>
      <c r="C214" s="41"/>
      <c r="D214" s="32" t="s">
        <v>319</v>
      </c>
      <c r="E214" s="34">
        <v>56</v>
      </c>
      <c r="F214" s="35">
        <v>98</v>
      </c>
      <c r="G214" s="92">
        <v>73</v>
      </c>
      <c r="H214" s="34">
        <v>20</v>
      </c>
      <c r="I214" s="35">
        <v>7.5</v>
      </c>
      <c r="J214" s="36">
        <v>27</v>
      </c>
      <c r="K214" s="34">
        <v>58</v>
      </c>
      <c r="L214" s="35">
        <v>44</v>
      </c>
      <c r="M214" s="36">
        <v>100</v>
      </c>
      <c r="N214" s="93">
        <v>45</v>
      </c>
      <c r="O214" s="35">
        <v>27</v>
      </c>
      <c r="P214" s="35">
        <v>71</v>
      </c>
      <c r="Q214" s="35">
        <v>25</v>
      </c>
      <c r="R214" s="35">
        <v>63</v>
      </c>
      <c r="S214" s="35">
        <v>71</v>
      </c>
      <c r="T214" s="35">
        <v>94</v>
      </c>
      <c r="U214" s="35">
        <v>140</v>
      </c>
      <c r="V214" s="35">
        <v>66</v>
      </c>
      <c r="W214" s="35">
        <v>75</v>
      </c>
      <c r="X214" s="35">
        <v>51</v>
      </c>
      <c r="Y214" s="36" t="s">
        <v>54</v>
      </c>
      <c r="Z214" s="33">
        <v>1100</v>
      </c>
      <c r="AA214" s="33">
        <v>68</v>
      </c>
      <c r="AB214" s="129">
        <v>44985</v>
      </c>
      <c r="AC214" s="32" t="s">
        <v>213</v>
      </c>
      <c r="AD214" s="32" t="s">
        <v>213</v>
      </c>
    </row>
    <row r="215" spans="1:30" ht="34.700000000000003" customHeight="1">
      <c r="A215" s="31"/>
      <c r="B215" s="102"/>
      <c r="C215" s="41"/>
      <c r="D215" s="32" t="s">
        <v>320</v>
      </c>
      <c r="E215" s="34">
        <v>56</v>
      </c>
      <c r="F215" s="35">
        <v>98</v>
      </c>
      <c r="G215" s="92">
        <v>73</v>
      </c>
      <c r="H215" s="34">
        <v>20</v>
      </c>
      <c r="I215" s="35">
        <v>7.5</v>
      </c>
      <c r="J215" s="36">
        <v>27</v>
      </c>
      <c r="K215" s="34">
        <v>58</v>
      </c>
      <c r="L215" s="35">
        <v>44</v>
      </c>
      <c r="M215" s="36">
        <v>100</v>
      </c>
      <c r="N215" s="93">
        <v>45</v>
      </c>
      <c r="O215" s="35">
        <v>27</v>
      </c>
      <c r="P215" s="35">
        <v>71</v>
      </c>
      <c r="Q215" s="35">
        <v>25</v>
      </c>
      <c r="R215" s="35">
        <v>63</v>
      </c>
      <c r="S215" s="35">
        <v>71</v>
      </c>
      <c r="T215" s="35">
        <v>94</v>
      </c>
      <c r="U215" s="35">
        <v>140</v>
      </c>
      <c r="V215" s="35">
        <v>66</v>
      </c>
      <c r="W215" s="35">
        <v>75</v>
      </c>
      <c r="X215" s="35">
        <v>51</v>
      </c>
      <c r="Y215" s="36" t="s">
        <v>54</v>
      </c>
      <c r="Z215" s="33">
        <v>1100</v>
      </c>
      <c r="AA215" s="33">
        <v>68</v>
      </c>
      <c r="AB215" s="17" t="s">
        <v>213</v>
      </c>
      <c r="AC215" s="32" t="s">
        <v>215</v>
      </c>
      <c r="AD215" s="32" t="s">
        <v>213</v>
      </c>
    </row>
    <row r="216" spans="1:30" ht="34.700000000000003" customHeight="1">
      <c r="A216" s="31"/>
      <c r="B216" s="102"/>
      <c r="C216" s="41"/>
      <c r="D216" s="32" t="s">
        <v>320</v>
      </c>
      <c r="E216" s="34" t="s">
        <v>213</v>
      </c>
      <c r="F216" s="35" t="s">
        <v>213</v>
      </c>
      <c r="G216" s="92" t="s">
        <v>213</v>
      </c>
      <c r="H216" s="34" t="s">
        <v>213</v>
      </c>
      <c r="I216" s="35" t="s">
        <v>213</v>
      </c>
      <c r="J216" s="36" t="s">
        <v>213</v>
      </c>
      <c r="K216" s="34" t="s">
        <v>213</v>
      </c>
      <c r="L216" s="35" t="s">
        <v>213</v>
      </c>
      <c r="M216" s="36" t="s">
        <v>213</v>
      </c>
      <c r="N216" s="93" t="s">
        <v>213</v>
      </c>
      <c r="O216" s="35" t="s">
        <v>213</v>
      </c>
      <c r="P216" s="35" t="s">
        <v>213</v>
      </c>
      <c r="Q216" s="35" t="s">
        <v>213</v>
      </c>
      <c r="R216" s="35" t="s">
        <v>213</v>
      </c>
      <c r="S216" s="35" t="s">
        <v>213</v>
      </c>
      <c r="T216" s="35" t="s">
        <v>213</v>
      </c>
      <c r="U216" s="35" t="s">
        <v>213</v>
      </c>
      <c r="V216" s="35" t="s">
        <v>213</v>
      </c>
      <c r="W216" s="35" t="s">
        <v>213</v>
      </c>
      <c r="X216" s="35" t="s">
        <v>213</v>
      </c>
      <c r="Y216" s="36" t="s">
        <v>213</v>
      </c>
      <c r="Z216" s="33" t="s">
        <v>213</v>
      </c>
      <c r="AA216" s="33" t="s">
        <v>213</v>
      </c>
      <c r="AB216" s="17" t="s">
        <v>213</v>
      </c>
      <c r="AC216" s="32" t="s">
        <v>214</v>
      </c>
      <c r="AD216" s="32" t="s">
        <v>213</v>
      </c>
    </row>
    <row r="217" spans="1:30" ht="34.700000000000003" customHeight="1">
      <c r="A217" s="31"/>
      <c r="B217" s="102"/>
      <c r="C217" s="41"/>
      <c r="D217" s="32" t="s">
        <v>320</v>
      </c>
      <c r="E217" s="34" t="s">
        <v>213</v>
      </c>
      <c r="F217" s="35" t="s">
        <v>213</v>
      </c>
      <c r="G217" s="92" t="s">
        <v>213</v>
      </c>
      <c r="H217" s="34" t="s">
        <v>213</v>
      </c>
      <c r="I217" s="35" t="s">
        <v>213</v>
      </c>
      <c r="J217" s="36" t="s">
        <v>213</v>
      </c>
      <c r="K217" s="34" t="s">
        <v>213</v>
      </c>
      <c r="L217" s="35" t="s">
        <v>213</v>
      </c>
      <c r="M217" s="36" t="s">
        <v>213</v>
      </c>
      <c r="N217" s="93" t="s">
        <v>213</v>
      </c>
      <c r="O217" s="35" t="s">
        <v>213</v>
      </c>
      <c r="P217" s="35" t="s">
        <v>213</v>
      </c>
      <c r="Q217" s="35" t="s">
        <v>213</v>
      </c>
      <c r="R217" s="35" t="s">
        <v>213</v>
      </c>
      <c r="S217" s="35" t="s">
        <v>213</v>
      </c>
      <c r="T217" s="35" t="s">
        <v>213</v>
      </c>
      <c r="U217" s="35" t="s">
        <v>213</v>
      </c>
      <c r="V217" s="35" t="s">
        <v>213</v>
      </c>
      <c r="W217" s="35" t="s">
        <v>213</v>
      </c>
      <c r="X217" s="35" t="s">
        <v>213</v>
      </c>
      <c r="Y217" s="36" t="s">
        <v>213</v>
      </c>
      <c r="Z217" s="33" t="s">
        <v>213</v>
      </c>
      <c r="AA217" s="33" t="s">
        <v>213</v>
      </c>
      <c r="AB217" s="17" t="s">
        <v>213</v>
      </c>
      <c r="AC217" s="32" t="s">
        <v>216</v>
      </c>
      <c r="AD217" s="32" t="s">
        <v>213</v>
      </c>
    </row>
    <row r="218" spans="1:30" ht="34.700000000000003" customHeight="1">
      <c r="A218" s="31"/>
      <c r="B218" s="102"/>
      <c r="C218" s="41"/>
      <c r="D218" s="32" t="s">
        <v>320</v>
      </c>
      <c r="E218" s="34" t="s">
        <v>213</v>
      </c>
      <c r="F218" s="35" t="s">
        <v>213</v>
      </c>
      <c r="G218" s="92" t="s">
        <v>213</v>
      </c>
      <c r="H218" s="34" t="s">
        <v>213</v>
      </c>
      <c r="I218" s="35" t="s">
        <v>213</v>
      </c>
      <c r="J218" s="36" t="s">
        <v>213</v>
      </c>
      <c r="K218" s="34" t="s">
        <v>213</v>
      </c>
      <c r="L218" s="35" t="s">
        <v>213</v>
      </c>
      <c r="M218" s="36" t="s">
        <v>213</v>
      </c>
      <c r="N218" s="93" t="s">
        <v>213</v>
      </c>
      <c r="O218" s="35" t="s">
        <v>213</v>
      </c>
      <c r="P218" s="35" t="s">
        <v>213</v>
      </c>
      <c r="Q218" s="35" t="s">
        <v>213</v>
      </c>
      <c r="R218" s="35" t="s">
        <v>213</v>
      </c>
      <c r="S218" s="35" t="s">
        <v>213</v>
      </c>
      <c r="T218" s="35" t="s">
        <v>213</v>
      </c>
      <c r="U218" s="35" t="s">
        <v>213</v>
      </c>
      <c r="V218" s="35" t="s">
        <v>213</v>
      </c>
      <c r="W218" s="35" t="s">
        <v>213</v>
      </c>
      <c r="X218" s="35" t="s">
        <v>213</v>
      </c>
      <c r="Y218" s="36" t="s">
        <v>213</v>
      </c>
      <c r="Z218" s="33" t="s">
        <v>213</v>
      </c>
      <c r="AA218" s="33" t="s">
        <v>213</v>
      </c>
      <c r="AB218" s="17" t="s">
        <v>213</v>
      </c>
      <c r="AC218" s="32" t="s">
        <v>245</v>
      </c>
      <c r="AD218" s="32" t="s">
        <v>213</v>
      </c>
    </row>
    <row r="219" spans="1:30" ht="34.700000000000003" customHeight="1">
      <c r="A219" s="31"/>
      <c r="B219" s="102"/>
      <c r="C219" s="41"/>
      <c r="D219" s="32" t="s">
        <v>320</v>
      </c>
      <c r="E219" s="34" t="s">
        <v>213</v>
      </c>
      <c r="F219" s="35" t="s">
        <v>213</v>
      </c>
      <c r="G219" s="92" t="s">
        <v>213</v>
      </c>
      <c r="H219" s="34" t="s">
        <v>213</v>
      </c>
      <c r="I219" s="35" t="s">
        <v>213</v>
      </c>
      <c r="J219" s="36" t="s">
        <v>213</v>
      </c>
      <c r="K219" s="34" t="s">
        <v>213</v>
      </c>
      <c r="L219" s="35" t="s">
        <v>213</v>
      </c>
      <c r="M219" s="36" t="s">
        <v>213</v>
      </c>
      <c r="N219" s="93" t="s">
        <v>213</v>
      </c>
      <c r="O219" s="35" t="s">
        <v>213</v>
      </c>
      <c r="P219" s="35" t="s">
        <v>213</v>
      </c>
      <c r="Q219" s="35" t="s">
        <v>213</v>
      </c>
      <c r="R219" s="35" t="s">
        <v>213</v>
      </c>
      <c r="S219" s="35" t="s">
        <v>213</v>
      </c>
      <c r="T219" s="35" t="s">
        <v>213</v>
      </c>
      <c r="U219" s="35" t="s">
        <v>213</v>
      </c>
      <c r="V219" s="35" t="s">
        <v>213</v>
      </c>
      <c r="W219" s="35" t="s">
        <v>213</v>
      </c>
      <c r="X219" s="35" t="s">
        <v>213</v>
      </c>
      <c r="Y219" s="36" t="s">
        <v>213</v>
      </c>
      <c r="Z219" s="33" t="s">
        <v>213</v>
      </c>
      <c r="AA219" s="33" t="s">
        <v>213</v>
      </c>
      <c r="AB219" s="17" t="s">
        <v>213</v>
      </c>
      <c r="AC219" s="32" t="s">
        <v>246</v>
      </c>
      <c r="AD219" s="32" t="s">
        <v>213</v>
      </c>
    </row>
    <row r="220" spans="1:30" ht="34.700000000000003" customHeight="1">
      <c r="A220" s="31" t="s">
        <v>59</v>
      </c>
      <c r="B220" s="102" t="s">
        <v>321</v>
      </c>
      <c r="C220" s="41"/>
      <c r="D220" s="32" t="s">
        <v>60</v>
      </c>
      <c r="E220" s="34">
        <v>25</v>
      </c>
      <c r="F220" s="35">
        <v>39</v>
      </c>
      <c r="G220" s="92">
        <v>40</v>
      </c>
      <c r="H220" s="34">
        <v>9.8000000000000007</v>
      </c>
      <c r="I220" s="35">
        <v>11</v>
      </c>
      <c r="J220" s="36">
        <v>21</v>
      </c>
      <c r="K220" s="34">
        <v>24</v>
      </c>
      <c r="L220" s="35">
        <v>20</v>
      </c>
      <c r="M220" s="36">
        <v>44</v>
      </c>
      <c r="N220" s="93">
        <v>32</v>
      </c>
      <c r="O220" s="35">
        <v>8.1</v>
      </c>
      <c r="P220" s="35">
        <v>37</v>
      </c>
      <c r="Q220" s="35">
        <v>22</v>
      </c>
      <c r="R220" s="35">
        <v>50</v>
      </c>
      <c r="S220" s="35">
        <v>47</v>
      </c>
      <c r="T220" s="35">
        <v>86</v>
      </c>
      <c r="U220" s="35">
        <v>270</v>
      </c>
      <c r="V220" s="35">
        <v>28</v>
      </c>
      <c r="W220" s="35">
        <v>35</v>
      </c>
      <c r="X220" s="35">
        <v>37</v>
      </c>
      <c r="Y220" s="36" t="s">
        <v>54</v>
      </c>
      <c r="Z220" s="33">
        <v>820</v>
      </c>
      <c r="AA220" s="33">
        <v>46</v>
      </c>
      <c r="AB220" s="129">
        <v>44985</v>
      </c>
      <c r="AC220" s="32" t="s">
        <v>213</v>
      </c>
      <c r="AD220" s="32" t="s">
        <v>61</v>
      </c>
    </row>
    <row r="221" spans="1:30" ht="34.700000000000003" customHeight="1">
      <c r="A221" s="31"/>
      <c r="B221" s="102"/>
      <c r="C221" s="41"/>
      <c r="D221" s="32" t="s">
        <v>322</v>
      </c>
      <c r="E221" s="34" t="s">
        <v>213</v>
      </c>
      <c r="F221" s="35" t="s">
        <v>213</v>
      </c>
      <c r="G221" s="92" t="s">
        <v>213</v>
      </c>
      <c r="H221" s="34" t="s">
        <v>213</v>
      </c>
      <c r="I221" s="35" t="s">
        <v>213</v>
      </c>
      <c r="J221" s="36" t="s">
        <v>213</v>
      </c>
      <c r="K221" s="34" t="s">
        <v>213</v>
      </c>
      <c r="L221" s="35" t="s">
        <v>213</v>
      </c>
      <c r="M221" s="36" t="s">
        <v>213</v>
      </c>
      <c r="N221" s="93" t="s">
        <v>213</v>
      </c>
      <c r="O221" s="35" t="s">
        <v>213</v>
      </c>
      <c r="P221" s="35" t="s">
        <v>213</v>
      </c>
      <c r="Q221" s="35" t="s">
        <v>213</v>
      </c>
      <c r="R221" s="35" t="s">
        <v>213</v>
      </c>
      <c r="S221" s="35" t="s">
        <v>213</v>
      </c>
      <c r="T221" s="35" t="s">
        <v>213</v>
      </c>
      <c r="U221" s="35" t="s">
        <v>213</v>
      </c>
      <c r="V221" s="35" t="s">
        <v>213</v>
      </c>
      <c r="W221" s="35" t="s">
        <v>213</v>
      </c>
      <c r="X221" s="35" t="s">
        <v>213</v>
      </c>
      <c r="Y221" s="36" t="s">
        <v>213</v>
      </c>
      <c r="Z221" s="33" t="s">
        <v>213</v>
      </c>
      <c r="AA221" s="33" t="s">
        <v>213</v>
      </c>
      <c r="AB221" s="17" t="s">
        <v>213</v>
      </c>
      <c r="AC221" s="32" t="s">
        <v>215</v>
      </c>
      <c r="AD221" s="32" t="s">
        <v>213</v>
      </c>
    </row>
    <row r="222" spans="1:30" ht="34.700000000000003" customHeight="1">
      <c r="A222" s="31"/>
      <c r="B222" s="102"/>
      <c r="C222" s="41"/>
      <c r="D222" s="32" t="s">
        <v>322</v>
      </c>
      <c r="E222" s="34">
        <v>25</v>
      </c>
      <c r="F222" s="35">
        <v>39</v>
      </c>
      <c r="G222" s="92">
        <v>40</v>
      </c>
      <c r="H222" s="34">
        <v>9.8000000000000007</v>
      </c>
      <c r="I222" s="35">
        <v>11</v>
      </c>
      <c r="J222" s="36">
        <v>21</v>
      </c>
      <c r="K222" s="34">
        <v>24</v>
      </c>
      <c r="L222" s="35">
        <v>20</v>
      </c>
      <c r="M222" s="36">
        <v>44</v>
      </c>
      <c r="N222" s="93">
        <v>32</v>
      </c>
      <c r="O222" s="35">
        <v>8.1</v>
      </c>
      <c r="P222" s="35">
        <v>37</v>
      </c>
      <c r="Q222" s="35">
        <v>22</v>
      </c>
      <c r="R222" s="35">
        <v>50</v>
      </c>
      <c r="S222" s="35">
        <v>47</v>
      </c>
      <c r="T222" s="35">
        <v>86</v>
      </c>
      <c r="U222" s="35">
        <v>270</v>
      </c>
      <c r="V222" s="35">
        <v>28</v>
      </c>
      <c r="W222" s="35">
        <v>35</v>
      </c>
      <c r="X222" s="35">
        <v>37</v>
      </c>
      <c r="Y222" s="36" t="s">
        <v>213</v>
      </c>
      <c r="Z222" s="33">
        <v>820</v>
      </c>
      <c r="AA222" s="33">
        <v>46</v>
      </c>
      <c r="AB222" s="17" t="s">
        <v>213</v>
      </c>
      <c r="AC222" s="32" t="s">
        <v>214</v>
      </c>
      <c r="AD222" s="32" t="s">
        <v>213</v>
      </c>
    </row>
    <row r="223" spans="1:30" ht="34.700000000000003" customHeight="1">
      <c r="A223" s="31"/>
      <c r="B223" s="102"/>
      <c r="C223" s="41"/>
      <c r="D223" s="32" t="s">
        <v>322</v>
      </c>
      <c r="E223" s="34" t="s">
        <v>213</v>
      </c>
      <c r="F223" s="35" t="s">
        <v>213</v>
      </c>
      <c r="G223" s="92" t="s">
        <v>213</v>
      </c>
      <c r="H223" s="34" t="s">
        <v>213</v>
      </c>
      <c r="I223" s="35" t="s">
        <v>213</v>
      </c>
      <c r="J223" s="36" t="s">
        <v>213</v>
      </c>
      <c r="K223" s="34" t="s">
        <v>213</v>
      </c>
      <c r="L223" s="35" t="s">
        <v>213</v>
      </c>
      <c r="M223" s="36" t="s">
        <v>213</v>
      </c>
      <c r="N223" s="93" t="s">
        <v>213</v>
      </c>
      <c r="O223" s="35" t="s">
        <v>213</v>
      </c>
      <c r="P223" s="35" t="s">
        <v>213</v>
      </c>
      <c r="Q223" s="35" t="s">
        <v>213</v>
      </c>
      <c r="R223" s="35" t="s">
        <v>213</v>
      </c>
      <c r="S223" s="35" t="s">
        <v>213</v>
      </c>
      <c r="T223" s="35" t="s">
        <v>213</v>
      </c>
      <c r="U223" s="35" t="s">
        <v>213</v>
      </c>
      <c r="V223" s="35" t="s">
        <v>213</v>
      </c>
      <c r="W223" s="35" t="s">
        <v>213</v>
      </c>
      <c r="X223" s="35" t="s">
        <v>213</v>
      </c>
      <c r="Y223" s="36" t="s">
        <v>213</v>
      </c>
      <c r="Z223" s="33" t="s">
        <v>213</v>
      </c>
      <c r="AA223" s="33" t="s">
        <v>213</v>
      </c>
      <c r="AB223" s="17" t="s">
        <v>213</v>
      </c>
      <c r="AC223" s="32" t="s">
        <v>216</v>
      </c>
      <c r="AD223" s="32" t="s">
        <v>213</v>
      </c>
    </row>
    <row r="224" spans="1:30" ht="34.700000000000003" customHeight="1">
      <c r="A224" s="31"/>
      <c r="B224" s="102"/>
      <c r="C224" s="41"/>
      <c r="D224" s="32" t="s">
        <v>322</v>
      </c>
      <c r="E224" s="34" t="s">
        <v>213</v>
      </c>
      <c r="F224" s="35" t="s">
        <v>213</v>
      </c>
      <c r="G224" s="92" t="s">
        <v>213</v>
      </c>
      <c r="H224" s="34" t="s">
        <v>213</v>
      </c>
      <c r="I224" s="35" t="s">
        <v>213</v>
      </c>
      <c r="J224" s="36" t="s">
        <v>213</v>
      </c>
      <c r="K224" s="34" t="s">
        <v>213</v>
      </c>
      <c r="L224" s="35" t="s">
        <v>213</v>
      </c>
      <c r="M224" s="36" t="s">
        <v>213</v>
      </c>
      <c r="N224" s="93" t="s">
        <v>213</v>
      </c>
      <c r="O224" s="35" t="s">
        <v>213</v>
      </c>
      <c r="P224" s="35" t="s">
        <v>213</v>
      </c>
      <c r="Q224" s="35" t="s">
        <v>213</v>
      </c>
      <c r="R224" s="35" t="s">
        <v>213</v>
      </c>
      <c r="S224" s="35" t="s">
        <v>213</v>
      </c>
      <c r="T224" s="35" t="s">
        <v>213</v>
      </c>
      <c r="U224" s="35" t="s">
        <v>213</v>
      </c>
      <c r="V224" s="35" t="s">
        <v>213</v>
      </c>
      <c r="W224" s="35" t="s">
        <v>213</v>
      </c>
      <c r="X224" s="35" t="s">
        <v>213</v>
      </c>
      <c r="Y224" s="36" t="s">
        <v>213</v>
      </c>
      <c r="Z224" s="33" t="s">
        <v>213</v>
      </c>
      <c r="AA224" s="33" t="s">
        <v>213</v>
      </c>
      <c r="AB224" s="17" t="s">
        <v>213</v>
      </c>
      <c r="AC224" s="32" t="s">
        <v>245</v>
      </c>
      <c r="AD224" s="32" t="s">
        <v>213</v>
      </c>
    </row>
    <row r="225" spans="1:30" ht="34.700000000000003" customHeight="1">
      <c r="A225" s="31"/>
      <c r="B225" s="102"/>
      <c r="C225" s="41"/>
      <c r="D225" s="32" t="s">
        <v>322</v>
      </c>
      <c r="E225" s="34" t="s">
        <v>213</v>
      </c>
      <c r="F225" s="35" t="s">
        <v>213</v>
      </c>
      <c r="G225" s="92" t="s">
        <v>213</v>
      </c>
      <c r="H225" s="34" t="s">
        <v>213</v>
      </c>
      <c r="I225" s="35" t="s">
        <v>213</v>
      </c>
      <c r="J225" s="36" t="s">
        <v>213</v>
      </c>
      <c r="K225" s="34" t="s">
        <v>213</v>
      </c>
      <c r="L225" s="35" t="s">
        <v>213</v>
      </c>
      <c r="M225" s="36" t="s">
        <v>213</v>
      </c>
      <c r="N225" s="93" t="s">
        <v>213</v>
      </c>
      <c r="O225" s="35" t="s">
        <v>213</v>
      </c>
      <c r="P225" s="35" t="s">
        <v>213</v>
      </c>
      <c r="Q225" s="35" t="s">
        <v>213</v>
      </c>
      <c r="R225" s="35" t="s">
        <v>213</v>
      </c>
      <c r="S225" s="35" t="s">
        <v>213</v>
      </c>
      <c r="T225" s="35" t="s">
        <v>213</v>
      </c>
      <c r="U225" s="35" t="s">
        <v>213</v>
      </c>
      <c r="V225" s="35" t="s">
        <v>213</v>
      </c>
      <c r="W225" s="35" t="s">
        <v>213</v>
      </c>
      <c r="X225" s="35" t="s">
        <v>213</v>
      </c>
      <c r="Y225" s="36" t="s">
        <v>213</v>
      </c>
      <c r="Z225" s="33" t="s">
        <v>213</v>
      </c>
      <c r="AA225" s="33" t="s">
        <v>213</v>
      </c>
      <c r="AB225" s="17" t="s">
        <v>213</v>
      </c>
      <c r="AC225" s="32" t="s">
        <v>246</v>
      </c>
      <c r="AD225" s="32" t="s">
        <v>213</v>
      </c>
    </row>
    <row r="226" spans="1:30" ht="34.700000000000003" customHeight="1">
      <c r="A226" s="31" t="s">
        <v>59</v>
      </c>
      <c r="B226" s="102" t="s">
        <v>323</v>
      </c>
      <c r="C226" s="41"/>
      <c r="D226" s="32" t="s">
        <v>324</v>
      </c>
      <c r="E226" s="34">
        <v>27</v>
      </c>
      <c r="F226" s="35">
        <v>42</v>
      </c>
      <c r="G226" s="92">
        <v>42</v>
      </c>
      <c r="H226" s="34">
        <v>11</v>
      </c>
      <c r="I226" s="35">
        <v>10</v>
      </c>
      <c r="J226" s="36">
        <v>21</v>
      </c>
      <c r="K226" s="34">
        <v>25</v>
      </c>
      <c r="L226" s="35">
        <v>20</v>
      </c>
      <c r="M226" s="36">
        <v>45</v>
      </c>
      <c r="N226" s="93">
        <v>33</v>
      </c>
      <c r="O226" s="35">
        <v>7.9</v>
      </c>
      <c r="P226" s="35">
        <v>38</v>
      </c>
      <c r="Q226" s="35">
        <v>24</v>
      </c>
      <c r="R226" s="35">
        <v>56</v>
      </c>
      <c r="S226" s="35">
        <v>52</v>
      </c>
      <c r="T226" s="35">
        <v>81</v>
      </c>
      <c r="U226" s="35">
        <v>260</v>
      </c>
      <c r="V226" s="35">
        <v>29</v>
      </c>
      <c r="W226" s="35">
        <v>35</v>
      </c>
      <c r="X226" s="35">
        <v>37</v>
      </c>
      <c r="Y226" s="36" t="s">
        <v>54</v>
      </c>
      <c r="Z226" s="33">
        <v>830</v>
      </c>
      <c r="AA226" s="33">
        <v>44</v>
      </c>
      <c r="AB226" s="129">
        <v>44985</v>
      </c>
      <c r="AC226" s="32" t="s">
        <v>213</v>
      </c>
      <c r="AD226" s="32" t="s">
        <v>213</v>
      </c>
    </row>
    <row r="227" spans="1:30" ht="34.700000000000003" customHeight="1">
      <c r="A227" s="31"/>
      <c r="B227" s="102"/>
      <c r="C227" s="41"/>
      <c r="D227" s="32" t="s">
        <v>325</v>
      </c>
      <c r="E227" s="34">
        <v>27</v>
      </c>
      <c r="F227" s="35">
        <v>42</v>
      </c>
      <c r="G227" s="92">
        <v>42</v>
      </c>
      <c r="H227" s="34">
        <v>11</v>
      </c>
      <c r="I227" s="35">
        <v>10</v>
      </c>
      <c r="J227" s="36">
        <v>21</v>
      </c>
      <c r="K227" s="34">
        <v>25</v>
      </c>
      <c r="L227" s="35">
        <v>20</v>
      </c>
      <c r="M227" s="36">
        <v>45</v>
      </c>
      <c r="N227" s="93">
        <v>33</v>
      </c>
      <c r="O227" s="35">
        <v>7.9</v>
      </c>
      <c r="P227" s="35">
        <v>38</v>
      </c>
      <c r="Q227" s="35">
        <v>24</v>
      </c>
      <c r="R227" s="35">
        <v>56</v>
      </c>
      <c r="S227" s="35">
        <v>52</v>
      </c>
      <c r="T227" s="35">
        <v>81</v>
      </c>
      <c r="U227" s="35">
        <v>260</v>
      </c>
      <c r="V227" s="35">
        <v>29</v>
      </c>
      <c r="W227" s="35">
        <v>35</v>
      </c>
      <c r="X227" s="35">
        <v>37</v>
      </c>
      <c r="Y227" s="36" t="s">
        <v>54</v>
      </c>
      <c r="Z227" s="33">
        <v>830</v>
      </c>
      <c r="AA227" s="33">
        <v>44</v>
      </c>
      <c r="AB227" s="17" t="s">
        <v>213</v>
      </c>
      <c r="AC227" s="32" t="s">
        <v>215</v>
      </c>
      <c r="AD227" s="32" t="s">
        <v>213</v>
      </c>
    </row>
    <row r="228" spans="1:30" ht="34.700000000000003" customHeight="1">
      <c r="A228" s="31"/>
      <c r="B228" s="102"/>
      <c r="C228" s="41"/>
      <c r="D228" s="32" t="s">
        <v>325</v>
      </c>
      <c r="E228" s="34" t="s">
        <v>213</v>
      </c>
      <c r="F228" s="35" t="s">
        <v>213</v>
      </c>
      <c r="G228" s="92" t="s">
        <v>213</v>
      </c>
      <c r="H228" s="34" t="s">
        <v>213</v>
      </c>
      <c r="I228" s="35" t="s">
        <v>213</v>
      </c>
      <c r="J228" s="36" t="s">
        <v>213</v>
      </c>
      <c r="K228" s="34" t="s">
        <v>213</v>
      </c>
      <c r="L228" s="35" t="s">
        <v>213</v>
      </c>
      <c r="M228" s="36" t="s">
        <v>213</v>
      </c>
      <c r="N228" s="93" t="s">
        <v>213</v>
      </c>
      <c r="O228" s="35" t="s">
        <v>213</v>
      </c>
      <c r="P228" s="35" t="s">
        <v>213</v>
      </c>
      <c r="Q228" s="35" t="s">
        <v>213</v>
      </c>
      <c r="R228" s="35" t="s">
        <v>213</v>
      </c>
      <c r="S228" s="35" t="s">
        <v>213</v>
      </c>
      <c r="T228" s="35" t="s">
        <v>213</v>
      </c>
      <c r="U228" s="35" t="s">
        <v>213</v>
      </c>
      <c r="V228" s="35" t="s">
        <v>213</v>
      </c>
      <c r="W228" s="35" t="s">
        <v>213</v>
      </c>
      <c r="X228" s="35" t="s">
        <v>213</v>
      </c>
      <c r="Y228" s="36" t="s">
        <v>213</v>
      </c>
      <c r="Z228" s="33" t="s">
        <v>213</v>
      </c>
      <c r="AA228" s="33" t="s">
        <v>213</v>
      </c>
      <c r="AB228" s="17" t="s">
        <v>213</v>
      </c>
      <c r="AC228" s="32" t="s">
        <v>214</v>
      </c>
      <c r="AD228" s="32" t="s">
        <v>213</v>
      </c>
    </row>
    <row r="229" spans="1:30" ht="34.700000000000003" customHeight="1">
      <c r="A229" s="31"/>
      <c r="B229" s="102"/>
      <c r="C229" s="41"/>
      <c r="D229" s="32" t="s">
        <v>325</v>
      </c>
      <c r="E229" s="34" t="s">
        <v>213</v>
      </c>
      <c r="F229" s="35" t="s">
        <v>213</v>
      </c>
      <c r="G229" s="92" t="s">
        <v>213</v>
      </c>
      <c r="H229" s="34" t="s">
        <v>213</v>
      </c>
      <c r="I229" s="35" t="s">
        <v>213</v>
      </c>
      <c r="J229" s="36" t="s">
        <v>213</v>
      </c>
      <c r="K229" s="34" t="s">
        <v>213</v>
      </c>
      <c r="L229" s="35" t="s">
        <v>213</v>
      </c>
      <c r="M229" s="36" t="s">
        <v>213</v>
      </c>
      <c r="N229" s="93" t="s">
        <v>213</v>
      </c>
      <c r="O229" s="35" t="s">
        <v>213</v>
      </c>
      <c r="P229" s="35" t="s">
        <v>213</v>
      </c>
      <c r="Q229" s="35" t="s">
        <v>213</v>
      </c>
      <c r="R229" s="35" t="s">
        <v>213</v>
      </c>
      <c r="S229" s="35" t="s">
        <v>213</v>
      </c>
      <c r="T229" s="35" t="s">
        <v>213</v>
      </c>
      <c r="U229" s="35" t="s">
        <v>213</v>
      </c>
      <c r="V229" s="35" t="s">
        <v>213</v>
      </c>
      <c r="W229" s="35" t="s">
        <v>213</v>
      </c>
      <c r="X229" s="35" t="s">
        <v>213</v>
      </c>
      <c r="Y229" s="36" t="s">
        <v>213</v>
      </c>
      <c r="Z229" s="33" t="s">
        <v>213</v>
      </c>
      <c r="AA229" s="33" t="s">
        <v>213</v>
      </c>
      <c r="AB229" s="17" t="s">
        <v>213</v>
      </c>
      <c r="AC229" s="32" t="s">
        <v>216</v>
      </c>
      <c r="AD229" s="32" t="s">
        <v>213</v>
      </c>
    </row>
    <row r="230" spans="1:30" ht="34.700000000000003" customHeight="1">
      <c r="A230" s="31"/>
      <c r="B230" s="102"/>
      <c r="C230" s="41"/>
      <c r="D230" s="32" t="s">
        <v>325</v>
      </c>
      <c r="E230" s="34" t="s">
        <v>213</v>
      </c>
      <c r="F230" s="35" t="s">
        <v>213</v>
      </c>
      <c r="G230" s="92" t="s">
        <v>213</v>
      </c>
      <c r="H230" s="34" t="s">
        <v>213</v>
      </c>
      <c r="I230" s="35" t="s">
        <v>213</v>
      </c>
      <c r="J230" s="36" t="s">
        <v>213</v>
      </c>
      <c r="K230" s="34" t="s">
        <v>213</v>
      </c>
      <c r="L230" s="35" t="s">
        <v>213</v>
      </c>
      <c r="M230" s="36" t="s">
        <v>213</v>
      </c>
      <c r="N230" s="93" t="s">
        <v>213</v>
      </c>
      <c r="O230" s="35" t="s">
        <v>213</v>
      </c>
      <c r="P230" s="35" t="s">
        <v>213</v>
      </c>
      <c r="Q230" s="35" t="s">
        <v>213</v>
      </c>
      <c r="R230" s="35" t="s">
        <v>213</v>
      </c>
      <c r="S230" s="35" t="s">
        <v>213</v>
      </c>
      <c r="T230" s="35" t="s">
        <v>213</v>
      </c>
      <c r="U230" s="35" t="s">
        <v>213</v>
      </c>
      <c r="V230" s="35" t="s">
        <v>213</v>
      </c>
      <c r="W230" s="35" t="s">
        <v>213</v>
      </c>
      <c r="X230" s="35" t="s">
        <v>213</v>
      </c>
      <c r="Y230" s="36" t="s">
        <v>213</v>
      </c>
      <c r="Z230" s="33" t="s">
        <v>213</v>
      </c>
      <c r="AA230" s="33" t="s">
        <v>213</v>
      </c>
      <c r="AB230" s="17" t="s">
        <v>213</v>
      </c>
      <c r="AC230" s="32" t="s">
        <v>245</v>
      </c>
      <c r="AD230" s="32" t="s">
        <v>213</v>
      </c>
    </row>
    <row r="231" spans="1:30" ht="34.700000000000003" customHeight="1">
      <c r="A231" s="31"/>
      <c r="B231" s="102"/>
      <c r="C231" s="41"/>
      <c r="D231" s="32" t="s">
        <v>325</v>
      </c>
      <c r="E231" s="34" t="s">
        <v>213</v>
      </c>
      <c r="F231" s="35" t="s">
        <v>213</v>
      </c>
      <c r="G231" s="92" t="s">
        <v>213</v>
      </c>
      <c r="H231" s="34" t="s">
        <v>213</v>
      </c>
      <c r="I231" s="35" t="s">
        <v>213</v>
      </c>
      <c r="J231" s="36" t="s">
        <v>213</v>
      </c>
      <c r="K231" s="34" t="s">
        <v>213</v>
      </c>
      <c r="L231" s="35" t="s">
        <v>213</v>
      </c>
      <c r="M231" s="36" t="s">
        <v>213</v>
      </c>
      <c r="N231" s="93" t="s">
        <v>213</v>
      </c>
      <c r="O231" s="35" t="s">
        <v>213</v>
      </c>
      <c r="P231" s="35" t="s">
        <v>213</v>
      </c>
      <c r="Q231" s="35" t="s">
        <v>213</v>
      </c>
      <c r="R231" s="35" t="s">
        <v>213</v>
      </c>
      <c r="S231" s="35" t="s">
        <v>213</v>
      </c>
      <c r="T231" s="35" t="s">
        <v>213</v>
      </c>
      <c r="U231" s="35" t="s">
        <v>213</v>
      </c>
      <c r="V231" s="35" t="s">
        <v>213</v>
      </c>
      <c r="W231" s="35" t="s">
        <v>213</v>
      </c>
      <c r="X231" s="35" t="s">
        <v>213</v>
      </c>
      <c r="Y231" s="36" t="s">
        <v>213</v>
      </c>
      <c r="Z231" s="33" t="s">
        <v>213</v>
      </c>
      <c r="AA231" s="33" t="s">
        <v>213</v>
      </c>
      <c r="AB231" s="17" t="s">
        <v>213</v>
      </c>
      <c r="AC231" s="32" t="s">
        <v>246</v>
      </c>
      <c r="AD231" s="32" t="s">
        <v>213</v>
      </c>
    </row>
    <row r="232" spans="1:30" ht="34.700000000000003" customHeight="1">
      <c r="A232" s="31" t="s">
        <v>59</v>
      </c>
      <c r="B232" s="102" t="s">
        <v>326</v>
      </c>
      <c r="C232" s="41"/>
      <c r="D232" s="32" t="s">
        <v>327</v>
      </c>
      <c r="E232" s="34">
        <v>26</v>
      </c>
      <c r="F232" s="35">
        <v>41</v>
      </c>
      <c r="G232" s="92">
        <v>40</v>
      </c>
      <c r="H232" s="34">
        <v>11</v>
      </c>
      <c r="I232" s="35">
        <v>11</v>
      </c>
      <c r="J232" s="36">
        <v>22</v>
      </c>
      <c r="K232" s="34">
        <v>25</v>
      </c>
      <c r="L232" s="35">
        <v>20</v>
      </c>
      <c r="M232" s="36">
        <v>45</v>
      </c>
      <c r="N232" s="93">
        <v>33</v>
      </c>
      <c r="O232" s="35">
        <v>8.1</v>
      </c>
      <c r="P232" s="35">
        <v>37</v>
      </c>
      <c r="Q232" s="35">
        <v>22</v>
      </c>
      <c r="R232" s="35">
        <v>53</v>
      </c>
      <c r="S232" s="35">
        <v>52</v>
      </c>
      <c r="T232" s="35">
        <v>79</v>
      </c>
      <c r="U232" s="35">
        <v>260</v>
      </c>
      <c r="V232" s="35">
        <v>28</v>
      </c>
      <c r="W232" s="35">
        <v>34</v>
      </c>
      <c r="X232" s="35">
        <v>36</v>
      </c>
      <c r="Y232" s="36" t="s">
        <v>54</v>
      </c>
      <c r="Z232" s="33">
        <v>820</v>
      </c>
      <c r="AA232" s="33">
        <v>45</v>
      </c>
      <c r="AB232" s="129">
        <v>44985</v>
      </c>
      <c r="AC232" s="32" t="s">
        <v>213</v>
      </c>
      <c r="AD232" s="32" t="s">
        <v>213</v>
      </c>
    </row>
    <row r="233" spans="1:30" ht="34.700000000000003" customHeight="1">
      <c r="A233" s="31"/>
      <c r="B233" s="102"/>
      <c r="C233" s="41"/>
      <c r="D233" s="32" t="s">
        <v>328</v>
      </c>
      <c r="E233" s="34">
        <v>26</v>
      </c>
      <c r="F233" s="35">
        <v>41</v>
      </c>
      <c r="G233" s="92">
        <v>40</v>
      </c>
      <c r="H233" s="34">
        <v>11</v>
      </c>
      <c r="I233" s="35">
        <v>11</v>
      </c>
      <c r="J233" s="36">
        <v>22</v>
      </c>
      <c r="K233" s="34">
        <v>25</v>
      </c>
      <c r="L233" s="35">
        <v>20</v>
      </c>
      <c r="M233" s="36">
        <v>45</v>
      </c>
      <c r="N233" s="93">
        <v>33</v>
      </c>
      <c r="O233" s="35">
        <v>8.1</v>
      </c>
      <c r="P233" s="35">
        <v>37</v>
      </c>
      <c r="Q233" s="35">
        <v>22</v>
      </c>
      <c r="R233" s="35">
        <v>53</v>
      </c>
      <c r="S233" s="35">
        <v>52</v>
      </c>
      <c r="T233" s="35">
        <v>79</v>
      </c>
      <c r="U233" s="35">
        <v>260</v>
      </c>
      <c r="V233" s="35">
        <v>28</v>
      </c>
      <c r="W233" s="35">
        <v>34</v>
      </c>
      <c r="X233" s="35">
        <v>36</v>
      </c>
      <c r="Y233" s="36" t="s">
        <v>54</v>
      </c>
      <c r="Z233" s="33">
        <v>820</v>
      </c>
      <c r="AA233" s="33">
        <v>45</v>
      </c>
      <c r="AB233" s="17" t="s">
        <v>213</v>
      </c>
      <c r="AC233" s="32" t="s">
        <v>215</v>
      </c>
      <c r="AD233" s="32" t="s">
        <v>213</v>
      </c>
    </row>
    <row r="234" spans="1:30" ht="34.700000000000003" customHeight="1">
      <c r="A234" s="31"/>
      <c r="B234" s="102"/>
      <c r="C234" s="41"/>
      <c r="D234" s="32" t="s">
        <v>328</v>
      </c>
      <c r="E234" s="34" t="s">
        <v>213</v>
      </c>
      <c r="F234" s="35" t="s">
        <v>213</v>
      </c>
      <c r="G234" s="92" t="s">
        <v>213</v>
      </c>
      <c r="H234" s="34" t="s">
        <v>213</v>
      </c>
      <c r="I234" s="35" t="s">
        <v>213</v>
      </c>
      <c r="J234" s="36" t="s">
        <v>213</v>
      </c>
      <c r="K234" s="34" t="s">
        <v>213</v>
      </c>
      <c r="L234" s="35" t="s">
        <v>213</v>
      </c>
      <c r="M234" s="36" t="s">
        <v>213</v>
      </c>
      <c r="N234" s="93" t="s">
        <v>213</v>
      </c>
      <c r="O234" s="35" t="s">
        <v>213</v>
      </c>
      <c r="P234" s="35" t="s">
        <v>213</v>
      </c>
      <c r="Q234" s="35" t="s">
        <v>213</v>
      </c>
      <c r="R234" s="35" t="s">
        <v>213</v>
      </c>
      <c r="S234" s="35" t="s">
        <v>213</v>
      </c>
      <c r="T234" s="35" t="s">
        <v>213</v>
      </c>
      <c r="U234" s="35" t="s">
        <v>213</v>
      </c>
      <c r="V234" s="35" t="s">
        <v>213</v>
      </c>
      <c r="W234" s="35" t="s">
        <v>213</v>
      </c>
      <c r="X234" s="35" t="s">
        <v>213</v>
      </c>
      <c r="Y234" s="36" t="s">
        <v>213</v>
      </c>
      <c r="Z234" s="33" t="s">
        <v>213</v>
      </c>
      <c r="AA234" s="33" t="s">
        <v>213</v>
      </c>
      <c r="AB234" s="17" t="s">
        <v>213</v>
      </c>
      <c r="AC234" s="32" t="s">
        <v>214</v>
      </c>
      <c r="AD234" s="32" t="s">
        <v>213</v>
      </c>
    </row>
    <row r="235" spans="1:30" ht="34.700000000000003" customHeight="1">
      <c r="A235" s="31"/>
      <c r="B235" s="102"/>
      <c r="C235" s="41"/>
      <c r="D235" s="32" t="s">
        <v>328</v>
      </c>
      <c r="E235" s="34" t="s">
        <v>213</v>
      </c>
      <c r="F235" s="35" t="s">
        <v>213</v>
      </c>
      <c r="G235" s="92" t="s">
        <v>213</v>
      </c>
      <c r="H235" s="34" t="s">
        <v>213</v>
      </c>
      <c r="I235" s="35" t="s">
        <v>213</v>
      </c>
      <c r="J235" s="36" t="s">
        <v>213</v>
      </c>
      <c r="K235" s="34" t="s">
        <v>213</v>
      </c>
      <c r="L235" s="35" t="s">
        <v>213</v>
      </c>
      <c r="M235" s="36" t="s">
        <v>213</v>
      </c>
      <c r="N235" s="93" t="s">
        <v>213</v>
      </c>
      <c r="O235" s="35" t="s">
        <v>213</v>
      </c>
      <c r="P235" s="35" t="s">
        <v>213</v>
      </c>
      <c r="Q235" s="35" t="s">
        <v>213</v>
      </c>
      <c r="R235" s="35" t="s">
        <v>213</v>
      </c>
      <c r="S235" s="35" t="s">
        <v>213</v>
      </c>
      <c r="T235" s="35" t="s">
        <v>213</v>
      </c>
      <c r="U235" s="35" t="s">
        <v>213</v>
      </c>
      <c r="V235" s="35" t="s">
        <v>213</v>
      </c>
      <c r="W235" s="35" t="s">
        <v>213</v>
      </c>
      <c r="X235" s="35" t="s">
        <v>213</v>
      </c>
      <c r="Y235" s="36" t="s">
        <v>213</v>
      </c>
      <c r="Z235" s="33" t="s">
        <v>213</v>
      </c>
      <c r="AA235" s="33" t="s">
        <v>213</v>
      </c>
      <c r="AB235" s="17" t="s">
        <v>213</v>
      </c>
      <c r="AC235" s="32" t="s">
        <v>216</v>
      </c>
      <c r="AD235" s="32" t="s">
        <v>213</v>
      </c>
    </row>
    <row r="236" spans="1:30" ht="34.700000000000003" customHeight="1">
      <c r="A236" s="31"/>
      <c r="B236" s="102"/>
      <c r="C236" s="41"/>
      <c r="D236" s="32" t="s">
        <v>328</v>
      </c>
      <c r="E236" s="34" t="s">
        <v>213</v>
      </c>
      <c r="F236" s="35" t="s">
        <v>213</v>
      </c>
      <c r="G236" s="92" t="s">
        <v>213</v>
      </c>
      <c r="H236" s="34" t="s">
        <v>213</v>
      </c>
      <c r="I236" s="35" t="s">
        <v>213</v>
      </c>
      <c r="J236" s="36" t="s">
        <v>213</v>
      </c>
      <c r="K236" s="34" t="s">
        <v>213</v>
      </c>
      <c r="L236" s="35" t="s">
        <v>213</v>
      </c>
      <c r="M236" s="36" t="s">
        <v>213</v>
      </c>
      <c r="N236" s="93" t="s">
        <v>213</v>
      </c>
      <c r="O236" s="35" t="s">
        <v>213</v>
      </c>
      <c r="P236" s="35" t="s">
        <v>213</v>
      </c>
      <c r="Q236" s="35" t="s">
        <v>213</v>
      </c>
      <c r="R236" s="35" t="s">
        <v>213</v>
      </c>
      <c r="S236" s="35" t="s">
        <v>213</v>
      </c>
      <c r="T236" s="35" t="s">
        <v>213</v>
      </c>
      <c r="U236" s="35" t="s">
        <v>213</v>
      </c>
      <c r="V236" s="35" t="s">
        <v>213</v>
      </c>
      <c r="W236" s="35" t="s">
        <v>213</v>
      </c>
      <c r="X236" s="35" t="s">
        <v>213</v>
      </c>
      <c r="Y236" s="36" t="s">
        <v>213</v>
      </c>
      <c r="Z236" s="33" t="s">
        <v>213</v>
      </c>
      <c r="AA236" s="33" t="s">
        <v>213</v>
      </c>
      <c r="AB236" s="17" t="s">
        <v>213</v>
      </c>
      <c r="AC236" s="32" t="s">
        <v>245</v>
      </c>
      <c r="AD236" s="32" t="s">
        <v>213</v>
      </c>
    </row>
    <row r="237" spans="1:30" ht="34.700000000000003" customHeight="1">
      <c r="A237" s="31"/>
      <c r="B237" s="102"/>
      <c r="C237" s="41"/>
      <c r="D237" s="32" t="s">
        <v>328</v>
      </c>
      <c r="E237" s="34" t="s">
        <v>213</v>
      </c>
      <c r="F237" s="35" t="s">
        <v>213</v>
      </c>
      <c r="G237" s="92" t="s">
        <v>213</v>
      </c>
      <c r="H237" s="34" t="s">
        <v>213</v>
      </c>
      <c r="I237" s="35" t="s">
        <v>213</v>
      </c>
      <c r="J237" s="36" t="s">
        <v>213</v>
      </c>
      <c r="K237" s="34" t="s">
        <v>213</v>
      </c>
      <c r="L237" s="35" t="s">
        <v>213</v>
      </c>
      <c r="M237" s="36" t="s">
        <v>213</v>
      </c>
      <c r="N237" s="93" t="s">
        <v>213</v>
      </c>
      <c r="O237" s="35" t="s">
        <v>213</v>
      </c>
      <c r="P237" s="35" t="s">
        <v>213</v>
      </c>
      <c r="Q237" s="35" t="s">
        <v>213</v>
      </c>
      <c r="R237" s="35" t="s">
        <v>213</v>
      </c>
      <c r="S237" s="35" t="s">
        <v>213</v>
      </c>
      <c r="T237" s="35" t="s">
        <v>213</v>
      </c>
      <c r="U237" s="35" t="s">
        <v>213</v>
      </c>
      <c r="V237" s="35" t="s">
        <v>213</v>
      </c>
      <c r="W237" s="35" t="s">
        <v>213</v>
      </c>
      <c r="X237" s="35" t="s">
        <v>213</v>
      </c>
      <c r="Y237" s="36" t="s">
        <v>213</v>
      </c>
      <c r="Z237" s="33" t="s">
        <v>213</v>
      </c>
      <c r="AA237" s="33" t="s">
        <v>213</v>
      </c>
      <c r="AB237" s="17" t="s">
        <v>213</v>
      </c>
      <c r="AC237" s="32" t="s">
        <v>246</v>
      </c>
      <c r="AD237" s="32" t="s">
        <v>213</v>
      </c>
    </row>
    <row r="238" spans="1:30" ht="34.700000000000003" customHeight="1">
      <c r="A238" s="31" t="s">
        <v>59</v>
      </c>
      <c r="B238" s="102" t="s">
        <v>329</v>
      </c>
      <c r="C238" s="41"/>
      <c r="D238" s="32" t="s">
        <v>63</v>
      </c>
      <c r="E238" s="34">
        <v>37</v>
      </c>
      <c r="F238" s="35">
        <v>54</v>
      </c>
      <c r="G238" s="92">
        <v>50</v>
      </c>
      <c r="H238" s="34">
        <v>13</v>
      </c>
      <c r="I238" s="35">
        <v>13</v>
      </c>
      <c r="J238" s="36">
        <v>26</v>
      </c>
      <c r="K238" s="34">
        <v>36</v>
      </c>
      <c r="L238" s="35">
        <v>26</v>
      </c>
      <c r="M238" s="36">
        <v>62</v>
      </c>
      <c r="N238" s="93">
        <v>40</v>
      </c>
      <c r="O238" s="35">
        <v>12</v>
      </c>
      <c r="P238" s="35">
        <v>50</v>
      </c>
      <c r="Q238" s="35">
        <v>19</v>
      </c>
      <c r="R238" s="35">
        <v>45</v>
      </c>
      <c r="S238" s="35">
        <v>80</v>
      </c>
      <c r="T238" s="35">
        <v>120</v>
      </c>
      <c r="U238" s="35">
        <v>180</v>
      </c>
      <c r="V238" s="35">
        <v>35</v>
      </c>
      <c r="W238" s="35">
        <v>34</v>
      </c>
      <c r="X238" s="35">
        <v>48</v>
      </c>
      <c r="Y238" s="36" t="s">
        <v>54</v>
      </c>
      <c r="Z238" s="33">
        <v>880</v>
      </c>
      <c r="AA238" s="33">
        <v>32</v>
      </c>
      <c r="AB238" s="129">
        <v>44985</v>
      </c>
      <c r="AC238" s="32" t="s">
        <v>213</v>
      </c>
      <c r="AD238" s="32" t="s">
        <v>62</v>
      </c>
    </row>
    <row r="239" spans="1:30" ht="34.700000000000003" customHeight="1">
      <c r="A239" s="31"/>
      <c r="B239" s="102"/>
      <c r="C239" s="41"/>
      <c r="D239" s="32" t="s">
        <v>330</v>
      </c>
      <c r="E239" s="34" t="s">
        <v>213</v>
      </c>
      <c r="F239" s="35" t="s">
        <v>213</v>
      </c>
      <c r="G239" s="92" t="s">
        <v>213</v>
      </c>
      <c r="H239" s="34" t="s">
        <v>213</v>
      </c>
      <c r="I239" s="35" t="s">
        <v>213</v>
      </c>
      <c r="J239" s="36" t="s">
        <v>213</v>
      </c>
      <c r="K239" s="34" t="s">
        <v>213</v>
      </c>
      <c r="L239" s="35" t="s">
        <v>213</v>
      </c>
      <c r="M239" s="36" t="s">
        <v>213</v>
      </c>
      <c r="N239" s="93" t="s">
        <v>213</v>
      </c>
      <c r="O239" s="35" t="s">
        <v>213</v>
      </c>
      <c r="P239" s="35" t="s">
        <v>213</v>
      </c>
      <c r="Q239" s="35" t="s">
        <v>213</v>
      </c>
      <c r="R239" s="35" t="s">
        <v>213</v>
      </c>
      <c r="S239" s="35" t="s">
        <v>213</v>
      </c>
      <c r="T239" s="35" t="s">
        <v>213</v>
      </c>
      <c r="U239" s="35" t="s">
        <v>213</v>
      </c>
      <c r="V239" s="35" t="s">
        <v>213</v>
      </c>
      <c r="W239" s="35" t="s">
        <v>213</v>
      </c>
      <c r="X239" s="35" t="s">
        <v>213</v>
      </c>
      <c r="Y239" s="36" t="s">
        <v>213</v>
      </c>
      <c r="Z239" s="33" t="s">
        <v>213</v>
      </c>
      <c r="AA239" s="33" t="s">
        <v>213</v>
      </c>
      <c r="AB239" s="17" t="s">
        <v>213</v>
      </c>
      <c r="AC239" s="32" t="s">
        <v>215</v>
      </c>
      <c r="AD239" s="32" t="s">
        <v>213</v>
      </c>
    </row>
    <row r="240" spans="1:30" ht="34.700000000000003" customHeight="1">
      <c r="A240" s="31"/>
      <c r="B240" s="102"/>
      <c r="C240" s="41"/>
      <c r="D240" s="32" t="s">
        <v>330</v>
      </c>
      <c r="E240" s="34">
        <v>37</v>
      </c>
      <c r="F240" s="35">
        <v>54</v>
      </c>
      <c r="G240" s="92">
        <v>50</v>
      </c>
      <c r="H240" s="34" t="s">
        <v>213</v>
      </c>
      <c r="I240" s="35">
        <v>13</v>
      </c>
      <c r="J240" s="36">
        <v>26</v>
      </c>
      <c r="K240" s="34">
        <v>36</v>
      </c>
      <c r="L240" s="35">
        <v>26</v>
      </c>
      <c r="M240" s="36">
        <v>62</v>
      </c>
      <c r="N240" s="93">
        <v>40</v>
      </c>
      <c r="O240" s="35">
        <v>12</v>
      </c>
      <c r="P240" s="35">
        <v>50</v>
      </c>
      <c r="Q240" s="35">
        <v>19</v>
      </c>
      <c r="R240" s="35">
        <v>45</v>
      </c>
      <c r="S240" s="35">
        <v>80</v>
      </c>
      <c r="T240" s="35">
        <v>120</v>
      </c>
      <c r="U240" s="35">
        <v>180</v>
      </c>
      <c r="V240" s="35">
        <v>35</v>
      </c>
      <c r="W240" s="35">
        <v>34</v>
      </c>
      <c r="X240" s="35">
        <v>48</v>
      </c>
      <c r="Y240" s="36" t="s">
        <v>213</v>
      </c>
      <c r="Z240" s="33">
        <v>880</v>
      </c>
      <c r="AA240" s="33">
        <v>32</v>
      </c>
      <c r="AB240" s="17" t="s">
        <v>213</v>
      </c>
      <c r="AC240" s="32" t="s">
        <v>214</v>
      </c>
      <c r="AD240" s="32" t="s">
        <v>213</v>
      </c>
    </row>
    <row r="241" spans="1:30" ht="34.700000000000003" customHeight="1">
      <c r="A241" s="31"/>
      <c r="B241" s="102"/>
      <c r="C241" s="41"/>
      <c r="D241" s="32" t="s">
        <v>330</v>
      </c>
      <c r="E241" s="34" t="s">
        <v>213</v>
      </c>
      <c r="F241" s="35" t="s">
        <v>213</v>
      </c>
      <c r="G241" s="92" t="s">
        <v>213</v>
      </c>
      <c r="H241" s="34" t="s">
        <v>213</v>
      </c>
      <c r="I241" s="35" t="s">
        <v>213</v>
      </c>
      <c r="J241" s="36" t="s">
        <v>213</v>
      </c>
      <c r="K241" s="34" t="s">
        <v>213</v>
      </c>
      <c r="L241" s="35" t="s">
        <v>213</v>
      </c>
      <c r="M241" s="36" t="s">
        <v>213</v>
      </c>
      <c r="N241" s="93" t="s">
        <v>213</v>
      </c>
      <c r="O241" s="35" t="s">
        <v>213</v>
      </c>
      <c r="P241" s="35" t="s">
        <v>213</v>
      </c>
      <c r="Q241" s="35" t="s">
        <v>213</v>
      </c>
      <c r="R241" s="35" t="s">
        <v>213</v>
      </c>
      <c r="S241" s="35" t="s">
        <v>213</v>
      </c>
      <c r="T241" s="35" t="s">
        <v>213</v>
      </c>
      <c r="U241" s="35" t="s">
        <v>213</v>
      </c>
      <c r="V241" s="35" t="s">
        <v>213</v>
      </c>
      <c r="W241" s="35" t="s">
        <v>213</v>
      </c>
      <c r="X241" s="35" t="s">
        <v>213</v>
      </c>
      <c r="Y241" s="36" t="s">
        <v>213</v>
      </c>
      <c r="Z241" s="33" t="s">
        <v>213</v>
      </c>
      <c r="AA241" s="33" t="s">
        <v>213</v>
      </c>
      <c r="AB241" s="17" t="s">
        <v>213</v>
      </c>
      <c r="AC241" s="32" t="s">
        <v>216</v>
      </c>
      <c r="AD241" s="32" t="s">
        <v>213</v>
      </c>
    </row>
    <row r="242" spans="1:30" ht="34.700000000000003" customHeight="1">
      <c r="A242" s="31"/>
      <c r="B242" s="102"/>
      <c r="C242" s="41"/>
      <c r="D242" s="32" t="s">
        <v>330</v>
      </c>
      <c r="E242" s="34" t="s">
        <v>213</v>
      </c>
      <c r="F242" s="35" t="s">
        <v>213</v>
      </c>
      <c r="G242" s="92" t="s">
        <v>213</v>
      </c>
      <c r="H242" s="34" t="s">
        <v>213</v>
      </c>
      <c r="I242" s="35" t="s">
        <v>213</v>
      </c>
      <c r="J242" s="36" t="s">
        <v>213</v>
      </c>
      <c r="K242" s="34" t="s">
        <v>213</v>
      </c>
      <c r="L242" s="35" t="s">
        <v>213</v>
      </c>
      <c r="M242" s="36" t="s">
        <v>213</v>
      </c>
      <c r="N242" s="93" t="s">
        <v>213</v>
      </c>
      <c r="O242" s="35" t="s">
        <v>213</v>
      </c>
      <c r="P242" s="35" t="s">
        <v>213</v>
      </c>
      <c r="Q242" s="35" t="s">
        <v>213</v>
      </c>
      <c r="R242" s="35" t="s">
        <v>213</v>
      </c>
      <c r="S242" s="35" t="s">
        <v>213</v>
      </c>
      <c r="T242" s="35" t="s">
        <v>213</v>
      </c>
      <c r="U242" s="35" t="s">
        <v>213</v>
      </c>
      <c r="V242" s="35" t="s">
        <v>213</v>
      </c>
      <c r="W242" s="35" t="s">
        <v>213</v>
      </c>
      <c r="X242" s="35" t="s">
        <v>213</v>
      </c>
      <c r="Y242" s="36" t="s">
        <v>213</v>
      </c>
      <c r="Z242" s="33" t="s">
        <v>213</v>
      </c>
      <c r="AA242" s="33" t="s">
        <v>213</v>
      </c>
      <c r="AB242" s="17" t="s">
        <v>213</v>
      </c>
      <c r="AC242" s="32" t="s">
        <v>245</v>
      </c>
      <c r="AD242" s="32" t="s">
        <v>213</v>
      </c>
    </row>
    <row r="243" spans="1:30" ht="34.700000000000003" customHeight="1">
      <c r="A243" s="31"/>
      <c r="B243" s="102"/>
      <c r="C243" s="41"/>
      <c r="D243" s="32" t="s">
        <v>330</v>
      </c>
      <c r="E243" s="34" t="s">
        <v>213</v>
      </c>
      <c r="F243" s="35" t="s">
        <v>213</v>
      </c>
      <c r="G243" s="92" t="s">
        <v>213</v>
      </c>
      <c r="H243" s="34" t="s">
        <v>213</v>
      </c>
      <c r="I243" s="35" t="s">
        <v>213</v>
      </c>
      <c r="J243" s="36" t="s">
        <v>213</v>
      </c>
      <c r="K243" s="34" t="s">
        <v>213</v>
      </c>
      <c r="L243" s="35" t="s">
        <v>213</v>
      </c>
      <c r="M243" s="36" t="s">
        <v>213</v>
      </c>
      <c r="N243" s="93" t="s">
        <v>213</v>
      </c>
      <c r="O243" s="35" t="s">
        <v>213</v>
      </c>
      <c r="P243" s="35" t="s">
        <v>213</v>
      </c>
      <c r="Q243" s="35" t="s">
        <v>213</v>
      </c>
      <c r="R243" s="35" t="s">
        <v>213</v>
      </c>
      <c r="S243" s="35" t="s">
        <v>213</v>
      </c>
      <c r="T243" s="35" t="s">
        <v>213</v>
      </c>
      <c r="U243" s="35" t="s">
        <v>213</v>
      </c>
      <c r="V243" s="35" t="s">
        <v>213</v>
      </c>
      <c r="W243" s="35" t="s">
        <v>213</v>
      </c>
      <c r="X243" s="35" t="s">
        <v>213</v>
      </c>
      <c r="Y243" s="36" t="s">
        <v>213</v>
      </c>
      <c r="Z243" s="33" t="s">
        <v>213</v>
      </c>
      <c r="AA243" s="33" t="s">
        <v>213</v>
      </c>
      <c r="AB243" s="17" t="s">
        <v>213</v>
      </c>
      <c r="AC243" s="32" t="s">
        <v>246</v>
      </c>
      <c r="AD243" s="32" t="s">
        <v>213</v>
      </c>
    </row>
    <row r="244" spans="1:30" ht="34.700000000000003" customHeight="1">
      <c r="A244" s="31" t="s">
        <v>59</v>
      </c>
      <c r="B244" s="102" t="s">
        <v>331</v>
      </c>
      <c r="C244" s="41"/>
      <c r="D244" s="32" t="s">
        <v>332</v>
      </c>
      <c r="E244" s="34">
        <v>37</v>
      </c>
      <c r="F244" s="35">
        <v>56</v>
      </c>
      <c r="G244" s="92">
        <v>53</v>
      </c>
      <c r="H244" s="34">
        <v>14</v>
      </c>
      <c r="I244" s="35">
        <v>12</v>
      </c>
      <c r="J244" s="36">
        <v>26</v>
      </c>
      <c r="K244" s="34">
        <v>36</v>
      </c>
      <c r="L244" s="35">
        <v>25</v>
      </c>
      <c r="M244" s="36">
        <v>61</v>
      </c>
      <c r="N244" s="93">
        <v>42</v>
      </c>
      <c r="O244" s="35">
        <v>13</v>
      </c>
      <c r="P244" s="35">
        <v>49</v>
      </c>
      <c r="Q244" s="35">
        <v>19</v>
      </c>
      <c r="R244" s="35">
        <v>47</v>
      </c>
      <c r="S244" s="35">
        <v>91</v>
      </c>
      <c r="T244" s="35">
        <v>110</v>
      </c>
      <c r="U244" s="35">
        <v>150</v>
      </c>
      <c r="V244" s="35">
        <v>38</v>
      </c>
      <c r="W244" s="35">
        <v>34</v>
      </c>
      <c r="X244" s="35">
        <v>51</v>
      </c>
      <c r="Y244" s="36" t="s">
        <v>54</v>
      </c>
      <c r="Z244" s="33">
        <v>870</v>
      </c>
      <c r="AA244" s="33">
        <v>28</v>
      </c>
      <c r="AB244" s="129">
        <v>44985</v>
      </c>
      <c r="AC244" s="32" t="s">
        <v>213</v>
      </c>
      <c r="AD244" s="32" t="s">
        <v>213</v>
      </c>
    </row>
    <row r="245" spans="1:30" ht="34.700000000000003" customHeight="1">
      <c r="A245" s="31"/>
      <c r="B245" s="102"/>
      <c r="C245" s="41"/>
      <c r="D245" s="32" t="s">
        <v>333</v>
      </c>
      <c r="E245" s="34">
        <v>37</v>
      </c>
      <c r="F245" s="35">
        <v>56</v>
      </c>
      <c r="G245" s="92">
        <v>53</v>
      </c>
      <c r="H245" s="34">
        <v>14</v>
      </c>
      <c r="I245" s="35">
        <v>12</v>
      </c>
      <c r="J245" s="36">
        <v>26</v>
      </c>
      <c r="K245" s="34">
        <v>36</v>
      </c>
      <c r="L245" s="35">
        <v>25</v>
      </c>
      <c r="M245" s="36">
        <v>61</v>
      </c>
      <c r="N245" s="93">
        <v>42</v>
      </c>
      <c r="O245" s="35">
        <v>13</v>
      </c>
      <c r="P245" s="35">
        <v>49</v>
      </c>
      <c r="Q245" s="35">
        <v>19</v>
      </c>
      <c r="R245" s="35">
        <v>47</v>
      </c>
      <c r="S245" s="35">
        <v>91</v>
      </c>
      <c r="T245" s="35">
        <v>110</v>
      </c>
      <c r="U245" s="35">
        <v>150</v>
      </c>
      <c r="V245" s="35">
        <v>38</v>
      </c>
      <c r="W245" s="35">
        <v>34</v>
      </c>
      <c r="X245" s="35">
        <v>51</v>
      </c>
      <c r="Y245" s="36" t="s">
        <v>54</v>
      </c>
      <c r="Z245" s="33">
        <v>870</v>
      </c>
      <c r="AA245" s="33">
        <v>28</v>
      </c>
      <c r="AB245" s="17" t="s">
        <v>213</v>
      </c>
      <c r="AC245" s="32" t="s">
        <v>215</v>
      </c>
      <c r="AD245" s="32" t="s">
        <v>213</v>
      </c>
    </row>
    <row r="246" spans="1:30" ht="34.700000000000003" customHeight="1">
      <c r="A246" s="31"/>
      <c r="B246" s="102"/>
      <c r="C246" s="41"/>
      <c r="D246" s="32" t="s">
        <v>333</v>
      </c>
      <c r="E246" s="34" t="s">
        <v>213</v>
      </c>
      <c r="F246" s="35" t="s">
        <v>213</v>
      </c>
      <c r="G246" s="92" t="s">
        <v>213</v>
      </c>
      <c r="H246" s="34" t="s">
        <v>213</v>
      </c>
      <c r="I246" s="35" t="s">
        <v>213</v>
      </c>
      <c r="J246" s="36" t="s">
        <v>213</v>
      </c>
      <c r="K246" s="34" t="s">
        <v>213</v>
      </c>
      <c r="L246" s="35" t="s">
        <v>213</v>
      </c>
      <c r="M246" s="36" t="s">
        <v>213</v>
      </c>
      <c r="N246" s="93" t="s">
        <v>213</v>
      </c>
      <c r="O246" s="35" t="s">
        <v>213</v>
      </c>
      <c r="P246" s="35" t="s">
        <v>213</v>
      </c>
      <c r="Q246" s="35" t="s">
        <v>213</v>
      </c>
      <c r="R246" s="35" t="s">
        <v>213</v>
      </c>
      <c r="S246" s="35" t="s">
        <v>213</v>
      </c>
      <c r="T246" s="35" t="s">
        <v>213</v>
      </c>
      <c r="U246" s="35" t="s">
        <v>213</v>
      </c>
      <c r="V246" s="35" t="s">
        <v>213</v>
      </c>
      <c r="W246" s="35" t="s">
        <v>213</v>
      </c>
      <c r="X246" s="35" t="s">
        <v>213</v>
      </c>
      <c r="Y246" s="36" t="s">
        <v>213</v>
      </c>
      <c r="Z246" s="33" t="s">
        <v>213</v>
      </c>
      <c r="AA246" s="33" t="s">
        <v>213</v>
      </c>
      <c r="AB246" s="17" t="s">
        <v>213</v>
      </c>
      <c r="AC246" s="32" t="s">
        <v>214</v>
      </c>
      <c r="AD246" s="32" t="s">
        <v>213</v>
      </c>
    </row>
    <row r="247" spans="1:30" ht="34.700000000000003" customHeight="1">
      <c r="A247" s="31"/>
      <c r="B247" s="102"/>
      <c r="C247" s="41"/>
      <c r="D247" s="32" t="s">
        <v>333</v>
      </c>
      <c r="E247" s="34" t="s">
        <v>213</v>
      </c>
      <c r="F247" s="35" t="s">
        <v>213</v>
      </c>
      <c r="G247" s="92" t="s">
        <v>213</v>
      </c>
      <c r="H247" s="34" t="s">
        <v>213</v>
      </c>
      <c r="I247" s="35" t="s">
        <v>213</v>
      </c>
      <c r="J247" s="36" t="s">
        <v>213</v>
      </c>
      <c r="K247" s="34" t="s">
        <v>213</v>
      </c>
      <c r="L247" s="35" t="s">
        <v>213</v>
      </c>
      <c r="M247" s="36" t="s">
        <v>213</v>
      </c>
      <c r="N247" s="93" t="s">
        <v>213</v>
      </c>
      <c r="O247" s="35" t="s">
        <v>213</v>
      </c>
      <c r="P247" s="35" t="s">
        <v>213</v>
      </c>
      <c r="Q247" s="35" t="s">
        <v>213</v>
      </c>
      <c r="R247" s="35" t="s">
        <v>213</v>
      </c>
      <c r="S247" s="35" t="s">
        <v>213</v>
      </c>
      <c r="T247" s="35" t="s">
        <v>213</v>
      </c>
      <c r="U247" s="35" t="s">
        <v>213</v>
      </c>
      <c r="V247" s="35" t="s">
        <v>213</v>
      </c>
      <c r="W247" s="35" t="s">
        <v>213</v>
      </c>
      <c r="X247" s="35" t="s">
        <v>213</v>
      </c>
      <c r="Y247" s="36" t="s">
        <v>213</v>
      </c>
      <c r="Z247" s="33" t="s">
        <v>213</v>
      </c>
      <c r="AA247" s="33" t="s">
        <v>213</v>
      </c>
      <c r="AB247" s="17" t="s">
        <v>213</v>
      </c>
      <c r="AC247" s="32" t="s">
        <v>216</v>
      </c>
      <c r="AD247" s="32" t="s">
        <v>213</v>
      </c>
    </row>
    <row r="248" spans="1:30" ht="34.700000000000003" customHeight="1">
      <c r="A248" s="31"/>
      <c r="B248" s="102"/>
      <c r="C248" s="41"/>
      <c r="D248" s="32" t="s">
        <v>333</v>
      </c>
      <c r="E248" s="34" t="s">
        <v>213</v>
      </c>
      <c r="F248" s="35" t="s">
        <v>213</v>
      </c>
      <c r="G248" s="92" t="s">
        <v>213</v>
      </c>
      <c r="H248" s="34" t="s">
        <v>213</v>
      </c>
      <c r="I248" s="35" t="s">
        <v>213</v>
      </c>
      <c r="J248" s="36" t="s">
        <v>213</v>
      </c>
      <c r="K248" s="34" t="s">
        <v>213</v>
      </c>
      <c r="L248" s="35" t="s">
        <v>213</v>
      </c>
      <c r="M248" s="36" t="s">
        <v>213</v>
      </c>
      <c r="N248" s="93" t="s">
        <v>213</v>
      </c>
      <c r="O248" s="35" t="s">
        <v>213</v>
      </c>
      <c r="P248" s="35" t="s">
        <v>213</v>
      </c>
      <c r="Q248" s="35" t="s">
        <v>213</v>
      </c>
      <c r="R248" s="35" t="s">
        <v>213</v>
      </c>
      <c r="S248" s="35" t="s">
        <v>213</v>
      </c>
      <c r="T248" s="35" t="s">
        <v>213</v>
      </c>
      <c r="U248" s="35" t="s">
        <v>213</v>
      </c>
      <c r="V248" s="35" t="s">
        <v>213</v>
      </c>
      <c r="W248" s="35" t="s">
        <v>213</v>
      </c>
      <c r="X248" s="35" t="s">
        <v>213</v>
      </c>
      <c r="Y248" s="36" t="s">
        <v>213</v>
      </c>
      <c r="Z248" s="33" t="s">
        <v>213</v>
      </c>
      <c r="AA248" s="33" t="s">
        <v>213</v>
      </c>
      <c r="AB248" s="17" t="s">
        <v>213</v>
      </c>
      <c r="AC248" s="32" t="s">
        <v>245</v>
      </c>
      <c r="AD248" s="32" t="s">
        <v>213</v>
      </c>
    </row>
    <row r="249" spans="1:30" ht="34.700000000000003" customHeight="1">
      <c r="A249" s="31"/>
      <c r="B249" s="102"/>
      <c r="C249" s="41"/>
      <c r="D249" s="32" t="s">
        <v>333</v>
      </c>
      <c r="E249" s="34" t="s">
        <v>213</v>
      </c>
      <c r="F249" s="35" t="s">
        <v>213</v>
      </c>
      <c r="G249" s="92" t="s">
        <v>213</v>
      </c>
      <c r="H249" s="34" t="s">
        <v>213</v>
      </c>
      <c r="I249" s="35" t="s">
        <v>213</v>
      </c>
      <c r="J249" s="36" t="s">
        <v>213</v>
      </c>
      <c r="K249" s="34" t="s">
        <v>213</v>
      </c>
      <c r="L249" s="35" t="s">
        <v>213</v>
      </c>
      <c r="M249" s="36" t="s">
        <v>213</v>
      </c>
      <c r="N249" s="93" t="s">
        <v>213</v>
      </c>
      <c r="O249" s="35" t="s">
        <v>213</v>
      </c>
      <c r="P249" s="35" t="s">
        <v>213</v>
      </c>
      <c r="Q249" s="35" t="s">
        <v>213</v>
      </c>
      <c r="R249" s="35" t="s">
        <v>213</v>
      </c>
      <c r="S249" s="35" t="s">
        <v>213</v>
      </c>
      <c r="T249" s="35" t="s">
        <v>213</v>
      </c>
      <c r="U249" s="35" t="s">
        <v>213</v>
      </c>
      <c r="V249" s="35" t="s">
        <v>213</v>
      </c>
      <c r="W249" s="35" t="s">
        <v>213</v>
      </c>
      <c r="X249" s="35" t="s">
        <v>213</v>
      </c>
      <c r="Y249" s="36" t="s">
        <v>213</v>
      </c>
      <c r="Z249" s="33" t="s">
        <v>213</v>
      </c>
      <c r="AA249" s="33" t="s">
        <v>213</v>
      </c>
      <c r="AB249" s="17" t="s">
        <v>213</v>
      </c>
      <c r="AC249" s="32" t="s">
        <v>246</v>
      </c>
      <c r="AD249" s="32" t="s">
        <v>213</v>
      </c>
    </row>
    <row r="250" spans="1:30" ht="34.700000000000003" customHeight="1">
      <c r="A250" s="31" t="s">
        <v>59</v>
      </c>
      <c r="B250" s="102" t="s">
        <v>334</v>
      </c>
      <c r="C250" s="41"/>
      <c r="D250" s="32" t="s">
        <v>335</v>
      </c>
      <c r="E250" s="34">
        <v>37</v>
      </c>
      <c r="F250" s="35">
        <v>55</v>
      </c>
      <c r="G250" s="92">
        <v>52</v>
      </c>
      <c r="H250" s="34">
        <v>14</v>
      </c>
      <c r="I250" s="35">
        <v>12</v>
      </c>
      <c r="J250" s="36">
        <v>26</v>
      </c>
      <c r="K250" s="34">
        <v>35</v>
      </c>
      <c r="L250" s="35">
        <v>25</v>
      </c>
      <c r="M250" s="36">
        <v>60</v>
      </c>
      <c r="N250" s="93">
        <v>41</v>
      </c>
      <c r="O250" s="35">
        <v>11</v>
      </c>
      <c r="P250" s="35">
        <v>49</v>
      </c>
      <c r="Q250" s="35">
        <v>19</v>
      </c>
      <c r="R250" s="35">
        <v>48</v>
      </c>
      <c r="S250" s="35">
        <v>90</v>
      </c>
      <c r="T250" s="35">
        <v>110</v>
      </c>
      <c r="U250" s="35">
        <v>150</v>
      </c>
      <c r="V250" s="35">
        <v>37</v>
      </c>
      <c r="W250" s="35">
        <v>34</v>
      </c>
      <c r="X250" s="35">
        <v>50</v>
      </c>
      <c r="Y250" s="36" t="s">
        <v>54</v>
      </c>
      <c r="Z250" s="33">
        <v>870</v>
      </c>
      <c r="AA250" s="33">
        <v>28</v>
      </c>
      <c r="AB250" s="129">
        <v>44985</v>
      </c>
      <c r="AC250" s="32" t="s">
        <v>213</v>
      </c>
      <c r="AD250" s="32" t="s">
        <v>213</v>
      </c>
    </row>
    <row r="251" spans="1:30" ht="34.700000000000003" customHeight="1">
      <c r="A251" s="31"/>
      <c r="B251" s="102"/>
      <c r="C251" s="41"/>
      <c r="D251" s="32" t="s">
        <v>336</v>
      </c>
      <c r="E251" s="34">
        <v>37</v>
      </c>
      <c r="F251" s="35">
        <v>55</v>
      </c>
      <c r="G251" s="92">
        <v>52</v>
      </c>
      <c r="H251" s="34">
        <v>14</v>
      </c>
      <c r="I251" s="35">
        <v>12</v>
      </c>
      <c r="J251" s="36">
        <v>26</v>
      </c>
      <c r="K251" s="34">
        <v>35</v>
      </c>
      <c r="L251" s="35">
        <v>25</v>
      </c>
      <c r="M251" s="36">
        <v>60</v>
      </c>
      <c r="N251" s="93">
        <v>41</v>
      </c>
      <c r="O251" s="35">
        <v>11</v>
      </c>
      <c r="P251" s="35">
        <v>49</v>
      </c>
      <c r="Q251" s="35">
        <v>19</v>
      </c>
      <c r="R251" s="35">
        <v>48</v>
      </c>
      <c r="S251" s="35">
        <v>90</v>
      </c>
      <c r="T251" s="35">
        <v>110</v>
      </c>
      <c r="U251" s="35">
        <v>150</v>
      </c>
      <c r="V251" s="35">
        <v>37</v>
      </c>
      <c r="W251" s="35">
        <v>34</v>
      </c>
      <c r="X251" s="35">
        <v>50</v>
      </c>
      <c r="Y251" s="36" t="s">
        <v>54</v>
      </c>
      <c r="Z251" s="33">
        <v>870</v>
      </c>
      <c r="AA251" s="33">
        <v>28</v>
      </c>
      <c r="AB251" s="17" t="s">
        <v>213</v>
      </c>
      <c r="AC251" s="32" t="s">
        <v>215</v>
      </c>
      <c r="AD251" s="32" t="s">
        <v>213</v>
      </c>
    </row>
    <row r="252" spans="1:30" ht="34.700000000000003" customHeight="1">
      <c r="A252" s="31"/>
      <c r="B252" s="102"/>
      <c r="C252" s="41"/>
      <c r="D252" s="32" t="s">
        <v>336</v>
      </c>
      <c r="E252" s="34" t="s">
        <v>213</v>
      </c>
      <c r="F252" s="35" t="s">
        <v>213</v>
      </c>
      <c r="G252" s="92" t="s">
        <v>213</v>
      </c>
      <c r="H252" s="34" t="s">
        <v>213</v>
      </c>
      <c r="I252" s="35" t="s">
        <v>213</v>
      </c>
      <c r="J252" s="36" t="s">
        <v>213</v>
      </c>
      <c r="K252" s="34" t="s">
        <v>213</v>
      </c>
      <c r="L252" s="35" t="s">
        <v>213</v>
      </c>
      <c r="M252" s="36" t="s">
        <v>213</v>
      </c>
      <c r="N252" s="93" t="s">
        <v>213</v>
      </c>
      <c r="O252" s="35" t="s">
        <v>213</v>
      </c>
      <c r="P252" s="35" t="s">
        <v>213</v>
      </c>
      <c r="Q252" s="35" t="s">
        <v>213</v>
      </c>
      <c r="R252" s="35" t="s">
        <v>213</v>
      </c>
      <c r="S252" s="35" t="s">
        <v>213</v>
      </c>
      <c r="T252" s="35" t="s">
        <v>213</v>
      </c>
      <c r="U252" s="35" t="s">
        <v>213</v>
      </c>
      <c r="V252" s="35" t="s">
        <v>213</v>
      </c>
      <c r="W252" s="35" t="s">
        <v>213</v>
      </c>
      <c r="X252" s="35" t="s">
        <v>213</v>
      </c>
      <c r="Y252" s="36" t="s">
        <v>213</v>
      </c>
      <c r="Z252" s="33" t="s">
        <v>213</v>
      </c>
      <c r="AA252" s="33" t="s">
        <v>213</v>
      </c>
      <c r="AB252" s="17" t="s">
        <v>213</v>
      </c>
      <c r="AC252" s="32" t="s">
        <v>214</v>
      </c>
      <c r="AD252" s="32" t="s">
        <v>213</v>
      </c>
    </row>
    <row r="253" spans="1:30" ht="34.700000000000003" customHeight="1">
      <c r="A253" s="31"/>
      <c r="B253" s="102"/>
      <c r="C253" s="41"/>
      <c r="D253" s="32" t="s">
        <v>336</v>
      </c>
      <c r="E253" s="34" t="s">
        <v>213</v>
      </c>
      <c r="F253" s="35" t="s">
        <v>213</v>
      </c>
      <c r="G253" s="92" t="s">
        <v>213</v>
      </c>
      <c r="H253" s="34" t="s">
        <v>213</v>
      </c>
      <c r="I253" s="35" t="s">
        <v>213</v>
      </c>
      <c r="J253" s="36" t="s">
        <v>213</v>
      </c>
      <c r="K253" s="34" t="s">
        <v>213</v>
      </c>
      <c r="L253" s="35" t="s">
        <v>213</v>
      </c>
      <c r="M253" s="36" t="s">
        <v>213</v>
      </c>
      <c r="N253" s="93" t="s">
        <v>213</v>
      </c>
      <c r="O253" s="35" t="s">
        <v>213</v>
      </c>
      <c r="P253" s="35" t="s">
        <v>213</v>
      </c>
      <c r="Q253" s="35" t="s">
        <v>213</v>
      </c>
      <c r="R253" s="35" t="s">
        <v>213</v>
      </c>
      <c r="S253" s="35" t="s">
        <v>213</v>
      </c>
      <c r="T253" s="35" t="s">
        <v>213</v>
      </c>
      <c r="U253" s="35" t="s">
        <v>213</v>
      </c>
      <c r="V253" s="35" t="s">
        <v>213</v>
      </c>
      <c r="W253" s="35" t="s">
        <v>213</v>
      </c>
      <c r="X253" s="35" t="s">
        <v>213</v>
      </c>
      <c r="Y253" s="36" t="s">
        <v>213</v>
      </c>
      <c r="Z253" s="33" t="s">
        <v>213</v>
      </c>
      <c r="AA253" s="33" t="s">
        <v>213</v>
      </c>
      <c r="AB253" s="17" t="s">
        <v>213</v>
      </c>
      <c r="AC253" s="32" t="s">
        <v>216</v>
      </c>
      <c r="AD253" s="32" t="s">
        <v>213</v>
      </c>
    </row>
    <row r="254" spans="1:30" ht="34.700000000000003" customHeight="1">
      <c r="A254" s="31"/>
      <c r="B254" s="102"/>
      <c r="C254" s="41"/>
      <c r="D254" s="32" t="s">
        <v>336</v>
      </c>
      <c r="E254" s="34" t="s">
        <v>213</v>
      </c>
      <c r="F254" s="35" t="s">
        <v>213</v>
      </c>
      <c r="G254" s="92" t="s">
        <v>213</v>
      </c>
      <c r="H254" s="34" t="s">
        <v>213</v>
      </c>
      <c r="I254" s="35" t="s">
        <v>213</v>
      </c>
      <c r="J254" s="36" t="s">
        <v>213</v>
      </c>
      <c r="K254" s="34" t="s">
        <v>213</v>
      </c>
      <c r="L254" s="35" t="s">
        <v>213</v>
      </c>
      <c r="M254" s="36" t="s">
        <v>213</v>
      </c>
      <c r="N254" s="93" t="s">
        <v>213</v>
      </c>
      <c r="O254" s="35" t="s">
        <v>213</v>
      </c>
      <c r="P254" s="35" t="s">
        <v>213</v>
      </c>
      <c r="Q254" s="35" t="s">
        <v>213</v>
      </c>
      <c r="R254" s="35" t="s">
        <v>213</v>
      </c>
      <c r="S254" s="35" t="s">
        <v>213</v>
      </c>
      <c r="T254" s="35" t="s">
        <v>213</v>
      </c>
      <c r="U254" s="35" t="s">
        <v>213</v>
      </c>
      <c r="V254" s="35" t="s">
        <v>213</v>
      </c>
      <c r="W254" s="35" t="s">
        <v>213</v>
      </c>
      <c r="X254" s="35" t="s">
        <v>213</v>
      </c>
      <c r="Y254" s="36" t="s">
        <v>213</v>
      </c>
      <c r="Z254" s="33" t="s">
        <v>213</v>
      </c>
      <c r="AA254" s="33" t="s">
        <v>213</v>
      </c>
      <c r="AB254" s="17" t="s">
        <v>213</v>
      </c>
      <c r="AC254" s="32" t="s">
        <v>245</v>
      </c>
      <c r="AD254" s="32" t="s">
        <v>213</v>
      </c>
    </row>
    <row r="255" spans="1:30" ht="34.700000000000003" customHeight="1">
      <c r="A255" s="31"/>
      <c r="B255" s="102"/>
      <c r="C255" s="41"/>
      <c r="D255" s="32" t="s">
        <v>336</v>
      </c>
      <c r="E255" s="34" t="s">
        <v>213</v>
      </c>
      <c r="F255" s="35" t="s">
        <v>213</v>
      </c>
      <c r="G255" s="92" t="s">
        <v>213</v>
      </c>
      <c r="H255" s="34" t="s">
        <v>213</v>
      </c>
      <c r="I255" s="35" t="s">
        <v>213</v>
      </c>
      <c r="J255" s="36" t="s">
        <v>213</v>
      </c>
      <c r="K255" s="34" t="s">
        <v>213</v>
      </c>
      <c r="L255" s="35" t="s">
        <v>213</v>
      </c>
      <c r="M255" s="36" t="s">
        <v>213</v>
      </c>
      <c r="N255" s="93" t="s">
        <v>213</v>
      </c>
      <c r="O255" s="35" t="s">
        <v>213</v>
      </c>
      <c r="P255" s="35" t="s">
        <v>213</v>
      </c>
      <c r="Q255" s="35" t="s">
        <v>213</v>
      </c>
      <c r="R255" s="35" t="s">
        <v>213</v>
      </c>
      <c r="S255" s="35" t="s">
        <v>213</v>
      </c>
      <c r="T255" s="35" t="s">
        <v>213</v>
      </c>
      <c r="U255" s="35" t="s">
        <v>213</v>
      </c>
      <c r="V255" s="35" t="s">
        <v>213</v>
      </c>
      <c r="W255" s="35" t="s">
        <v>213</v>
      </c>
      <c r="X255" s="35" t="s">
        <v>213</v>
      </c>
      <c r="Y255" s="36" t="s">
        <v>213</v>
      </c>
      <c r="Z255" s="33" t="s">
        <v>213</v>
      </c>
      <c r="AA255" s="33" t="s">
        <v>213</v>
      </c>
      <c r="AB255" s="17" t="s">
        <v>213</v>
      </c>
      <c r="AC255" s="32" t="s">
        <v>246</v>
      </c>
      <c r="AD255" s="32" t="s">
        <v>213</v>
      </c>
    </row>
    <row r="256" spans="1:30" ht="34.700000000000003" customHeight="1">
      <c r="A256" s="31" t="s">
        <v>69</v>
      </c>
      <c r="B256" s="102" t="s">
        <v>337</v>
      </c>
      <c r="C256" s="41"/>
      <c r="D256" s="32" t="s">
        <v>338</v>
      </c>
      <c r="E256" s="34">
        <v>21</v>
      </c>
      <c r="F256" s="35">
        <v>30</v>
      </c>
      <c r="G256" s="92">
        <v>26</v>
      </c>
      <c r="H256" s="34" t="s">
        <v>339</v>
      </c>
      <c r="I256" s="35">
        <v>13</v>
      </c>
      <c r="J256" s="36">
        <v>21</v>
      </c>
      <c r="K256" s="34">
        <v>19</v>
      </c>
      <c r="L256" s="35">
        <v>20</v>
      </c>
      <c r="M256" s="36">
        <v>39</v>
      </c>
      <c r="N256" s="93">
        <v>28</v>
      </c>
      <c r="O256" s="35">
        <v>7.4</v>
      </c>
      <c r="P256" s="35">
        <v>24</v>
      </c>
      <c r="Q256" s="35">
        <v>23</v>
      </c>
      <c r="R256" s="35">
        <v>32</v>
      </c>
      <c r="S256" s="35">
        <v>59</v>
      </c>
      <c r="T256" s="35">
        <v>61</v>
      </c>
      <c r="U256" s="35">
        <v>200</v>
      </c>
      <c r="V256" s="35">
        <v>37</v>
      </c>
      <c r="W256" s="35">
        <v>24</v>
      </c>
      <c r="X256" s="35">
        <v>36</v>
      </c>
      <c r="Y256" s="36" t="s">
        <v>54</v>
      </c>
      <c r="Z256" s="33">
        <v>660</v>
      </c>
      <c r="AA256" s="33">
        <v>45</v>
      </c>
      <c r="AB256" s="129">
        <v>44985</v>
      </c>
      <c r="AC256" s="32" t="s">
        <v>213</v>
      </c>
      <c r="AD256" s="32"/>
    </row>
    <row r="257" spans="1:30" ht="34.700000000000003" customHeight="1">
      <c r="A257" s="31"/>
      <c r="B257" s="102"/>
      <c r="C257" s="41"/>
      <c r="D257" s="32" t="s">
        <v>340</v>
      </c>
      <c r="E257" s="34">
        <v>21</v>
      </c>
      <c r="F257" s="35">
        <v>30</v>
      </c>
      <c r="G257" s="92">
        <v>26</v>
      </c>
      <c r="H257" s="34" t="s">
        <v>339</v>
      </c>
      <c r="I257" s="35">
        <v>13</v>
      </c>
      <c r="J257" s="36">
        <v>21</v>
      </c>
      <c r="K257" s="34">
        <v>19</v>
      </c>
      <c r="L257" s="35">
        <v>20</v>
      </c>
      <c r="M257" s="36">
        <v>39</v>
      </c>
      <c r="N257" s="93">
        <v>28</v>
      </c>
      <c r="O257" s="35">
        <v>7.4</v>
      </c>
      <c r="P257" s="35">
        <v>24</v>
      </c>
      <c r="Q257" s="35">
        <v>23</v>
      </c>
      <c r="R257" s="35">
        <v>32</v>
      </c>
      <c r="S257" s="35">
        <v>59</v>
      </c>
      <c r="T257" s="35">
        <v>61</v>
      </c>
      <c r="U257" s="35">
        <v>200</v>
      </c>
      <c r="V257" s="35">
        <v>37</v>
      </c>
      <c r="W257" s="35">
        <v>24</v>
      </c>
      <c r="X257" s="35">
        <v>36</v>
      </c>
      <c r="Y257" s="36" t="s">
        <v>54</v>
      </c>
      <c r="Z257" s="33">
        <v>660</v>
      </c>
      <c r="AA257" s="33">
        <v>45</v>
      </c>
      <c r="AB257" s="17" t="s">
        <v>213</v>
      </c>
      <c r="AC257" s="32" t="s">
        <v>215</v>
      </c>
      <c r="AD257" s="32" t="s">
        <v>213</v>
      </c>
    </row>
    <row r="258" spans="1:30" ht="34.700000000000003" customHeight="1">
      <c r="A258" s="31"/>
      <c r="B258" s="102"/>
      <c r="C258" s="41"/>
      <c r="D258" s="32" t="s">
        <v>340</v>
      </c>
      <c r="E258" s="34" t="s">
        <v>213</v>
      </c>
      <c r="F258" s="35" t="s">
        <v>213</v>
      </c>
      <c r="G258" s="92" t="s">
        <v>213</v>
      </c>
      <c r="H258" s="34" t="s">
        <v>213</v>
      </c>
      <c r="I258" s="35" t="s">
        <v>213</v>
      </c>
      <c r="J258" s="36" t="s">
        <v>213</v>
      </c>
      <c r="K258" s="34" t="s">
        <v>213</v>
      </c>
      <c r="L258" s="35" t="s">
        <v>213</v>
      </c>
      <c r="M258" s="36" t="s">
        <v>213</v>
      </c>
      <c r="N258" s="93" t="s">
        <v>213</v>
      </c>
      <c r="O258" s="35" t="s">
        <v>213</v>
      </c>
      <c r="P258" s="35" t="s">
        <v>213</v>
      </c>
      <c r="Q258" s="35" t="s">
        <v>213</v>
      </c>
      <c r="R258" s="35" t="s">
        <v>213</v>
      </c>
      <c r="S258" s="35" t="s">
        <v>213</v>
      </c>
      <c r="T258" s="35" t="s">
        <v>213</v>
      </c>
      <c r="U258" s="35" t="s">
        <v>213</v>
      </c>
      <c r="V258" s="35" t="s">
        <v>213</v>
      </c>
      <c r="W258" s="35" t="s">
        <v>213</v>
      </c>
      <c r="X258" s="35" t="s">
        <v>213</v>
      </c>
      <c r="Y258" s="36" t="s">
        <v>213</v>
      </c>
      <c r="Z258" s="33" t="s">
        <v>213</v>
      </c>
      <c r="AA258" s="33" t="s">
        <v>213</v>
      </c>
      <c r="AB258" s="17" t="s">
        <v>213</v>
      </c>
      <c r="AC258" s="32" t="s">
        <v>214</v>
      </c>
      <c r="AD258" s="32" t="s">
        <v>213</v>
      </c>
    </row>
    <row r="259" spans="1:30" ht="34.700000000000003" customHeight="1">
      <c r="A259" s="31"/>
      <c r="B259" s="102"/>
      <c r="C259" s="41"/>
      <c r="D259" s="32" t="s">
        <v>340</v>
      </c>
      <c r="E259" s="34" t="s">
        <v>213</v>
      </c>
      <c r="F259" s="35" t="s">
        <v>213</v>
      </c>
      <c r="G259" s="92" t="s">
        <v>213</v>
      </c>
      <c r="H259" s="34" t="s">
        <v>213</v>
      </c>
      <c r="I259" s="35" t="s">
        <v>213</v>
      </c>
      <c r="J259" s="36" t="s">
        <v>213</v>
      </c>
      <c r="K259" s="34" t="s">
        <v>213</v>
      </c>
      <c r="L259" s="35" t="s">
        <v>213</v>
      </c>
      <c r="M259" s="36" t="s">
        <v>213</v>
      </c>
      <c r="N259" s="93" t="s">
        <v>213</v>
      </c>
      <c r="O259" s="35" t="s">
        <v>213</v>
      </c>
      <c r="P259" s="35" t="s">
        <v>213</v>
      </c>
      <c r="Q259" s="35" t="s">
        <v>213</v>
      </c>
      <c r="R259" s="35" t="s">
        <v>213</v>
      </c>
      <c r="S259" s="35" t="s">
        <v>213</v>
      </c>
      <c r="T259" s="35" t="s">
        <v>213</v>
      </c>
      <c r="U259" s="35" t="s">
        <v>213</v>
      </c>
      <c r="V259" s="35" t="s">
        <v>213</v>
      </c>
      <c r="W259" s="35" t="s">
        <v>213</v>
      </c>
      <c r="X259" s="35" t="s">
        <v>213</v>
      </c>
      <c r="Y259" s="36" t="s">
        <v>213</v>
      </c>
      <c r="Z259" s="33" t="s">
        <v>213</v>
      </c>
      <c r="AA259" s="33" t="s">
        <v>213</v>
      </c>
      <c r="AB259" s="17" t="s">
        <v>213</v>
      </c>
      <c r="AC259" s="32" t="s">
        <v>216</v>
      </c>
      <c r="AD259" s="32" t="s">
        <v>213</v>
      </c>
    </row>
    <row r="260" spans="1:30" ht="34.700000000000003" customHeight="1">
      <c r="A260" s="31"/>
      <c r="B260" s="102"/>
      <c r="C260" s="41"/>
      <c r="D260" s="32" t="s">
        <v>340</v>
      </c>
      <c r="E260" s="34" t="s">
        <v>213</v>
      </c>
      <c r="F260" s="35" t="s">
        <v>213</v>
      </c>
      <c r="G260" s="92" t="s">
        <v>213</v>
      </c>
      <c r="H260" s="34" t="s">
        <v>213</v>
      </c>
      <c r="I260" s="35" t="s">
        <v>213</v>
      </c>
      <c r="J260" s="36" t="s">
        <v>213</v>
      </c>
      <c r="K260" s="34" t="s">
        <v>213</v>
      </c>
      <c r="L260" s="35" t="s">
        <v>213</v>
      </c>
      <c r="M260" s="36" t="s">
        <v>213</v>
      </c>
      <c r="N260" s="93" t="s">
        <v>213</v>
      </c>
      <c r="O260" s="35" t="s">
        <v>213</v>
      </c>
      <c r="P260" s="35" t="s">
        <v>213</v>
      </c>
      <c r="Q260" s="35" t="s">
        <v>213</v>
      </c>
      <c r="R260" s="35" t="s">
        <v>213</v>
      </c>
      <c r="S260" s="35" t="s">
        <v>213</v>
      </c>
      <c r="T260" s="35" t="s">
        <v>213</v>
      </c>
      <c r="U260" s="35" t="s">
        <v>213</v>
      </c>
      <c r="V260" s="35" t="s">
        <v>213</v>
      </c>
      <c r="W260" s="35" t="s">
        <v>213</v>
      </c>
      <c r="X260" s="35" t="s">
        <v>213</v>
      </c>
      <c r="Y260" s="36" t="s">
        <v>213</v>
      </c>
      <c r="Z260" s="33" t="s">
        <v>213</v>
      </c>
      <c r="AA260" s="33" t="s">
        <v>213</v>
      </c>
      <c r="AB260" s="17" t="s">
        <v>213</v>
      </c>
      <c r="AC260" s="32" t="s">
        <v>245</v>
      </c>
      <c r="AD260" s="32" t="s">
        <v>213</v>
      </c>
    </row>
    <row r="261" spans="1:30" ht="34.700000000000003" customHeight="1">
      <c r="A261" s="31"/>
      <c r="B261" s="102"/>
      <c r="C261" s="41"/>
      <c r="D261" s="32" t="s">
        <v>340</v>
      </c>
      <c r="E261" s="34" t="s">
        <v>213</v>
      </c>
      <c r="F261" s="35" t="s">
        <v>213</v>
      </c>
      <c r="G261" s="92" t="s">
        <v>213</v>
      </c>
      <c r="H261" s="34" t="s">
        <v>213</v>
      </c>
      <c r="I261" s="35" t="s">
        <v>213</v>
      </c>
      <c r="J261" s="36" t="s">
        <v>213</v>
      </c>
      <c r="K261" s="34" t="s">
        <v>213</v>
      </c>
      <c r="L261" s="35" t="s">
        <v>213</v>
      </c>
      <c r="M261" s="36" t="s">
        <v>213</v>
      </c>
      <c r="N261" s="93" t="s">
        <v>213</v>
      </c>
      <c r="O261" s="35" t="s">
        <v>213</v>
      </c>
      <c r="P261" s="35" t="s">
        <v>213</v>
      </c>
      <c r="Q261" s="35" t="s">
        <v>213</v>
      </c>
      <c r="R261" s="35" t="s">
        <v>213</v>
      </c>
      <c r="S261" s="35" t="s">
        <v>213</v>
      </c>
      <c r="T261" s="35" t="s">
        <v>213</v>
      </c>
      <c r="U261" s="35" t="s">
        <v>213</v>
      </c>
      <c r="V261" s="35" t="s">
        <v>213</v>
      </c>
      <c r="W261" s="35" t="s">
        <v>213</v>
      </c>
      <c r="X261" s="35" t="s">
        <v>213</v>
      </c>
      <c r="Y261" s="36" t="s">
        <v>213</v>
      </c>
      <c r="Z261" s="33" t="s">
        <v>213</v>
      </c>
      <c r="AA261" s="33" t="s">
        <v>213</v>
      </c>
      <c r="AB261" s="17" t="s">
        <v>213</v>
      </c>
      <c r="AC261" s="32" t="s">
        <v>246</v>
      </c>
      <c r="AD261" s="32" t="s">
        <v>213</v>
      </c>
    </row>
    <row r="262" spans="1:30" ht="34.700000000000003" customHeight="1">
      <c r="A262" s="31" t="s">
        <v>69</v>
      </c>
      <c r="B262" s="102" t="s">
        <v>341</v>
      </c>
      <c r="C262" s="41"/>
      <c r="D262" s="32" t="s">
        <v>342</v>
      </c>
      <c r="E262" s="34">
        <v>16</v>
      </c>
      <c r="F262" s="35">
        <v>28</v>
      </c>
      <c r="G262" s="92">
        <v>29</v>
      </c>
      <c r="H262" s="34">
        <v>6.5</v>
      </c>
      <c r="I262" s="35">
        <v>9.9</v>
      </c>
      <c r="J262" s="36">
        <v>16</v>
      </c>
      <c r="K262" s="34">
        <v>19</v>
      </c>
      <c r="L262" s="35">
        <v>16</v>
      </c>
      <c r="M262" s="36">
        <v>36</v>
      </c>
      <c r="N262" s="93">
        <v>22</v>
      </c>
      <c r="O262" s="35">
        <v>9.8000000000000007</v>
      </c>
      <c r="P262" s="35">
        <v>22</v>
      </c>
      <c r="Q262" s="35">
        <v>22</v>
      </c>
      <c r="R262" s="35">
        <v>270</v>
      </c>
      <c r="S262" s="35">
        <v>31</v>
      </c>
      <c r="T262" s="35">
        <v>40</v>
      </c>
      <c r="U262" s="35">
        <v>59</v>
      </c>
      <c r="V262" s="35">
        <v>20</v>
      </c>
      <c r="W262" s="35">
        <v>31</v>
      </c>
      <c r="X262" s="35">
        <v>23</v>
      </c>
      <c r="Y262" s="36" t="s">
        <v>54</v>
      </c>
      <c r="Z262" s="33">
        <v>670</v>
      </c>
      <c r="AA262" s="33">
        <v>9.3000000000000007</v>
      </c>
      <c r="AB262" s="129">
        <v>44985</v>
      </c>
      <c r="AC262" s="32" t="s">
        <v>213</v>
      </c>
      <c r="AD262" s="32" t="s">
        <v>213</v>
      </c>
    </row>
    <row r="263" spans="1:30" ht="34.700000000000003" customHeight="1">
      <c r="A263" s="31"/>
      <c r="B263" s="102"/>
      <c r="C263" s="41"/>
      <c r="D263" s="32" t="s">
        <v>343</v>
      </c>
      <c r="E263" s="34">
        <v>16</v>
      </c>
      <c r="F263" s="35">
        <v>28</v>
      </c>
      <c r="G263" s="92">
        <v>29</v>
      </c>
      <c r="H263" s="34">
        <v>6.5</v>
      </c>
      <c r="I263" s="35">
        <v>9.9</v>
      </c>
      <c r="J263" s="36">
        <v>16</v>
      </c>
      <c r="K263" s="34">
        <v>19</v>
      </c>
      <c r="L263" s="35">
        <v>16</v>
      </c>
      <c r="M263" s="36">
        <v>36</v>
      </c>
      <c r="N263" s="93">
        <v>22</v>
      </c>
      <c r="O263" s="35">
        <v>9.8000000000000007</v>
      </c>
      <c r="P263" s="35">
        <v>22</v>
      </c>
      <c r="Q263" s="35">
        <v>22</v>
      </c>
      <c r="R263" s="35">
        <v>270</v>
      </c>
      <c r="S263" s="35">
        <v>31</v>
      </c>
      <c r="T263" s="35">
        <v>40</v>
      </c>
      <c r="U263" s="35">
        <v>59</v>
      </c>
      <c r="V263" s="35">
        <v>20</v>
      </c>
      <c r="W263" s="35">
        <v>31</v>
      </c>
      <c r="X263" s="35">
        <v>23</v>
      </c>
      <c r="Y263" s="36" t="s">
        <v>54</v>
      </c>
      <c r="Z263" s="33">
        <v>670</v>
      </c>
      <c r="AA263" s="33">
        <v>9.3000000000000007</v>
      </c>
      <c r="AB263" s="17" t="s">
        <v>213</v>
      </c>
      <c r="AC263" s="32" t="s">
        <v>215</v>
      </c>
      <c r="AD263" s="32" t="s">
        <v>213</v>
      </c>
    </row>
    <row r="264" spans="1:30" ht="34.700000000000003" customHeight="1">
      <c r="A264" s="31"/>
      <c r="B264" s="102"/>
      <c r="C264" s="41"/>
      <c r="D264" s="32" t="s">
        <v>343</v>
      </c>
      <c r="E264" s="34" t="s">
        <v>213</v>
      </c>
      <c r="F264" s="35" t="s">
        <v>213</v>
      </c>
      <c r="G264" s="92" t="s">
        <v>213</v>
      </c>
      <c r="H264" s="34" t="s">
        <v>213</v>
      </c>
      <c r="I264" s="35" t="s">
        <v>213</v>
      </c>
      <c r="J264" s="36" t="s">
        <v>213</v>
      </c>
      <c r="K264" s="34" t="s">
        <v>213</v>
      </c>
      <c r="L264" s="35" t="s">
        <v>213</v>
      </c>
      <c r="M264" s="36" t="s">
        <v>213</v>
      </c>
      <c r="N264" s="93" t="s">
        <v>213</v>
      </c>
      <c r="O264" s="35" t="s">
        <v>213</v>
      </c>
      <c r="P264" s="35" t="s">
        <v>213</v>
      </c>
      <c r="Q264" s="35" t="s">
        <v>213</v>
      </c>
      <c r="R264" s="35" t="s">
        <v>213</v>
      </c>
      <c r="S264" s="35" t="s">
        <v>213</v>
      </c>
      <c r="T264" s="35" t="s">
        <v>213</v>
      </c>
      <c r="U264" s="35" t="s">
        <v>213</v>
      </c>
      <c r="V264" s="35" t="s">
        <v>213</v>
      </c>
      <c r="W264" s="35" t="s">
        <v>213</v>
      </c>
      <c r="X264" s="35" t="s">
        <v>213</v>
      </c>
      <c r="Y264" s="36" t="s">
        <v>213</v>
      </c>
      <c r="Z264" s="33" t="s">
        <v>213</v>
      </c>
      <c r="AA264" s="33" t="s">
        <v>213</v>
      </c>
      <c r="AB264" s="17" t="s">
        <v>213</v>
      </c>
      <c r="AC264" s="32" t="s">
        <v>214</v>
      </c>
      <c r="AD264" s="32" t="s">
        <v>213</v>
      </c>
    </row>
    <row r="265" spans="1:30" ht="34.700000000000003" customHeight="1">
      <c r="A265" s="31"/>
      <c r="B265" s="102"/>
      <c r="C265" s="41"/>
      <c r="D265" s="32" t="s">
        <v>343</v>
      </c>
      <c r="E265" s="34" t="s">
        <v>213</v>
      </c>
      <c r="F265" s="35" t="s">
        <v>213</v>
      </c>
      <c r="G265" s="92" t="s">
        <v>213</v>
      </c>
      <c r="H265" s="34" t="s">
        <v>213</v>
      </c>
      <c r="I265" s="35" t="s">
        <v>213</v>
      </c>
      <c r="J265" s="36" t="s">
        <v>213</v>
      </c>
      <c r="K265" s="34" t="s">
        <v>213</v>
      </c>
      <c r="L265" s="35" t="s">
        <v>213</v>
      </c>
      <c r="M265" s="36" t="s">
        <v>213</v>
      </c>
      <c r="N265" s="93" t="s">
        <v>213</v>
      </c>
      <c r="O265" s="35" t="s">
        <v>213</v>
      </c>
      <c r="P265" s="35" t="s">
        <v>213</v>
      </c>
      <c r="Q265" s="35" t="s">
        <v>213</v>
      </c>
      <c r="R265" s="35" t="s">
        <v>213</v>
      </c>
      <c r="S265" s="35" t="s">
        <v>213</v>
      </c>
      <c r="T265" s="35" t="s">
        <v>213</v>
      </c>
      <c r="U265" s="35" t="s">
        <v>213</v>
      </c>
      <c r="V265" s="35" t="s">
        <v>213</v>
      </c>
      <c r="W265" s="35" t="s">
        <v>213</v>
      </c>
      <c r="X265" s="35" t="s">
        <v>213</v>
      </c>
      <c r="Y265" s="36" t="s">
        <v>213</v>
      </c>
      <c r="Z265" s="33" t="s">
        <v>213</v>
      </c>
      <c r="AA265" s="33" t="s">
        <v>213</v>
      </c>
      <c r="AB265" s="17" t="s">
        <v>213</v>
      </c>
      <c r="AC265" s="32" t="s">
        <v>216</v>
      </c>
      <c r="AD265" s="32" t="s">
        <v>213</v>
      </c>
    </row>
    <row r="266" spans="1:30" ht="34.700000000000003" customHeight="1">
      <c r="A266" s="31"/>
      <c r="B266" s="102"/>
      <c r="C266" s="41"/>
      <c r="D266" s="32" t="s">
        <v>343</v>
      </c>
      <c r="E266" s="34" t="s">
        <v>213</v>
      </c>
      <c r="F266" s="35" t="s">
        <v>213</v>
      </c>
      <c r="G266" s="92" t="s">
        <v>213</v>
      </c>
      <c r="H266" s="34" t="s">
        <v>213</v>
      </c>
      <c r="I266" s="35" t="s">
        <v>213</v>
      </c>
      <c r="J266" s="36" t="s">
        <v>213</v>
      </c>
      <c r="K266" s="34" t="s">
        <v>213</v>
      </c>
      <c r="L266" s="35" t="s">
        <v>213</v>
      </c>
      <c r="M266" s="36" t="s">
        <v>213</v>
      </c>
      <c r="N266" s="93" t="s">
        <v>213</v>
      </c>
      <c r="O266" s="35" t="s">
        <v>213</v>
      </c>
      <c r="P266" s="35" t="s">
        <v>213</v>
      </c>
      <c r="Q266" s="35" t="s">
        <v>213</v>
      </c>
      <c r="R266" s="35" t="s">
        <v>213</v>
      </c>
      <c r="S266" s="35" t="s">
        <v>213</v>
      </c>
      <c r="T266" s="35" t="s">
        <v>213</v>
      </c>
      <c r="U266" s="35" t="s">
        <v>213</v>
      </c>
      <c r="V266" s="35" t="s">
        <v>213</v>
      </c>
      <c r="W266" s="35" t="s">
        <v>213</v>
      </c>
      <c r="X266" s="35" t="s">
        <v>213</v>
      </c>
      <c r="Y266" s="36" t="s">
        <v>213</v>
      </c>
      <c r="Z266" s="33" t="s">
        <v>213</v>
      </c>
      <c r="AA266" s="33" t="s">
        <v>213</v>
      </c>
      <c r="AB266" s="17" t="s">
        <v>213</v>
      </c>
      <c r="AC266" s="32" t="s">
        <v>245</v>
      </c>
      <c r="AD266" s="32" t="s">
        <v>213</v>
      </c>
    </row>
    <row r="267" spans="1:30" ht="34.700000000000003" customHeight="1">
      <c r="A267" s="31"/>
      <c r="B267" s="102"/>
      <c r="C267" s="41"/>
      <c r="D267" s="32" t="s">
        <v>343</v>
      </c>
      <c r="E267" s="34" t="s">
        <v>213</v>
      </c>
      <c r="F267" s="35" t="s">
        <v>213</v>
      </c>
      <c r="G267" s="92" t="s">
        <v>213</v>
      </c>
      <c r="H267" s="34" t="s">
        <v>213</v>
      </c>
      <c r="I267" s="35" t="s">
        <v>213</v>
      </c>
      <c r="J267" s="36" t="s">
        <v>213</v>
      </c>
      <c r="K267" s="34" t="s">
        <v>213</v>
      </c>
      <c r="L267" s="35" t="s">
        <v>213</v>
      </c>
      <c r="M267" s="36" t="s">
        <v>213</v>
      </c>
      <c r="N267" s="93" t="s">
        <v>213</v>
      </c>
      <c r="O267" s="35" t="s">
        <v>213</v>
      </c>
      <c r="P267" s="35" t="s">
        <v>213</v>
      </c>
      <c r="Q267" s="35" t="s">
        <v>213</v>
      </c>
      <c r="R267" s="35" t="s">
        <v>213</v>
      </c>
      <c r="S267" s="35" t="s">
        <v>213</v>
      </c>
      <c r="T267" s="35" t="s">
        <v>213</v>
      </c>
      <c r="U267" s="35" t="s">
        <v>213</v>
      </c>
      <c r="V267" s="35" t="s">
        <v>213</v>
      </c>
      <c r="W267" s="35" t="s">
        <v>213</v>
      </c>
      <c r="X267" s="35" t="s">
        <v>213</v>
      </c>
      <c r="Y267" s="36" t="s">
        <v>213</v>
      </c>
      <c r="Z267" s="33" t="s">
        <v>213</v>
      </c>
      <c r="AA267" s="33" t="s">
        <v>213</v>
      </c>
      <c r="AB267" s="17" t="s">
        <v>213</v>
      </c>
      <c r="AC267" s="32" t="s">
        <v>246</v>
      </c>
      <c r="AD267" s="32" t="s">
        <v>213</v>
      </c>
    </row>
    <row r="268" spans="1:30" ht="34.700000000000003" customHeight="1">
      <c r="A268" s="31" t="s">
        <v>70</v>
      </c>
      <c r="B268" s="102" t="s">
        <v>344</v>
      </c>
      <c r="C268" s="41"/>
      <c r="D268" s="32" t="s">
        <v>345</v>
      </c>
      <c r="E268" s="34">
        <v>32</v>
      </c>
      <c r="F268" s="35">
        <v>49</v>
      </c>
      <c r="G268" s="92">
        <v>38</v>
      </c>
      <c r="H268" s="34">
        <v>9.6999999999999993</v>
      </c>
      <c r="I268" s="35" t="s">
        <v>346</v>
      </c>
      <c r="J268" s="36">
        <v>16</v>
      </c>
      <c r="K268" s="34">
        <v>30</v>
      </c>
      <c r="L268" s="35">
        <v>18</v>
      </c>
      <c r="M268" s="36">
        <v>47</v>
      </c>
      <c r="N268" s="93">
        <v>37</v>
      </c>
      <c r="O268" s="35">
        <v>12</v>
      </c>
      <c r="P268" s="35">
        <v>38</v>
      </c>
      <c r="Q268" s="35">
        <v>17</v>
      </c>
      <c r="R268" s="35">
        <v>31</v>
      </c>
      <c r="S268" s="35">
        <v>72</v>
      </c>
      <c r="T268" s="35">
        <v>57</v>
      </c>
      <c r="U268" s="35">
        <v>130</v>
      </c>
      <c r="V268" s="35">
        <v>33</v>
      </c>
      <c r="W268" s="35">
        <v>46</v>
      </c>
      <c r="X268" s="35">
        <v>37</v>
      </c>
      <c r="Y268" s="36" t="s">
        <v>54</v>
      </c>
      <c r="Z268" s="33">
        <v>690</v>
      </c>
      <c r="AA268" s="33">
        <v>32</v>
      </c>
      <c r="AB268" s="129">
        <v>44985</v>
      </c>
      <c r="AC268" s="32" t="s">
        <v>213</v>
      </c>
      <c r="AD268" s="32" t="s">
        <v>213</v>
      </c>
    </row>
    <row r="269" spans="1:30" ht="34.700000000000003" customHeight="1">
      <c r="A269" s="31"/>
      <c r="B269" s="102"/>
      <c r="C269" s="41"/>
      <c r="D269" s="32" t="s">
        <v>347</v>
      </c>
      <c r="E269" s="34">
        <v>32</v>
      </c>
      <c r="F269" s="35">
        <v>49</v>
      </c>
      <c r="G269" s="92">
        <v>38</v>
      </c>
      <c r="H269" s="34">
        <v>9.6999999999999993</v>
      </c>
      <c r="I269" s="35" t="s">
        <v>346</v>
      </c>
      <c r="J269" s="36">
        <v>16</v>
      </c>
      <c r="K269" s="34">
        <v>30</v>
      </c>
      <c r="L269" s="35">
        <v>18</v>
      </c>
      <c r="M269" s="36">
        <v>47</v>
      </c>
      <c r="N269" s="93">
        <v>37</v>
      </c>
      <c r="O269" s="35">
        <v>12</v>
      </c>
      <c r="P269" s="35">
        <v>38</v>
      </c>
      <c r="Q269" s="35">
        <v>17</v>
      </c>
      <c r="R269" s="35">
        <v>31</v>
      </c>
      <c r="S269" s="35">
        <v>72</v>
      </c>
      <c r="T269" s="35">
        <v>57</v>
      </c>
      <c r="U269" s="35">
        <v>130</v>
      </c>
      <c r="V269" s="35">
        <v>33</v>
      </c>
      <c r="W269" s="35">
        <v>46</v>
      </c>
      <c r="X269" s="35">
        <v>37</v>
      </c>
      <c r="Y269" s="36" t="s">
        <v>54</v>
      </c>
      <c r="Z269" s="33">
        <v>690</v>
      </c>
      <c r="AA269" s="33">
        <v>32</v>
      </c>
      <c r="AB269" s="17" t="s">
        <v>213</v>
      </c>
      <c r="AC269" s="32" t="s">
        <v>215</v>
      </c>
      <c r="AD269" s="32" t="s">
        <v>213</v>
      </c>
    </row>
    <row r="270" spans="1:30" ht="34.700000000000003" customHeight="1">
      <c r="A270" s="31"/>
      <c r="B270" s="102"/>
      <c r="C270" s="41"/>
      <c r="D270" s="32" t="s">
        <v>347</v>
      </c>
      <c r="E270" s="34" t="s">
        <v>213</v>
      </c>
      <c r="F270" s="35" t="s">
        <v>213</v>
      </c>
      <c r="G270" s="92" t="s">
        <v>213</v>
      </c>
      <c r="H270" s="34" t="s">
        <v>213</v>
      </c>
      <c r="I270" s="35" t="s">
        <v>213</v>
      </c>
      <c r="J270" s="36" t="s">
        <v>213</v>
      </c>
      <c r="K270" s="34" t="s">
        <v>213</v>
      </c>
      <c r="L270" s="35" t="s">
        <v>213</v>
      </c>
      <c r="M270" s="36" t="s">
        <v>213</v>
      </c>
      <c r="N270" s="93" t="s">
        <v>213</v>
      </c>
      <c r="O270" s="35" t="s">
        <v>213</v>
      </c>
      <c r="P270" s="35" t="s">
        <v>213</v>
      </c>
      <c r="Q270" s="35" t="s">
        <v>213</v>
      </c>
      <c r="R270" s="35" t="s">
        <v>213</v>
      </c>
      <c r="S270" s="35" t="s">
        <v>213</v>
      </c>
      <c r="T270" s="35" t="s">
        <v>213</v>
      </c>
      <c r="U270" s="35" t="s">
        <v>213</v>
      </c>
      <c r="V270" s="35" t="s">
        <v>213</v>
      </c>
      <c r="W270" s="35" t="s">
        <v>213</v>
      </c>
      <c r="X270" s="35" t="s">
        <v>213</v>
      </c>
      <c r="Y270" s="36" t="s">
        <v>213</v>
      </c>
      <c r="Z270" s="33" t="s">
        <v>213</v>
      </c>
      <c r="AA270" s="33" t="s">
        <v>213</v>
      </c>
      <c r="AB270" s="17" t="s">
        <v>213</v>
      </c>
      <c r="AC270" s="32" t="s">
        <v>214</v>
      </c>
      <c r="AD270" s="32" t="s">
        <v>213</v>
      </c>
    </row>
    <row r="271" spans="1:30" ht="34.700000000000003" customHeight="1">
      <c r="A271" s="31"/>
      <c r="B271" s="102"/>
      <c r="C271" s="41"/>
      <c r="D271" s="32" t="s">
        <v>347</v>
      </c>
      <c r="E271" s="34" t="s">
        <v>213</v>
      </c>
      <c r="F271" s="35" t="s">
        <v>213</v>
      </c>
      <c r="G271" s="92" t="s">
        <v>213</v>
      </c>
      <c r="H271" s="34" t="s">
        <v>213</v>
      </c>
      <c r="I271" s="35" t="s">
        <v>213</v>
      </c>
      <c r="J271" s="36" t="s">
        <v>213</v>
      </c>
      <c r="K271" s="34" t="s">
        <v>213</v>
      </c>
      <c r="L271" s="35" t="s">
        <v>213</v>
      </c>
      <c r="M271" s="36" t="s">
        <v>213</v>
      </c>
      <c r="N271" s="93" t="s">
        <v>213</v>
      </c>
      <c r="O271" s="35" t="s">
        <v>213</v>
      </c>
      <c r="P271" s="35" t="s">
        <v>213</v>
      </c>
      <c r="Q271" s="35" t="s">
        <v>213</v>
      </c>
      <c r="R271" s="35" t="s">
        <v>213</v>
      </c>
      <c r="S271" s="35" t="s">
        <v>213</v>
      </c>
      <c r="T271" s="35" t="s">
        <v>213</v>
      </c>
      <c r="U271" s="35" t="s">
        <v>213</v>
      </c>
      <c r="V271" s="35" t="s">
        <v>213</v>
      </c>
      <c r="W271" s="35" t="s">
        <v>213</v>
      </c>
      <c r="X271" s="35" t="s">
        <v>213</v>
      </c>
      <c r="Y271" s="36" t="s">
        <v>213</v>
      </c>
      <c r="Z271" s="33" t="s">
        <v>213</v>
      </c>
      <c r="AA271" s="33" t="s">
        <v>213</v>
      </c>
      <c r="AB271" s="17" t="s">
        <v>213</v>
      </c>
      <c r="AC271" s="32" t="s">
        <v>216</v>
      </c>
      <c r="AD271" s="32" t="s">
        <v>213</v>
      </c>
    </row>
    <row r="272" spans="1:30" ht="34.700000000000003" customHeight="1">
      <c r="A272" s="31"/>
      <c r="B272" s="102"/>
      <c r="C272" s="41"/>
      <c r="D272" s="32" t="s">
        <v>347</v>
      </c>
      <c r="E272" s="34" t="s">
        <v>213</v>
      </c>
      <c r="F272" s="35" t="s">
        <v>213</v>
      </c>
      <c r="G272" s="92" t="s">
        <v>213</v>
      </c>
      <c r="H272" s="34" t="s">
        <v>213</v>
      </c>
      <c r="I272" s="35" t="s">
        <v>213</v>
      </c>
      <c r="J272" s="36" t="s">
        <v>213</v>
      </c>
      <c r="K272" s="34" t="s">
        <v>213</v>
      </c>
      <c r="L272" s="35" t="s">
        <v>213</v>
      </c>
      <c r="M272" s="36" t="s">
        <v>213</v>
      </c>
      <c r="N272" s="93" t="s">
        <v>213</v>
      </c>
      <c r="O272" s="35" t="s">
        <v>213</v>
      </c>
      <c r="P272" s="35" t="s">
        <v>213</v>
      </c>
      <c r="Q272" s="35" t="s">
        <v>213</v>
      </c>
      <c r="R272" s="35" t="s">
        <v>213</v>
      </c>
      <c r="S272" s="35" t="s">
        <v>213</v>
      </c>
      <c r="T272" s="35" t="s">
        <v>213</v>
      </c>
      <c r="U272" s="35" t="s">
        <v>213</v>
      </c>
      <c r="V272" s="35" t="s">
        <v>213</v>
      </c>
      <c r="W272" s="35" t="s">
        <v>213</v>
      </c>
      <c r="X272" s="35" t="s">
        <v>213</v>
      </c>
      <c r="Y272" s="36" t="s">
        <v>213</v>
      </c>
      <c r="Z272" s="33" t="s">
        <v>213</v>
      </c>
      <c r="AA272" s="33" t="s">
        <v>213</v>
      </c>
      <c r="AB272" s="17" t="s">
        <v>213</v>
      </c>
      <c r="AC272" s="32" t="s">
        <v>245</v>
      </c>
      <c r="AD272" s="32" t="s">
        <v>213</v>
      </c>
    </row>
    <row r="273" spans="1:30" ht="34.700000000000003" customHeight="1">
      <c r="A273" s="31"/>
      <c r="B273" s="102"/>
      <c r="C273" s="41"/>
      <c r="D273" s="32" t="s">
        <v>347</v>
      </c>
      <c r="E273" s="34" t="s">
        <v>213</v>
      </c>
      <c r="F273" s="35" t="s">
        <v>213</v>
      </c>
      <c r="G273" s="92" t="s">
        <v>213</v>
      </c>
      <c r="H273" s="34" t="s">
        <v>213</v>
      </c>
      <c r="I273" s="35" t="s">
        <v>213</v>
      </c>
      <c r="J273" s="36" t="s">
        <v>213</v>
      </c>
      <c r="K273" s="34" t="s">
        <v>213</v>
      </c>
      <c r="L273" s="35" t="s">
        <v>213</v>
      </c>
      <c r="M273" s="36" t="s">
        <v>213</v>
      </c>
      <c r="N273" s="93" t="s">
        <v>213</v>
      </c>
      <c r="O273" s="35" t="s">
        <v>213</v>
      </c>
      <c r="P273" s="35" t="s">
        <v>213</v>
      </c>
      <c r="Q273" s="35" t="s">
        <v>213</v>
      </c>
      <c r="R273" s="35" t="s">
        <v>213</v>
      </c>
      <c r="S273" s="35" t="s">
        <v>213</v>
      </c>
      <c r="T273" s="35" t="s">
        <v>213</v>
      </c>
      <c r="U273" s="35" t="s">
        <v>213</v>
      </c>
      <c r="V273" s="35" t="s">
        <v>213</v>
      </c>
      <c r="W273" s="35" t="s">
        <v>213</v>
      </c>
      <c r="X273" s="35" t="s">
        <v>213</v>
      </c>
      <c r="Y273" s="36" t="s">
        <v>213</v>
      </c>
      <c r="Z273" s="33" t="s">
        <v>213</v>
      </c>
      <c r="AA273" s="33" t="s">
        <v>213</v>
      </c>
      <c r="AB273" s="17" t="s">
        <v>213</v>
      </c>
      <c r="AC273" s="32" t="s">
        <v>246</v>
      </c>
      <c r="AD273" s="32" t="s">
        <v>213</v>
      </c>
    </row>
    <row r="274" spans="1:30" ht="34.700000000000003" customHeight="1">
      <c r="A274" s="31" t="s">
        <v>75</v>
      </c>
      <c r="B274" s="102" t="s">
        <v>99</v>
      </c>
      <c r="C274" s="41"/>
      <c r="D274" s="32" t="s">
        <v>348</v>
      </c>
      <c r="E274" s="34">
        <v>33</v>
      </c>
      <c r="F274" s="35">
        <v>60</v>
      </c>
      <c r="G274" s="92">
        <v>67</v>
      </c>
      <c r="H274" s="34">
        <v>23</v>
      </c>
      <c r="I274" s="35">
        <v>9.3000000000000007</v>
      </c>
      <c r="J274" s="36">
        <v>32</v>
      </c>
      <c r="K274" s="34">
        <v>33</v>
      </c>
      <c r="L274" s="35">
        <v>29</v>
      </c>
      <c r="M274" s="36">
        <v>63</v>
      </c>
      <c r="N274" s="93">
        <v>34</v>
      </c>
      <c r="O274" s="35">
        <v>8.3000000000000007</v>
      </c>
      <c r="P274" s="35">
        <v>35</v>
      </c>
      <c r="Q274" s="35">
        <v>18</v>
      </c>
      <c r="R274" s="35">
        <v>100</v>
      </c>
      <c r="S274" s="35">
        <v>45</v>
      </c>
      <c r="T274" s="35">
        <v>82</v>
      </c>
      <c r="U274" s="35">
        <v>130</v>
      </c>
      <c r="V274" s="35">
        <v>65</v>
      </c>
      <c r="W274" s="35">
        <v>33</v>
      </c>
      <c r="X274" s="35">
        <v>36</v>
      </c>
      <c r="Y274" s="36">
        <v>2.2999999999999998</v>
      </c>
      <c r="Z274" s="33">
        <v>820</v>
      </c>
      <c r="AA274" s="33">
        <v>13</v>
      </c>
      <c r="AB274" s="129">
        <v>44985</v>
      </c>
      <c r="AC274" s="32" t="s">
        <v>213</v>
      </c>
      <c r="AD274" s="32" t="s">
        <v>213</v>
      </c>
    </row>
    <row r="275" spans="1:30" ht="34.700000000000003" customHeight="1">
      <c r="A275" s="31"/>
      <c r="B275" s="102"/>
      <c r="C275" s="41"/>
      <c r="D275" s="32" t="s">
        <v>349</v>
      </c>
      <c r="E275" s="34">
        <v>33</v>
      </c>
      <c r="F275" s="35">
        <v>60</v>
      </c>
      <c r="G275" s="92">
        <v>67</v>
      </c>
      <c r="H275" s="34">
        <v>23</v>
      </c>
      <c r="I275" s="35">
        <v>9.3000000000000007</v>
      </c>
      <c r="J275" s="36">
        <v>32</v>
      </c>
      <c r="K275" s="34">
        <v>33</v>
      </c>
      <c r="L275" s="35">
        <v>29</v>
      </c>
      <c r="M275" s="36">
        <v>63</v>
      </c>
      <c r="N275" s="93">
        <v>34</v>
      </c>
      <c r="O275" s="35">
        <v>8.3000000000000007</v>
      </c>
      <c r="P275" s="35">
        <v>35</v>
      </c>
      <c r="Q275" s="35">
        <v>18</v>
      </c>
      <c r="R275" s="35">
        <v>100</v>
      </c>
      <c r="S275" s="35">
        <v>45</v>
      </c>
      <c r="T275" s="35">
        <v>82</v>
      </c>
      <c r="U275" s="35">
        <v>130</v>
      </c>
      <c r="V275" s="35">
        <v>65</v>
      </c>
      <c r="W275" s="35">
        <v>33</v>
      </c>
      <c r="X275" s="35">
        <v>36</v>
      </c>
      <c r="Y275" s="36">
        <v>2.2999999999999998</v>
      </c>
      <c r="Z275" s="33">
        <v>820</v>
      </c>
      <c r="AA275" s="33">
        <v>13</v>
      </c>
      <c r="AB275" s="17" t="s">
        <v>213</v>
      </c>
      <c r="AC275" s="32" t="s">
        <v>215</v>
      </c>
      <c r="AD275" s="32" t="s">
        <v>213</v>
      </c>
    </row>
    <row r="276" spans="1:30" ht="34.700000000000003" customHeight="1">
      <c r="A276" s="31"/>
      <c r="B276" s="102"/>
      <c r="C276" s="41"/>
      <c r="D276" s="32" t="s">
        <v>349</v>
      </c>
      <c r="E276" s="34" t="s">
        <v>213</v>
      </c>
      <c r="F276" s="35" t="s">
        <v>213</v>
      </c>
      <c r="G276" s="92" t="s">
        <v>213</v>
      </c>
      <c r="H276" s="34" t="s">
        <v>213</v>
      </c>
      <c r="I276" s="35" t="s">
        <v>213</v>
      </c>
      <c r="J276" s="36" t="s">
        <v>213</v>
      </c>
      <c r="K276" s="34" t="s">
        <v>213</v>
      </c>
      <c r="L276" s="35" t="s">
        <v>213</v>
      </c>
      <c r="M276" s="36" t="s">
        <v>213</v>
      </c>
      <c r="N276" s="93" t="s">
        <v>213</v>
      </c>
      <c r="O276" s="35" t="s">
        <v>213</v>
      </c>
      <c r="P276" s="35" t="s">
        <v>213</v>
      </c>
      <c r="Q276" s="35" t="s">
        <v>213</v>
      </c>
      <c r="R276" s="35" t="s">
        <v>213</v>
      </c>
      <c r="S276" s="35" t="s">
        <v>213</v>
      </c>
      <c r="T276" s="35" t="s">
        <v>213</v>
      </c>
      <c r="U276" s="35" t="s">
        <v>213</v>
      </c>
      <c r="V276" s="35" t="s">
        <v>213</v>
      </c>
      <c r="W276" s="35" t="s">
        <v>213</v>
      </c>
      <c r="X276" s="35" t="s">
        <v>213</v>
      </c>
      <c r="Y276" s="36" t="s">
        <v>213</v>
      </c>
      <c r="Z276" s="33" t="s">
        <v>213</v>
      </c>
      <c r="AA276" s="33" t="s">
        <v>213</v>
      </c>
      <c r="AB276" s="17" t="s">
        <v>213</v>
      </c>
      <c r="AC276" s="32" t="s">
        <v>214</v>
      </c>
      <c r="AD276" s="32" t="s">
        <v>213</v>
      </c>
    </row>
    <row r="277" spans="1:30" ht="34.700000000000003" customHeight="1">
      <c r="A277" s="31"/>
      <c r="B277" s="102"/>
      <c r="C277" s="41"/>
      <c r="D277" s="32" t="s">
        <v>349</v>
      </c>
      <c r="E277" s="34" t="s">
        <v>213</v>
      </c>
      <c r="F277" s="35" t="s">
        <v>213</v>
      </c>
      <c r="G277" s="92" t="s">
        <v>213</v>
      </c>
      <c r="H277" s="34" t="s">
        <v>213</v>
      </c>
      <c r="I277" s="35" t="s">
        <v>213</v>
      </c>
      <c r="J277" s="36" t="s">
        <v>213</v>
      </c>
      <c r="K277" s="34" t="s">
        <v>213</v>
      </c>
      <c r="L277" s="35" t="s">
        <v>213</v>
      </c>
      <c r="M277" s="36" t="s">
        <v>213</v>
      </c>
      <c r="N277" s="93" t="s">
        <v>213</v>
      </c>
      <c r="O277" s="35" t="s">
        <v>213</v>
      </c>
      <c r="P277" s="35" t="s">
        <v>213</v>
      </c>
      <c r="Q277" s="35" t="s">
        <v>213</v>
      </c>
      <c r="R277" s="35" t="s">
        <v>213</v>
      </c>
      <c r="S277" s="35" t="s">
        <v>213</v>
      </c>
      <c r="T277" s="35" t="s">
        <v>213</v>
      </c>
      <c r="U277" s="35" t="s">
        <v>213</v>
      </c>
      <c r="V277" s="35" t="s">
        <v>213</v>
      </c>
      <c r="W277" s="35" t="s">
        <v>213</v>
      </c>
      <c r="X277" s="35" t="s">
        <v>213</v>
      </c>
      <c r="Y277" s="36" t="s">
        <v>213</v>
      </c>
      <c r="Z277" s="33" t="s">
        <v>213</v>
      </c>
      <c r="AA277" s="33" t="s">
        <v>213</v>
      </c>
      <c r="AB277" s="17" t="s">
        <v>213</v>
      </c>
      <c r="AC277" s="32" t="s">
        <v>216</v>
      </c>
      <c r="AD277" s="32" t="s">
        <v>213</v>
      </c>
    </row>
    <row r="278" spans="1:30" ht="34.700000000000003" customHeight="1">
      <c r="A278" s="31"/>
      <c r="B278" s="102"/>
      <c r="C278" s="41"/>
      <c r="D278" s="32" t="s">
        <v>349</v>
      </c>
      <c r="E278" s="34" t="s">
        <v>213</v>
      </c>
      <c r="F278" s="35" t="s">
        <v>213</v>
      </c>
      <c r="G278" s="92" t="s">
        <v>213</v>
      </c>
      <c r="H278" s="34" t="s">
        <v>213</v>
      </c>
      <c r="I278" s="35" t="s">
        <v>213</v>
      </c>
      <c r="J278" s="36" t="s">
        <v>213</v>
      </c>
      <c r="K278" s="34" t="s">
        <v>213</v>
      </c>
      <c r="L278" s="35" t="s">
        <v>213</v>
      </c>
      <c r="M278" s="36" t="s">
        <v>213</v>
      </c>
      <c r="N278" s="93" t="s">
        <v>213</v>
      </c>
      <c r="O278" s="35" t="s">
        <v>213</v>
      </c>
      <c r="P278" s="35" t="s">
        <v>213</v>
      </c>
      <c r="Q278" s="35" t="s">
        <v>213</v>
      </c>
      <c r="R278" s="35" t="s">
        <v>213</v>
      </c>
      <c r="S278" s="35" t="s">
        <v>213</v>
      </c>
      <c r="T278" s="35" t="s">
        <v>213</v>
      </c>
      <c r="U278" s="35" t="s">
        <v>213</v>
      </c>
      <c r="V278" s="35" t="s">
        <v>213</v>
      </c>
      <c r="W278" s="35" t="s">
        <v>213</v>
      </c>
      <c r="X278" s="35" t="s">
        <v>213</v>
      </c>
      <c r="Y278" s="36" t="s">
        <v>213</v>
      </c>
      <c r="Z278" s="33" t="s">
        <v>213</v>
      </c>
      <c r="AA278" s="33" t="s">
        <v>213</v>
      </c>
      <c r="AB278" s="17" t="s">
        <v>213</v>
      </c>
      <c r="AC278" s="32" t="s">
        <v>245</v>
      </c>
      <c r="AD278" s="32" t="s">
        <v>213</v>
      </c>
    </row>
    <row r="279" spans="1:30" ht="34.700000000000003" customHeight="1">
      <c r="A279" s="31"/>
      <c r="B279" s="102"/>
      <c r="C279" s="41"/>
      <c r="D279" s="32" t="s">
        <v>349</v>
      </c>
      <c r="E279" s="34" t="s">
        <v>213</v>
      </c>
      <c r="F279" s="35" t="s">
        <v>213</v>
      </c>
      <c r="G279" s="92" t="s">
        <v>213</v>
      </c>
      <c r="H279" s="34" t="s">
        <v>213</v>
      </c>
      <c r="I279" s="35" t="s">
        <v>213</v>
      </c>
      <c r="J279" s="36" t="s">
        <v>213</v>
      </c>
      <c r="K279" s="34" t="s">
        <v>213</v>
      </c>
      <c r="L279" s="35" t="s">
        <v>213</v>
      </c>
      <c r="M279" s="36" t="s">
        <v>213</v>
      </c>
      <c r="N279" s="93" t="s">
        <v>213</v>
      </c>
      <c r="O279" s="35" t="s">
        <v>213</v>
      </c>
      <c r="P279" s="35" t="s">
        <v>213</v>
      </c>
      <c r="Q279" s="35" t="s">
        <v>213</v>
      </c>
      <c r="R279" s="35" t="s">
        <v>213</v>
      </c>
      <c r="S279" s="35" t="s">
        <v>213</v>
      </c>
      <c r="T279" s="35" t="s">
        <v>213</v>
      </c>
      <c r="U279" s="35" t="s">
        <v>213</v>
      </c>
      <c r="V279" s="35" t="s">
        <v>213</v>
      </c>
      <c r="W279" s="35" t="s">
        <v>213</v>
      </c>
      <c r="X279" s="35" t="s">
        <v>213</v>
      </c>
      <c r="Y279" s="36" t="s">
        <v>213</v>
      </c>
      <c r="Z279" s="33" t="s">
        <v>213</v>
      </c>
      <c r="AA279" s="33" t="s">
        <v>213</v>
      </c>
      <c r="AB279" s="17" t="s">
        <v>213</v>
      </c>
      <c r="AC279" s="32" t="s">
        <v>246</v>
      </c>
      <c r="AD279" s="32" t="s">
        <v>213</v>
      </c>
    </row>
    <row r="280" spans="1:30" ht="34.700000000000003" customHeight="1">
      <c r="A280" s="31" t="s">
        <v>75</v>
      </c>
      <c r="B280" s="102" t="s">
        <v>100</v>
      </c>
      <c r="C280" s="41"/>
      <c r="D280" s="32" t="s">
        <v>350</v>
      </c>
      <c r="E280" s="34">
        <v>38</v>
      </c>
      <c r="F280" s="35">
        <v>65</v>
      </c>
      <c r="G280" s="92">
        <v>74</v>
      </c>
      <c r="H280" s="34">
        <v>26</v>
      </c>
      <c r="I280" s="35">
        <v>11</v>
      </c>
      <c r="J280" s="36">
        <v>37</v>
      </c>
      <c r="K280" s="34">
        <v>37</v>
      </c>
      <c r="L280" s="35">
        <v>32</v>
      </c>
      <c r="M280" s="36">
        <v>70</v>
      </c>
      <c r="N280" s="93">
        <v>37</v>
      </c>
      <c r="O280" s="35">
        <v>9.5</v>
      </c>
      <c r="P280" s="35">
        <v>38</v>
      </c>
      <c r="Q280" s="35">
        <v>20</v>
      </c>
      <c r="R280" s="35">
        <v>95</v>
      </c>
      <c r="S280" s="35">
        <v>47</v>
      </c>
      <c r="T280" s="35">
        <v>88</v>
      </c>
      <c r="U280" s="35">
        <v>130</v>
      </c>
      <c r="V280" s="35">
        <v>59</v>
      </c>
      <c r="W280" s="35">
        <v>32</v>
      </c>
      <c r="X280" s="35">
        <v>39</v>
      </c>
      <c r="Y280" s="36">
        <v>2.1</v>
      </c>
      <c r="Z280" s="33">
        <v>890</v>
      </c>
      <c r="AA280" s="33">
        <v>13</v>
      </c>
      <c r="AB280" s="129">
        <v>44985</v>
      </c>
      <c r="AC280" s="32" t="s">
        <v>213</v>
      </c>
      <c r="AD280" s="32" t="s">
        <v>213</v>
      </c>
    </row>
    <row r="281" spans="1:30" ht="34.700000000000003" customHeight="1">
      <c r="A281" s="31"/>
      <c r="B281" s="102"/>
      <c r="C281" s="41"/>
      <c r="D281" s="32" t="s">
        <v>351</v>
      </c>
      <c r="E281" s="34">
        <v>38</v>
      </c>
      <c r="F281" s="35">
        <v>65</v>
      </c>
      <c r="G281" s="92">
        <v>74</v>
      </c>
      <c r="H281" s="34">
        <v>26</v>
      </c>
      <c r="I281" s="35">
        <v>11</v>
      </c>
      <c r="J281" s="36">
        <v>37</v>
      </c>
      <c r="K281" s="34">
        <v>37</v>
      </c>
      <c r="L281" s="35">
        <v>32</v>
      </c>
      <c r="M281" s="36">
        <v>70</v>
      </c>
      <c r="N281" s="93">
        <v>37</v>
      </c>
      <c r="O281" s="35">
        <v>9.5</v>
      </c>
      <c r="P281" s="35">
        <v>38</v>
      </c>
      <c r="Q281" s="35">
        <v>20</v>
      </c>
      <c r="R281" s="35">
        <v>95</v>
      </c>
      <c r="S281" s="35">
        <v>47</v>
      </c>
      <c r="T281" s="35">
        <v>88</v>
      </c>
      <c r="U281" s="35">
        <v>130</v>
      </c>
      <c r="V281" s="35">
        <v>59</v>
      </c>
      <c r="W281" s="35">
        <v>32</v>
      </c>
      <c r="X281" s="35">
        <v>39</v>
      </c>
      <c r="Y281" s="36">
        <v>2.1</v>
      </c>
      <c r="Z281" s="33">
        <v>890</v>
      </c>
      <c r="AA281" s="33">
        <v>13</v>
      </c>
      <c r="AB281" s="17" t="s">
        <v>213</v>
      </c>
      <c r="AC281" s="32" t="s">
        <v>215</v>
      </c>
      <c r="AD281" s="32" t="s">
        <v>213</v>
      </c>
    </row>
    <row r="282" spans="1:30" ht="34.700000000000003" customHeight="1">
      <c r="A282" s="31"/>
      <c r="B282" s="102"/>
      <c r="C282" s="41"/>
      <c r="D282" s="32" t="s">
        <v>351</v>
      </c>
      <c r="E282" s="34" t="s">
        <v>213</v>
      </c>
      <c r="F282" s="35" t="s">
        <v>213</v>
      </c>
      <c r="G282" s="92" t="s">
        <v>213</v>
      </c>
      <c r="H282" s="34" t="s">
        <v>213</v>
      </c>
      <c r="I282" s="35" t="s">
        <v>213</v>
      </c>
      <c r="J282" s="36" t="s">
        <v>213</v>
      </c>
      <c r="K282" s="34" t="s">
        <v>213</v>
      </c>
      <c r="L282" s="35" t="s">
        <v>213</v>
      </c>
      <c r="M282" s="36" t="s">
        <v>213</v>
      </c>
      <c r="N282" s="93" t="s">
        <v>213</v>
      </c>
      <c r="O282" s="35" t="s">
        <v>213</v>
      </c>
      <c r="P282" s="35" t="s">
        <v>213</v>
      </c>
      <c r="Q282" s="35" t="s">
        <v>213</v>
      </c>
      <c r="R282" s="35" t="s">
        <v>213</v>
      </c>
      <c r="S282" s="35" t="s">
        <v>213</v>
      </c>
      <c r="T282" s="35" t="s">
        <v>213</v>
      </c>
      <c r="U282" s="35" t="s">
        <v>213</v>
      </c>
      <c r="V282" s="35" t="s">
        <v>213</v>
      </c>
      <c r="W282" s="35" t="s">
        <v>213</v>
      </c>
      <c r="X282" s="35" t="s">
        <v>213</v>
      </c>
      <c r="Y282" s="36" t="s">
        <v>213</v>
      </c>
      <c r="Z282" s="33" t="s">
        <v>213</v>
      </c>
      <c r="AA282" s="33" t="s">
        <v>213</v>
      </c>
      <c r="AB282" s="17" t="s">
        <v>213</v>
      </c>
      <c r="AC282" s="32" t="s">
        <v>214</v>
      </c>
      <c r="AD282" s="32" t="s">
        <v>213</v>
      </c>
    </row>
    <row r="283" spans="1:30" ht="34.700000000000003" customHeight="1">
      <c r="A283" s="31"/>
      <c r="B283" s="102"/>
      <c r="C283" s="41"/>
      <c r="D283" s="32" t="s">
        <v>351</v>
      </c>
      <c r="E283" s="34" t="s">
        <v>213</v>
      </c>
      <c r="F283" s="35" t="s">
        <v>213</v>
      </c>
      <c r="G283" s="92" t="s">
        <v>213</v>
      </c>
      <c r="H283" s="34" t="s">
        <v>213</v>
      </c>
      <c r="I283" s="35" t="s">
        <v>213</v>
      </c>
      <c r="J283" s="36" t="s">
        <v>213</v>
      </c>
      <c r="K283" s="34" t="s">
        <v>213</v>
      </c>
      <c r="L283" s="35" t="s">
        <v>213</v>
      </c>
      <c r="M283" s="36" t="s">
        <v>213</v>
      </c>
      <c r="N283" s="93" t="s">
        <v>213</v>
      </c>
      <c r="O283" s="35" t="s">
        <v>213</v>
      </c>
      <c r="P283" s="35" t="s">
        <v>213</v>
      </c>
      <c r="Q283" s="35" t="s">
        <v>213</v>
      </c>
      <c r="R283" s="35" t="s">
        <v>213</v>
      </c>
      <c r="S283" s="35" t="s">
        <v>213</v>
      </c>
      <c r="T283" s="35" t="s">
        <v>213</v>
      </c>
      <c r="U283" s="35" t="s">
        <v>213</v>
      </c>
      <c r="V283" s="35" t="s">
        <v>213</v>
      </c>
      <c r="W283" s="35" t="s">
        <v>213</v>
      </c>
      <c r="X283" s="35" t="s">
        <v>213</v>
      </c>
      <c r="Y283" s="36" t="s">
        <v>213</v>
      </c>
      <c r="Z283" s="33" t="s">
        <v>213</v>
      </c>
      <c r="AA283" s="33" t="s">
        <v>213</v>
      </c>
      <c r="AB283" s="17" t="s">
        <v>213</v>
      </c>
      <c r="AC283" s="32" t="s">
        <v>216</v>
      </c>
      <c r="AD283" s="32" t="s">
        <v>213</v>
      </c>
    </row>
    <row r="284" spans="1:30" ht="34.700000000000003" customHeight="1">
      <c r="A284" s="31"/>
      <c r="B284" s="102"/>
      <c r="C284" s="41"/>
      <c r="D284" s="32" t="s">
        <v>351</v>
      </c>
      <c r="E284" s="34" t="s">
        <v>213</v>
      </c>
      <c r="F284" s="35" t="s">
        <v>213</v>
      </c>
      <c r="G284" s="92" t="s">
        <v>213</v>
      </c>
      <c r="H284" s="34" t="s">
        <v>213</v>
      </c>
      <c r="I284" s="35" t="s">
        <v>213</v>
      </c>
      <c r="J284" s="36" t="s">
        <v>213</v>
      </c>
      <c r="K284" s="34" t="s">
        <v>213</v>
      </c>
      <c r="L284" s="35" t="s">
        <v>213</v>
      </c>
      <c r="M284" s="36" t="s">
        <v>213</v>
      </c>
      <c r="N284" s="93" t="s">
        <v>213</v>
      </c>
      <c r="O284" s="35" t="s">
        <v>213</v>
      </c>
      <c r="P284" s="35" t="s">
        <v>213</v>
      </c>
      <c r="Q284" s="35" t="s">
        <v>213</v>
      </c>
      <c r="R284" s="35" t="s">
        <v>213</v>
      </c>
      <c r="S284" s="35" t="s">
        <v>213</v>
      </c>
      <c r="T284" s="35" t="s">
        <v>213</v>
      </c>
      <c r="U284" s="35" t="s">
        <v>213</v>
      </c>
      <c r="V284" s="35" t="s">
        <v>213</v>
      </c>
      <c r="W284" s="35" t="s">
        <v>213</v>
      </c>
      <c r="X284" s="35" t="s">
        <v>213</v>
      </c>
      <c r="Y284" s="36" t="s">
        <v>213</v>
      </c>
      <c r="Z284" s="33" t="s">
        <v>213</v>
      </c>
      <c r="AA284" s="33" t="s">
        <v>213</v>
      </c>
      <c r="AB284" s="17" t="s">
        <v>213</v>
      </c>
      <c r="AC284" s="32" t="s">
        <v>245</v>
      </c>
      <c r="AD284" s="32" t="s">
        <v>213</v>
      </c>
    </row>
    <row r="285" spans="1:30" ht="34.700000000000003" customHeight="1">
      <c r="A285" s="31"/>
      <c r="B285" s="102"/>
      <c r="C285" s="41"/>
      <c r="D285" s="32" t="s">
        <v>351</v>
      </c>
      <c r="E285" s="34" t="s">
        <v>213</v>
      </c>
      <c r="F285" s="35" t="s">
        <v>213</v>
      </c>
      <c r="G285" s="92" t="s">
        <v>213</v>
      </c>
      <c r="H285" s="34" t="s">
        <v>213</v>
      </c>
      <c r="I285" s="35" t="s">
        <v>213</v>
      </c>
      <c r="J285" s="36" t="s">
        <v>213</v>
      </c>
      <c r="K285" s="34" t="s">
        <v>213</v>
      </c>
      <c r="L285" s="35" t="s">
        <v>213</v>
      </c>
      <c r="M285" s="36" t="s">
        <v>213</v>
      </c>
      <c r="N285" s="93" t="s">
        <v>213</v>
      </c>
      <c r="O285" s="35" t="s">
        <v>213</v>
      </c>
      <c r="P285" s="35" t="s">
        <v>213</v>
      </c>
      <c r="Q285" s="35" t="s">
        <v>213</v>
      </c>
      <c r="R285" s="35" t="s">
        <v>213</v>
      </c>
      <c r="S285" s="35" t="s">
        <v>213</v>
      </c>
      <c r="T285" s="35" t="s">
        <v>213</v>
      </c>
      <c r="U285" s="35" t="s">
        <v>213</v>
      </c>
      <c r="V285" s="35" t="s">
        <v>213</v>
      </c>
      <c r="W285" s="35" t="s">
        <v>213</v>
      </c>
      <c r="X285" s="35" t="s">
        <v>213</v>
      </c>
      <c r="Y285" s="36" t="s">
        <v>213</v>
      </c>
      <c r="Z285" s="33" t="s">
        <v>213</v>
      </c>
      <c r="AA285" s="33" t="s">
        <v>213</v>
      </c>
      <c r="AB285" s="17" t="s">
        <v>213</v>
      </c>
      <c r="AC285" s="32" t="s">
        <v>246</v>
      </c>
      <c r="AD285" s="32" t="s">
        <v>213</v>
      </c>
    </row>
    <row r="286" spans="1:30" ht="34.700000000000003" customHeight="1">
      <c r="A286" s="31" t="s">
        <v>75</v>
      </c>
      <c r="B286" s="102" t="s">
        <v>101</v>
      </c>
      <c r="C286" s="41"/>
      <c r="D286" s="32" t="s">
        <v>352</v>
      </c>
      <c r="E286" s="34">
        <v>36</v>
      </c>
      <c r="F286" s="35">
        <v>62</v>
      </c>
      <c r="G286" s="92">
        <v>71</v>
      </c>
      <c r="H286" s="34">
        <v>24</v>
      </c>
      <c r="I286" s="35">
        <v>9.5</v>
      </c>
      <c r="J286" s="36">
        <v>33</v>
      </c>
      <c r="K286" s="34">
        <v>35</v>
      </c>
      <c r="L286" s="35">
        <v>30</v>
      </c>
      <c r="M286" s="36">
        <v>66</v>
      </c>
      <c r="N286" s="93">
        <v>35</v>
      </c>
      <c r="O286" s="35">
        <v>8.9</v>
      </c>
      <c r="P286" s="35">
        <v>37</v>
      </c>
      <c r="Q286" s="35">
        <v>19</v>
      </c>
      <c r="R286" s="35">
        <v>98</v>
      </c>
      <c r="S286" s="35">
        <v>46</v>
      </c>
      <c r="T286" s="35">
        <v>85</v>
      </c>
      <c r="U286" s="35">
        <v>130</v>
      </c>
      <c r="V286" s="35">
        <v>64</v>
      </c>
      <c r="W286" s="35">
        <v>33</v>
      </c>
      <c r="X286" s="35">
        <v>37</v>
      </c>
      <c r="Y286" s="36" t="s">
        <v>249</v>
      </c>
      <c r="Z286" s="33">
        <v>870</v>
      </c>
      <c r="AA286" s="33">
        <v>14</v>
      </c>
      <c r="AB286" s="129">
        <v>44985</v>
      </c>
      <c r="AC286" s="32" t="s">
        <v>213</v>
      </c>
      <c r="AD286" s="32" t="s">
        <v>213</v>
      </c>
    </row>
    <row r="287" spans="1:30" ht="34.700000000000003" customHeight="1">
      <c r="A287" s="31"/>
      <c r="B287" s="102"/>
      <c r="C287" s="41"/>
      <c r="D287" s="32" t="s">
        <v>353</v>
      </c>
      <c r="E287" s="34">
        <v>36</v>
      </c>
      <c r="F287" s="35">
        <v>62</v>
      </c>
      <c r="G287" s="92">
        <v>71</v>
      </c>
      <c r="H287" s="34">
        <v>24</v>
      </c>
      <c r="I287" s="35">
        <v>9.5</v>
      </c>
      <c r="J287" s="36">
        <v>33</v>
      </c>
      <c r="K287" s="34">
        <v>35</v>
      </c>
      <c r="L287" s="35">
        <v>30</v>
      </c>
      <c r="M287" s="36">
        <v>66</v>
      </c>
      <c r="N287" s="93">
        <v>35</v>
      </c>
      <c r="O287" s="35">
        <v>8.9</v>
      </c>
      <c r="P287" s="35">
        <v>37</v>
      </c>
      <c r="Q287" s="35">
        <v>19</v>
      </c>
      <c r="R287" s="35">
        <v>98</v>
      </c>
      <c r="S287" s="35">
        <v>46</v>
      </c>
      <c r="T287" s="35">
        <v>85</v>
      </c>
      <c r="U287" s="35">
        <v>130</v>
      </c>
      <c r="V287" s="35">
        <v>64</v>
      </c>
      <c r="W287" s="35">
        <v>33</v>
      </c>
      <c r="X287" s="35">
        <v>37</v>
      </c>
      <c r="Y287" s="36" t="s">
        <v>249</v>
      </c>
      <c r="Z287" s="33">
        <v>870</v>
      </c>
      <c r="AA287" s="33">
        <v>14</v>
      </c>
      <c r="AB287" s="17" t="s">
        <v>213</v>
      </c>
      <c r="AC287" s="32" t="s">
        <v>215</v>
      </c>
      <c r="AD287" s="32" t="s">
        <v>213</v>
      </c>
    </row>
    <row r="288" spans="1:30" ht="34.700000000000003" customHeight="1">
      <c r="A288" s="31"/>
      <c r="B288" s="102"/>
      <c r="C288" s="41"/>
      <c r="D288" s="32" t="s">
        <v>353</v>
      </c>
      <c r="E288" s="34" t="s">
        <v>213</v>
      </c>
      <c r="F288" s="35" t="s">
        <v>213</v>
      </c>
      <c r="G288" s="92" t="s">
        <v>213</v>
      </c>
      <c r="H288" s="34" t="s">
        <v>213</v>
      </c>
      <c r="I288" s="35" t="s">
        <v>213</v>
      </c>
      <c r="J288" s="36" t="s">
        <v>213</v>
      </c>
      <c r="K288" s="34" t="s">
        <v>213</v>
      </c>
      <c r="L288" s="35" t="s">
        <v>213</v>
      </c>
      <c r="M288" s="36" t="s">
        <v>213</v>
      </c>
      <c r="N288" s="93" t="s">
        <v>213</v>
      </c>
      <c r="O288" s="35" t="s">
        <v>213</v>
      </c>
      <c r="P288" s="35" t="s">
        <v>213</v>
      </c>
      <c r="Q288" s="35" t="s">
        <v>213</v>
      </c>
      <c r="R288" s="35" t="s">
        <v>213</v>
      </c>
      <c r="S288" s="35" t="s">
        <v>213</v>
      </c>
      <c r="T288" s="35" t="s">
        <v>213</v>
      </c>
      <c r="U288" s="35" t="s">
        <v>213</v>
      </c>
      <c r="V288" s="35" t="s">
        <v>213</v>
      </c>
      <c r="W288" s="35" t="s">
        <v>213</v>
      </c>
      <c r="X288" s="35" t="s">
        <v>213</v>
      </c>
      <c r="Y288" s="36" t="s">
        <v>213</v>
      </c>
      <c r="Z288" s="33" t="s">
        <v>213</v>
      </c>
      <c r="AA288" s="33" t="s">
        <v>213</v>
      </c>
      <c r="AB288" s="17" t="s">
        <v>213</v>
      </c>
      <c r="AC288" s="32" t="s">
        <v>214</v>
      </c>
      <c r="AD288" s="32" t="s">
        <v>213</v>
      </c>
    </row>
    <row r="289" spans="1:30" ht="34.700000000000003" customHeight="1">
      <c r="A289" s="31"/>
      <c r="B289" s="102"/>
      <c r="C289" s="41"/>
      <c r="D289" s="32" t="s">
        <v>353</v>
      </c>
      <c r="E289" s="34" t="s">
        <v>213</v>
      </c>
      <c r="F289" s="35" t="s">
        <v>213</v>
      </c>
      <c r="G289" s="92" t="s">
        <v>213</v>
      </c>
      <c r="H289" s="34" t="s">
        <v>213</v>
      </c>
      <c r="I289" s="35" t="s">
        <v>213</v>
      </c>
      <c r="J289" s="36" t="s">
        <v>213</v>
      </c>
      <c r="K289" s="34" t="s">
        <v>213</v>
      </c>
      <c r="L289" s="35" t="s">
        <v>213</v>
      </c>
      <c r="M289" s="36" t="s">
        <v>213</v>
      </c>
      <c r="N289" s="93" t="s">
        <v>213</v>
      </c>
      <c r="O289" s="35" t="s">
        <v>213</v>
      </c>
      <c r="P289" s="35" t="s">
        <v>213</v>
      </c>
      <c r="Q289" s="35" t="s">
        <v>213</v>
      </c>
      <c r="R289" s="35" t="s">
        <v>213</v>
      </c>
      <c r="S289" s="35" t="s">
        <v>213</v>
      </c>
      <c r="T289" s="35" t="s">
        <v>213</v>
      </c>
      <c r="U289" s="35" t="s">
        <v>213</v>
      </c>
      <c r="V289" s="35" t="s">
        <v>213</v>
      </c>
      <c r="W289" s="35" t="s">
        <v>213</v>
      </c>
      <c r="X289" s="35" t="s">
        <v>213</v>
      </c>
      <c r="Y289" s="36" t="s">
        <v>213</v>
      </c>
      <c r="Z289" s="33" t="s">
        <v>213</v>
      </c>
      <c r="AA289" s="33" t="s">
        <v>213</v>
      </c>
      <c r="AB289" s="17" t="s">
        <v>213</v>
      </c>
      <c r="AC289" s="32" t="s">
        <v>216</v>
      </c>
      <c r="AD289" s="32" t="s">
        <v>213</v>
      </c>
    </row>
    <row r="290" spans="1:30" ht="34.700000000000003" customHeight="1">
      <c r="A290" s="31"/>
      <c r="B290" s="102"/>
      <c r="C290" s="41"/>
      <c r="D290" s="32" t="s">
        <v>353</v>
      </c>
      <c r="E290" s="34" t="s">
        <v>213</v>
      </c>
      <c r="F290" s="35" t="s">
        <v>213</v>
      </c>
      <c r="G290" s="92" t="s">
        <v>213</v>
      </c>
      <c r="H290" s="34" t="s">
        <v>213</v>
      </c>
      <c r="I290" s="35" t="s">
        <v>213</v>
      </c>
      <c r="J290" s="36" t="s">
        <v>213</v>
      </c>
      <c r="K290" s="34" t="s">
        <v>213</v>
      </c>
      <c r="L290" s="35" t="s">
        <v>213</v>
      </c>
      <c r="M290" s="36" t="s">
        <v>213</v>
      </c>
      <c r="N290" s="93" t="s">
        <v>213</v>
      </c>
      <c r="O290" s="35" t="s">
        <v>213</v>
      </c>
      <c r="P290" s="35" t="s">
        <v>213</v>
      </c>
      <c r="Q290" s="35" t="s">
        <v>213</v>
      </c>
      <c r="R290" s="35" t="s">
        <v>213</v>
      </c>
      <c r="S290" s="35" t="s">
        <v>213</v>
      </c>
      <c r="T290" s="35" t="s">
        <v>213</v>
      </c>
      <c r="U290" s="35" t="s">
        <v>213</v>
      </c>
      <c r="V290" s="35" t="s">
        <v>213</v>
      </c>
      <c r="W290" s="35" t="s">
        <v>213</v>
      </c>
      <c r="X290" s="35" t="s">
        <v>213</v>
      </c>
      <c r="Y290" s="36" t="s">
        <v>213</v>
      </c>
      <c r="Z290" s="33" t="s">
        <v>213</v>
      </c>
      <c r="AA290" s="33" t="s">
        <v>213</v>
      </c>
      <c r="AB290" s="17" t="s">
        <v>213</v>
      </c>
      <c r="AC290" s="32" t="s">
        <v>245</v>
      </c>
      <c r="AD290" s="32" t="s">
        <v>213</v>
      </c>
    </row>
    <row r="291" spans="1:30" ht="34.700000000000003" customHeight="1">
      <c r="A291" s="31"/>
      <c r="B291" s="102"/>
      <c r="C291" s="41"/>
      <c r="D291" s="32" t="s">
        <v>353</v>
      </c>
      <c r="E291" s="34" t="s">
        <v>213</v>
      </c>
      <c r="F291" s="35" t="s">
        <v>213</v>
      </c>
      <c r="G291" s="92" t="s">
        <v>213</v>
      </c>
      <c r="H291" s="34" t="s">
        <v>213</v>
      </c>
      <c r="I291" s="35" t="s">
        <v>213</v>
      </c>
      <c r="J291" s="36" t="s">
        <v>213</v>
      </c>
      <c r="K291" s="34" t="s">
        <v>213</v>
      </c>
      <c r="L291" s="35" t="s">
        <v>213</v>
      </c>
      <c r="M291" s="36" t="s">
        <v>213</v>
      </c>
      <c r="N291" s="93" t="s">
        <v>213</v>
      </c>
      <c r="O291" s="35" t="s">
        <v>213</v>
      </c>
      <c r="P291" s="35" t="s">
        <v>213</v>
      </c>
      <c r="Q291" s="35" t="s">
        <v>213</v>
      </c>
      <c r="R291" s="35" t="s">
        <v>213</v>
      </c>
      <c r="S291" s="35" t="s">
        <v>213</v>
      </c>
      <c r="T291" s="35" t="s">
        <v>213</v>
      </c>
      <c r="U291" s="35" t="s">
        <v>213</v>
      </c>
      <c r="V291" s="35" t="s">
        <v>213</v>
      </c>
      <c r="W291" s="35" t="s">
        <v>213</v>
      </c>
      <c r="X291" s="35" t="s">
        <v>213</v>
      </c>
      <c r="Y291" s="36" t="s">
        <v>213</v>
      </c>
      <c r="Z291" s="33" t="s">
        <v>213</v>
      </c>
      <c r="AA291" s="33" t="s">
        <v>213</v>
      </c>
      <c r="AB291" s="17" t="s">
        <v>213</v>
      </c>
      <c r="AC291" s="32" t="s">
        <v>246</v>
      </c>
      <c r="AD291" s="32" t="s">
        <v>213</v>
      </c>
    </row>
    <row r="292" spans="1:30" ht="34.700000000000003" customHeight="1">
      <c r="A292" s="31" t="s">
        <v>82</v>
      </c>
      <c r="B292" s="102" t="s">
        <v>354</v>
      </c>
      <c r="C292" s="41"/>
      <c r="D292" s="32" t="s">
        <v>355</v>
      </c>
      <c r="E292" s="34">
        <v>46</v>
      </c>
      <c r="F292" s="35">
        <v>79</v>
      </c>
      <c r="G292" s="92">
        <v>85</v>
      </c>
      <c r="H292" s="34">
        <v>25</v>
      </c>
      <c r="I292" s="35">
        <v>10</v>
      </c>
      <c r="J292" s="36">
        <v>36</v>
      </c>
      <c r="K292" s="34">
        <v>40</v>
      </c>
      <c r="L292" s="35">
        <v>34</v>
      </c>
      <c r="M292" s="36">
        <v>74</v>
      </c>
      <c r="N292" s="93">
        <v>47</v>
      </c>
      <c r="O292" s="35">
        <v>11</v>
      </c>
      <c r="P292" s="35">
        <v>51</v>
      </c>
      <c r="Q292" s="35">
        <v>37</v>
      </c>
      <c r="R292" s="35">
        <v>67</v>
      </c>
      <c r="S292" s="35">
        <v>62</v>
      </c>
      <c r="T292" s="35">
        <v>92</v>
      </c>
      <c r="U292" s="35">
        <v>160</v>
      </c>
      <c r="V292" s="35">
        <v>63</v>
      </c>
      <c r="W292" s="35">
        <v>49</v>
      </c>
      <c r="X292" s="35">
        <v>45</v>
      </c>
      <c r="Y292" s="36">
        <v>14</v>
      </c>
      <c r="Z292" s="33">
        <v>1000</v>
      </c>
      <c r="AA292" s="33">
        <v>14</v>
      </c>
      <c r="AB292" s="129">
        <v>44985</v>
      </c>
      <c r="AC292" s="32" t="s">
        <v>213</v>
      </c>
      <c r="AD292" s="32" t="s">
        <v>87</v>
      </c>
    </row>
    <row r="293" spans="1:30" ht="34.700000000000003" customHeight="1">
      <c r="A293" s="31"/>
      <c r="B293" s="102"/>
      <c r="C293" s="41"/>
      <c r="D293" s="32" t="s">
        <v>356</v>
      </c>
      <c r="E293" s="34" t="s">
        <v>213</v>
      </c>
      <c r="F293" s="35" t="s">
        <v>213</v>
      </c>
      <c r="G293" s="92" t="s">
        <v>213</v>
      </c>
      <c r="H293" s="34" t="s">
        <v>213</v>
      </c>
      <c r="I293" s="35" t="s">
        <v>213</v>
      </c>
      <c r="J293" s="36" t="s">
        <v>213</v>
      </c>
      <c r="K293" s="34" t="s">
        <v>213</v>
      </c>
      <c r="L293" s="35" t="s">
        <v>213</v>
      </c>
      <c r="M293" s="36" t="s">
        <v>213</v>
      </c>
      <c r="N293" s="93" t="s">
        <v>213</v>
      </c>
      <c r="O293" s="35" t="s">
        <v>213</v>
      </c>
      <c r="P293" s="35" t="s">
        <v>213</v>
      </c>
      <c r="Q293" s="35" t="s">
        <v>213</v>
      </c>
      <c r="R293" s="35" t="s">
        <v>213</v>
      </c>
      <c r="S293" s="35" t="s">
        <v>213</v>
      </c>
      <c r="T293" s="35" t="s">
        <v>213</v>
      </c>
      <c r="U293" s="35" t="s">
        <v>213</v>
      </c>
      <c r="V293" s="35" t="s">
        <v>213</v>
      </c>
      <c r="W293" s="35" t="s">
        <v>213</v>
      </c>
      <c r="X293" s="35" t="s">
        <v>213</v>
      </c>
      <c r="Y293" s="36" t="s">
        <v>213</v>
      </c>
      <c r="Z293" s="33" t="s">
        <v>213</v>
      </c>
      <c r="AA293" s="33" t="s">
        <v>213</v>
      </c>
      <c r="AB293" s="17" t="s">
        <v>213</v>
      </c>
      <c r="AC293" s="32" t="s">
        <v>215</v>
      </c>
      <c r="AD293" s="32" t="s">
        <v>213</v>
      </c>
    </row>
    <row r="294" spans="1:30" ht="34.700000000000003" customHeight="1">
      <c r="A294" s="31"/>
      <c r="B294" s="102"/>
      <c r="C294" s="41"/>
      <c r="D294" s="32" t="s">
        <v>356</v>
      </c>
      <c r="E294" s="34">
        <v>46</v>
      </c>
      <c r="F294" s="35">
        <v>79</v>
      </c>
      <c r="G294" s="92">
        <v>85</v>
      </c>
      <c r="H294" s="34">
        <v>25</v>
      </c>
      <c r="I294" s="35">
        <v>10</v>
      </c>
      <c r="J294" s="36">
        <v>36</v>
      </c>
      <c r="K294" s="34">
        <v>40</v>
      </c>
      <c r="L294" s="35">
        <v>34</v>
      </c>
      <c r="M294" s="36">
        <v>74</v>
      </c>
      <c r="N294" s="93">
        <v>47</v>
      </c>
      <c r="O294" s="35">
        <v>11</v>
      </c>
      <c r="P294" s="35">
        <v>51</v>
      </c>
      <c r="Q294" s="35">
        <v>37</v>
      </c>
      <c r="R294" s="35">
        <v>67</v>
      </c>
      <c r="S294" s="35">
        <v>62</v>
      </c>
      <c r="T294" s="35">
        <v>92</v>
      </c>
      <c r="U294" s="35">
        <v>160</v>
      </c>
      <c r="V294" s="35">
        <v>63</v>
      </c>
      <c r="W294" s="35">
        <v>49</v>
      </c>
      <c r="X294" s="35">
        <v>45</v>
      </c>
      <c r="Y294" s="36">
        <v>14</v>
      </c>
      <c r="Z294" s="33">
        <v>1000</v>
      </c>
      <c r="AA294" s="33">
        <v>14</v>
      </c>
      <c r="AB294" s="17" t="s">
        <v>213</v>
      </c>
      <c r="AC294" s="32" t="s">
        <v>214</v>
      </c>
      <c r="AD294" s="32" t="s">
        <v>213</v>
      </c>
    </row>
    <row r="295" spans="1:30" ht="34.700000000000003" customHeight="1">
      <c r="A295" s="31"/>
      <c r="B295" s="102"/>
      <c r="C295" s="41"/>
      <c r="D295" s="32" t="s">
        <v>356</v>
      </c>
      <c r="E295" s="34" t="s">
        <v>213</v>
      </c>
      <c r="F295" s="35" t="s">
        <v>213</v>
      </c>
      <c r="G295" s="92" t="s">
        <v>213</v>
      </c>
      <c r="H295" s="34" t="s">
        <v>213</v>
      </c>
      <c r="I295" s="35" t="s">
        <v>213</v>
      </c>
      <c r="J295" s="36" t="s">
        <v>213</v>
      </c>
      <c r="K295" s="34" t="s">
        <v>213</v>
      </c>
      <c r="L295" s="35" t="s">
        <v>213</v>
      </c>
      <c r="M295" s="36" t="s">
        <v>213</v>
      </c>
      <c r="N295" s="93" t="s">
        <v>213</v>
      </c>
      <c r="O295" s="35" t="s">
        <v>213</v>
      </c>
      <c r="P295" s="35" t="s">
        <v>213</v>
      </c>
      <c r="Q295" s="35" t="s">
        <v>213</v>
      </c>
      <c r="R295" s="35" t="s">
        <v>213</v>
      </c>
      <c r="S295" s="35" t="s">
        <v>213</v>
      </c>
      <c r="T295" s="35" t="s">
        <v>213</v>
      </c>
      <c r="U295" s="35" t="s">
        <v>213</v>
      </c>
      <c r="V295" s="35" t="s">
        <v>213</v>
      </c>
      <c r="W295" s="35" t="s">
        <v>213</v>
      </c>
      <c r="X295" s="35" t="s">
        <v>213</v>
      </c>
      <c r="Y295" s="36" t="s">
        <v>213</v>
      </c>
      <c r="Z295" s="33" t="s">
        <v>213</v>
      </c>
      <c r="AA295" s="33" t="s">
        <v>213</v>
      </c>
      <c r="AB295" s="17" t="s">
        <v>213</v>
      </c>
      <c r="AC295" s="32" t="s">
        <v>216</v>
      </c>
      <c r="AD295" s="32" t="s">
        <v>213</v>
      </c>
    </row>
    <row r="296" spans="1:30" ht="34.700000000000003" customHeight="1">
      <c r="A296" s="31"/>
      <c r="B296" s="102"/>
      <c r="C296" s="41"/>
      <c r="D296" s="32" t="s">
        <v>356</v>
      </c>
      <c r="E296" s="34" t="s">
        <v>213</v>
      </c>
      <c r="F296" s="35" t="s">
        <v>213</v>
      </c>
      <c r="G296" s="92" t="s">
        <v>213</v>
      </c>
      <c r="H296" s="34" t="s">
        <v>213</v>
      </c>
      <c r="I296" s="35" t="s">
        <v>213</v>
      </c>
      <c r="J296" s="36" t="s">
        <v>213</v>
      </c>
      <c r="K296" s="34" t="s">
        <v>213</v>
      </c>
      <c r="L296" s="35" t="s">
        <v>213</v>
      </c>
      <c r="M296" s="36" t="s">
        <v>213</v>
      </c>
      <c r="N296" s="93" t="s">
        <v>213</v>
      </c>
      <c r="O296" s="35" t="s">
        <v>213</v>
      </c>
      <c r="P296" s="35" t="s">
        <v>213</v>
      </c>
      <c r="Q296" s="35" t="s">
        <v>213</v>
      </c>
      <c r="R296" s="35" t="s">
        <v>213</v>
      </c>
      <c r="S296" s="35" t="s">
        <v>213</v>
      </c>
      <c r="T296" s="35" t="s">
        <v>213</v>
      </c>
      <c r="U296" s="35" t="s">
        <v>213</v>
      </c>
      <c r="V296" s="35" t="s">
        <v>213</v>
      </c>
      <c r="W296" s="35" t="s">
        <v>213</v>
      </c>
      <c r="X296" s="35" t="s">
        <v>213</v>
      </c>
      <c r="Y296" s="36" t="s">
        <v>213</v>
      </c>
      <c r="Z296" s="33" t="s">
        <v>213</v>
      </c>
      <c r="AA296" s="33" t="s">
        <v>213</v>
      </c>
      <c r="AB296" s="17" t="s">
        <v>213</v>
      </c>
      <c r="AC296" s="32" t="s">
        <v>245</v>
      </c>
      <c r="AD296" s="32" t="s">
        <v>213</v>
      </c>
    </row>
    <row r="297" spans="1:30" ht="34.700000000000003" customHeight="1">
      <c r="A297" s="31"/>
      <c r="B297" s="102"/>
      <c r="C297" s="41"/>
      <c r="D297" s="32" t="s">
        <v>356</v>
      </c>
      <c r="E297" s="34" t="s">
        <v>213</v>
      </c>
      <c r="F297" s="35" t="s">
        <v>213</v>
      </c>
      <c r="G297" s="92" t="s">
        <v>213</v>
      </c>
      <c r="H297" s="34" t="s">
        <v>213</v>
      </c>
      <c r="I297" s="35" t="s">
        <v>213</v>
      </c>
      <c r="J297" s="36" t="s">
        <v>213</v>
      </c>
      <c r="K297" s="34" t="s">
        <v>213</v>
      </c>
      <c r="L297" s="35" t="s">
        <v>213</v>
      </c>
      <c r="M297" s="36" t="s">
        <v>213</v>
      </c>
      <c r="N297" s="93" t="s">
        <v>213</v>
      </c>
      <c r="O297" s="35" t="s">
        <v>213</v>
      </c>
      <c r="P297" s="35" t="s">
        <v>213</v>
      </c>
      <c r="Q297" s="35" t="s">
        <v>213</v>
      </c>
      <c r="R297" s="35" t="s">
        <v>213</v>
      </c>
      <c r="S297" s="35" t="s">
        <v>213</v>
      </c>
      <c r="T297" s="35" t="s">
        <v>213</v>
      </c>
      <c r="U297" s="35" t="s">
        <v>213</v>
      </c>
      <c r="V297" s="35" t="s">
        <v>213</v>
      </c>
      <c r="W297" s="35" t="s">
        <v>213</v>
      </c>
      <c r="X297" s="35" t="s">
        <v>213</v>
      </c>
      <c r="Y297" s="36" t="s">
        <v>213</v>
      </c>
      <c r="Z297" s="33" t="s">
        <v>213</v>
      </c>
      <c r="AA297" s="33" t="s">
        <v>213</v>
      </c>
      <c r="AB297" s="17" t="s">
        <v>213</v>
      </c>
      <c r="AC297" s="32" t="s">
        <v>246</v>
      </c>
      <c r="AD297" s="32" t="s">
        <v>213</v>
      </c>
    </row>
    <row r="298" spans="1:30" ht="34.700000000000003" customHeight="1">
      <c r="A298" s="31" t="s">
        <v>82</v>
      </c>
      <c r="B298" s="102" t="s">
        <v>357</v>
      </c>
      <c r="C298" s="41"/>
      <c r="D298" s="32" t="s">
        <v>358</v>
      </c>
      <c r="E298" s="34">
        <v>52</v>
      </c>
      <c r="F298" s="35">
        <v>88</v>
      </c>
      <c r="G298" s="92">
        <v>94</v>
      </c>
      <c r="H298" s="34">
        <v>28</v>
      </c>
      <c r="I298" s="35">
        <v>11</v>
      </c>
      <c r="J298" s="36">
        <v>40</v>
      </c>
      <c r="K298" s="34">
        <v>44</v>
      </c>
      <c r="L298" s="35">
        <v>39</v>
      </c>
      <c r="M298" s="36">
        <v>83</v>
      </c>
      <c r="N298" s="93">
        <v>52</v>
      </c>
      <c r="O298" s="35">
        <v>13</v>
      </c>
      <c r="P298" s="35">
        <v>56</v>
      </c>
      <c r="Q298" s="35">
        <v>31</v>
      </c>
      <c r="R298" s="35">
        <v>72</v>
      </c>
      <c r="S298" s="35">
        <v>64</v>
      </c>
      <c r="T298" s="35">
        <v>100</v>
      </c>
      <c r="U298" s="35">
        <v>160</v>
      </c>
      <c r="V298" s="35">
        <v>60</v>
      </c>
      <c r="W298" s="35">
        <v>50</v>
      </c>
      <c r="X298" s="35">
        <v>48</v>
      </c>
      <c r="Y298" s="36">
        <v>11</v>
      </c>
      <c r="Z298" s="33">
        <v>1100</v>
      </c>
      <c r="AA298" s="33">
        <v>13</v>
      </c>
      <c r="AB298" s="129">
        <v>44985</v>
      </c>
      <c r="AC298" s="32" t="s">
        <v>213</v>
      </c>
      <c r="AD298" s="32" t="s">
        <v>213</v>
      </c>
    </row>
    <row r="299" spans="1:30" ht="34.700000000000003" customHeight="1">
      <c r="A299" s="31"/>
      <c r="B299" s="102"/>
      <c r="C299" s="41"/>
      <c r="D299" s="32" t="s">
        <v>359</v>
      </c>
      <c r="E299" s="34">
        <v>52</v>
      </c>
      <c r="F299" s="35">
        <v>88</v>
      </c>
      <c r="G299" s="92">
        <v>94</v>
      </c>
      <c r="H299" s="34">
        <v>28</v>
      </c>
      <c r="I299" s="35">
        <v>11</v>
      </c>
      <c r="J299" s="36">
        <v>40</v>
      </c>
      <c r="K299" s="34">
        <v>44</v>
      </c>
      <c r="L299" s="35">
        <v>39</v>
      </c>
      <c r="M299" s="36">
        <v>83</v>
      </c>
      <c r="N299" s="93">
        <v>52</v>
      </c>
      <c r="O299" s="35">
        <v>13</v>
      </c>
      <c r="P299" s="35">
        <v>56</v>
      </c>
      <c r="Q299" s="35">
        <v>31</v>
      </c>
      <c r="R299" s="35">
        <v>72</v>
      </c>
      <c r="S299" s="35">
        <v>64</v>
      </c>
      <c r="T299" s="35">
        <v>100</v>
      </c>
      <c r="U299" s="35">
        <v>160</v>
      </c>
      <c r="V299" s="35">
        <v>60</v>
      </c>
      <c r="W299" s="35">
        <v>50</v>
      </c>
      <c r="X299" s="35">
        <v>48</v>
      </c>
      <c r="Y299" s="36">
        <v>11</v>
      </c>
      <c r="Z299" s="33">
        <v>1100</v>
      </c>
      <c r="AA299" s="33">
        <v>13</v>
      </c>
      <c r="AB299" s="17" t="s">
        <v>213</v>
      </c>
      <c r="AC299" s="32" t="s">
        <v>215</v>
      </c>
      <c r="AD299" s="32" t="s">
        <v>213</v>
      </c>
    </row>
    <row r="300" spans="1:30" ht="34.700000000000003" customHeight="1">
      <c r="A300" s="31"/>
      <c r="B300" s="102"/>
      <c r="C300" s="41"/>
      <c r="D300" s="32" t="s">
        <v>359</v>
      </c>
      <c r="E300" s="34" t="s">
        <v>213</v>
      </c>
      <c r="F300" s="35" t="s">
        <v>213</v>
      </c>
      <c r="G300" s="92" t="s">
        <v>213</v>
      </c>
      <c r="H300" s="34" t="s">
        <v>213</v>
      </c>
      <c r="I300" s="35" t="s">
        <v>213</v>
      </c>
      <c r="J300" s="36" t="s">
        <v>213</v>
      </c>
      <c r="K300" s="34" t="s">
        <v>213</v>
      </c>
      <c r="L300" s="35" t="s">
        <v>213</v>
      </c>
      <c r="M300" s="36" t="s">
        <v>213</v>
      </c>
      <c r="N300" s="93" t="s">
        <v>213</v>
      </c>
      <c r="O300" s="35" t="s">
        <v>213</v>
      </c>
      <c r="P300" s="35" t="s">
        <v>213</v>
      </c>
      <c r="Q300" s="35" t="s">
        <v>213</v>
      </c>
      <c r="R300" s="35" t="s">
        <v>213</v>
      </c>
      <c r="S300" s="35" t="s">
        <v>213</v>
      </c>
      <c r="T300" s="35" t="s">
        <v>213</v>
      </c>
      <c r="U300" s="35" t="s">
        <v>213</v>
      </c>
      <c r="V300" s="35" t="s">
        <v>213</v>
      </c>
      <c r="W300" s="35" t="s">
        <v>213</v>
      </c>
      <c r="X300" s="35" t="s">
        <v>213</v>
      </c>
      <c r="Y300" s="36" t="s">
        <v>213</v>
      </c>
      <c r="Z300" s="33" t="s">
        <v>213</v>
      </c>
      <c r="AA300" s="33" t="s">
        <v>213</v>
      </c>
      <c r="AB300" s="17" t="s">
        <v>213</v>
      </c>
      <c r="AC300" s="32" t="s">
        <v>214</v>
      </c>
      <c r="AD300" s="32" t="s">
        <v>213</v>
      </c>
    </row>
    <row r="301" spans="1:30" ht="34.700000000000003" customHeight="1">
      <c r="A301" s="31"/>
      <c r="B301" s="102"/>
      <c r="C301" s="41"/>
      <c r="D301" s="32" t="s">
        <v>359</v>
      </c>
      <c r="E301" s="34" t="s">
        <v>213</v>
      </c>
      <c r="F301" s="35" t="s">
        <v>213</v>
      </c>
      <c r="G301" s="92" t="s">
        <v>213</v>
      </c>
      <c r="H301" s="34" t="s">
        <v>213</v>
      </c>
      <c r="I301" s="35" t="s">
        <v>213</v>
      </c>
      <c r="J301" s="36" t="s">
        <v>213</v>
      </c>
      <c r="K301" s="34" t="s">
        <v>213</v>
      </c>
      <c r="L301" s="35" t="s">
        <v>213</v>
      </c>
      <c r="M301" s="36" t="s">
        <v>213</v>
      </c>
      <c r="N301" s="93" t="s">
        <v>213</v>
      </c>
      <c r="O301" s="35" t="s">
        <v>213</v>
      </c>
      <c r="P301" s="35" t="s">
        <v>213</v>
      </c>
      <c r="Q301" s="35" t="s">
        <v>213</v>
      </c>
      <c r="R301" s="35" t="s">
        <v>213</v>
      </c>
      <c r="S301" s="35" t="s">
        <v>213</v>
      </c>
      <c r="T301" s="35" t="s">
        <v>213</v>
      </c>
      <c r="U301" s="35" t="s">
        <v>213</v>
      </c>
      <c r="V301" s="35" t="s">
        <v>213</v>
      </c>
      <c r="W301" s="35" t="s">
        <v>213</v>
      </c>
      <c r="X301" s="35" t="s">
        <v>213</v>
      </c>
      <c r="Y301" s="36" t="s">
        <v>213</v>
      </c>
      <c r="Z301" s="33" t="s">
        <v>213</v>
      </c>
      <c r="AA301" s="33" t="s">
        <v>213</v>
      </c>
      <c r="AB301" s="17" t="s">
        <v>213</v>
      </c>
      <c r="AC301" s="32" t="s">
        <v>216</v>
      </c>
      <c r="AD301" s="32" t="s">
        <v>213</v>
      </c>
    </row>
    <row r="302" spans="1:30" ht="34.700000000000003" customHeight="1">
      <c r="A302" s="31"/>
      <c r="B302" s="102"/>
      <c r="C302" s="41"/>
      <c r="D302" s="32" t="s">
        <v>359</v>
      </c>
      <c r="E302" s="34" t="s">
        <v>213</v>
      </c>
      <c r="F302" s="35" t="s">
        <v>213</v>
      </c>
      <c r="G302" s="92" t="s">
        <v>213</v>
      </c>
      <c r="H302" s="34" t="s">
        <v>213</v>
      </c>
      <c r="I302" s="35" t="s">
        <v>213</v>
      </c>
      <c r="J302" s="36" t="s">
        <v>213</v>
      </c>
      <c r="K302" s="34" t="s">
        <v>213</v>
      </c>
      <c r="L302" s="35" t="s">
        <v>213</v>
      </c>
      <c r="M302" s="36" t="s">
        <v>213</v>
      </c>
      <c r="N302" s="93" t="s">
        <v>213</v>
      </c>
      <c r="O302" s="35" t="s">
        <v>213</v>
      </c>
      <c r="P302" s="35" t="s">
        <v>213</v>
      </c>
      <c r="Q302" s="35" t="s">
        <v>213</v>
      </c>
      <c r="R302" s="35" t="s">
        <v>213</v>
      </c>
      <c r="S302" s="35" t="s">
        <v>213</v>
      </c>
      <c r="T302" s="35" t="s">
        <v>213</v>
      </c>
      <c r="U302" s="35" t="s">
        <v>213</v>
      </c>
      <c r="V302" s="35" t="s">
        <v>213</v>
      </c>
      <c r="W302" s="35" t="s">
        <v>213</v>
      </c>
      <c r="X302" s="35" t="s">
        <v>213</v>
      </c>
      <c r="Y302" s="36" t="s">
        <v>213</v>
      </c>
      <c r="Z302" s="33" t="s">
        <v>213</v>
      </c>
      <c r="AA302" s="33" t="s">
        <v>213</v>
      </c>
      <c r="AB302" s="17" t="s">
        <v>213</v>
      </c>
      <c r="AC302" s="32" t="s">
        <v>245</v>
      </c>
      <c r="AD302" s="32" t="s">
        <v>213</v>
      </c>
    </row>
    <row r="303" spans="1:30" ht="34.700000000000003" customHeight="1">
      <c r="A303" s="31"/>
      <c r="B303" s="102"/>
      <c r="C303" s="41"/>
      <c r="D303" s="32" t="s">
        <v>359</v>
      </c>
      <c r="E303" s="34" t="s">
        <v>213</v>
      </c>
      <c r="F303" s="35" t="s">
        <v>213</v>
      </c>
      <c r="G303" s="92" t="s">
        <v>213</v>
      </c>
      <c r="H303" s="34" t="s">
        <v>213</v>
      </c>
      <c r="I303" s="35" t="s">
        <v>213</v>
      </c>
      <c r="J303" s="36" t="s">
        <v>213</v>
      </c>
      <c r="K303" s="34" t="s">
        <v>213</v>
      </c>
      <c r="L303" s="35" t="s">
        <v>213</v>
      </c>
      <c r="M303" s="36" t="s">
        <v>213</v>
      </c>
      <c r="N303" s="93" t="s">
        <v>213</v>
      </c>
      <c r="O303" s="35" t="s">
        <v>213</v>
      </c>
      <c r="P303" s="35" t="s">
        <v>213</v>
      </c>
      <c r="Q303" s="35" t="s">
        <v>213</v>
      </c>
      <c r="R303" s="35" t="s">
        <v>213</v>
      </c>
      <c r="S303" s="35" t="s">
        <v>213</v>
      </c>
      <c r="T303" s="35" t="s">
        <v>213</v>
      </c>
      <c r="U303" s="35" t="s">
        <v>213</v>
      </c>
      <c r="V303" s="35" t="s">
        <v>213</v>
      </c>
      <c r="W303" s="35" t="s">
        <v>213</v>
      </c>
      <c r="X303" s="35" t="s">
        <v>213</v>
      </c>
      <c r="Y303" s="36" t="s">
        <v>213</v>
      </c>
      <c r="Z303" s="33" t="s">
        <v>213</v>
      </c>
      <c r="AA303" s="33" t="s">
        <v>213</v>
      </c>
      <c r="AB303" s="17" t="s">
        <v>213</v>
      </c>
      <c r="AC303" s="32" t="s">
        <v>246</v>
      </c>
      <c r="AD303" s="32" t="s">
        <v>213</v>
      </c>
    </row>
    <row r="304" spans="1:30" ht="34.700000000000003" customHeight="1">
      <c r="A304" s="31" t="s">
        <v>82</v>
      </c>
      <c r="B304" s="102" t="s">
        <v>360</v>
      </c>
      <c r="C304" s="41"/>
      <c r="D304" s="32" t="s">
        <v>361</v>
      </c>
      <c r="E304" s="34">
        <v>44</v>
      </c>
      <c r="F304" s="35">
        <v>77</v>
      </c>
      <c r="G304" s="92">
        <v>84</v>
      </c>
      <c r="H304" s="34">
        <v>24</v>
      </c>
      <c r="I304" s="35">
        <v>11</v>
      </c>
      <c r="J304" s="36">
        <v>35</v>
      </c>
      <c r="K304" s="34">
        <v>39</v>
      </c>
      <c r="L304" s="35">
        <v>33</v>
      </c>
      <c r="M304" s="36">
        <v>73</v>
      </c>
      <c r="N304" s="93">
        <v>47</v>
      </c>
      <c r="O304" s="35">
        <v>11</v>
      </c>
      <c r="P304" s="35">
        <v>50</v>
      </c>
      <c r="Q304" s="35">
        <v>35</v>
      </c>
      <c r="R304" s="35">
        <v>65</v>
      </c>
      <c r="S304" s="35">
        <v>61</v>
      </c>
      <c r="T304" s="35">
        <v>91</v>
      </c>
      <c r="U304" s="35">
        <v>160</v>
      </c>
      <c r="V304" s="35">
        <v>63</v>
      </c>
      <c r="W304" s="35">
        <v>49</v>
      </c>
      <c r="X304" s="35">
        <v>44</v>
      </c>
      <c r="Y304" s="36">
        <v>14</v>
      </c>
      <c r="Z304" s="33">
        <v>1000</v>
      </c>
      <c r="AA304" s="33">
        <v>13</v>
      </c>
      <c r="AB304" s="129">
        <v>44985</v>
      </c>
      <c r="AC304" s="32" t="s">
        <v>213</v>
      </c>
      <c r="AD304" s="32" t="s">
        <v>213</v>
      </c>
    </row>
    <row r="305" spans="1:30" ht="34.700000000000003" customHeight="1">
      <c r="A305" s="31"/>
      <c r="B305" s="102"/>
      <c r="C305" s="41"/>
      <c r="D305" s="32" t="s">
        <v>362</v>
      </c>
      <c r="E305" s="34">
        <v>44</v>
      </c>
      <c r="F305" s="35">
        <v>77</v>
      </c>
      <c r="G305" s="92">
        <v>84</v>
      </c>
      <c r="H305" s="34">
        <v>24</v>
      </c>
      <c r="I305" s="35">
        <v>11</v>
      </c>
      <c r="J305" s="36">
        <v>35</v>
      </c>
      <c r="K305" s="34">
        <v>39</v>
      </c>
      <c r="L305" s="35">
        <v>33</v>
      </c>
      <c r="M305" s="36">
        <v>73</v>
      </c>
      <c r="N305" s="93">
        <v>47</v>
      </c>
      <c r="O305" s="35">
        <v>11</v>
      </c>
      <c r="P305" s="35">
        <v>50</v>
      </c>
      <c r="Q305" s="35">
        <v>35</v>
      </c>
      <c r="R305" s="35">
        <v>65</v>
      </c>
      <c r="S305" s="35">
        <v>61</v>
      </c>
      <c r="T305" s="35">
        <v>91</v>
      </c>
      <c r="U305" s="35">
        <v>160</v>
      </c>
      <c r="V305" s="35">
        <v>63</v>
      </c>
      <c r="W305" s="35">
        <v>49</v>
      </c>
      <c r="X305" s="35">
        <v>44</v>
      </c>
      <c r="Y305" s="36">
        <v>14</v>
      </c>
      <c r="Z305" s="33">
        <v>1000</v>
      </c>
      <c r="AA305" s="33">
        <v>13</v>
      </c>
      <c r="AB305" s="17" t="s">
        <v>213</v>
      </c>
      <c r="AC305" s="32" t="s">
        <v>215</v>
      </c>
      <c r="AD305" s="32" t="s">
        <v>213</v>
      </c>
    </row>
    <row r="306" spans="1:30" ht="34.700000000000003" customHeight="1">
      <c r="A306" s="31"/>
      <c r="B306" s="102"/>
      <c r="C306" s="41"/>
      <c r="D306" s="32" t="s">
        <v>362</v>
      </c>
      <c r="E306" s="34" t="s">
        <v>213</v>
      </c>
      <c r="F306" s="35" t="s">
        <v>213</v>
      </c>
      <c r="G306" s="92" t="s">
        <v>213</v>
      </c>
      <c r="H306" s="34" t="s">
        <v>213</v>
      </c>
      <c r="I306" s="35" t="s">
        <v>213</v>
      </c>
      <c r="J306" s="36" t="s">
        <v>213</v>
      </c>
      <c r="K306" s="34" t="s">
        <v>213</v>
      </c>
      <c r="L306" s="35" t="s">
        <v>213</v>
      </c>
      <c r="M306" s="36" t="s">
        <v>213</v>
      </c>
      <c r="N306" s="93" t="s">
        <v>213</v>
      </c>
      <c r="O306" s="35" t="s">
        <v>213</v>
      </c>
      <c r="P306" s="35" t="s">
        <v>213</v>
      </c>
      <c r="Q306" s="35" t="s">
        <v>213</v>
      </c>
      <c r="R306" s="35" t="s">
        <v>213</v>
      </c>
      <c r="S306" s="35" t="s">
        <v>213</v>
      </c>
      <c r="T306" s="35" t="s">
        <v>213</v>
      </c>
      <c r="U306" s="35" t="s">
        <v>213</v>
      </c>
      <c r="V306" s="35" t="s">
        <v>213</v>
      </c>
      <c r="W306" s="35" t="s">
        <v>213</v>
      </c>
      <c r="X306" s="35" t="s">
        <v>213</v>
      </c>
      <c r="Y306" s="36" t="s">
        <v>213</v>
      </c>
      <c r="Z306" s="33" t="s">
        <v>213</v>
      </c>
      <c r="AA306" s="33" t="s">
        <v>213</v>
      </c>
      <c r="AB306" s="17" t="s">
        <v>213</v>
      </c>
      <c r="AC306" s="32" t="s">
        <v>214</v>
      </c>
      <c r="AD306" s="32" t="s">
        <v>213</v>
      </c>
    </row>
    <row r="307" spans="1:30" ht="34.700000000000003" customHeight="1">
      <c r="A307" s="31"/>
      <c r="B307" s="102"/>
      <c r="C307" s="41"/>
      <c r="D307" s="32" t="s">
        <v>362</v>
      </c>
      <c r="E307" s="34" t="s">
        <v>213</v>
      </c>
      <c r="F307" s="35" t="s">
        <v>213</v>
      </c>
      <c r="G307" s="92" t="s">
        <v>213</v>
      </c>
      <c r="H307" s="34" t="s">
        <v>213</v>
      </c>
      <c r="I307" s="35" t="s">
        <v>213</v>
      </c>
      <c r="J307" s="36" t="s">
        <v>213</v>
      </c>
      <c r="K307" s="34" t="s">
        <v>213</v>
      </c>
      <c r="L307" s="35" t="s">
        <v>213</v>
      </c>
      <c r="M307" s="36" t="s">
        <v>213</v>
      </c>
      <c r="N307" s="93" t="s">
        <v>213</v>
      </c>
      <c r="O307" s="35" t="s">
        <v>213</v>
      </c>
      <c r="P307" s="35" t="s">
        <v>213</v>
      </c>
      <c r="Q307" s="35" t="s">
        <v>213</v>
      </c>
      <c r="R307" s="35" t="s">
        <v>213</v>
      </c>
      <c r="S307" s="35" t="s">
        <v>213</v>
      </c>
      <c r="T307" s="35" t="s">
        <v>213</v>
      </c>
      <c r="U307" s="35" t="s">
        <v>213</v>
      </c>
      <c r="V307" s="35" t="s">
        <v>213</v>
      </c>
      <c r="W307" s="35" t="s">
        <v>213</v>
      </c>
      <c r="X307" s="35" t="s">
        <v>213</v>
      </c>
      <c r="Y307" s="36" t="s">
        <v>213</v>
      </c>
      <c r="Z307" s="33" t="s">
        <v>213</v>
      </c>
      <c r="AA307" s="33" t="s">
        <v>213</v>
      </c>
      <c r="AB307" s="17" t="s">
        <v>213</v>
      </c>
      <c r="AC307" s="32" t="s">
        <v>216</v>
      </c>
      <c r="AD307" s="32" t="s">
        <v>213</v>
      </c>
    </row>
    <row r="308" spans="1:30" ht="34.700000000000003" customHeight="1">
      <c r="A308" s="31"/>
      <c r="B308" s="102"/>
      <c r="C308" s="41"/>
      <c r="D308" s="32" t="s">
        <v>362</v>
      </c>
      <c r="E308" s="34" t="s">
        <v>213</v>
      </c>
      <c r="F308" s="35" t="s">
        <v>213</v>
      </c>
      <c r="G308" s="92" t="s">
        <v>213</v>
      </c>
      <c r="H308" s="34" t="s">
        <v>213</v>
      </c>
      <c r="I308" s="35" t="s">
        <v>213</v>
      </c>
      <c r="J308" s="36" t="s">
        <v>213</v>
      </c>
      <c r="K308" s="34" t="s">
        <v>213</v>
      </c>
      <c r="L308" s="35" t="s">
        <v>213</v>
      </c>
      <c r="M308" s="36" t="s">
        <v>213</v>
      </c>
      <c r="N308" s="93" t="s">
        <v>213</v>
      </c>
      <c r="O308" s="35" t="s">
        <v>213</v>
      </c>
      <c r="P308" s="35" t="s">
        <v>213</v>
      </c>
      <c r="Q308" s="35" t="s">
        <v>213</v>
      </c>
      <c r="R308" s="35" t="s">
        <v>213</v>
      </c>
      <c r="S308" s="35" t="s">
        <v>213</v>
      </c>
      <c r="T308" s="35" t="s">
        <v>213</v>
      </c>
      <c r="U308" s="35" t="s">
        <v>213</v>
      </c>
      <c r="V308" s="35" t="s">
        <v>213</v>
      </c>
      <c r="W308" s="35" t="s">
        <v>213</v>
      </c>
      <c r="X308" s="35" t="s">
        <v>213</v>
      </c>
      <c r="Y308" s="36" t="s">
        <v>213</v>
      </c>
      <c r="Z308" s="33" t="s">
        <v>213</v>
      </c>
      <c r="AA308" s="33" t="s">
        <v>213</v>
      </c>
      <c r="AB308" s="17" t="s">
        <v>213</v>
      </c>
      <c r="AC308" s="32" t="s">
        <v>245</v>
      </c>
      <c r="AD308" s="32" t="s">
        <v>213</v>
      </c>
    </row>
    <row r="309" spans="1:30" ht="34.700000000000003" customHeight="1">
      <c r="A309" s="31"/>
      <c r="B309" s="102"/>
      <c r="C309" s="41"/>
      <c r="D309" s="32" t="s">
        <v>362</v>
      </c>
      <c r="E309" s="34" t="s">
        <v>213</v>
      </c>
      <c r="F309" s="35" t="s">
        <v>213</v>
      </c>
      <c r="G309" s="92" t="s">
        <v>213</v>
      </c>
      <c r="H309" s="34" t="s">
        <v>213</v>
      </c>
      <c r="I309" s="35" t="s">
        <v>213</v>
      </c>
      <c r="J309" s="36" t="s">
        <v>213</v>
      </c>
      <c r="K309" s="34" t="s">
        <v>213</v>
      </c>
      <c r="L309" s="35" t="s">
        <v>213</v>
      </c>
      <c r="M309" s="36" t="s">
        <v>213</v>
      </c>
      <c r="N309" s="93" t="s">
        <v>213</v>
      </c>
      <c r="O309" s="35" t="s">
        <v>213</v>
      </c>
      <c r="P309" s="35" t="s">
        <v>213</v>
      </c>
      <c r="Q309" s="35" t="s">
        <v>213</v>
      </c>
      <c r="R309" s="35" t="s">
        <v>213</v>
      </c>
      <c r="S309" s="35" t="s">
        <v>213</v>
      </c>
      <c r="T309" s="35" t="s">
        <v>213</v>
      </c>
      <c r="U309" s="35" t="s">
        <v>213</v>
      </c>
      <c r="V309" s="35" t="s">
        <v>213</v>
      </c>
      <c r="W309" s="35" t="s">
        <v>213</v>
      </c>
      <c r="X309" s="35" t="s">
        <v>213</v>
      </c>
      <c r="Y309" s="36" t="s">
        <v>213</v>
      </c>
      <c r="Z309" s="33" t="s">
        <v>213</v>
      </c>
      <c r="AA309" s="33" t="s">
        <v>213</v>
      </c>
      <c r="AB309" s="17" t="s">
        <v>213</v>
      </c>
      <c r="AC309" s="32" t="s">
        <v>246</v>
      </c>
      <c r="AD309" s="32" t="s">
        <v>213</v>
      </c>
    </row>
    <row r="310" spans="1:30" ht="34.700000000000003" customHeight="1">
      <c r="A310" s="31" t="s">
        <v>82</v>
      </c>
      <c r="B310" s="102" t="s">
        <v>363</v>
      </c>
      <c r="C310" s="41"/>
      <c r="D310" s="32" t="s">
        <v>364</v>
      </c>
      <c r="E310" s="34">
        <v>47</v>
      </c>
      <c r="F310" s="35">
        <v>79</v>
      </c>
      <c r="G310" s="92">
        <v>85</v>
      </c>
      <c r="H310" s="34">
        <v>24</v>
      </c>
      <c r="I310" s="35">
        <v>11</v>
      </c>
      <c r="J310" s="36">
        <v>35</v>
      </c>
      <c r="K310" s="34">
        <v>40</v>
      </c>
      <c r="L310" s="35">
        <v>34</v>
      </c>
      <c r="M310" s="36">
        <v>74</v>
      </c>
      <c r="N310" s="93">
        <v>48</v>
      </c>
      <c r="O310" s="35">
        <v>12</v>
      </c>
      <c r="P310" s="35">
        <v>52</v>
      </c>
      <c r="Q310" s="35">
        <v>36</v>
      </c>
      <c r="R310" s="35">
        <v>65</v>
      </c>
      <c r="S310" s="35">
        <v>61</v>
      </c>
      <c r="T310" s="35">
        <v>91</v>
      </c>
      <c r="U310" s="35">
        <v>160</v>
      </c>
      <c r="V310" s="35">
        <v>61</v>
      </c>
      <c r="W310" s="35">
        <v>48</v>
      </c>
      <c r="X310" s="35">
        <v>44</v>
      </c>
      <c r="Y310" s="36">
        <v>12</v>
      </c>
      <c r="Z310" s="33">
        <v>1000</v>
      </c>
      <c r="AA310" s="33">
        <v>14</v>
      </c>
      <c r="AB310" s="129">
        <v>44985</v>
      </c>
      <c r="AC310" s="32" t="s">
        <v>213</v>
      </c>
      <c r="AD310" s="32" t="s">
        <v>213</v>
      </c>
    </row>
    <row r="311" spans="1:30" ht="34.700000000000003" customHeight="1">
      <c r="A311" s="31"/>
      <c r="B311" s="102"/>
      <c r="C311" s="41"/>
      <c r="D311" s="32" t="s">
        <v>365</v>
      </c>
      <c r="E311" s="34">
        <v>47</v>
      </c>
      <c r="F311" s="35">
        <v>79</v>
      </c>
      <c r="G311" s="92">
        <v>85</v>
      </c>
      <c r="H311" s="34">
        <v>24</v>
      </c>
      <c r="I311" s="35">
        <v>11</v>
      </c>
      <c r="J311" s="36">
        <v>35</v>
      </c>
      <c r="K311" s="34">
        <v>40</v>
      </c>
      <c r="L311" s="35">
        <v>34</v>
      </c>
      <c r="M311" s="36">
        <v>74</v>
      </c>
      <c r="N311" s="93">
        <v>48</v>
      </c>
      <c r="O311" s="35">
        <v>12</v>
      </c>
      <c r="P311" s="35">
        <v>52</v>
      </c>
      <c r="Q311" s="35">
        <v>36</v>
      </c>
      <c r="R311" s="35">
        <v>65</v>
      </c>
      <c r="S311" s="35">
        <v>61</v>
      </c>
      <c r="T311" s="35">
        <v>91</v>
      </c>
      <c r="U311" s="35">
        <v>160</v>
      </c>
      <c r="V311" s="35">
        <v>61</v>
      </c>
      <c r="W311" s="35">
        <v>48</v>
      </c>
      <c r="X311" s="35">
        <v>44</v>
      </c>
      <c r="Y311" s="36">
        <v>12</v>
      </c>
      <c r="Z311" s="33">
        <v>1000</v>
      </c>
      <c r="AA311" s="33">
        <v>14</v>
      </c>
      <c r="AB311" s="17" t="s">
        <v>213</v>
      </c>
      <c r="AC311" s="32" t="s">
        <v>215</v>
      </c>
      <c r="AD311" s="32" t="s">
        <v>213</v>
      </c>
    </row>
    <row r="312" spans="1:30" ht="34.700000000000003" customHeight="1">
      <c r="A312" s="31"/>
      <c r="B312" s="102"/>
      <c r="C312" s="41"/>
      <c r="D312" s="32" t="s">
        <v>365</v>
      </c>
      <c r="E312" s="34" t="s">
        <v>213</v>
      </c>
      <c r="F312" s="35" t="s">
        <v>213</v>
      </c>
      <c r="G312" s="92" t="s">
        <v>213</v>
      </c>
      <c r="H312" s="34" t="s">
        <v>213</v>
      </c>
      <c r="I312" s="35" t="s">
        <v>213</v>
      </c>
      <c r="J312" s="36" t="s">
        <v>213</v>
      </c>
      <c r="K312" s="34" t="s">
        <v>213</v>
      </c>
      <c r="L312" s="35" t="s">
        <v>213</v>
      </c>
      <c r="M312" s="36" t="s">
        <v>213</v>
      </c>
      <c r="N312" s="93" t="s">
        <v>213</v>
      </c>
      <c r="O312" s="35" t="s">
        <v>213</v>
      </c>
      <c r="P312" s="35" t="s">
        <v>213</v>
      </c>
      <c r="Q312" s="35" t="s">
        <v>213</v>
      </c>
      <c r="R312" s="35" t="s">
        <v>213</v>
      </c>
      <c r="S312" s="35" t="s">
        <v>213</v>
      </c>
      <c r="T312" s="35" t="s">
        <v>213</v>
      </c>
      <c r="U312" s="35" t="s">
        <v>213</v>
      </c>
      <c r="V312" s="35" t="s">
        <v>213</v>
      </c>
      <c r="W312" s="35" t="s">
        <v>213</v>
      </c>
      <c r="X312" s="35" t="s">
        <v>213</v>
      </c>
      <c r="Y312" s="36" t="s">
        <v>213</v>
      </c>
      <c r="Z312" s="33" t="s">
        <v>213</v>
      </c>
      <c r="AA312" s="33" t="s">
        <v>213</v>
      </c>
      <c r="AB312" s="17" t="s">
        <v>213</v>
      </c>
      <c r="AC312" s="32" t="s">
        <v>214</v>
      </c>
      <c r="AD312" s="32" t="s">
        <v>213</v>
      </c>
    </row>
    <row r="313" spans="1:30" ht="34.700000000000003" customHeight="1">
      <c r="A313" s="31"/>
      <c r="B313" s="102"/>
      <c r="C313" s="41"/>
      <c r="D313" s="32" t="s">
        <v>365</v>
      </c>
      <c r="E313" s="34" t="s">
        <v>213</v>
      </c>
      <c r="F313" s="35" t="s">
        <v>213</v>
      </c>
      <c r="G313" s="92" t="s">
        <v>213</v>
      </c>
      <c r="H313" s="34" t="s">
        <v>213</v>
      </c>
      <c r="I313" s="35" t="s">
        <v>213</v>
      </c>
      <c r="J313" s="36" t="s">
        <v>213</v>
      </c>
      <c r="K313" s="34" t="s">
        <v>213</v>
      </c>
      <c r="L313" s="35" t="s">
        <v>213</v>
      </c>
      <c r="M313" s="36" t="s">
        <v>213</v>
      </c>
      <c r="N313" s="93" t="s">
        <v>213</v>
      </c>
      <c r="O313" s="35" t="s">
        <v>213</v>
      </c>
      <c r="P313" s="35" t="s">
        <v>213</v>
      </c>
      <c r="Q313" s="35" t="s">
        <v>213</v>
      </c>
      <c r="R313" s="35" t="s">
        <v>213</v>
      </c>
      <c r="S313" s="35" t="s">
        <v>213</v>
      </c>
      <c r="T313" s="35" t="s">
        <v>213</v>
      </c>
      <c r="U313" s="35" t="s">
        <v>213</v>
      </c>
      <c r="V313" s="35" t="s">
        <v>213</v>
      </c>
      <c r="W313" s="35" t="s">
        <v>213</v>
      </c>
      <c r="X313" s="35" t="s">
        <v>213</v>
      </c>
      <c r="Y313" s="36" t="s">
        <v>213</v>
      </c>
      <c r="Z313" s="33" t="s">
        <v>213</v>
      </c>
      <c r="AA313" s="33" t="s">
        <v>213</v>
      </c>
      <c r="AB313" s="17" t="s">
        <v>213</v>
      </c>
      <c r="AC313" s="32" t="s">
        <v>216</v>
      </c>
      <c r="AD313" s="32" t="s">
        <v>213</v>
      </c>
    </row>
    <row r="314" spans="1:30" ht="34.700000000000003" customHeight="1">
      <c r="A314" s="31"/>
      <c r="B314" s="102"/>
      <c r="C314" s="41"/>
      <c r="D314" s="32" t="s">
        <v>365</v>
      </c>
      <c r="E314" s="34" t="s">
        <v>213</v>
      </c>
      <c r="F314" s="35" t="s">
        <v>213</v>
      </c>
      <c r="G314" s="92" t="s">
        <v>213</v>
      </c>
      <c r="H314" s="34" t="s">
        <v>213</v>
      </c>
      <c r="I314" s="35" t="s">
        <v>213</v>
      </c>
      <c r="J314" s="36" t="s">
        <v>213</v>
      </c>
      <c r="K314" s="34" t="s">
        <v>213</v>
      </c>
      <c r="L314" s="35" t="s">
        <v>213</v>
      </c>
      <c r="M314" s="36" t="s">
        <v>213</v>
      </c>
      <c r="N314" s="93" t="s">
        <v>213</v>
      </c>
      <c r="O314" s="35" t="s">
        <v>213</v>
      </c>
      <c r="P314" s="35" t="s">
        <v>213</v>
      </c>
      <c r="Q314" s="35" t="s">
        <v>213</v>
      </c>
      <c r="R314" s="35" t="s">
        <v>213</v>
      </c>
      <c r="S314" s="35" t="s">
        <v>213</v>
      </c>
      <c r="T314" s="35" t="s">
        <v>213</v>
      </c>
      <c r="U314" s="35" t="s">
        <v>213</v>
      </c>
      <c r="V314" s="35" t="s">
        <v>213</v>
      </c>
      <c r="W314" s="35" t="s">
        <v>213</v>
      </c>
      <c r="X314" s="35" t="s">
        <v>213</v>
      </c>
      <c r="Y314" s="36" t="s">
        <v>213</v>
      </c>
      <c r="Z314" s="33" t="s">
        <v>213</v>
      </c>
      <c r="AA314" s="33" t="s">
        <v>213</v>
      </c>
      <c r="AB314" s="17" t="s">
        <v>213</v>
      </c>
      <c r="AC314" s="32" t="s">
        <v>245</v>
      </c>
      <c r="AD314" s="32" t="s">
        <v>213</v>
      </c>
    </row>
    <row r="315" spans="1:30" ht="34.700000000000003" customHeight="1">
      <c r="A315" s="31"/>
      <c r="B315" s="102"/>
      <c r="C315" s="41"/>
      <c r="D315" s="32" t="s">
        <v>365</v>
      </c>
      <c r="E315" s="34" t="s">
        <v>213</v>
      </c>
      <c r="F315" s="35" t="s">
        <v>213</v>
      </c>
      <c r="G315" s="92" t="s">
        <v>213</v>
      </c>
      <c r="H315" s="34" t="s">
        <v>213</v>
      </c>
      <c r="I315" s="35" t="s">
        <v>213</v>
      </c>
      <c r="J315" s="36" t="s">
        <v>213</v>
      </c>
      <c r="K315" s="34" t="s">
        <v>213</v>
      </c>
      <c r="L315" s="35" t="s">
        <v>213</v>
      </c>
      <c r="M315" s="36" t="s">
        <v>213</v>
      </c>
      <c r="N315" s="93" t="s">
        <v>213</v>
      </c>
      <c r="O315" s="35" t="s">
        <v>213</v>
      </c>
      <c r="P315" s="35" t="s">
        <v>213</v>
      </c>
      <c r="Q315" s="35" t="s">
        <v>213</v>
      </c>
      <c r="R315" s="35" t="s">
        <v>213</v>
      </c>
      <c r="S315" s="35" t="s">
        <v>213</v>
      </c>
      <c r="T315" s="35" t="s">
        <v>213</v>
      </c>
      <c r="U315" s="35" t="s">
        <v>213</v>
      </c>
      <c r="V315" s="35" t="s">
        <v>213</v>
      </c>
      <c r="W315" s="35" t="s">
        <v>213</v>
      </c>
      <c r="X315" s="35" t="s">
        <v>213</v>
      </c>
      <c r="Y315" s="36" t="s">
        <v>213</v>
      </c>
      <c r="Z315" s="33" t="s">
        <v>213</v>
      </c>
      <c r="AA315" s="33" t="s">
        <v>213</v>
      </c>
      <c r="AB315" s="17" t="s">
        <v>213</v>
      </c>
      <c r="AC315" s="32" t="s">
        <v>246</v>
      </c>
      <c r="AD315" s="32" t="s">
        <v>213</v>
      </c>
    </row>
    <row r="316" spans="1:30" ht="34.700000000000003" customHeight="1">
      <c r="A316" s="31" t="s">
        <v>83</v>
      </c>
      <c r="B316" s="102" t="s">
        <v>366</v>
      </c>
      <c r="C316" s="41"/>
      <c r="D316" s="32" t="s">
        <v>367</v>
      </c>
      <c r="E316" s="34">
        <v>34</v>
      </c>
      <c r="F316" s="35">
        <v>60</v>
      </c>
      <c r="G316" s="92">
        <v>46</v>
      </c>
      <c r="H316" s="34">
        <v>15</v>
      </c>
      <c r="I316" s="35">
        <v>20</v>
      </c>
      <c r="J316" s="36">
        <v>35</v>
      </c>
      <c r="K316" s="34">
        <v>45</v>
      </c>
      <c r="L316" s="35">
        <v>33</v>
      </c>
      <c r="M316" s="36">
        <v>78</v>
      </c>
      <c r="N316" s="93">
        <v>36</v>
      </c>
      <c r="O316" s="35">
        <v>13</v>
      </c>
      <c r="P316" s="35">
        <v>51</v>
      </c>
      <c r="Q316" s="35">
        <v>21</v>
      </c>
      <c r="R316" s="35">
        <v>55</v>
      </c>
      <c r="S316" s="35">
        <v>38</v>
      </c>
      <c r="T316" s="35">
        <v>88</v>
      </c>
      <c r="U316" s="35">
        <v>160</v>
      </c>
      <c r="V316" s="35">
        <v>37</v>
      </c>
      <c r="W316" s="35">
        <v>49</v>
      </c>
      <c r="X316" s="35">
        <v>45</v>
      </c>
      <c r="Y316" s="36" t="s">
        <v>54</v>
      </c>
      <c r="Z316" s="33">
        <v>840</v>
      </c>
      <c r="AA316" s="33">
        <v>19</v>
      </c>
      <c r="AB316" s="129">
        <v>44985</v>
      </c>
      <c r="AC316" s="32" t="s">
        <v>213</v>
      </c>
      <c r="AD316" s="32" t="s">
        <v>213</v>
      </c>
    </row>
    <row r="317" spans="1:30" ht="34.700000000000003" customHeight="1">
      <c r="A317" s="31"/>
      <c r="B317" s="102"/>
      <c r="C317" s="41"/>
      <c r="D317" s="32" t="s">
        <v>368</v>
      </c>
      <c r="E317" s="34">
        <v>34</v>
      </c>
      <c r="F317" s="35">
        <v>60</v>
      </c>
      <c r="G317" s="92">
        <v>46</v>
      </c>
      <c r="H317" s="34">
        <v>15</v>
      </c>
      <c r="I317" s="35">
        <v>20</v>
      </c>
      <c r="J317" s="36">
        <v>35</v>
      </c>
      <c r="K317" s="34">
        <v>45</v>
      </c>
      <c r="L317" s="35">
        <v>33</v>
      </c>
      <c r="M317" s="36">
        <v>78</v>
      </c>
      <c r="N317" s="93">
        <v>36</v>
      </c>
      <c r="O317" s="35">
        <v>13</v>
      </c>
      <c r="P317" s="35">
        <v>51</v>
      </c>
      <c r="Q317" s="35">
        <v>21</v>
      </c>
      <c r="R317" s="35">
        <v>55</v>
      </c>
      <c r="S317" s="35">
        <v>38</v>
      </c>
      <c r="T317" s="35">
        <v>88</v>
      </c>
      <c r="U317" s="35">
        <v>160</v>
      </c>
      <c r="V317" s="35">
        <v>37</v>
      </c>
      <c r="W317" s="35">
        <v>49</v>
      </c>
      <c r="X317" s="35">
        <v>45</v>
      </c>
      <c r="Y317" s="36" t="s">
        <v>54</v>
      </c>
      <c r="Z317" s="33">
        <v>840</v>
      </c>
      <c r="AA317" s="33">
        <v>19</v>
      </c>
      <c r="AB317" s="17" t="s">
        <v>213</v>
      </c>
      <c r="AC317" s="32" t="s">
        <v>215</v>
      </c>
      <c r="AD317" s="32" t="s">
        <v>213</v>
      </c>
    </row>
    <row r="318" spans="1:30" ht="34.700000000000003" customHeight="1">
      <c r="A318" s="31"/>
      <c r="B318" s="102"/>
      <c r="C318" s="41"/>
      <c r="D318" s="32" t="s">
        <v>368</v>
      </c>
      <c r="E318" s="34" t="s">
        <v>213</v>
      </c>
      <c r="F318" s="35" t="s">
        <v>213</v>
      </c>
      <c r="G318" s="92" t="s">
        <v>213</v>
      </c>
      <c r="H318" s="34" t="s">
        <v>213</v>
      </c>
      <c r="I318" s="35" t="s">
        <v>213</v>
      </c>
      <c r="J318" s="36" t="s">
        <v>213</v>
      </c>
      <c r="K318" s="34" t="s">
        <v>213</v>
      </c>
      <c r="L318" s="35" t="s">
        <v>213</v>
      </c>
      <c r="M318" s="36" t="s">
        <v>213</v>
      </c>
      <c r="N318" s="93" t="s">
        <v>213</v>
      </c>
      <c r="O318" s="35" t="s">
        <v>213</v>
      </c>
      <c r="P318" s="35" t="s">
        <v>213</v>
      </c>
      <c r="Q318" s="35" t="s">
        <v>213</v>
      </c>
      <c r="R318" s="35" t="s">
        <v>213</v>
      </c>
      <c r="S318" s="35" t="s">
        <v>213</v>
      </c>
      <c r="T318" s="35" t="s">
        <v>213</v>
      </c>
      <c r="U318" s="35" t="s">
        <v>213</v>
      </c>
      <c r="V318" s="35" t="s">
        <v>213</v>
      </c>
      <c r="W318" s="35" t="s">
        <v>213</v>
      </c>
      <c r="X318" s="35" t="s">
        <v>213</v>
      </c>
      <c r="Y318" s="36" t="s">
        <v>213</v>
      </c>
      <c r="Z318" s="33" t="s">
        <v>213</v>
      </c>
      <c r="AA318" s="33" t="s">
        <v>213</v>
      </c>
      <c r="AB318" s="17" t="s">
        <v>213</v>
      </c>
      <c r="AC318" s="32" t="s">
        <v>214</v>
      </c>
      <c r="AD318" s="32" t="s">
        <v>213</v>
      </c>
    </row>
    <row r="319" spans="1:30" ht="34.700000000000003" customHeight="1">
      <c r="A319" s="31"/>
      <c r="B319" s="102"/>
      <c r="C319" s="41"/>
      <c r="D319" s="32" t="s">
        <v>368</v>
      </c>
      <c r="E319" s="34" t="s">
        <v>213</v>
      </c>
      <c r="F319" s="35" t="s">
        <v>213</v>
      </c>
      <c r="G319" s="92" t="s">
        <v>213</v>
      </c>
      <c r="H319" s="34" t="s">
        <v>213</v>
      </c>
      <c r="I319" s="35" t="s">
        <v>213</v>
      </c>
      <c r="J319" s="36" t="s">
        <v>213</v>
      </c>
      <c r="K319" s="34" t="s">
        <v>213</v>
      </c>
      <c r="L319" s="35" t="s">
        <v>213</v>
      </c>
      <c r="M319" s="36" t="s">
        <v>213</v>
      </c>
      <c r="N319" s="93" t="s">
        <v>213</v>
      </c>
      <c r="O319" s="35" t="s">
        <v>213</v>
      </c>
      <c r="P319" s="35" t="s">
        <v>213</v>
      </c>
      <c r="Q319" s="35" t="s">
        <v>213</v>
      </c>
      <c r="R319" s="35" t="s">
        <v>213</v>
      </c>
      <c r="S319" s="35" t="s">
        <v>213</v>
      </c>
      <c r="T319" s="35" t="s">
        <v>213</v>
      </c>
      <c r="U319" s="35" t="s">
        <v>213</v>
      </c>
      <c r="V319" s="35" t="s">
        <v>213</v>
      </c>
      <c r="W319" s="35" t="s">
        <v>213</v>
      </c>
      <c r="X319" s="35" t="s">
        <v>213</v>
      </c>
      <c r="Y319" s="36" t="s">
        <v>213</v>
      </c>
      <c r="Z319" s="33" t="s">
        <v>213</v>
      </c>
      <c r="AA319" s="33" t="s">
        <v>213</v>
      </c>
      <c r="AB319" s="17" t="s">
        <v>213</v>
      </c>
      <c r="AC319" s="32" t="s">
        <v>216</v>
      </c>
      <c r="AD319" s="32" t="s">
        <v>213</v>
      </c>
    </row>
    <row r="320" spans="1:30" ht="34.700000000000003" customHeight="1">
      <c r="A320" s="31"/>
      <c r="B320" s="102"/>
      <c r="C320" s="41"/>
      <c r="D320" s="32" t="s">
        <v>368</v>
      </c>
      <c r="E320" s="34" t="s">
        <v>213</v>
      </c>
      <c r="F320" s="35" t="s">
        <v>213</v>
      </c>
      <c r="G320" s="92" t="s">
        <v>213</v>
      </c>
      <c r="H320" s="34" t="s">
        <v>213</v>
      </c>
      <c r="I320" s="35" t="s">
        <v>213</v>
      </c>
      <c r="J320" s="36" t="s">
        <v>213</v>
      </c>
      <c r="K320" s="34" t="s">
        <v>213</v>
      </c>
      <c r="L320" s="35" t="s">
        <v>213</v>
      </c>
      <c r="M320" s="36" t="s">
        <v>213</v>
      </c>
      <c r="N320" s="93" t="s">
        <v>213</v>
      </c>
      <c r="O320" s="35" t="s">
        <v>213</v>
      </c>
      <c r="P320" s="35" t="s">
        <v>213</v>
      </c>
      <c r="Q320" s="35" t="s">
        <v>213</v>
      </c>
      <c r="R320" s="35" t="s">
        <v>213</v>
      </c>
      <c r="S320" s="35" t="s">
        <v>213</v>
      </c>
      <c r="T320" s="35" t="s">
        <v>213</v>
      </c>
      <c r="U320" s="35" t="s">
        <v>213</v>
      </c>
      <c r="V320" s="35" t="s">
        <v>213</v>
      </c>
      <c r="W320" s="35" t="s">
        <v>213</v>
      </c>
      <c r="X320" s="35" t="s">
        <v>213</v>
      </c>
      <c r="Y320" s="36" t="s">
        <v>213</v>
      </c>
      <c r="Z320" s="33" t="s">
        <v>213</v>
      </c>
      <c r="AA320" s="33" t="s">
        <v>213</v>
      </c>
      <c r="AB320" s="17" t="s">
        <v>213</v>
      </c>
      <c r="AC320" s="32" t="s">
        <v>245</v>
      </c>
      <c r="AD320" s="32" t="s">
        <v>213</v>
      </c>
    </row>
    <row r="321" spans="1:30" ht="34.700000000000003" customHeight="1">
      <c r="A321" s="31"/>
      <c r="B321" s="102"/>
      <c r="C321" s="41"/>
      <c r="D321" s="32" t="s">
        <v>368</v>
      </c>
      <c r="E321" s="34" t="s">
        <v>213</v>
      </c>
      <c r="F321" s="35" t="s">
        <v>213</v>
      </c>
      <c r="G321" s="92" t="s">
        <v>213</v>
      </c>
      <c r="H321" s="34" t="s">
        <v>213</v>
      </c>
      <c r="I321" s="35" t="s">
        <v>213</v>
      </c>
      <c r="J321" s="36" t="s">
        <v>213</v>
      </c>
      <c r="K321" s="34" t="s">
        <v>213</v>
      </c>
      <c r="L321" s="35" t="s">
        <v>213</v>
      </c>
      <c r="M321" s="36" t="s">
        <v>213</v>
      </c>
      <c r="N321" s="93" t="s">
        <v>213</v>
      </c>
      <c r="O321" s="35" t="s">
        <v>213</v>
      </c>
      <c r="P321" s="35" t="s">
        <v>213</v>
      </c>
      <c r="Q321" s="35" t="s">
        <v>213</v>
      </c>
      <c r="R321" s="35" t="s">
        <v>213</v>
      </c>
      <c r="S321" s="35" t="s">
        <v>213</v>
      </c>
      <c r="T321" s="35" t="s">
        <v>213</v>
      </c>
      <c r="U321" s="35" t="s">
        <v>213</v>
      </c>
      <c r="V321" s="35" t="s">
        <v>213</v>
      </c>
      <c r="W321" s="35" t="s">
        <v>213</v>
      </c>
      <c r="X321" s="35" t="s">
        <v>213</v>
      </c>
      <c r="Y321" s="36" t="s">
        <v>213</v>
      </c>
      <c r="Z321" s="33" t="s">
        <v>213</v>
      </c>
      <c r="AA321" s="33" t="s">
        <v>213</v>
      </c>
      <c r="AB321" s="17" t="s">
        <v>213</v>
      </c>
      <c r="AC321" s="32" t="s">
        <v>246</v>
      </c>
      <c r="AD321" s="32" t="s">
        <v>213</v>
      </c>
    </row>
    <row r="322" spans="1:30" ht="34.700000000000003" customHeight="1">
      <c r="A322" s="31" t="s">
        <v>83</v>
      </c>
      <c r="B322" s="102" t="s">
        <v>369</v>
      </c>
      <c r="C322" s="41"/>
      <c r="D322" s="32" t="s">
        <v>370</v>
      </c>
      <c r="E322" s="34">
        <v>32</v>
      </c>
      <c r="F322" s="35">
        <v>55</v>
      </c>
      <c r="G322" s="92">
        <v>40</v>
      </c>
      <c r="H322" s="34">
        <v>13</v>
      </c>
      <c r="I322" s="35">
        <v>20</v>
      </c>
      <c r="J322" s="36">
        <v>33</v>
      </c>
      <c r="K322" s="34">
        <v>44</v>
      </c>
      <c r="L322" s="35">
        <v>32</v>
      </c>
      <c r="M322" s="36">
        <v>76</v>
      </c>
      <c r="N322" s="93">
        <v>36</v>
      </c>
      <c r="O322" s="35">
        <v>12</v>
      </c>
      <c r="P322" s="35">
        <v>49</v>
      </c>
      <c r="Q322" s="35">
        <v>20</v>
      </c>
      <c r="R322" s="35">
        <v>57</v>
      </c>
      <c r="S322" s="35">
        <v>39</v>
      </c>
      <c r="T322" s="35">
        <v>89</v>
      </c>
      <c r="U322" s="35">
        <v>150</v>
      </c>
      <c r="V322" s="35">
        <v>39</v>
      </c>
      <c r="W322" s="35">
        <v>43</v>
      </c>
      <c r="X322" s="35">
        <v>43</v>
      </c>
      <c r="Y322" s="36" t="s">
        <v>54</v>
      </c>
      <c r="Z322" s="33">
        <v>820</v>
      </c>
      <c r="AA322" s="33">
        <v>19</v>
      </c>
      <c r="AB322" s="129">
        <v>44985</v>
      </c>
      <c r="AC322" s="32" t="s">
        <v>213</v>
      </c>
      <c r="AD322" s="32" t="s">
        <v>213</v>
      </c>
    </row>
    <row r="323" spans="1:30" ht="34.700000000000003" customHeight="1">
      <c r="A323" s="31"/>
      <c r="B323" s="102"/>
      <c r="C323" s="41"/>
      <c r="D323" s="32" t="s">
        <v>371</v>
      </c>
      <c r="E323" s="34">
        <v>32</v>
      </c>
      <c r="F323" s="35">
        <v>55</v>
      </c>
      <c r="G323" s="92">
        <v>40</v>
      </c>
      <c r="H323" s="34">
        <v>13</v>
      </c>
      <c r="I323" s="35">
        <v>20</v>
      </c>
      <c r="J323" s="36">
        <v>33</v>
      </c>
      <c r="K323" s="34">
        <v>44</v>
      </c>
      <c r="L323" s="35">
        <v>32</v>
      </c>
      <c r="M323" s="36">
        <v>76</v>
      </c>
      <c r="N323" s="93">
        <v>36</v>
      </c>
      <c r="O323" s="35">
        <v>12</v>
      </c>
      <c r="P323" s="35">
        <v>49</v>
      </c>
      <c r="Q323" s="35">
        <v>20</v>
      </c>
      <c r="R323" s="35">
        <v>57</v>
      </c>
      <c r="S323" s="35">
        <v>39</v>
      </c>
      <c r="T323" s="35">
        <v>89</v>
      </c>
      <c r="U323" s="35">
        <v>150</v>
      </c>
      <c r="V323" s="35">
        <v>39</v>
      </c>
      <c r="W323" s="35">
        <v>43</v>
      </c>
      <c r="X323" s="35">
        <v>43</v>
      </c>
      <c r="Y323" s="36" t="s">
        <v>54</v>
      </c>
      <c r="Z323" s="33">
        <v>820</v>
      </c>
      <c r="AA323" s="33">
        <v>19</v>
      </c>
      <c r="AB323" s="17" t="s">
        <v>213</v>
      </c>
      <c r="AC323" s="32" t="s">
        <v>215</v>
      </c>
      <c r="AD323" s="32" t="s">
        <v>213</v>
      </c>
    </row>
    <row r="324" spans="1:30" ht="34.700000000000003" customHeight="1">
      <c r="A324" s="31"/>
      <c r="B324" s="102"/>
      <c r="C324" s="41"/>
      <c r="D324" s="32" t="s">
        <v>371</v>
      </c>
      <c r="E324" s="34" t="s">
        <v>213</v>
      </c>
      <c r="F324" s="35" t="s">
        <v>213</v>
      </c>
      <c r="G324" s="92" t="s">
        <v>213</v>
      </c>
      <c r="H324" s="34" t="s">
        <v>213</v>
      </c>
      <c r="I324" s="35" t="s">
        <v>213</v>
      </c>
      <c r="J324" s="36" t="s">
        <v>213</v>
      </c>
      <c r="K324" s="34" t="s">
        <v>213</v>
      </c>
      <c r="L324" s="35" t="s">
        <v>213</v>
      </c>
      <c r="M324" s="36" t="s">
        <v>213</v>
      </c>
      <c r="N324" s="93" t="s">
        <v>213</v>
      </c>
      <c r="O324" s="35" t="s">
        <v>213</v>
      </c>
      <c r="P324" s="35" t="s">
        <v>213</v>
      </c>
      <c r="Q324" s="35" t="s">
        <v>213</v>
      </c>
      <c r="R324" s="35" t="s">
        <v>213</v>
      </c>
      <c r="S324" s="35" t="s">
        <v>213</v>
      </c>
      <c r="T324" s="35" t="s">
        <v>213</v>
      </c>
      <c r="U324" s="35" t="s">
        <v>213</v>
      </c>
      <c r="V324" s="35" t="s">
        <v>213</v>
      </c>
      <c r="W324" s="35" t="s">
        <v>213</v>
      </c>
      <c r="X324" s="35" t="s">
        <v>213</v>
      </c>
      <c r="Y324" s="36" t="s">
        <v>213</v>
      </c>
      <c r="Z324" s="33" t="s">
        <v>213</v>
      </c>
      <c r="AA324" s="33" t="s">
        <v>213</v>
      </c>
      <c r="AB324" s="17" t="s">
        <v>213</v>
      </c>
      <c r="AC324" s="32" t="s">
        <v>214</v>
      </c>
      <c r="AD324" s="32" t="s">
        <v>213</v>
      </c>
    </row>
    <row r="325" spans="1:30" ht="34.700000000000003" customHeight="1">
      <c r="A325" s="31"/>
      <c r="B325" s="102"/>
      <c r="C325" s="41"/>
      <c r="D325" s="32" t="s">
        <v>371</v>
      </c>
      <c r="E325" s="34" t="s">
        <v>213</v>
      </c>
      <c r="F325" s="35" t="s">
        <v>213</v>
      </c>
      <c r="G325" s="92" t="s">
        <v>213</v>
      </c>
      <c r="H325" s="34" t="s">
        <v>213</v>
      </c>
      <c r="I325" s="35" t="s">
        <v>213</v>
      </c>
      <c r="J325" s="36" t="s">
        <v>213</v>
      </c>
      <c r="K325" s="34" t="s">
        <v>213</v>
      </c>
      <c r="L325" s="35" t="s">
        <v>213</v>
      </c>
      <c r="M325" s="36" t="s">
        <v>213</v>
      </c>
      <c r="N325" s="93" t="s">
        <v>213</v>
      </c>
      <c r="O325" s="35" t="s">
        <v>213</v>
      </c>
      <c r="P325" s="35" t="s">
        <v>213</v>
      </c>
      <c r="Q325" s="35" t="s">
        <v>213</v>
      </c>
      <c r="R325" s="35" t="s">
        <v>213</v>
      </c>
      <c r="S325" s="35" t="s">
        <v>213</v>
      </c>
      <c r="T325" s="35" t="s">
        <v>213</v>
      </c>
      <c r="U325" s="35" t="s">
        <v>213</v>
      </c>
      <c r="V325" s="35" t="s">
        <v>213</v>
      </c>
      <c r="W325" s="35" t="s">
        <v>213</v>
      </c>
      <c r="X325" s="35" t="s">
        <v>213</v>
      </c>
      <c r="Y325" s="36" t="s">
        <v>213</v>
      </c>
      <c r="Z325" s="33" t="s">
        <v>213</v>
      </c>
      <c r="AA325" s="33" t="s">
        <v>213</v>
      </c>
      <c r="AB325" s="17" t="s">
        <v>213</v>
      </c>
      <c r="AC325" s="32" t="s">
        <v>216</v>
      </c>
      <c r="AD325" s="32" t="s">
        <v>213</v>
      </c>
    </row>
    <row r="326" spans="1:30" ht="34.700000000000003" customHeight="1">
      <c r="A326" s="31"/>
      <c r="B326" s="102"/>
      <c r="C326" s="41"/>
      <c r="D326" s="32" t="s">
        <v>371</v>
      </c>
      <c r="E326" s="34" t="s">
        <v>213</v>
      </c>
      <c r="F326" s="35" t="s">
        <v>213</v>
      </c>
      <c r="G326" s="92" t="s">
        <v>213</v>
      </c>
      <c r="H326" s="34" t="s">
        <v>213</v>
      </c>
      <c r="I326" s="35" t="s">
        <v>213</v>
      </c>
      <c r="J326" s="36" t="s">
        <v>213</v>
      </c>
      <c r="K326" s="34" t="s">
        <v>213</v>
      </c>
      <c r="L326" s="35" t="s">
        <v>213</v>
      </c>
      <c r="M326" s="36" t="s">
        <v>213</v>
      </c>
      <c r="N326" s="93" t="s">
        <v>213</v>
      </c>
      <c r="O326" s="35" t="s">
        <v>213</v>
      </c>
      <c r="P326" s="35" t="s">
        <v>213</v>
      </c>
      <c r="Q326" s="35" t="s">
        <v>213</v>
      </c>
      <c r="R326" s="35" t="s">
        <v>213</v>
      </c>
      <c r="S326" s="35" t="s">
        <v>213</v>
      </c>
      <c r="T326" s="35" t="s">
        <v>213</v>
      </c>
      <c r="U326" s="35" t="s">
        <v>213</v>
      </c>
      <c r="V326" s="35" t="s">
        <v>213</v>
      </c>
      <c r="W326" s="35" t="s">
        <v>213</v>
      </c>
      <c r="X326" s="35" t="s">
        <v>213</v>
      </c>
      <c r="Y326" s="36" t="s">
        <v>213</v>
      </c>
      <c r="Z326" s="33" t="s">
        <v>213</v>
      </c>
      <c r="AA326" s="33" t="s">
        <v>213</v>
      </c>
      <c r="AB326" s="17" t="s">
        <v>213</v>
      </c>
      <c r="AC326" s="32" t="s">
        <v>245</v>
      </c>
      <c r="AD326" s="32" t="s">
        <v>213</v>
      </c>
    </row>
    <row r="327" spans="1:30" ht="34.700000000000003" customHeight="1">
      <c r="A327" s="31"/>
      <c r="B327" s="102"/>
      <c r="C327" s="41"/>
      <c r="D327" s="32" t="s">
        <v>371</v>
      </c>
      <c r="E327" s="34" t="s">
        <v>213</v>
      </c>
      <c r="F327" s="35" t="s">
        <v>213</v>
      </c>
      <c r="G327" s="92" t="s">
        <v>213</v>
      </c>
      <c r="H327" s="34" t="s">
        <v>213</v>
      </c>
      <c r="I327" s="35" t="s">
        <v>213</v>
      </c>
      <c r="J327" s="36" t="s">
        <v>213</v>
      </c>
      <c r="K327" s="34" t="s">
        <v>213</v>
      </c>
      <c r="L327" s="35" t="s">
        <v>213</v>
      </c>
      <c r="M327" s="36" t="s">
        <v>213</v>
      </c>
      <c r="N327" s="93" t="s">
        <v>213</v>
      </c>
      <c r="O327" s="35" t="s">
        <v>213</v>
      </c>
      <c r="P327" s="35" t="s">
        <v>213</v>
      </c>
      <c r="Q327" s="35" t="s">
        <v>213</v>
      </c>
      <c r="R327" s="35" t="s">
        <v>213</v>
      </c>
      <c r="S327" s="35" t="s">
        <v>213</v>
      </c>
      <c r="T327" s="35" t="s">
        <v>213</v>
      </c>
      <c r="U327" s="35" t="s">
        <v>213</v>
      </c>
      <c r="V327" s="35" t="s">
        <v>213</v>
      </c>
      <c r="W327" s="35" t="s">
        <v>213</v>
      </c>
      <c r="X327" s="35" t="s">
        <v>213</v>
      </c>
      <c r="Y327" s="36" t="s">
        <v>213</v>
      </c>
      <c r="Z327" s="33" t="s">
        <v>213</v>
      </c>
      <c r="AA327" s="33" t="s">
        <v>213</v>
      </c>
      <c r="AB327" s="17" t="s">
        <v>213</v>
      </c>
      <c r="AC327" s="32" t="s">
        <v>246</v>
      </c>
      <c r="AD327" s="32" t="s">
        <v>213</v>
      </c>
    </row>
    <row r="328" spans="1:30" ht="33" customHeight="1">
      <c r="A328" s="119"/>
      <c r="B328" s="119"/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  <c r="AA328" s="119"/>
      <c r="AB328" s="119"/>
      <c r="AC328" s="119"/>
      <c r="AD328" s="119"/>
    </row>
    <row r="329" spans="1:30" ht="33" customHeight="1">
      <c r="A329" s="118" t="s">
        <v>372</v>
      </c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</row>
    <row r="330" spans="1:30" ht="33" customHeight="1">
      <c r="A330" s="118" t="s">
        <v>373</v>
      </c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</row>
    <row r="331" spans="1:30" ht="33" customHeight="1">
      <c r="A331" s="118" t="s">
        <v>374</v>
      </c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</row>
  </sheetData>
  <autoFilter ref="A6:AD6" xr:uid="{E565120A-9C46-4B67-9779-4A9CE244325B}"/>
  <mergeCells count="6">
    <mergeCell ref="A331:AD331"/>
    <mergeCell ref="A330:AD330"/>
    <mergeCell ref="A329:AD329"/>
    <mergeCell ref="A328:AD328"/>
    <mergeCell ref="A7:AD7"/>
    <mergeCell ref="A165:AD165"/>
  </mergeCells>
  <phoneticPr fontId="4"/>
  <conditionalFormatting sqref="A8:AD163">
    <cfRule type="expression" dxfId="9" priority="4">
      <formula>MOD(ROW(),6)=2</formula>
    </cfRule>
  </conditionalFormatting>
  <conditionalFormatting sqref="A166:AD327">
    <cfRule type="expression" dxfId="8" priority="1">
      <formula>MOD(ROW(),6)=4</formula>
    </cfRule>
  </conditionalFormatting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1E73-74F1-4810-B8D0-B280AF82A8F1}">
  <dimension ref="A1:AD51"/>
  <sheetViews>
    <sheetView zoomScale="80" zoomScaleNormal="80" workbookViewId="0">
      <selection activeCell="O141" sqref="O141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17" customWidth="1"/>
    <col min="29" max="29" width="22.25" customWidth="1"/>
    <col min="30" max="30" width="40.5" customWidth="1"/>
  </cols>
  <sheetData>
    <row r="1" spans="1:30" ht="33.75" customHeight="1">
      <c r="A1" s="99" t="s">
        <v>155</v>
      </c>
      <c r="B1" s="2"/>
      <c r="C1" s="2"/>
      <c r="D1" s="8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6"/>
      <c r="AC1" s="6"/>
      <c r="AD1" s="6" t="s">
        <v>150</v>
      </c>
    </row>
    <row r="2" spans="1:30" ht="33.75" customHeight="1">
      <c r="A2" s="84" t="s">
        <v>156</v>
      </c>
      <c r="B2" s="7"/>
      <c r="C2" s="7"/>
      <c r="D2" s="10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  <c r="AC2" s="10"/>
      <c r="AD2" s="10"/>
    </row>
    <row r="3" spans="1:30" ht="60" customHeight="1">
      <c r="A3" s="12" t="s">
        <v>24</v>
      </c>
      <c r="B3" s="12" t="s">
        <v>25</v>
      </c>
      <c r="C3" s="12" t="s">
        <v>26</v>
      </c>
      <c r="D3" s="11" t="s">
        <v>27</v>
      </c>
      <c r="E3" s="14" t="s">
        <v>28</v>
      </c>
      <c r="F3" s="15" t="s">
        <v>29</v>
      </c>
      <c r="G3" s="85" t="s">
        <v>30</v>
      </c>
      <c r="H3" s="14" t="s">
        <v>31</v>
      </c>
      <c r="I3" s="15" t="s">
        <v>32</v>
      </c>
      <c r="J3" s="16" t="s">
        <v>33</v>
      </c>
      <c r="K3" s="14" t="s">
        <v>34</v>
      </c>
      <c r="L3" s="15" t="s">
        <v>35</v>
      </c>
      <c r="M3" s="16" t="s">
        <v>151</v>
      </c>
      <c r="N3" s="86" t="s">
        <v>37</v>
      </c>
      <c r="O3" s="15" t="s">
        <v>38</v>
      </c>
      <c r="P3" s="15" t="s">
        <v>39</v>
      </c>
      <c r="Q3" s="15" t="s">
        <v>40</v>
      </c>
      <c r="R3" s="15" t="s">
        <v>41</v>
      </c>
      <c r="S3" s="15" t="s">
        <v>42</v>
      </c>
      <c r="T3" s="15" t="s">
        <v>43</v>
      </c>
      <c r="U3" s="15" t="s">
        <v>44</v>
      </c>
      <c r="V3" s="15" t="s">
        <v>45</v>
      </c>
      <c r="W3" s="15" t="s">
        <v>46</v>
      </c>
      <c r="X3" s="15" t="s">
        <v>47</v>
      </c>
      <c r="Y3" s="16" t="s">
        <v>48</v>
      </c>
      <c r="Z3" s="13" t="s">
        <v>49</v>
      </c>
      <c r="AA3" s="13" t="s">
        <v>50</v>
      </c>
      <c r="AB3" s="126" t="s">
        <v>89</v>
      </c>
      <c r="AC3" s="117" t="s">
        <v>90</v>
      </c>
      <c r="AD3" s="117" t="s">
        <v>51</v>
      </c>
    </row>
    <row r="4" spans="1:30" ht="33.75" customHeight="1">
      <c r="A4" s="18"/>
      <c r="B4" s="18"/>
      <c r="C4" s="18"/>
      <c r="D4" s="100" t="s">
        <v>180</v>
      </c>
      <c r="E4" s="14" t="s">
        <v>157</v>
      </c>
      <c r="F4" s="15" t="s">
        <v>158</v>
      </c>
      <c r="G4" s="85" t="s">
        <v>159</v>
      </c>
      <c r="H4" s="14" t="s">
        <v>160</v>
      </c>
      <c r="I4" s="15" t="s">
        <v>161</v>
      </c>
      <c r="J4" s="16" t="s">
        <v>162</v>
      </c>
      <c r="K4" s="14" t="s">
        <v>163</v>
      </c>
      <c r="L4" s="15" t="s">
        <v>164</v>
      </c>
      <c r="M4" s="16" t="s">
        <v>165</v>
      </c>
      <c r="N4" s="86" t="s">
        <v>166</v>
      </c>
      <c r="O4" s="15" t="s">
        <v>167</v>
      </c>
      <c r="P4" s="15" t="s">
        <v>168</v>
      </c>
      <c r="Q4" s="15" t="s">
        <v>169</v>
      </c>
      <c r="R4" s="15" t="s">
        <v>170</v>
      </c>
      <c r="S4" s="15" t="s">
        <v>171</v>
      </c>
      <c r="T4" s="15" t="s">
        <v>172</v>
      </c>
      <c r="U4" s="15" t="s">
        <v>173</v>
      </c>
      <c r="V4" s="15" t="s">
        <v>174</v>
      </c>
      <c r="W4" s="15" t="s">
        <v>175</v>
      </c>
      <c r="X4" s="15" t="s">
        <v>176</v>
      </c>
      <c r="Y4" s="16" t="s">
        <v>177</v>
      </c>
      <c r="Z4" s="13" t="s">
        <v>178</v>
      </c>
      <c r="AA4" s="13" t="s">
        <v>179</v>
      </c>
      <c r="AB4" s="115"/>
      <c r="AC4" s="115"/>
      <c r="AD4" s="115"/>
    </row>
    <row r="5" spans="1:30" ht="39" customHeight="1" thickBot="1">
      <c r="A5" s="21"/>
      <c r="B5" s="21"/>
      <c r="C5" s="21"/>
      <c r="D5" s="22" t="s">
        <v>152</v>
      </c>
      <c r="E5" s="24" t="s">
        <v>153</v>
      </c>
      <c r="F5" s="25" t="s">
        <v>153</v>
      </c>
      <c r="G5" s="87" t="s">
        <v>153</v>
      </c>
      <c r="H5" s="24" t="s">
        <v>153</v>
      </c>
      <c r="I5" s="25" t="s">
        <v>153</v>
      </c>
      <c r="J5" s="26" t="s">
        <v>153</v>
      </c>
      <c r="K5" s="24" t="s">
        <v>153</v>
      </c>
      <c r="L5" s="25" t="s">
        <v>153</v>
      </c>
      <c r="M5" s="26" t="s">
        <v>153</v>
      </c>
      <c r="N5" s="88" t="s">
        <v>153</v>
      </c>
      <c r="O5" s="25" t="s">
        <v>153</v>
      </c>
      <c r="P5" s="25" t="s">
        <v>153</v>
      </c>
      <c r="Q5" s="25" t="s">
        <v>153</v>
      </c>
      <c r="R5" s="25" t="s">
        <v>153</v>
      </c>
      <c r="S5" s="25" t="s">
        <v>153</v>
      </c>
      <c r="T5" s="25" t="s">
        <v>153</v>
      </c>
      <c r="U5" s="25" t="s">
        <v>153</v>
      </c>
      <c r="V5" s="25" t="s">
        <v>153</v>
      </c>
      <c r="W5" s="25" t="s">
        <v>153</v>
      </c>
      <c r="X5" s="25" t="s">
        <v>153</v>
      </c>
      <c r="Y5" s="26" t="s">
        <v>153</v>
      </c>
      <c r="Z5" s="23" t="s">
        <v>153</v>
      </c>
      <c r="AA5" s="23" t="s">
        <v>153</v>
      </c>
      <c r="AB5" s="116"/>
      <c r="AC5" s="116"/>
      <c r="AD5" s="116"/>
    </row>
    <row r="6" spans="1:30" ht="34.5" customHeight="1" thickTop="1">
      <c r="A6" s="40" t="s">
        <v>53</v>
      </c>
      <c r="B6" s="101" t="s">
        <v>55</v>
      </c>
      <c r="C6" s="40"/>
      <c r="D6" s="27" t="e">
        <f>VLOOKUP($B6,#REF!,COLUMN(E7)-2,FALSE)</f>
        <v>#REF!</v>
      </c>
      <c r="E6" s="30" t="e">
        <f>VLOOKUP($B6,#REF!,COLUMN(F7)-2,FALSE)</f>
        <v>#REF!</v>
      </c>
      <c r="F6" s="29" t="e">
        <f>VLOOKUP($B6,#REF!,COLUMN(G7)-2,FALSE)</f>
        <v>#REF!</v>
      </c>
      <c r="G6" s="89" t="e">
        <f>VLOOKUP($B6,#REF!,COLUMN(H7)-2,FALSE)</f>
        <v>#REF!</v>
      </c>
      <c r="H6" s="30" t="e">
        <f>VLOOKUP($B6,#REF!,COLUMN(I7)-2,FALSE)</f>
        <v>#REF!</v>
      </c>
      <c r="I6" s="29" t="e">
        <f>VLOOKUP($B6,#REF!,COLUMN(J7)-2,FALSE)</f>
        <v>#REF!</v>
      </c>
      <c r="J6" s="90" t="e">
        <f>VLOOKUP($B6,#REF!,COLUMN(K7)-2,FALSE)</f>
        <v>#REF!</v>
      </c>
      <c r="K6" s="30" t="e">
        <f>VLOOKUP($B6,#REF!,COLUMN(L7)-2,FALSE)</f>
        <v>#REF!</v>
      </c>
      <c r="L6" s="29" t="e">
        <f>VLOOKUP($B6,#REF!,COLUMN(M7)-2,FALSE)</f>
        <v>#REF!</v>
      </c>
      <c r="M6" s="90" t="e">
        <f>VLOOKUP($B6,#REF!,COLUMN(N7)-2,FALSE)</f>
        <v>#REF!</v>
      </c>
      <c r="N6" s="91" t="e">
        <f>VLOOKUP($B6,#REF!,COLUMN(O7)-2,FALSE)</f>
        <v>#REF!</v>
      </c>
      <c r="O6" s="29" t="e">
        <f>VLOOKUP($B6,#REF!,COLUMN(P7)-2,FALSE)</f>
        <v>#REF!</v>
      </c>
      <c r="P6" s="29" t="e">
        <f>VLOOKUP($B6,#REF!,COLUMN(Q7)-2,FALSE)</f>
        <v>#REF!</v>
      </c>
      <c r="Q6" s="29" t="e">
        <f>VLOOKUP($B6,#REF!,COLUMN(R7)-2,FALSE)</f>
        <v>#REF!</v>
      </c>
      <c r="R6" s="29" t="e">
        <f>VLOOKUP($B6,#REF!,COLUMN(S7)-2,FALSE)</f>
        <v>#REF!</v>
      </c>
      <c r="S6" s="29" t="e">
        <f>VLOOKUP($B6,#REF!,COLUMN(T7)-2,FALSE)</f>
        <v>#REF!</v>
      </c>
      <c r="T6" s="29" t="e">
        <f>VLOOKUP($B6,#REF!,COLUMN(U7)-2,FALSE)</f>
        <v>#REF!</v>
      </c>
      <c r="U6" s="29" t="e">
        <f>VLOOKUP($B6,#REF!,COLUMN(V7)-2,FALSE)</f>
        <v>#REF!</v>
      </c>
      <c r="V6" s="29" t="e">
        <f>VLOOKUP($B6,#REF!,COLUMN(W7)-2,FALSE)</f>
        <v>#REF!</v>
      </c>
      <c r="W6" s="29" t="e">
        <f>VLOOKUP($B6,#REF!,COLUMN(X7)-2,FALSE)</f>
        <v>#REF!</v>
      </c>
      <c r="X6" s="29" t="e">
        <f>VLOOKUP($B6,#REF!,COLUMN(Y7)-2,FALSE)</f>
        <v>#REF!</v>
      </c>
      <c r="Y6" s="90" t="e">
        <f>VLOOKUP($B6,#REF!,COLUMN(Z7)-2,FALSE)</f>
        <v>#REF!</v>
      </c>
      <c r="Z6" s="28" t="e">
        <f>VLOOKUP($B6,#REF!,COLUMN(AA7)-2,FALSE)</f>
        <v>#REF!</v>
      </c>
      <c r="AA6" s="28" t="e">
        <f>VLOOKUP($B6,#REF!,COLUMN(AB7)-2,FALSE)</f>
        <v>#REF!</v>
      </c>
      <c r="AB6" s="27" t="s">
        <v>213</v>
      </c>
      <c r="AC6" s="27"/>
      <c r="AD6" s="27" t="str">
        <f>VLOOKUP($B6,表全体!$B$8:$AD$63,29,FALSE)</f>
        <v/>
      </c>
    </row>
    <row r="7" spans="1:30" ht="34.5" customHeight="1">
      <c r="A7" s="31" t="s">
        <v>57</v>
      </c>
      <c r="B7" s="102" t="s">
        <v>96</v>
      </c>
      <c r="C7" s="41"/>
      <c r="D7" s="32" t="e">
        <f>VLOOKUP($B7,#REF!,COLUMN(E8)-2,FALSE)</f>
        <v>#REF!</v>
      </c>
      <c r="E7" s="34" t="e">
        <f>VLOOKUP($B7,#REF!,COLUMN(F8)-2,FALSE)</f>
        <v>#REF!</v>
      </c>
      <c r="F7" s="35" t="e">
        <f>VLOOKUP($B7,#REF!,COLUMN(G8)-2,FALSE)</f>
        <v>#REF!</v>
      </c>
      <c r="G7" s="92" t="e">
        <f>VLOOKUP($B7,#REF!,COLUMN(H8)-2,FALSE)</f>
        <v>#REF!</v>
      </c>
      <c r="H7" s="34" t="e">
        <f>VLOOKUP($B7,#REF!,COLUMN(I8)-2,FALSE)</f>
        <v>#REF!</v>
      </c>
      <c r="I7" s="35" t="e">
        <f>VLOOKUP($B7,#REF!,COLUMN(J8)-2,FALSE)</f>
        <v>#REF!</v>
      </c>
      <c r="J7" s="36" t="e">
        <f>VLOOKUP($B7,#REF!,COLUMN(K8)-2,FALSE)</f>
        <v>#REF!</v>
      </c>
      <c r="K7" s="34" t="e">
        <f>VLOOKUP($B7,#REF!,COLUMN(L8)-2,FALSE)</f>
        <v>#REF!</v>
      </c>
      <c r="L7" s="35" t="e">
        <f>VLOOKUP($B7,#REF!,COLUMN(M8)-2,FALSE)</f>
        <v>#REF!</v>
      </c>
      <c r="M7" s="36" t="e">
        <f>VLOOKUP($B7,#REF!,COLUMN(N8)-2,FALSE)</f>
        <v>#REF!</v>
      </c>
      <c r="N7" s="93" t="e">
        <f>VLOOKUP($B7,#REF!,COLUMN(O8)-2,FALSE)</f>
        <v>#REF!</v>
      </c>
      <c r="O7" s="35" t="e">
        <f>VLOOKUP($B7,#REF!,COLUMN(P8)-2,FALSE)</f>
        <v>#REF!</v>
      </c>
      <c r="P7" s="35" t="e">
        <f>VLOOKUP($B7,#REF!,COLUMN(Q8)-2,FALSE)</f>
        <v>#REF!</v>
      </c>
      <c r="Q7" s="35" t="e">
        <f>VLOOKUP($B7,#REF!,COLUMN(R8)-2,FALSE)</f>
        <v>#REF!</v>
      </c>
      <c r="R7" s="35" t="e">
        <f>VLOOKUP($B7,#REF!,COLUMN(S8)-2,FALSE)</f>
        <v>#REF!</v>
      </c>
      <c r="S7" s="35" t="e">
        <f>VLOOKUP($B7,#REF!,COLUMN(T8)-2,FALSE)</f>
        <v>#REF!</v>
      </c>
      <c r="T7" s="35" t="e">
        <f>VLOOKUP($B7,#REF!,COLUMN(U8)-2,FALSE)</f>
        <v>#REF!</v>
      </c>
      <c r="U7" s="35" t="e">
        <f>VLOOKUP($B7,#REF!,COLUMN(V8)-2,FALSE)</f>
        <v>#REF!</v>
      </c>
      <c r="V7" s="35" t="e">
        <f>VLOOKUP($B7,#REF!,COLUMN(W8)-2,FALSE)</f>
        <v>#REF!</v>
      </c>
      <c r="W7" s="35" t="e">
        <f>VLOOKUP($B7,#REF!,COLUMN(X8)-2,FALSE)</f>
        <v>#REF!</v>
      </c>
      <c r="X7" s="35" t="e">
        <f>VLOOKUP($B7,#REF!,COLUMN(Y8)-2,FALSE)</f>
        <v>#REF!</v>
      </c>
      <c r="Y7" s="36" t="e">
        <f>VLOOKUP($B7,#REF!,COLUMN(Z8)-2,FALSE)</f>
        <v>#REF!</v>
      </c>
      <c r="Z7" s="33" t="e">
        <f>VLOOKUP($B7,#REF!,COLUMN(AA8)-2,FALSE)</f>
        <v>#REF!</v>
      </c>
      <c r="AA7" s="33" t="e">
        <f>VLOOKUP($B7,#REF!,COLUMN(AB8)-2,FALSE)</f>
        <v>#REF!</v>
      </c>
      <c r="AB7" s="32" t="s">
        <v>213</v>
      </c>
      <c r="AC7" s="32"/>
      <c r="AD7" s="32" t="str">
        <f>VLOOKUP($B7,表全体!$B$8:$AD$63,29,FALSE)</f>
        <v/>
      </c>
    </row>
    <row r="8" spans="1:30" ht="34.5" customHeight="1">
      <c r="A8" s="31" t="s">
        <v>59</v>
      </c>
      <c r="B8" s="102" t="s">
        <v>67</v>
      </c>
      <c r="C8" s="41"/>
      <c r="D8" s="32" t="e">
        <f>VLOOKUP($B8,#REF!,COLUMN(E9)-2,FALSE)</f>
        <v>#REF!</v>
      </c>
      <c r="E8" s="34" t="e">
        <f>VLOOKUP($B8,#REF!,COLUMN(F9)-2,FALSE)</f>
        <v>#REF!</v>
      </c>
      <c r="F8" s="35" t="e">
        <f>VLOOKUP($B8,#REF!,COLUMN(G9)-2,FALSE)</f>
        <v>#REF!</v>
      </c>
      <c r="G8" s="92" t="e">
        <f>VLOOKUP($B8,#REF!,COLUMN(H9)-2,FALSE)</f>
        <v>#REF!</v>
      </c>
      <c r="H8" s="34" t="e">
        <f>VLOOKUP($B8,#REF!,COLUMN(I9)-2,FALSE)</f>
        <v>#REF!</v>
      </c>
      <c r="I8" s="35" t="e">
        <f>VLOOKUP($B8,#REF!,COLUMN(J9)-2,FALSE)</f>
        <v>#REF!</v>
      </c>
      <c r="J8" s="36" t="e">
        <f>VLOOKUP($B8,#REF!,COLUMN(K9)-2,FALSE)</f>
        <v>#REF!</v>
      </c>
      <c r="K8" s="34" t="e">
        <f>VLOOKUP($B8,#REF!,COLUMN(L9)-2,FALSE)</f>
        <v>#REF!</v>
      </c>
      <c r="L8" s="35" t="e">
        <f>VLOOKUP($B8,#REF!,COLUMN(M9)-2,FALSE)</f>
        <v>#REF!</v>
      </c>
      <c r="M8" s="36" t="e">
        <f>VLOOKUP($B8,#REF!,COLUMN(N9)-2,FALSE)</f>
        <v>#REF!</v>
      </c>
      <c r="N8" s="93" t="e">
        <f>VLOOKUP($B8,#REF!,COLUMN(O9)-2,FALSE)</f>
        <v>#REF!</v>
      </c>
      <c r="O8" s="35" t="e">
        <f>VLOOKUP($B8,#REF!,COLUMN(P9)-2,FALSE)</f>
        <v>#REF!</v>
      </c>
      <c r="P8" s="35" t="e">
        <f>VLOOKUP($B8,#REF!,COLUMN(Q9)-2,FALSE)</f>
        <v>#REF!</v>
      </c>
      <c r="Q8" s="35" t="e">
        <f>VLOOKUP($B8,#REF!,COLUMN(R9)-2,FALSE)</f>
        <v>#REF!</v>
      </c>
      <c r="R8" s="35" t="e">
        <f>VLOOKUP($B8,#REF!,COLUMN(S9)-2,FALSE)</f>
        <v>#REF!</v>
      </c>
      <c r="S8" s="35" t="e">
        <f>VLOOKUP($B8,#REF!,COLUMN(T9)-2,FALSE)</f>
        <v>#REF!</v>
      </c>
      <c r="T8" s="35" t="e">
        <f>VLOOKUP($B8,#REF!,COLUMN(U9)-2,FALSE)</f>
        <v>#REF!</v>
      </c>
      <c r="U8" s="35" t="e">
        <f>VLOOKUP($B8,#REF!,COLUMN(V9)-2,FALSE)</f>
        <v>#REF!</v>
      </c>
      <c r="V8" s="35" t="e">
        <f>VLOOKUP($B8,#REF!,COLUMN(W9)-2,FALSE)</f>
        <v>#REF!</v>
      </c>
      <c r="W8" s="35" t="e">
        <f>VLOOKUP($B8,#REF!,COLUMN(X9)-2,FALSE)</f>
        <v>#REF!</v>
      </c>
      <c r="X8" s="35" t="e">
        <f>VLOOKUP($B8,#REF!,COLUMN(Y9)-2,FALSE)</f>
        <v>#REF!</v>
      </c>
      <c r="Y8" s="36" t="e">
        <f>VLOOKUP($B8,#REF!,COLUMN(Z9)-2,FALSE)</f>
        <v>#REF!</v>
      </c>
      <c r="Z8" s="33" t="e">
        <f>VLOOKUP($B8,#REF!,COLUMN(AA9)-2,FALSE)</f>
        <v>#REF!</v>
      </c>
      <c r="AA8" s="33" t="e">
        <f>VLOOKUP($B8,#REF!,COLUMN(AB9)-2,FALSE)</f>
        <v>#REF!</v>
      </c>
      <c r="AB8" s="32" t="s">
        <v>213</v>
      </c>
      <c r="AC8" s="32"/>
      <c r="AD8" s="32" t="str">
        <f>VLOOKUP($B8,表全体!$B$8:$AD$63,29,FALSE)</f>
        <v>廃棄部位： 種皮及び損傷部</v>
      </c>
    </row>
    <row r="9" spans="1:30" ht="34.5" customHeight="1">
      <c r="A9" s="31" t="s">
        <v>72</v>
      </c>
      <c r="B9" s="102" t="s">
        <v>73</v>
      </c>
      <c r="C9" s="41"/>
      <c r="D9" s="32" t="e">
        <f>VLOOKUP($B9,#REF!,COLUMN(E10)-2,FALSE)</f>
        <v>#REF!</v>
      </c>
      <c r="E9" s="34" t="e">
        <f>VLOOKUP($B9,#REF!,COLUMN(F10)-2,FALSE)</f>
        <v>#REF!</v>
      </c>
      <c r="F9" s="35" t="e">
        <f>VLOOKUP($B9,#REF!,COLUMN(G10)-2,FALSE)</f>
        <v>#REF!</v>
      </c>
      <c r="G9" s="92" t="e">
        <f>VLOOKUP($B9,#REF!,COLUMN(H10)-2,FALSE)</f>
        <v>#REF!</v>
      </c>
      <c r="H9" s="34" t="e">
        <f>VLOOKUP($B9,#REF!,COLUMN(I10)-2,FALSE)</f>
        <v>#REF!</v>
      </c>
      <c r="I9" s="35" t="e">
        <f>VLOOKUP($B9,#REF!,COLUMN(J10)-2,FALSE)</f>
        <v>#REF!</v>
      </c>
      <c r="J9" s="36" t="e">
        <f>VLOOKUP($B9,#REF!,COLUMN(K10)-2,FALSE)</f>
        <v>#REF!</v>
      </c>
      <c r="K9" s="34" t="e">
        <f>VLOOKUP($B9,#REF!,COLUMN(L10)-2,FALSE)</f>
        <v>#REF!</v>
      </c>
      <c r="L9" s="35" t="e">
        <f>VLOOKUP($B9,#REF!,COLUMN(M10)-2,FALSE)</f>
        <v>#REF!</v>
      </c>
      <c r="M9" s="36" t="e">
        <f>VLOOKUP($B9,#REF!,COLUMN(N10)-2,FALSE)</f>
        <v>#REF!</v>
      </c>
      <c r="N9" s="93" t="e">
        <f>VLOOKUP($B9,#REF!,COLUMN(O10)-2,FALSE)</f>
        <v>#REF!</v>
      </c>
      <c r="O9" s="35" t="e">
        <f>VLOOKUP($B9,#REF!,COLUMN(P10)-2,FALSE)</f>
        <v>#REF!</v>
      </c>
      <c r="P9" s="35" t="e">
        <f>VLOOKUP($B9,#REF!,COLUMN(Q10)-2,FALSE)</f>
        <v>#REF!</v>
      </c>
      <c r="Q9" s="35" t="e">
        <f>VLOOKUP($B9,#REF!,COLUMN(R10)-2,FALSE)</f>
        <v>#REF!</v>
      </c>
      <c r="R9" s="35" t="e">
        <f>VLOOKUP($B9,#REF!,COLUMN(S10)-2,FALSE)</f>
        <v>#REF!</v>
      </c>
      <c r="S9" s="35" t="e">
        <f>VLOOKUP($B9,#REF!,COLUMN(T10)-2,FALSE)</f>
        <v>#REF!</v>
      </c>
      <c r="T9" s="35" t="e">
        <f>VLOOKUP($B9,#REF!,COLUMN(U10)-2,FALSE)</f>
        <v>#REF!</v>
      </c>
      <c r="U9" s="35" t="e">
        <f>VLOOKUP($B9,#REF!,COLUMN(V10)-2,FALSE)</f>
        <v>#REF!</v>
      </c>
      <c r="V9" s="35" t="e">
        <f>VLOOKUP($B9,#REF!,COLUMN(W10)-2,FALSE)</f>
        <v>#REF!</v>
      </c>
      <c r="W9" s="35" t="e">
        <f>VLOOKUP($B9,#REF!,COLUMN(X10)-2,FALSE)</f>
        <v>#REF!</v>
      </c>
      <c r="X9" s="35" t="e">
        <f>VLOOKUP($B9,#REF!,COLUMN(Y10)-2,FALSE)</f>
        <v>#REF!</v>
      </c>
      <c r="Y9" s="36" t="e">
        <f>VLOOKUP($B9,#REF!,COLUMN(Z10)-2,FALSE)</f>
        <v>#REF!</v>
      </c>
      <c r="Z9" s="33" t="e">
        <f>VLOOKUP($B9,#REF!,COLUMN(AA10)-2,FALSE)</f>
        <v>#REF!</v>
      </c>
      <c r="AA9" s="33" t="e">
        <f>VLOOKUP($B9,#REF!,COLUMN(AB10)-2,FALSE)</f>
        <v>#REF!</v>
      </c>
      <c r="AB9" s="32" t="s">
        <v>213</v>
      </c>
      <c r="AC9" s="32"/>
      <c r="AD9" s="32" t="str">
        <f>VLOOKUP($B9,表全体!$B$8:$AD$63,29,FALSE)</f>
        <v/>
      </c>
    </row>
    <row r="10" spans="1:30" ht="34.5" customHeight="1">
      <c r="A10" s="31" t="s">
        <v>72</v>
      </c>
      <c r="B10" s="102" t="s">
        <v>74</v>
      </c>
      <c r="C10" s="41"/>
      <c r="D10" s="32" t="e">
        <f>VLOOKUP($B10,#REF!,COLUMN(E11)-2,FALSE)</f>
        <v>#REF!</v>
      </c>
      <c r="E10" s="34" t="e">
        <f>VLOOKUP($B10,#REF!,COLUMN(F11)-2,FALSE)</f>
        <v>#REF!</v>
      </c>
      <c r="F10" s="35" t="e">
        <f>VLOOKUP($B10,#REF!,COLUMN(G11)-2,FALSE)</f>
        <v>#REF!</v>
      </c>
      <c r="G10" s="92" t="e">
        <f>VLOOKUP($B10,#REF!,COLUMN(H11)-2,FALSE)</f>
        <v>#REF!</v>
      </c>
      <c r="H10" s="34" t="e">
        <f>VLOOKUP($B10,#REF!,COLUMN(I11)-2,FALSE)</f>
        <v>#REF!</v>
      </c>
      <c r="I10" s="35" t="e">
        <f>VLOOKUP($B10,#REF!,COLUMN(J11)-2,FALSE)</f>
        <v>#REF!</v>
      </c>
      <c r="J10" s="36" t="e">
        <f>VLOOKUP($B10,#REF!,COLUMN(K11)-2,FALSE)</f>
        <v>#REF!</v>
      </c>
      <c r="K10" s="34" t="e">
        <f>VLOOKUP($B10,#REF!,COLUMN(L11)-2,FALSE)</f>
        <v>#REF!</v>
      </c>
      <c r="L10" s="35" t="e">
        <f>VLOOKUP($B10,#REF!,COLUMN(M11)-2,FALSE)</f>
        <v>#REF!</v>
      </c>
      <c r="M10" s="36" t="e">
        <f>VLOOKUP($B10,#REF!,COLUMN(N11)-2,FALSE)</f>
        <v>#REF!</v>
      </c>
      <c r="N10" s="93" t="e">
        <f>VLOOKUP($B10,#REF!,COLUMN(O11)-2,FALSE)</f>
        <v>#REF!</v>
      </c>
      <c r="O10" s="35" t="e">
        <f>VLOOKUP($B10,#REF!,COLUMN(P11)-2,FALSE)</f>
        <v>#REF!</v>
      </c>
      <c r="P10" s="35" t="e">
        <f>VLOOKUP($B10,#REF!,COLUMN(Q11)-2,FALSE)</f>
        <v>#REF!</v>
      </c>
      <c r="Q10" s="35" t="e">
        <f>VLOOKUP($B10,#REF!,COLUMN(R11)-2,FALSE)</f>
        <v>#REF!</v>
      </c>
      <c r="R10" s="35" t="e">
        <f>VLOOKUP($B10,#REF!,COLUMN(S11)-2,FALSE)</f>
        <v>#REF!</v>
      </c>
      <c r="S10" s="35" t="e">
        <f>VLOOKUP($B10,#REF!,COLUMN(T11)-2,FALSE)</f>
        <v>#REF!</v>
      </c>
      <c r="T10" s="35" t="e">
        <f>VLOOKUP($B10,#REF!,COLUMN(U11)-2,FALSE)</f>
        <v>#REF!</v>
      </c>
      <c r="U10" s="35" t="e">
        <f>VLOOKUP($B10,#REF!,COLUMN(V11)-2,FALSE)</f>
        <v>#REF!</v>
      </c>
      <c r="V10" s="35" t="e">
        <f>VLOOKUP($B10,#REF!,COLUMN(W11)-2,FALSE)</f>
        <v>#REF!</v>
      </c>
      <c r="W10" s="35" t="e">
        <f>VLOOKUP($B10,#REF!,COLUMN(X11)-2,FALSE)</f>
        <v>#REF!</v>
      </c>
      <c r="X10" s="35" t="e">
        <f>VLOOKUP($B10,#REF!,COLUMN(Y11)-2,FALSE)</f>
        <v>#REF!</v>
      </c>
      <c r="Y10" s="36" t="e">
        <f>VLOOKUP($B10,#REF!,COLUMN(Z11)-2,FALSE)</f>
        <v>#REF!</v>
      </c>
      <c r="Z10" s="33" t="e">
        <f>VLOOKUP($B10,#REF!,COLUMN(AA11)-2,FALSE)</f>
        <v>#REF!</v>
      </c>
      <c r="AA10" s="33" t="e">
        <f>VLOOKUP($B10,#REF!,COLUMN(AB11)-2,FALSE)</f>
        <v>#REF!</v>
      </c>
      <c r="AB10" s="32" t="s">
        <v>213</v>
      </c>
      <c r="AC10" s="32"/>
      <c r="AD10" s="32" t="str">
        <f>VLOOKUP($B10,表全体!$B$8:$AD$63,29,FALSE)</f>
        <v>すき干ししたもの</v>
      </c>
    </row>
    <row r="11" spans="1:30" ht="34.5" customHeight="1">
      <c r="A11" s="31" t="s">
        <v>75</v>
      </c>
      <c r="B11" s="102" t="s">
        <v>99</v>
      </c>
      <c r="C11" s="41"/>
      <c r="D11" s="32" t="e">
        <f>VLOOKUP($B11,#REF!,COLUMN(E12)-2,FALSE)</f>
        <v>#REF!</v>
      </c>
      <c r="E11" s="34" t="e">
        <f>VLOOKUP($B11,#REF!,COLUMN(F12)-2,FALSE)</f>
        <v>#REF!</v>
      </c>
      <c r="F11" s="35" t="e">
        <f>VLOOKUP($B11,#REF!,COLUMN(G12)-2,FALSE)</f>
        <v>#REF!</v>
      </c>
      <c r="G11" s="92" t="e">
        <f>VLOOKUP($B11,#REF!,COLUMN(H12)-2,FALSE)</f>
        <v>#REF!</v>
      </c>
      <c r="H11" s="34" t="e">
        <f>VLOOKUP($B11,#REF!,COLUMN(I12)-2,FALSE)</f>
        <v>#REF!</v>
      </c>
      <c r="I11" s="35" t="e">
        <f>VLOOKUP($B11,#REF!,COLUMN(J12)-2,FALSE)</f>
        <v>#REF!</v>
      </c>
      <c r="J11" s="36" t="e">
        <f>VLOOKUP($B11,#REF!,COLUMN(K12)-2,FALSE)</f>
        <v>#REF!</v>
      </c>
      <c r="K11" s="34" t="e">
        <f>VLOOKUP($B11,#REF!,COLUMN(L12)-2,FALSE)</f>
        <v>#REF!</v>
      </c>
      <c r="L11" s="35" t="e">
        <f>VLOOKUP($B11,#REF!,COLUMN(M12)-2,FALSE)</f>
        <v>#REF!</v>
      </c>
      <c r="M11" s="36" t="e">
        <f>VLOOKUP($B11,#REF!,COLUMN(N12)-2,FALSE)</f>
        <v>#REF!</v>
      </c>
      <c r="N11" s="93" t="e">
        <f>VLOOKUP($B11,#REF!,COLUMN(O12)-2,FALSE)</f>
        <v>#REF!</v>
      </c>
      <c r="O11" s="35" t="e">
        <f>VLOOKUP($B11,#REF!,COLUMN(P12)-2,FALSE)</f>
        <v>#REF!</v>
      </c>
      <c r="P11" s="35" t="e">
        <f>VLOOKUP($B11,#REF!,COLUMN(Q12)-2,FALSE)</f>
        <v>#REF!</v>
      </c>
      <c r="Q11" s="35" t="e">
        <f>VLOOKUP($B11,#REF!,COLUMN(R12)-2,FALSE)</f>
        <v>#REF!</v>
      </c>
      <c r="R11" s="35" t="e">
        <f>VLOOKUP($B11,#REF!,COLUMN(S12)-2,FALSE)</f>
        <v>#REF!</v>
      </c>
      <c r="S11" s="35" t="e">
        <f>VLOOKUP($B11,#REF!,COLUMN(T12)-2,FALSE)</f>
        <v>#REF!</v>
      </c>
      <c r="T11" s="35" t="e">
        <f>VLOOKUP($B11,#REF!,COLUMN(U12)-2,FALSE)</f>
        <v>#REF!</v>
      </c>
      <c r="U11" s="35" t="e">
        <f>VLOOKUP($B11,#REF!,COLUMN(V12)-2,FALSE)</f>
        <v>#REF!</v>
      </c>
      <c r="V11" s="35" t="e">
        <f>VLOOKUP($B11,#REF!,COLUMN(W12)-2,FALSE)</f>
        <v>#REF!</v>
      </c>
      <c r="W11" s="35" t="e">
        <f>VLOOKUP($B11,#REF!,COLUMN(X12)-2,FALSE)</f>
        <v>#REF!</v>
      </c>
      <c r="X11" s="35" t="e">
        <f>VLOOKUP($B11,#REF!,COLUMN(Y12)-2,FALSE)</f>
        <v>#REF!</v>
      </c>
      <c r="Y11" s="36" t="e">
        <f>VLOOKUP($B11,#REF!,COLUMN(Z12)-2,FALSE)</f>
        <v>#REF!</v>
      </c>
      <c r="Z11" s="33" t="e">
        <f>VLOOKUP($B11,#REF!,COLUMN(AA12)-2,FALSE)</f>
        <v>#REF!</v>
      </c>
      <c r="AA11" s="33" t="e">
        <f>VLOOKUP($B11,#REF!,COLUMN(AB12)-2,FALSE)</f>
        <v>#REF!</v>
      </c>
      <c r="AB11" s="32" t="s">
        <v>213</v>
      </c>
      <c r="AC11" s="32"/>
      <c r="AD11" s="32" t="str">
        <f>VLOOKUP($B11,表全体!$B$8:$AD$63,29,FALSE)</f>
        <v/>
      </c>
    </row>
    <row r="12" spans="1:30" ht="34.5" customHeight="1">
      <c r="A12" s="31" t="s">
        <v>75</v>
      </c>
      <c r="B12" s="102" t="s">
        <v>100</v>
      </c>
      <c r="C12" s="41"/>
      <c r="D12" s="32" t="e">
        <f>VLOOKUP($B12,#REF!,COLUMN(E13)-2,FALSE)</f>
        <v>#REF!</v>
      </c>
      <c r="E12" s="34" t="e">
        <f>VLOOKUP($B12,#REF!,COLUMN(F13)-2,FALSE)</f>
        <v>#REF!</v>
      </c>
      <c r="F12" s="35" t="e">
        <f>VLOOKUP($B12,#REF!,COLUMN(G13)-2,FALSE)</f>
        <v>#REF!</v>
      </c>
      <c r="G12" s="92" t="e">
        <f>VLOOKUP($B12,#REF!,COLUMN(H13)-2,FALSE)</f>
        <v>#REF!</v>
      </c>
      <c r="H12" s="34" t="e">
        <f>VLOOKUP($B12,#REF!,COLUMN(I13)-2,FALSE)</f>
        <v>#REF!</v>
      </c>
      <c r="I12" s="35" t="e">
        <f>VLOOKUP($B12,#REF!,COLUMN(J13)-2,FALSE)</f>
        <v>#REF!</v>
      </c>
      <c r="J12" s="36" t="e">
        <f>VLOOKUP($B12,#REF!,COLUMN(K13)-2,FALSE)</f>
        <v>#REF!</v>
      </c>
      <c r="K12" s="34" t="e">
        <f>VLOOKUP($B12,#REF!,COLUMN(L13)-2,FALSE)</f>
        <v>#REF!</v>
      </c>
      <c r="L12" s="35" t="e">
        <f>VLOOKUP($B12,#REF!,COLUMN(M13)-2,FALSE)</f>
        <v>#REF!</v>
      </c>
      <c r="M12" s="36" t="e">
        <f>VLOOKUP($B12,#REF!,COLUMN(N13)-2,FALSE)</f>
        <v>#REF!</v>
      </c>
      <c r="N12" s="93" t="e">
        <f>VLOOKUP($B12,#REF!,COLUMN(O13)-2,FALSE)</f>
        <v>#REF!</v>
      </c>
      <c r="O12" s="35" t="e">
        <f>VLOOKUP($B12,#REF!,COLUMN(P13)-2,FALSE)</f>
        <v>#REF!</v>
      </c>
      <c r="P12" s="35" t="e">
        <f>VLOOKUP($B12,#REF!,COLUMN(Q13)-2,FALSE)</f>
        <v>#REF!</v>
      </c>
      <c r="Q12" s="35" t="e">
        <f>VLOOKUP($B12,#REF!,COLUMN(R13)-2,FALSE)</f>
        <v>#REF!</v>
      </c>
      <c r="R12" s="35" t="e">
        <f>VLOOKUP($B12,#REF!,COLUMN(S13)-2,FALSE)</f>
        <v>#REF!</v>
      </c>
      <c r="S12" s="35" t="e">
        <f>VLOOKUP($B12,#REF!,COLUMN(T13)-2,FALSE)</f>
        <v>#REF!</v>
      </c>
      <c r="T12" s="35" t="e">
        <f>VLOOKUP($B12,#REF!,COLUMN(U13)-2,FALSE)</f>
        <v>#REF!</v>
      </c>
      <c r="U12" s="35" t="e">
        <f>VLOOKUP($B12,#REF!,COLUMN(V13)-2,FALSE)</f>
        <v>#REF!</v>
      </c>
      <c r="V12" s="35" t="e">
        <f>VLOOKUP($B12,#REF!,COLUMN(W13)-2,FALSE)</f>
        <v>#REF!</v>
      </c>
      <c r="W12" s="35" t="e">
        <f>VLOOKUP($B12,#REF!,COLUMN(X13)-2,FALSE)</f>
        <v>#REF!</v>
      </c>
      <c r="X12" s="35" t="e">
        <f>VLOOKUP($B12,#REF!,COLUMN(Y13)-2,FALSE)</f>
        <v>#REF!</v>
      </c>
      <c r="Y12" s="36" t="e">
        <f>VLOOKUP($B12,#REF!,COLUMN(Z13)-2,FALSE)</f>
        <v>#REF!</v>
      </c>
      <c r="Z12" s="33" t="e">
        <f>VLOOKUP($B12,#REF!,COLUMN(AA13)-2,FALSE)</f>
        <v>#REF!</v>
      </c>
      <c r="AA12" s="33" t="e">
        <f>VLOOKUP($B12,#REF!,COLUMN(AB13)-2,FALSE)</f>
        <v>#REF!</v>
      </c>
      <c r="AB12" s="32" t="s">
        <v>213</v>
      </c>
      <c r="AC12" s="32"/>
      <c r="AD12" s="32" t="str">
        <f>VLOOKUP($B12,表全体!$B$8:$AD$63,29,FALSE)</f>
        <v/>
      </c>
    </row>
    <row r="13" spans="1:30" ht="34.5" customHeight="1">
      <c r="A13" s="31" t="s">
        <v>75</v>
      </c>
      <c r="B13" s="102" t="s">
        <v>101</v>
      </c>
      <c r="C13" s="41"/>
      <c r="D13" s="32" t="e">
        <f>VLOOKUP($B13,#REF!,COLUMN(E14)-2,FALSE)</f>
        <v>#REF!</v>
      </c>
      <c r="E13" s="34" t="e">
        <f>VLOOKUP($B13,#REF!,COLUMN(F14)-2,FALSE)</f>
        <v>#REF!</v>
      </c>
      <c r="F13" s="35" t="e">
        <f>VLOOKUP($B13,#REF!,COLUMN(G14)-2,FALSE)</f>
        <v>#REF!</v>
      </c>
      <c r="G13" s="92" t="e">
        <f>VLOOKUP($B13,#REF!,COLUMN(H14)-2,FALSE)</f>
        <v>#REF!</v>
      </c>
      <c r="H13" s="34" t="e">
        <f>VLOOKUP($B13,#REF!,COLUMN(I14)-2,FALSE)</f>
        <v>#REF!</v>
      </c>
      <c r="I13" s="35" t="e">
        <f>VLOOKUP($B13,#REF!,COLUMN(J14)-2,FALSE)</f>
        <v>#REF!</v>
      </c>
      <c r="J13" s="36" t="e">
        <f>VLOOKUP($B13,#REF!,COLUMN(K14)-2,FALSE)</f>
        <v>#REF!</v>
      </c>
      <c r="K13" s="34" t="e">
        <f>VLOOKUP($B13,#REF!,COLUMN(L14)-2,FALSE)</f>
        <v>#REF!</v>
      </c>
      <c r="L13" s="35" t="e">
        <f>VLOOKUP($B13,#REF!,COLUMN(M14)-2,FALSE)</f>
        <v>#REF!</v>
      </c>
      <c r="M13" s="36" t="e">
        <f>VLOOKUP($B13,#REF!,COLUMN(N14)-2,FALSE)</f>
        <v>#REF!</v>
      </c>
      <c r="N13" s="93" t="e">
        <f>VLOOKUP($B13,#REF!,COLUMN(O14)-2,FALSE)</f>
        <v>#REF!</v>
      </c>
      <c r="O13" s="35" t="e">
        <f>VLOOKUP($B13,#REF!,COLUMN(P14)-2,FALSE)</f>
        <v>#REF!</v>
      </c>
      <c r="P13" s="35" t="e">
        <f>VLOOKUP($B13,#REF!,COLUMN(Q14)-2,FALSE)</f>
        <v>#REF!</v>
      </c>
      <c r="Q13" s="35" t="e">
        <f>VLOOKUP($B13,#REF!,COLUMN(R14)-2,FALSE)</f>
        <v>#REF!</v>
      </c>
      <c r="R13" s="35" t="e">
        <f>VLOOKUP($B13,#REF!,COLUMN(S14)-2,FALSE)</f>
        <v>#REF!</v>
      </c>
      <c r="S13" s="35" t="e">
        <f>VLOOKUP($B13,#REF!,COLUMN(T14)-2,FALSE)</f>
        <v>#REF!</v>
      </c>
      <c r="T13" s="35" t="e">
        <f>VLOOKUP($B13,#REF!,COLUMN(U14)-2,FALSE)</f>
        <v>#REF!</v>
      </c>
      <c r="U13" s="35" t="e">
        <f>VLOOKUP($B13,#REF!,COLUMN(V14)-2,FALSE)</f>
        <v>#REF!</v>
      </c>
      <c r="V13" s="35" t="e">
        <f>VLOOKUP($B13,#REF!,COLUMN(W14)-2,FALSE)</f>
        <v>#REF!</v>
      </c>
      <c r="W13" s="35" t="e">
        <f>VLOOKUP($B13,#REF!,COLUMN(X14)-2,FALSE)</f>
        <v>#REF!</v>
      </c>
      <c r="X13" s="35" t="e">
        <f>VLOOKUP($B13,#REF!,COLUMN(Y14)-2,FALSE)</f>
        <v>#REF!</v>
      </c>
      <c r="Y13" s="36" t="e">
        <f>VLOOKUP($B13,#REF!,COLUMN(Z14)-2,FALSE)</f>
        <v>#REF!</v>
      </c>
      <c r="Z13" s="33" t="e">
        <f>VLOOKUP($B13,#REF!,COLUMN(AA14)-2,FALSE)</f>
        <v>#REF!</v>
      </c>
      <c r="AA13" s="33" t="e">
        <f>VLOOKUP($B13,#REF!,COLUMN(AB14)-2,FALSE)</f>
        <v>#REF!</v>
      </c>
      <c r="AB13" s="32" t="s">
        <v>213</v>
      </c>
      <c r="AC13" s="32"/>
      <c r="AD13" s="32" t="str">
        <f>VLOOKUP($B13,表全体!$B$8:$AD$63,29,FALSE)</f>
        <v/>
      </c>
    </row>
    <row r="14" spans="1:30" ht="34.5" customHeight="1">
      <c r="A14" s="31" t="s">
        <v>75</v>
      </c>
      <c r="B14" s="102" t="s">
        <v>102</v>
      </c>
      <c r="C14" s="41"/>
      <c r="D14" s="32" t="e">
        <f>VLOOKUP($B14,#REF!,COLUMN(E15)-2,FALSE)</f>
        <v>#REF!</v>
      </c>
      <c r="E14" s="34" t="e">
        <f>VLOOKUP($B14,#REF!,COLUMN(F15)-2,FALSE)</f>
        <v>#REF!</v>
      </c>
      <c r="F14" s="35" t="e">
        <f>VLOOKUP($B14,#REF!,COLUMN(G15)-2,FALSE)</f>
        <v>#REF!</v>
      </c>
      <c r="G14" s="92" t="e">
        <f>VLOOKUP($B14,#REF!,COLUMN(H15)-2,FALSE)</f>
        <v>#REF!</v>
      </c>
      <c r="H14" s="34" t="e">
        <f>VLOOKUP($B14,#REF!,COLUMN(I15)-2,FALSE)</f>
        <v>#REF!</v>
      </c>
      <c r="I14" s="35" t="e">
        <f>VLOOKUP($B14,#REF!,COLUMN(J15)-2,FALSE)</f>
        <v>#REF!</v>
      </c>
      <c r="J14" s="36" t="e">
        <f>VLOOKUP($B14,#REF!,COLUMN(K15)-2,FALSE)</f>
        <v>#REF!</v>
      </c>
      <c r="K14" s="34" t="e">
        <f>VLOOKUP($B14,#REF!,COLUMN(L15)-2,FALSE)</f>
        <v>#REF!</v>
      </c>
      <c r="L14" s="35" t="e">
        <f>VLOOKUP($B14,#REF!,COLUMN(M15)-2,FALSE)</f>
        <v>#REF!</v>
      </c>
      <c r="M14" s="36" t="e">
        <f>VLOOKUP($B14,#REF!,COLUMN(N15)-2,FALSE)</f>
        <v>#REF!</v>
      </c>
      <c r="N14" s="93" t="e">
        <f>VLOOKUP($B14,#REF!,COLUMN(O15)-2,FALSE)</f>
        <v>#REF!</v>
      </c>
      <c r="O14" s="35" t="e">
        <f>VLOOKUP($B14,#REF!,COLUMN(P15)-2,FALSE)</f>
        <v>#REF!</v>
      </c>
      <c r="P14" s="35" t="e">
        <f>VLOOKUP($B14,#REF!,COLUMN(Q15)-2,FALSE)</f>
        <v>#REF!</v>
      </c>
      <c r="Q14" s="35" t="e">
        <f>VLOOKUP($B14,#REF!,COLUMN(R15)-2,FALSE)</f>
        <v>#REF!</v>
      </c>
      <c r="R14" s="35" t="e">
        <f>VLOOKUP($B14,#REF!,COLUMN(S15)-2,FALSE)</f>
        <v>#REF!</v>
      </c>
      <c r="S14" s="35" t="e">
        <f>VLOOKUP($B14,#REF!,COLUMN(T15)-2,FALSE)</f>
        <v>#REF!</v>
      </c>
      <c r="T14" s="35" t="e">
        <f>VLOOKUP($B14,#REF!,COLUMN(U15)-2,FALSE)</f>
        <v>#REF!</v>
      </c>
      <c r="U14" s="35" t="e">
        <f>VLOOKUP($B14,#REF!,COLUMN(V15)-2,FALSE)</f>
        <v>#REF!</v>
      </c>
      <c r="V14" s="35" t="e">
        <f>VLOOKUP($B14,#REF!,COLUMN(W15)-2,FALSE)</f>
        <v>#REF!</v>
      </c>
      <c r="W14" s="35" t="e">
        <f>VLOOKUP($B14,#REF!,COLUMN(X15)-2,FALSE)</f>
        <v>#REF!</v>
      </c>
      <c r="X14" s="35" t="e">
        <f>VLOOKUP($B14,#REF!,COLUMN(Y15)-2,FALSE)</f>
        <v>#REF!</v>
      </c>
      <c r="Y14" s="36" t="e">
        <f>VLOOKUP($B14,#REF!,COLUMN(Z15)-2,FALSE)</f>
        <v>#REF!</v>
      </c>
      <c r="Z14" s="33" t="e">
        <f>VLOOKUP($B14,#REF!,COLUMN(AA15)-2,FALSE)</f>
        <v>#REF!</v>
      </c>
      <c r="AA14" s="33" t="e">
        <f>VLOOKUP($B14,#REF!,COLUMN(AB15)-2,FALSE)</f>
        <v>#REF!</v>
      </c>
      <c r="AB14" s="32" t="s">
        <v>213</v>
      </c>
      <c r="AC14" s="32"/>
      <c r="AD14" s="32" t="str">
        <f>VLOOKUP($B14,表全体!$B$8:$AD$63,29,FALSE)</f>
        <v/>
      </c>
    </row>
    <row r="15" spans="1:30" ht="34.5" customHeight="1">
      <c r="A15" s="31" t="s">
        <v>75</v>
      </c>
      <c r="B15" s="102" t="s">
        <v>103</v>
      </c>
      <c r="C15" s="41"/>
      <c r="D15" s="32" t="e">
        <f>VLOOKUP($B15,#REF!,COLUMN(E16)-2,FALSE)</f>
        <v>#REF!</v>
      </c>
      <c r="E15" s="34" t="e">
        <f>VLOOKUP($B15,#REF!,COLUMN(F16)-2,FALSE)</f>
        <v>#REF!</v>
      </c>
      <c r="F15" s="35" t="e">
        <f>VLOOKUP($B15,#REF!,COLUMN(G16)-2,FALSE)</f>
        <v>#REF!</v>
      </c>
      <c r="G15" s="92" t="e">
        <f>VLOOKUP($B15,#REF!,COLUMN(H16)-2,FALSE)</f>
        <v>#REF!</v>
      </c>
      <c r="H15" s="34" t="e">
        <f>VLOOKUP($B15,#REF!,COLUMN(I16)-2,FALSE)</f>
        <v>#REF!</v>
      </c>
      <c r="I15" s="35" t="e">
        <f>VLOOKUP($B15,#REF!,COLUMN(J16)-2,FALSE)</f>
        <v>#REF!</v>
      </c>
      <c r="J15" s="36" t="e">
        <f>VLOOKUP($B15,#REF!,COLUMN(K16)-2,FALSE)</f>
        <v>#REF!</v>
      </c>
      <c r="K15" s="34" t="e">
        <f>VLOOKUP($B15,#REF!,COLUMN(L16)-2,FALSE)</f>
        <v>#REF!</v>
      </c>
      <c r="L15" s="35" t="e">
        <f>VLOOKUP($B15,#REF!,COLUMN(M16)-2,FALSE)</f>
        <v>#REF!</v>
      </c>
      <c r="M15" s="36" t="e">
        <f>VLOOKUP($B15,#REF!,COLUMN(N16)-2,FALSE)</f>
        <v>#REF!</v>
      </c>
      <c r="N15" s="93" t="e">
        <f>VLOOKUP($B15,#REF!,COLUMN(O16)-2,FALSE)</f>
        <v>#REF!</v>
      </c>
      <c r="O15" s="35" t="e">
        <f>VLOOKUP($B15,#REF!,COLUMN(P16)-2,FALSE)</f>
        <v>#REF!</v>
      </c>
      <c r="P15" s="35" t="e">
        <f>VLOOKUP($B15,#REF!,COLUMN(Q16)-2,FALSE)</f>
        <v>#REF!</v>
      </c>
      <c r="Q15" s="35" t="e">
        <f>VLOOKUP($B15,#REF!,COLUMN(R16)-2,FALSE)</f>
        <v>#REF!</v>
      </c>
      <c r="R15" s="35" t="e">
        <f>VLOOKUP($B15,#REF!,COLUMN(S16)-2,FALSE)</f>
        <v>#REF!</v>
      </c>
      <c r="S15" s="35" t="e">
        <f>VLOOKUP($B15,#REF!,COLUMN(T16)-2,FALSE)</f>
        <v>#REF!</v>
      </c>
      <c r="T15" s="35" t="e">
        <f>VLOOKUP($B15,#REF!,COLUMN(U16)-2,FALSE)</f>
        <v>#REF!</v>
      </c>
      <c r="U15" s="35" t="e">
        <f>VLOOKUP($B15,#REF!,COLUMN(V16)-2,FALSE)</f>
        <v>#REF!</v>
      </c>
      <c r="V15" s="35" t="e">
        <f>VLOOKUP($B15,#REF!,COLUMN(W16)-2,FALSE)</f>
        <v>#REF!</v>
      </c>
      <c r="W15" s="35" t="e">
        <f>VLOOKUP($B15,#REF!,COLUMN(X16)-2,FALSE)</f>
        <v>#REF!</v>
      </c>
      <c r="X15" s="35" t="e">
        <f>VLOOKUP($B15,#REF!,COLUMN(Y16)-2,FALSE)</f>
        <v>#REF!</v>
      </c>
      <c r="Y15" s="36" t="e">
        <f>VLOOKUP($B15,#REF!,COLUMN(Z16)-2,FALSE)</f>
        <v>#REF!</v>
      </c>
      <c r="Z15" s="33" t="e">
        <f>VLOOKUP($B15,#REF!,COLUMN(AA16)-2,FALSE)</f>
        <v>#REF!</v>
      </c>
      <c r="AA15" s="33" t="e">
        <f>VLOOKUP($B15,#REF!,COLUMN(AB16)-2,FALSE)</f>
        <v>#REF!</v>
      </c>
      <c r="AB15" s="32" t="s">
        <v>213</v>
      </c>
      <c r="AC15" s="32"/>
      <c r="AD15" s="32" t="e">
        <f>VLOOKUP($B15,表全体!$B$8:$AD$63,29,FALSE)</f>
        <v>#N/A</v>
      </c>
    </row>
    <row r="16" spans="1:30" ht="34.5" customHeight="1">
      <c r="A16" s="31" t="s">
        <v>75</v>
      </c>
      <c r="B16" s="102" t="s">
        <v>104</v>
      </c>
      <c r="C16" s="41"/>
      <c r="D16" s="32" t="e">
        <f>VLOOKUP($B16,#REF!,COLUMN(E17)-2,FALSE)</f>
        <v>#REF!</v>
      </c>
      <c r="E16" s="34" t="e">
        <f>VLOOKUP($B16,#REF!,COLUMN(F17)-2,FALSE)</f>
        <v>#REF!</v>
      </c>
      <c r="F16" s="35" t="e">
        <f>VLOOKUP($B16,#REF!,COLUMN(G17)-2,FALSE)</f>
        <v>#REF!</v>
      </c>
      <c r="G16" s="92" t="e">
        <f>VLOOKUP($B16,#REF!,COLUMN(H17)-2,FALSE)</f>
        <v>#REF!</v>
      </c>
      <c r="H16" s="34" t="e">
        <f>VLOOKUP($B16,#REF!,COLUMN(I17)-2,FALSE)</f>
        <v>#REF!</v>
      </c>
      <c r="I16" s="35" t="e">
        <f>VLOOKUP($B16,#REF!,COLUMN(J17)-2,FALSE)</f>
        <v>#REF!</v>
      </c>
      <c r="J16" s="36" t="e">
        <f>VLOOKUP($B16,#REF!,COLUMN(K17)-2,FALSE)</f>
        <v>#REF!</v>
      </c>
      <c r="K16" s="34" t="e">
        <f>VLOOKUP($B16,#REF!,COLUMN(L17)-2,FALSE)</f>
        <v>#REF!</v>
      </c>
      <c r="L16" s="35" t="e">
        <f>VLOOKUP($B16,#REF!,COLUMN(M17)-2,FALSE)</f>
        <v>#REF!</v>
      </c>
      <c r="M16" s="36" t="e">
        <f>VLOOKUP($B16,#REF!,COLUMN(N17)-2,FALSE)</f>
        <v>#REF!</v>
      </c>
      <c r="N16" s="93" t="e">
        <f>VLOOKUP($B16,#REF!,COLUMN(O17)-2,FALSE)</f>
        <v>#REF!</v>
      </c>
      <c r="O16" s="35" t="e">
        <f>VLOOKUP($B16,#REF!,COLUMN(P17)-2,FALSE)</f>
        <v>#REF!</v>
      </c>
      <c r="P16" s="35" t="e">
        <f>VLOOKUP($B16,#REF!,COLUMN(Q17)-2,FALSE)</f>
        <v>#REF!</v>
      </c>
      <c r="Q16" s="35" t="e">
        <f>VLOOKUP($B16,#REF!,COLUMN(R17)-2,FALSE)</f>
        <v>#REF!</v>
      </c>
      <c r="R16" s="35" t="e">
        <f>VLOOKUP($B16,#REF!,COLUMN(S17)-2,FALSE)</f>
        <v>#REF!</v>
      </c>
      <c r="S16" s="35" t="e">
        <f>VLOOKUP($B16,#REF!,COLUMN(T17)-2,FALSE)</f>
        <v>#REF!</v>
      </c>
      <c r="T16" s="35" t="e">
        <f>VLOOKUP($B16,#REF!,COLUMN(U17)-2,FALSE)</f>
        <v>#REF!</v>
      </c>
      <c r="U16" s="35" t="e">
        <f>VLOOKUP($B16,#REF!,COLUMN(V17)-2,FALSE)</f>
        <v>#REF!</v>
      </c>
      <c r="V16" s="35" t="e">
        <f>VLOOKUP($B16,#REF!,COLUMN(W17)-2,FALSE)</f>
        <v>#REF!</v>
      </c>
      <c r="W16" s="35" t="e">
        <f>VLOOKUP($B16,#REF!,COLUMN(X17)-2,FALSE)</f>
        <v>#REF!</v>
      </c>
      <c r="X16" s="35" t="e">
        <f>VLOOKUP($B16,#REF!,COLUMN(Y17)-2,FALSE)</f>
        <v>#REF!</v>
      </c>
      <c r="Y16" s="36" t="e">
        <f>VLOOKUP($B16,#REF!,COLUMN(Z17)-2,FALSE)</f>
        <v>#REF!</v>
      </c>
      <c r="Z16" s="33" t="e">
        <f>VLOOKUP($B16,#REF!,COLUMN(AA17)-2,FALSE)</f>
        <v>#REF!</v>
      </c>
      <c r="AA16" s="33" t="e">
        <f>VLOOKUP($B16,#REF!,COLUMN(AB17)-2,FALSE)</f>
        <v>#REF!</v>
      </c>
      <c r="AB16" s="32" t="s">
        <v>213</v>
      </c>
      <c r="AC16" s="32"/>
      <c r="AD16" s="32" t="e">
        <f>VLOOKUP($B16,表全体!$B$8:$AD$63,29,FALSE)</f>
        <v>#N/A</v>
      </c>
    </row>
    <row r="17" spans="1:30" ht="34.5" customHeight="1">
      <c r="A17" s="31" t="s">
        <v>75</v>
      </c>
      <c r="B17" s="102" t="s">
        <v>105</v>
      </c>
      <c r="C17" s="41"/>
      <c r="D17" s="32" t="e">
        <f>VLOOKUP($B17,#REF!,COLUMN(E18)-2,FALSE)</f>
        <v>#REF!</v>
      </c>
      <c r="E17" s="34" t="e">
        <f>VLOOKUP($B17,#REF!,COLUMN(F18)-2,FALSE)</f>
        <v>#REF!</v>
      </c>
      <c r="F17" s="35" t="e">
        <f>VLOOKUP($B17,#REF!,COLUMN(G18)-2,FALSE)</f>
        <v>#REF!</v>
      </c>
      <c r="G17" s="92" t="e">
        <f>VLOOKUP($B17,#REF!,COLUMN(H18)-2,FALSE)</f>
        <v>#REF!</v>
      </c>
      <c r="H17" s="34" t="e">
        <f>VLOOKUP($B17,#REF!,COLUMN(I18)-2,FALSE)</f>
        <v>#REF!</v>
      </c>
      <c r="I17" s="35" t="e">
        <f>VLOOKUP($B17,#REF!,COLUMN(J18)-2,FALSE)</f>
        <v>#REF!</v>
      </c>
      <c r="J17" s="36" t="e">
        <f>VLOOKUP($B17,#REF!,COLUMN(K18)-2,FALSE)</f>
        <v>#REF!</v>
      </c>
      <c r="K17" s="34" t="e">
        <f>VLOOKUP($B17,#REF!,COLUMN(L18)-2,FALSE)</f>
        <v>#REF!</v>
      </c>
      <c r="L17" s="35" t="e">
        <f>VLOOKUP($B17,#REF!,COLUMN(M18)-2,FALSE)</f>
        <v>#REF!</v>
      </c>
      <c r="M17" s="36" t="e">
        <f>VLOOKUP($B17,#REF!,COLUMN(N18)-2,FALSE)</f>
        <v>#REF!</v>
      </c>
      <c r="N17" s="93" t="e">
        <f>VLOOKUP($B17,#REF!,COLUMN(O18)-2,FALSE)</f>
        <v>#REF!</v>
      </c>
      <c r="O17" s="35" t="e">
        <f>VLOOKUP($B17,#REF!,COLUMN(P18)-2,FALSE)</f>
        <v>#REF!</v>
      </c>
      <c r="P17" s="35" t="e">
        <f>VLOOKUP($B17,#REF!,COLUMN(Q18)-2,FALSE)</f>
        <v>#REF!</v>
      </c>
      <c r="Q17" s="35" t="e">
        <f>VLOOKUP($B17,#REF!,COLUMN(R18)-2,FALSE)</f>
        <v>#REF!</v>
      </c>
      <c r="R17" s="35" t="e">
        <f>VLOOKUP($B17,#REF!,COLUMN(S18)-2,FALSE)</f>
        <v>#REF!</v>
      </c>
      <c r="S17" s="35" t="e">
        <f>VLOOKUP($B17,#REF!,COLUMN(T18)-2,FALSE)</f>
        <v>#REF!</v>
      </c>
      <c r="T17" s="35" t="e">
        <f>VLOOKUP($B17,#REF!,COLUMN(U18)-2,FALSE)</f>
        <v>#REF!</v>
      </c>
      <c r="U17" s="35" t="e">
        <f>VLOOKUP($B17,#REF!,COLUMN(V18)-2,FALSE)</f>
        <v>#REF!</v>
      </c>
      <c r="V17" s="35" t="e">
        <f>VLOOKUP($B17,#REF!,COLUMN(W18)-2,FALSE)</f>
        <v>#REF!</v>
      </c>
      <c r="W17" s="35" t="e">
        <f>VLOOKUP($B17,#REF!,COLUMN(X18)-2,FALSE)</f>
        <v>#REF!</v>
      </c>
      <c r="X17" s="35" t="e">
        <f>VLOOKUP($B17,#REF!,COLUMN(Y18)-2,FALSE)</f>
        <v>#REF!</v>
      </c>
      <c r="Y17" s="36" t="e">
        <f>VLOOKUP($B17,#REF!,COLUMN(Z18)-2,FALSE)</f>
        <v>#REF!</v>
      </c>
      <c r="Z17" s="33" t="e">
        <f>VLOOKUP($B17,#REF!,COLUMN(AA18)-2,FALSE)</f>
        <v>#REF!</v>
      </c>
      <c r="AA17" s="33" t="e">
        <f>VLOOKUP($B17,#REF!,COLUMN(AB18)-2,FALSE)</f>
        <v>#REF!</v>
      </c>
      <c r="AB17" s="32" t="s">
        <v>213</v>
      </c>
      <c r="AC17" s="32"/>
      <c r="AD17" s="32" t="e">
        <f>VLOOKUP($B17,表全体!$B$8:$AD$63,29,FALSE)</f>
        <v>#N/A</v>
      </c>
    </row>
    <row r="18" spans="1:30" ht="34.5" customHeight="1">
      <c r="A18" s="31" t="s">
        <v>75</v>
      </c>
      <c r="B18" s="102" t="s">
        <v>106</v>
      </c>
      <c r="C18" s="41"/>
      <c r="D18" s="32" t="e">
        <f>VLOOKUP($B18,#REF!,COLUMN(E19)-2,FALSE)</f>
        <v>#REF!</v>
      </c>
      <c r="E18" s="34" t="e">
        <f>VLOOKUP($B18,#REF!,COLUMN(F19)-2,FALSE)</f>
        <v>#REF!</v>
      </c>
      <c r="F18" s="35" t="e">
        <f>VLOOKUP($B18,#REF!,COLUMN(G19)-2,FALSE)</f>
        <v>#REF!</v>
      </c>
      <c r="G18" s="92" t="e">
        <f>VLOOKUP($B18,#REF!,COLUMN(H19)-2,FALSE)</f>
        <v>#REF!</v>
      </c>
      <c r="H18" s="34" t="e">
        <f>VLOOKUP($B18,#REF!,COLUMN(I19)-2,FALSE)</f>
        <v>#REF!</v>
      </c>
      <c r="I18" s="35" t="e">
        <f>VLOOKUP($B18,#REF!,COLUMN(J19)-2,FALSE)</f>
        <v>#REF!</v>
      </c>
      <c r="J18" s="36" t="e">
        <f>VLOOKUP($B18,#REF!,COLUMN(K19)-2,FALSE)</f>
        <v>#REF!</v>
      </c>
      <c r="K18" s="34" t="e">
        <f>VLOOKUP($B18,#REF!,COLUMN(L19)-2,FALSE)</f>
        <v>#REF!</v>
      </c>
      <c r="L18" s="35" t="e">
        <f>VLOOKUP($B18,#REF!,COLUMN(M19)-2,FALSE)</f>
        <v>#REF!</v>
      </c>
      <c r="M18" s="36" t="e">
        <f>VLOOKUP($B18,#REF!,COLUMN(N19)-2,FALSE)</f>
        <v>#REF!</v>
      </c>
      <c r="N18" s="93" t="e">
        <f>VLOOKUP($B18,#REF!,COLUMN(O19)-2,FALSE)</f>
        <v>#REF!</v>
      </c>
      <c r="O18" s="35" t="e">
        <f>VLOOKUP($B18,#REF!,COLUMN(P19)-2,FALSE)</f>
        <v>#REF!</v>
      </c>
      <c r="P18" s="35" t="e">
        <f>VLOOKUP($B18,#REF!,COLUMN(Q19)-2,FALSE)</f>
        <v>#REF!</v>
      </c>
      <c r="Q18" s="35" t="e">
        <f>VLOOKUP($B18,#REF!,COLUMN(R19)-2,FALSE)</f>
        <v>#REF!</v>
      </c>
      <c r="R18" s="35" t="e">
        <f>VLOOKUP($B18,#REF!,COLUMN(S19)-2,FALSE)</f>
        <v>#REF!</v>
      </c>
      <c r="S18" s="35" t="e">
        <f>VLOOKUP($B18,#REF!,COLUMN(T19)-2,FALSE)</f>
        <v>#REF!</v>
      </c>
      <c r="T18" s="35" t="e">
        <f>VLOOKUP($B18,#REF!,COLUMN(U19)-2,FALSE)</f>
        <v>#REF!</v>
      </c>
      <c r="U18" s="35" t="e">
        <f>VLOOKUP($B18,#REF!,COLUMN(V19)-2,FALSE)</f>
        <v>#REF!</v>
      </c>
      <c r="V18" s="35" t="e">
        <f>VLOOKUP($B18,#REF!,COLUMN(W19)-2,FALSE)</f>
        <v>#REF!</v>
      </c>
      <c r="W18" s="35" t="e">
        <f>VLOOKUP($B18,#REF!,COLUMN(X19)-2,FALSE)</f>
        <v>#REF!</v>
      </c>
      <c r="X18" s="35" t="e">
        <f>VLOOKUP($B18,#REF!,COLUMN(Y19)-2,FALSE)</f>
        <v>#REF!</v>
      </c>
      <c r="Y18" s="36" t="e">
        <f>VLOOKUP($B18,#REF!,COLUMN(Z19)-2,FALSE)</f>
        <v>#REF!</v>
      </c>
      <c r="Z18" s="33" t="e">
        <f>VLOOKUP($B18,#REF!,COLUMN(AA19)-2,FALSE)</f>
        <v>#REF!</v>
      </c>
      <c r="AA18" s="33" t="e">
        <f>VLOOKUP($B18,#REF!,COLUMN(AB19)-2,FALSE)</f>
        <v>#REF!</v>
      </c>
      <c r="AB18" s="32" t="s">
        <v>213</v>
      </c>
      <c r="AC18" s="32"/>
      <c r="AD18" s="32" t="e">
        <f>VLOOKUP($B18,表全体!$B$8:$AD$63,29,FALSE)</f>
        <v>#N/A</v>
      </c>
    </row>
    <row r="19" spans="1:30" ht="34.5" customHeight="1">
      <c r="A19" s="31" t="s">
        <v>75</v>
      </c>
      <c r="B19" s="102" t="s">
        <v>107</v>
      </c>
      <c r="C19" s="41"/>
      <c r="D19" s="32" t="e">
        <f>VLOOKUP($B19,#REF!,COLUMN(E20)-2,FALSE)</f>
        <v>#REF!</v>
      </c>
      <c r="E19" s="34" t="e">
        <f>VLOOKUP($B19,#REF!,COLUMN(F20)-2,FALSE)</f>
        <v>#REF!</v>
      </c>
      <c r="F19" s="35" t="e">
        <f>VLOOKUP($B19,#REF!,COLUMN(G20)-2,FALSE)</f>
        <v>#REF!</v>
      </c>
      <c r="G19" s="92" t="e">
        <f>VLOOKUP($B19,#REF!,COLUMN(H20)-2,FALSE)</f>
        <v>#REF!</v>
      </c>
      <c r="H19" s="34" t="e">
        <f>VLOOKUP($B19,#REF!,COLUMN(I20)-2,FALSE)</f>
        <v>#REF!</v>
      </c>
      <c r="I19" s="35" t="e">
        <f>VLOOKUP($B19,#REF!,COLUMN(J20)-2,FALSE)</f>
        <v>#REF!</v>
      </c>
      <c r="J19" s="36" t="e">
        <f>VLOOKUP($B19,#REF!,COLUMN(K20)-2,FALSE)</f>
        <v>#REF!</v>
      </c>
      <c r="K19" s="34" t="e">
        <f>VLOOKUP($B19,#REF!,COLUMN(L20)-2,FALSE)</f>
        <v>#REF!</v>
      </c>
      <c r="L19" s="35" t="e">
        <f>VLOOKUP($B19,#REF!,COLUMN(M20)-2,FALSE)</f>
        <v>#REF!</v>
      </c>
      <c r="M19" s="36" t="e">
        <f>VLOOKUP($B19,#REF!,COLUMN(N20)-2,FALSE)</f>
        <v>#REF!</v>
      </c>
      <c r="N19" s="93" t="e">
        <f>VLOOKUP($B19,#REF!,COLUMN(O20)-2,FALSE)</f>
        <v>#REF!</v>
      </c>
      <c r="O19" s="35" t="e">
        <f>VLOOKUP($B19,#REF!,COLUMN(P20)-2,FALSE)</f>
        <v>#REF!</v>
      </c>
      <c r="P19" s="35" t="e">
        <f>VLOOKUP($B19,#REF!,COLUMN(Q20)-2,FALSE)</f>
        <v>#REF!</v>
      </c>
      <c r="Q19" s="35" t="e">
        <f>VLOOKUP($B19,#REF!,COLUMN(R20)-2,FALSE)</f>
        <v>#REF!</v>
      </c>
      <c r="R19" s="35" t="e">
        <f>VLOOKUP($B19,#REF!,COLUMN(S20)-2,FALSE)</f>
        <v>#REF!</v>
      </c>
      <c r="S19" s="35" t="e">
        <f>VLOOKUP($B19,#REF!,COLUMN(T20)-2,FALSE)</f>
        <v>#REF!</v>
      </c>
      <c r="T19" s="35" t="e">
        <f>VLOOKUP($B19,#REF!,COLUMN(U20)-2,FALSE)</f>
        <v>#REF!</v>
      </c>
      <c r="U19" s="35" t="e">
        <f>VLOOKUP($B19,#REF!,COLUMN(V20)-2,FALSE)</f>
        <v>#REF!</v>
      </c>
      <c r="V19" s="35" t="e">
        <f>VLOOKUP($B19,#REF!,COLUMN(W20)-2,FALSE)</f>
        <v>#REF!</v>
      </c>
      <c r="W19" s="35" t="e">
        <f>VLOOKUP($B19,#REF!,COLUMN(X20)-2,FALSE)</f>
        <v>#REF!</v>
      </c>
      <c r="X19" s="35" t="e">
        <f>VLOOKUP($B19,#REF!,COLUMN(Y20)-2,FALSE)</f>
        <v>#REF!</v>
      </c>
      <c r="Y19" s="36" t="e">
        <f>VLOOKUP($B19,#REF!,COLUMN(Z20)-2,FALSE)</f>
        <v>#REF!</v>
      </c>
      <c r="Z19" s="33" t="e">
        <f>VLOOKUP($B19,#REF!,COLUMN(AA20)-2,FALSE)</f>
        <v>#REF!</v>
      </c>
      <c r="AA19" s="33" t="e">
        <f>VLOOKUP($B19,#REF!,COLUMN(AB20)-2,FALSE)</f>
        <v>#REF!</v>
      </c>
      <c r="AB19" s="32" t="s">
        <v>213</v>
      </c>
      <c r="AC19" s="32"/>
      <c r="AD19" s="32" t="e">
        <f>VLOOKUP($B19,表全体!$B$8:$AD$63,29,FALSE)</f>
        <v>#N/A</v>
      </c>
    </row>
    <row r="20" spans="1:30" ht="34.5" customHeight="1">
      <c r="A20" s="31" t="s">
        <v>75</v>
      </c>
      <c r="B20" s="102" t="s">
        <v>76</v>
      </c>
      <c r="C20" s="41"/>
      <c r="D20" s="32" t="e">
        <f>VLOOKUP($B20,#REF!,COLUMN(E21)-2,FALSE)</f>
        <v>#REF!</v>
      </c>
      <c r="E20" s="34" t="e">
        <f>VLOOKUP($B20,#REF!,COLUMN(F21)-2,FALSE)</f>
        <v>#REF!</v>
      </c>
      <c r="F20" s="35" t="e">
        <f>VLOOKUP($B20,#REF!,COLUMN(G21)-2,FALSE)</f>
        <v>#REF!</v>
      </c>
      <c r="G20" s="92" t="e">
        <f>VLOOKUP($B20,#REF!,COLUMN(H21)-2,FALSE)</f>
        <v>#REF!</v>
      </c>
      <c r="H20" s="34" t="e">
        <f>VLOOKUP($B20,#REF!,COLUMN(I21)-2,FALSE)</f>
        <v>#REF!</v>
      </c>
      <c r="I20" s="35" t="e">
        <f>VLOOKUP($B20,#REF!,COLUMN(J21)-2,FALSE)</f>
        <v>#REF!</v>
      </c>
      <c r="J20" s="36" t="e">
        <f>VLOOKUP($B20,#REF!,COLUMN(K21)-2,FALSE)</f>
        <v>#REF!</v>
      </c>
      <c r="K20" s="34" t="e">
        <f>VLOOKUP($B20,#REF!,COLUMN(L21)-2,FALSE)</f>
        <v>#REF!</v>
      </c>
      <c r="L20" s="35" t="e">
        <f>VLOOKUP($B20,#REF!,COLUMN(M21)-2,FALSE)</f>
        <v>#REF!</v>
      </c>
      <c r="M20" s="36" t="e">
        <f>VLOOKUP($B20,#REF!,COLUMN(N21)-2,FALSE)</f>
        <v>#REF!</v>
      </c>
      <c r="N20" s="93" t="e">
        <f>VLOOKUP($B20,#REF!,COLUMN(O21)-2,FALSE)</f>
        <v>#REF!</v>
      </c>
      <c r="O20" s="35" t="e">
        <f>VLOOKUP($B20,#REF!,COLUMN(P21)-2,FALSE)</f>
        <v>#REF!</v>
      </c>
      <c r="P20" s="35" t="e">
        <f>VLOOKUP($B20,#REF!,COLUMN(Q21)-2,FALSE)</f>
        <v>#REF!</v>
      </c>
      <c r="Q20" s="35" t="e">
        <f>VLOOKUP($B20,#REF!,COLUMN(R21)-2,FALSE)</f>
        <v>#REF!</v>
      </c>
      <c r="R20" s="35" t="e">
        <f>VLOOKUP($B20,#REF!,COLUMN(S21)-2,FALSE)</f>
        <v>#REF!</v>
      </c>
      <c r="S20" s="35" t="e">
        <f>VLOOKUP($B20,#REF!,COLUMN(T21)-2,FALSE)</f>
        <v>#REF!</v>
      </c>
      <c r="T20" s="35" t="e">
        <f>VLOOKUP($B20,#REF!,COLUMN(U21)-2,FALSE)</f>
        <v>#REF!</v>
      </c>
      <c r="U20" s="35" t="e">
        <f>VLOOKUP($B20,#REF!,COLUMN(V21)-2,FALSE)</f>
        <v>#REF!</v>
      </c>
      <c r="V20" s="35" t="e">
        <f>VLOOKUP($B20,#REF!,COLUMN(W21)-2,FALSE)</f>
        <v>#REF!</v>
      </c>
      <c r="W20" s="35" t="e">
        <f>VLOOKUP($B20,#REF!,COLUMN(X21)-2,FALSE)</f>
        <v>#REF!</v>
      </c>
      <c r="X20" s="35" t="e">
        <f>VLOOKUP($B20,#REF!,COLUMN(Y21)-2,FALSE)</f>
        <v>#REF!</v>
      </c>
      <c r="Y20" s="36" t="e">
        <f>VLOOKUP($B20,#REF!,COLUMN(Z21)-2,FALSE)</f>
        <v>#REF!</v>
      </c>
      <c r="Z20" s="33" t="e">
        <f>VLOOKUP($B20,#REF!,COLUMN(AA21)-2,FALSE)</f>
        <v>#REF!</v>
      </c>
      <c r="AA20" s="33" t="e">
        <f>VLOOKUP($B20,#REF!,COLUMN(AB21)-2,FALSE)</f>
        <v>#REF!</v>
      </c>
      <c r="AB20" s="32" t="s">
        <v>213</v>
      </c>
      <c r="AC20" s="32"/>
      <c r="AD20" s="32" t="e">
        <f>VLOOKUP($B20,表全体!$B$8:$AD$63,29,FALSE)</f>
        <v>#N/A</v>
      </c>
    </row>
    <row r="21" spans="1:30" ht="34.5" customHeight="1">
      <c r="A21" s="31" t="s">
        <v>75</v>
      </c>
      <c r="B21" s="102" t="s">
        <v>80</v>
      </c>
      <c r="C21" s="41"/>
      <c r="D21" s="32" t="e">
        <f>VLOOKUP($B21,#REF!,COLUMN(E22)-2,FALSE)</f>
        <v>#REF!</v>
      </c>
      <c r="E21" s="34" t="e">
        <f>VLOOKUP($B21,#REF!,COLUMN(F22)-2,FALSE)</f>
        <v>#REF!</v>
      </c>
      <c r="F21" s="35" t="e">
        <f>VLOOKUP($B21,#REF!,COLUMN(G22)-2,FALSE)</f>
        <v>#REF!</v>
      </c>
      <c r="G21" s="92" t="e">
        <f>VLOOKUP($B21,#REF!,COLUMN(H22)-2,FALSE)</f>
        <v>#REF!</v>
      </c>
      <c r="H21" s="34" t="e">
        <f>VLOOKUP($B21,#REF!,COLUMN(I22)-2,FALSE)</f>
        <v>#REF!</v>
      </c>
      <c r="I21" s="35" t="e">
        <f>VLOOKUP($B21,#REF!,COLUMN(J22)-2,FALSE)</f>
        <v>#REF!</v>
      </c>
      <c r="J21" s="36" t="e">
        <f>VLOOKUP($B21,#REF!,COLUMN(K22)-2,FALSE)</f>
        <v>#REF!</v>
      </c>
      <c r="K21" s="34" t="e">
        <f>VLOOKUP($B21,#REF!,COLUMN(L22)-2,FALSE)</f>
        <v>#REF!</v>
      </c>
      <c r="L21" s="35" t="e">
        <f>VLOOKUP($B21,#REF!,COLUMN(M22)-2,FALSE)</f>
        <v>#REF!</v>
      </c>
      <c r="M21" s="36" t="e">
        <f>VLOOKUP($B21,#REF!,COLUMN(N22)-2,FALSE)</f>
        <v>#REF!</v>
      </c>
      <c r="N21" s="93" t="e">
        <f>VLOOKUP($B21,#REF!,COLUMN(O22)-2,FALSE)</f>
        <v>#REF!</v>
      </c>
      <c r="O21" s="35" t="e">
        <f>VLOOKUP($B21,#REF!,COLUMN(P22)-2,FALSE)</f>
        <v>#REF!</v>
      </c>
      <c r="P21" s="35" t="e">
        <f>VLOOKUP($B21,#REF!,COLUMN(Q22)-2,FALSE)</f>
        <v>#REF!</v>
      </c>
      <c r="Q21" s="35" t="e">
        <f>VLOOKUP($B21,#REF!,COLUMN(R22)-2,FALSE)</f>
        <v>#REF!</v>
      </c>
      <c r="R21" s="35" t="e">
        <f>VLOOKUP($B21,#REF!,COLUMN(S22)-2,FALSE)</f>
        <v>#REF!</v>
      </c>
      <c r="S21" s="35" t="e">
        <f>VLOOKUP($B21,#REF!,COLUMN(T22)-2,FALSE)</f>
        <v>#REF!</v>
      </c>
      <c r="T21" s="35" t="e">
        <f>VLOOKUP($B21,#REF!,COLUMN(U22)-2,FALSE)</f>
        <v>#REF!</v>
      </c>
      <c r="U21" s="35" t="e">
        <f>VLOOKUP($B21,#REF!,COLUMN(V22)-2,FALSE)</f>
        <v>#REF!</v>
      </c>
      <c r="V21" s="35" t="e">
        <f>VLOOKUP($B21,#REF!,COLUMN(W22)-2,FALSE)</f>
        <v>#REF!</v>
      </c>
      <c r="W21" s="35" t="e">
        <f>VLOOKUP($B21,#REF!,COLUMN(X22)-2,FALSE)</f>
        <v>#REF!</v>
      </c>
      <c r="X21" s="35" t="e">
        <f>VLOOKUP($B21,#REF!,COLUMN(Y22)-2,FALSE)</f>
        <v>#REF!</v>
      </c>
      <c r="Y21" s="36" t="e">
        <f>VLOOKUP($B21,#REF!,COLUMN(Z22)-2,FALSE)</f>
        <v>#REF!</v>
      </c>
      <c r="Z21" s="33" t="e">
        <f>VLOOKUP($B21,#REF!,COLUMN(AA22)-2,FALSE)</f>
        <v>#REF!</v>
      </c>
      <c r="AA21" s="33" t="e">
        <f>VLOOKUP($B21,#REF!,COLUMN(AB22)-2,FALSE)</f>
        <v>#REF!</v>
      </c>
      <c r="AB21" s="32" t="s">
        <v>213</v>
      </c>
      <c r="AC21" s="32"/>
      <c r="AD21" s="32" t="e">
        <f>VLOOKUP($B21,表全体!$B$8:$AD$63,29,FALSE)</f>
        <v>#N/A</v>
      </c>
    </row>
    <row r="22" spans="1:30" ht="34.5" customHeight="1">
      <c r="A22" s="31" t="s">
        <v>75</v>
      </c>
      <c r="B22" s="102" t="s">
        <v>81</v>
      </c>
      <c r="C22" s="41"/>
      <c r="D22" s="32" t="e">
        <f>VLOOKUP($B22,#REF!,COLUMN(E23)-2,FALSE)</f>
        <v>#REF!</v>
      </c>
      <c r="E22" s="34" t="e">
        <f>VLOOKUP($B22,#REF!,COLUMN(F23)-2,FALSE)</f>
        <v>#REF!</v>
      </c>
      <c r="F22" s="35" t="e">
        <f>VLOOKUP($B22,#REF!,COLUMN(G23)-2,FALSE)</f>
        <v>#REF!</v>
      </c>
      <c r="G22" s="92" t="e">
        <f>VLOOKUP($B22,#REF!,COLUMN(H23)-2,FALSE)</f>
        <v>#REF!</v>
      </c>
      <c r="H22" s="34" t="e">
        <f>VLOOKUP($B22,#REF!,COLUMN(I23)-2,FALSE)</f>
        <v>#REF!</v>
      </c>
      <c r="I22" s="35" t="e">
        <f>VLOOKUP($B22,#REF!,COLUMN(J23)-2,FALSE)</f>
        <v>#REF!</v>
      </c>
      <c r="J22" s="36" t="e">
        <f>VLOOKUP($B22,#REF!,COLUMN(K23)-2,FALSE)</f>
        <v>#REF!</v>
      </c>
      <c r="K22" s="34" t="e">
        <f>VLOOKUP($B22,#REF!,COLUMN(L23)-2,FALSE)</f>
        <v>#REF!</v>
      </c>
      <c r="L22" s="35" t="e">
        <f>VLOOKUP($B22,#REF!,COLUMN(M23)-2,FALSE)</f>
        <v>#REF!</v>
      </c>
      <c r="M22" s="36" t="e">
        <f>VLOOKUP($B22,#REF!,COLUMN(N23)-2,FALSE)</f>
        <v>#REF!</v>
      </c>
      <c r="N22" s="93" t="e">
        <f>VLOOKUP($B22,#REF!,COLUMN(O23)-2,FALSE)</f>
        <v>#REF!</v>
      </c>
      <c r="O22" s="35" t="e">
        <f>VLOOKUP($B22,#REF!,COLUMN(P23)-2,FALSE)</f>
        <v>#REF!</v>
      </c>
      <c r="P22" s="35" t="e">
        <f>VLOOKUP($B22,#REF!,COLUMN(Q23)-2,FALSE)</f>
        <v>#REF!</v>
      </c>
      <c r="Q22" s="35" t="e">
        <f>VLOOKUP($B22,#REF!,COLUMN(R23)-2,FALSE)</f>
        <v>#REF!</v>
      </c>
      <c r="R22" s="35" t="e">
        <f>VLOOKUP($B22,#REF!,COLUMN(S23)-2,FALSE)</f>
        <v>#REF!</v>
      </c>
      <c r="S22" s="35" t="e">
        <f>VLOOKUP($B22,#REF!,COLUMN(T23)-2,FALSE)</f>
        <v>#REF!</v>
      </c>
      <c r="T22" s="35" t="e">
        <f>VLOOKUP($B22,#REF!,COLUMN(U23)-2,FALSE)</f>
        <v>#REF!</v>
      </c>
      <c r="U22" s="35" t="e">
        <f>VLOOKUP($B22,#REF!,COLUMN(V23)-2,FALSE)</f>
        <v>#REF!</v>
      </c>
      <c r="V22" s="35" t="e">
        <f>VLOOKUP($B22,#REF!,COLUMN(W23)-2,FALSE)</f>
        <v>#REF!</v>
      </c>
      <c r="W22" s="35" t="e">
        <f>VLOOKUP($B22,#REF!,COLUMN(X23)-2,FALSE)</f>
        <v>#REF!</v>
      </c>
      <c r="X22" s="35" t="e">
        <f>VLOOKUP($B22,#REF!,COLUMN(Y23)-2,FALSE)</f>
        <v>#REF!</v>
      </c>
      <c r="Y22" s="36" t="e">
        <f>VLOOKUP($B22,#REF!,COLUMN(Z23)-2,FALSE)</f>
        <v>#REF!</v>
      </c>
      <c r="Z22" s="33" t="e">
        <f>VLOOKUP($B22,#REF!,COLUMN(AA23)-2,FALSE)</f>
        <v>#REF!</v>
      </c>
      <c r="AA22" s="33" t="e">
        <f>VLOOKUP($B22,#REF!,COLUMN(AB23)-2,FALSE)</f>
        <v>#REF!</v>
      </c>
      <c r="AB22" s="32" t="s">
        <v>213</v>
      </c>
      <c r="AC22" s="32"/>
      <c r="AD22" s="32" t="e">
        <f>VLOOKUP($B22,表全体!$B$8:$AD$63,29,FALSE)</f>
        <v>#N/A</v>
      </c>
    </row>
    <row r="23" spans="1:30" ht="34.5" customHeight="1">
      <c r="A23" s="31" t="s">
        <v>75</v>
      </c>
      <c r="B23" s="102" t="s">
        <v>108</v>
      </c>
      <c r="C23" s="41"/>
      <c r="D23" s="32" t="e">
        <f>VLOOKUP($B23,#REF!,COLUMN(E24)-2,FALSE)</f>
        <v>#REF!</v>
      </c>
      <c r="E23" s="34" t="e">
        <f>VLOOKUP($B23,#REF!,COLUMN(F24)-2,FALSE)</f>
        <v>#REF!</v>
      </c>
      <c r="F23" s="35" t="e">
        <f>VLOOKUP($B23,#REF!,COLUMN(G24)-2,FALSE)</f>
        <v>#REF!</v>
      </c>
      <c r="G23" s="92" t="e">
        <f>VLOOKUP($B23,#REF!,COLUMN(H24)-2,FALSE)</f>
        <v>#REF!</v>
      </c>
      <c r="H23" s="34" t="e">
        <f>VLOOKUP($B23,#REF!,COLUMN(I24)-2,FALSE)</f>
        <v>#REF!</v>
      </c>
      <c r="I23" s="35" t="e">
        <f>VLOOKUP($B23,#REF!,COLUMN(J24)-2,FALSE)</f>
        <v>#REF!</v>
      </c>
      <c r="J23" s="36" t="e">
        <f>VLOOKUP($B23,#REF!,COLUMN(K24)-2,FALSE)</f>
        <v>#REF!</v>
      </c>
      <c r="K23" s="34" t="e">
        <f>VLOOKUP($B23,#REF!,COLUMN(L24)-2,FALSE)</f>
        <v>#REF!</v>
      </c>
      <c r="L23" s="35" t="e">
        <f>VLOOKUP($B23,#REF!,COLUMN(M24)-2,FALSE)</f>
        <v>#REF!</v>
      </c>
      <c r="M23" s="36" t="e">
        <f>VLOOKUP($B23,#REF!,COLUMN(N24)-2,FALSE)</f>
        <v>#REF!</v>
      </c>
      <c r="N23" s="93" t="e">
        <f>VLOOKUP($B23,#REF!,COLUMN(O24)-2,FALSE)</f>
        <v>#REF!</v>
      </c>
      <c r="O23" s="35" t="e">
        <f>VLOOKUP($B23,#REF!,COLUMN(P24)-2,FALSE)</f>
        <v>#REF!</v>
      </c>
      <c r="P23" s="35" t="e">
        <f>VLOOKUP($B23,#REF!,COLUMN(Q24)-2,FALSE)</f>
        <v>#REF!</v>
      </c>
      <c r="Q23" s="35" t="e">
        <f>VLOOKUP($B23,#REF!,COLUMN(R24)-2,FALSE)</f>
        <v>#REF!</v>
      </c>
      <c r="R23" s="35" t="e">
        <f>VLOOKUP($B23,#REF!,COLUMN(S24)-2,FALSE)</f>
        <v>#REF!</v>
      </c>
      <c r="S23" s="35" t="e">
        <f>VLOOKUP($B23,#REF!,COLUMN(T24)-2,FALSE)</f>
        <v>#REF!</v>
      </c>
      <c r="T23" s="35" t="e">
        <f>VLOOKUP($B23,#REF!,COLUMN(U24)-2,FALSE)</f>
        <v>#REF!</v>
      </c>
      <c r="U23" s="35" t="e">
        <f>VLOOKUP($B23,#REF!,COLUMN(V24)-2,FALSE)</f>
        <v>#REF!</v>
      </c>
      <c r="V23" s="35" t="e">
        <f>VLOOKUP($B23,#REF!,COLUMN(W24)-2,FALSE)</f>
        <v>#REF!</v>
      </c>
      <c r="W23" s="35" t="e">
        <f>VLOOKUP($B23,#REF!,COLUMN(X24)-2,FALSE)</f>
        <v>#REF!</v>
      </c>
      <c r="X23" s="35" t="e">
        <f>VLOOKUP($B23,#REF!,COLUMN(Y24)-2,FALSE)</f>
        <v>#REF!</v>
      </c>
      <c r="Y23" s="36" t="e">
        <f>VLOOKUP($B23,#REF!,COLUMN(Z24)-2,FALSE)</f>
        <v>#REF!</v>
      </c>
      <c r="Z23" s="33" t="e">
        <f>VLOOKUP($B23,#REF!,COLUMN(AA24)-2,FALSE)</f>
        <v>#REF!</v>
      </c>
      <c r="AA23" s="33" t="e">
        <f>VLOOKUP($B23,#REF!,COLUMN(AB24)-2,FALSE)</f>
        <v>#REF!</v>
      </c>
      <c r="AB23" s="32" t="s">
        <v>213</v>
      </c>
      <c r="AC23" s="32"/>
      <c r="AD23" s="32" t="e">
        <f>VLOOKUP($B23,表全体!$B$8:$AD$63,29,FALSE)</f>
        <v>#N/A</v>
      </c>
    </row>
    <row r="24" spans="1:30" ht="34.5" customHeight="1">
      <c r="A24" s="31" t="s">
        <v>82</v>
      </c>
      <c r="B24" s="102" t="s">
        <v>109</v>
      </c>
      <c r="C24" s="41"/>
      <c r="D24" s="32" t="e">
        <f>VLOOKUP($B24,#REF!,COLUMN(E25)-2,FALSE)</f>
        <v>#REF!</v>
      </c>
      <c r="E24" s="34" t="e">
        <f>VLOOKUP($B24,#REF!,COLUMN(F25)-2,FALSE)</f>
        <v>#REF!</v>
      </c>
      <c r="F24" s="35" t="e">
        <f>VLOOKUP($B24,#REF!,COLUMN(G25)-2,FALSE)</f>
        <v>#REF!</v>
      </c>
      <c r="G24" s="92" t="e">
        <f>VLOOKUP($B24,#REF!,COLUMN(H25)-2,FALSE)</f>
        <v>#REF!</v>
      </c>
      <c r="H24" s="34" t="e">
        <f>VLOOKUP($B24,#REF!,COLUMN(I25)-2,FALSE)</f>
        <v>#REF!</v>
      </c>
      <c r="I24" s="35" t="e">
        <f>VLOOKUP($B24,#REF!,COLUMN(J25)-2,FALSE)</f>
        <v>#REF!</v>
      </c>
      <c r="J24" s="36" t="e">
        <f>VLOOKUP($B24,#REF!,COLUMN(K25)-2,FALSE)</f>
        <v>#REF!</v>
      </c>
      <c r="K24" s="34" t="e">
        <f>VLOOKUP($B24,#REF!,COLUMN(L25)-2,FALSE)</f>
        <v>#REF!</v>
      </c>
      <c r="L24" s="35" t="e">
        <f>VLOOKUP($B24,#REF!,COLUMN(M25)-2,FALSE)</f>
        <v>#REF!</v>
      </c>
      <c r="M24" s="36" t="e">
        <f>VLOOKUP($B24,#REF!,COLUMN(N25)-2,FALSE)</f>
        <v>#REF!</v>
      </c>
      <c r="N24" s="93" t="e">
        <f>VLOOKUP($B24,#REF!,COLUMN(O25)-2,FALSE)</f>
        <v>#REF!</v>
      </c>
      <c r="O24" s="35" t="e">
        <f>VLOOKUP($B24,#REF!,COLUMN(P25)-2,FALSE)</f>
        <v>#REF!</v>
      </c>
      <c r="P24" s="35" t="e">
        <f>VLOOKUP($B24,#REF!,COLUMN(Q25)-2,FALSE)</f>
        <v>#REF!</v>
      </c>
      <c r="Q24" s="35" t="e">
        <f>VLOOKUP($B24,#REF!,COLUMN(R25)-2,FALSE)</f>
        <v>#REF!</v>
      </c>
      <c r="R24" s="35" t="e">
        <f>VLOOKUP($B24,#REF!,COLUMN(S25)-2,FALSE)</f>
        <v>#REF!</v>
      </c>
      <c r="S24" s="35" t="e">
        <f>VLOOKUP($B24,#REF!,COLUMN(T25)-2,FALSE)</f>
        <v>#REF!</v>
      </c>
      <c r="T24" s="35" t="e">
        <f>VLOOKUP($B24,#REF!,COLUMN(U25)-2,FALSE)</f>
        <v>#REF!</v>
      </c>
      <c r="U24" s="35" t="e">
        <f>VLOOKUP($B24,#REF!,COLUMN(V25)-2,FALSE)</f>
        <v>#REF!</v>
      </c>
      <c r="V24" s="35" t="e">
        <f>VLOOKUP($B24,#REF!,COLUMN(W25)-2,FALSE)</f>
        <v>#REF!</v>
      </c>
      <c r="W24" s="35" t="e">
        <f>VLOOKUP($B24,#REF!,COLUMN(X25)-2,FALSE)</f>
        <v>#REF!</v>
      </c>
      <c r="X24" s="35" t="e">
        <f>VLOOKUP($B24,#REF!,COLUMN(Y25)-2,FALSE)</f>
        <v>#REF!</v>
      </c>
      <c r="Y24" s="36" t="e">
        <f>VLOOKUP($B24,#REF!,COLUMN(Z25)-2,FALSE)</f>
        <v>#REF!</v>
      </c>
      <c r="Z24" s="33" t="e">
        <f>VLOOKUP($B24,#REF!,COLUMN(AA25)-2,FALSE)</f>
        <v>#REF!</v>
      </c>
      <c r="AA24" s="33" t="e">
        <f>VLOOKUP($B24,#REF!,COLUMN(AB25)-2,FALSE)</f>
        <v>#REF!</v>
      </c>
      <c r="AB24" s="32" t="s">
        <v>213</v>
      </c>
      <c r="AC24" s="32"/>
      <c r="AD24" s="32" t="e">
        <f>VLOOKUP($B24,表全体!$B$8:$AD$63,29,FALSE)</f>
        <v>#N/A</v>
      </c>
    </row>
    <row r="25" spans="1:30" ht="34.5" customHeight="1">
      <c r="A25" s="31" t="s">
        <v>82</v>
      </c>
      <c r="B25" s="102" t="s">
        <v>110</v>
      </c>
      <c r="C25" s="41"/>
      <c r="D25" s="32" t="e">
        <f>VLOOKUP($B25,#REF!,COLUMN(E26)-2,FALSE)</f>
        <v>#REF!</v>
      </c>
      <c r="E25" s="34" t="e">
        <f>VLOOKUP($B25,#REF!,COLUMN(F26)-2,FALSE)</f>
        <v>#REF!</v>
      </c>
      <c r="F25" s="35" t="e">
        <f>VLOOKUP($B25,#REF!,COLUMN(G26)-2,FALSE)</f>
        <v>#REF!</v>
      </c>
      <c r="G25" s="92" t="e">
        <f>VLOOKUP($B25,#REF!,COLUMN(H26)-2,FALSE)</f>
        <v>#REF!</v>
      </c>
      <c r="H25" s="34" t="e">
        <f>VLOOKUP($B25,#REF!,COLUMN(I26)-2,FALSE)</f>
        <v>#REF!</v>
      </c>
      <c r="I25" s="35" t="e">
        <f>VLOOKUP($B25,#REF!,COLUMN(J26)-2,FALSE)</f>
        <v>#REF!</v>
      </c>
      <c r="J25" s="36" t="e">
        <f>VLOOKUP($B25,#REF!,COLUMN(K26)-2,FALSE)</f>
        <v>#REF!</v>
      </c>
      <c r="K25" s="34" t="e">
        <f>VLOOKUP($B25,#REF!,COLUMN(L26)-2,FALSE)</f>
        <v>#REF!</v>
      </c>
      <c r="L25" s="35" t="e">
        <f>VLOOKUP($B25,#REF!,COLUMN(M26)-2,FALSE)</f>
        <v>#REF!</v>
      </c>
      <c r="M25" s="36" t="e">
        <f>VLOOKUP($B25,#REF!,COLUMN(N26)-2,FALSE)</f>
        <v>#REF!</v>
      </c>
      <c r="N25" s="93" t="e">
        <f>VLOOKUP($B25,#REF!,COLUMN(O26)-2,FALSE)</f>
        <v>#REF!</v>
      </c>
      <c r="O25" s="35" t="e">
        <f>VLOOKUP($B25,#REF!,COLUMN(P26)-2,FALSE)</f>
        <v>#REF!</v>
      </c>
      <c r="P25" s="35" t="e">
        <f>VLOOKUP($B25,#REF!,COLUMN(Q26)-2,FALSE)</f>
        <v>#REF!</v>
      </c>
      <c r="Q25" s="35" t="e">
        <f>VLOOKUP($B25,#REF!,COLUMN(R26)-2,FALSE)</f>
        <v>#REF!</v>
      </c>
      <c r="R25" s="35" t="e">
        <f>VLOOKUP($B25,#REF!,COLUMN(S26)-2,FALSE)</f>
        <v>#REF!</v>
      </c>
      <c r="S25" s="35" t="e">
        <f>VLOOKUP($B25,#REF!,COLUMN(T26)-2,FALSE)</f>
        <v>#REF!</v>
      </c>
      <c r="T25" s="35" t="e">
        <f>VLOOKUP($B25,#REF!,COLUMN(U26)-2,FALSE)</f>
        <v>#REF!</v>
      </c>
      <c r="U25" s="35" t="e">
        <f>VLOOKUP($B25,#REF!,COLUMN(V26)-2,FALSE)</f>
        <v>#REF!</v>
      </c>
      <c r="V25" s="35" t="e">
        <f>VLOOKUP($B25,#REF!,COLUMN(W26)-2,FALSE)</f>
        <v>#REF!</v>
      </c>
      <c r="W25" s="35" t="e">
        <f>VLOOKUP($B25,#REF!,COLUMN(X26)-2,FALSE)</f>
        <v>#REF!</v>
      </c>
      <c r="X25" s="35" t="e">
        <f>VLOOKUP($B25,#REF!,COLUMN(Y26)-2,FALSE)</f>
        <v>#REF!</v>
      </c>
      <c r="Y25" s="36" t="e">
        <f>VLOOKUP($B25,#REF!,COLUMN(Z26)-2,FALSE)</f>
        <v>#REF!</v>
      </c>
      <c r="Z25" s="33" t="e">
        <f>VLOOKUP($B25,#REF!,COLUMN(AA26)-2,FALSE)</f>
        <v>#REF!</v>
      </c>
      <c r="AA25" s="33" t="e">
        <f>VLOOKUP($B25,#REF!,COLUMN(AB26)-2,FALSE)</f>
        <v>#REF!</v>
      </c>
      <c r="AB25" s="32" t="s">
        <v>213</v>
      </c>
      <c r="AC25" s="32"/>
      <c r="AD25" s="32" t="e">
        <f>VLOOKUP($B25,表全体!$B$8:$AD$63,29,FALSE)</f>
        <v>#N/A</v>
      </c>
    </row>
    <row r="26" spans="1:30" ht="34.5" customHeight="1">
      <c r="A26" s="31" t="s">
        <v>82</v>
      </c>
      <c r="B26" s="102" t="s">
        <v>111</v>
      </c>
      <c r="C26" s="41"/>
      <c r="D26" s="32" t="e">
        <f>VLOOKUP($B26,#REF!,COLUMN(E27)-2,FALSE)</f>
        <v>#REF!</v>
      </c>
      <c r="E26" s="34" t="e">
        <f>VLOOKUP($B26,#REF!,COLUMN(F27)-2,FALSE)</f>
        <v>#REF!</v>
      </c>
      <c r="F26" s="35" t="e">
        <f>VLOOKUP($B26,#REF!,COLUMN(G27)-2,FALSE)</f>
        <v>#REF!</v>
      </c>
      <c r="G26" s="92" t="e">
        <f>VLOOKUP($B26,#REF!,COLUMN(H27)-2,FALSE)</f>
        <v>#REF!</v>
      </c>
      <c r="H26" s="34" t="e">
        <f>VLOOKUP($B26,#REF!,COLUMN(I27)-2,FALSE)</f>
        <v>#REF!</v>
      </c>
      <c r="I26" s="35" t="e">
        <f>VLOOKUP($B26,#REF!,COLUMN(J27)-2,FALSE)</f>
        <v>#REF!</v>
      </c>
      <c r="J26" s="36" t="e">
        <f>VLOOKUP($B26,#REF!,COLUMN(K27)-2,FALSE)</f>
        <v>#REF!</v>
      </c>
      <c r="K26" s="34" t="e">
        <f>VLOOKUP($B26,#REF!,COLUMN(L27)-2,FALSE)</f>
        <v>#REF!</v>
      </c>
      <c r="L26" s="35" t="e">
        <f>VLOOKUP($B26,#REF!,COLUMN(M27)-2,FALSE)</f>
        <v>#REF!</v>
      </c>
      <c r="M26" s="36" t="e">
        <f>VLOOKUP($B26,#REF!,COLUMN(N27)-2,FALSE)</f>
        <v>#REF!</v>
      </c>
      <c r="N26" s="93" t="e">
        <f>VLOOKUP($B26,#REF!,COLUMN(O27)-2,FALSE)</f>
        <v>#REF!</v>
      </c>
      <c r="O26" s="35" t="e">
        <f>VLOOKUP($B26,#REF!,COLUMN(P27)-2,FALSE)</f>
        <v>#REF!</v>
      </c>
      <c r="P26" s="35" t="e">
        <f>VLOOKUP($B26,#REF!,COLUMN(Q27)-2,FALSE)</f>
        <v>#REF!</v>
      </c>
      <c r="Q26" s="35" t="e">
        <f>VLOOKUP($B26,#REF!,COLUMN(R27)-2,FALSE)</f>
        <v>#REF!</v>
      </c>
      <c r="R26" s="35" t="e">
        <f>VLOOKUP($B26,#REF!,COLUMN(S27)-2,FALSE)</f>
        <v>#REF!</v>
      </c>
      <c r="S26" s="35" t="e">
        <f>VLOOKUP($B26,#REF!,COLUMN(T27)-2,FALSE)</f>
        <v>#REF!</v>
      </c>
      <c r="T26" s="35" t="e">
        <f>VLOOKUP($B26,#REF!,COLUMN(U27)-2,FALSE)</f>
        <v>#REF!</v>
      </c>
      <c r="U26" s="35" t="e">
        <f>VLOOKUP($B26,#REF!,COLUMN(V27)-2,FALSE)</f>
        <v>#REF!</v>
      </c>
      <c r="V26" s="35" t="e">
        <f>VLOOKUP($B26,#REF!,COLUMN(W27)-2,FALSE)</f>
        <v>#REF!</v>
      </c>
      <c r="W26" s="35" t="e">
        <f>VLOOKUP($B26,#REF!,COLUMN(X27)-2,FALSE)</f>
        <v>#REF!</v>
      </c>
      <c r="X26" s="35" t="e">
        <f>VLOOKUP($B26,#REF!,COLUMN(Y27)-2,FALSE)</f>
        <v>#REF!</v>
      </c>
      <c r="Y26" s="36" t="e">
        <f>VLOOKUP($B26,#REF!,COLUMN(Z27)-2,FALSE)</f>
        <v>#REF!</v>
      </c>
      <c r="Z26" s="33" t="e">
        <f>VLOOKUP($B26,#REF!,COLUMN(AA27)-2,FALSE)</f>
        <v>#REF!</v>
      </c>
      <c r="AA26" s="33" t="e">
        <f>VLOOKUP($B26,#REF!,COLUMN(AB27)-2,FALSE)</f>
        <v>#REF!</v>
      </c>
      <c r="AB26" s="32" t="s">
        <v>213</v>
      </c>
      <c r="AC26" s="32"/>
      <c r="AD26" s="32" t="e">
        <f>VLOOKUP($B26,表全体!$B$8:$AD$63,29,FALSE)</f>
        <v>#N/A</v>
      </c>
    </row>
    <row r="27" spans="1:30" ht="34.5" customHeight="1">
      <c r="A27" s="31" t="s">
        <v>82</v>
      </c>
      <c r="B27" s="102" t="s">
        <v>112</v>
      </c>
      <c r="C27" s="41"/>
      <c r="D27" s="32" t="e">
        <f>VLOOKUP($B27,#REF!,COLUMN(E28)-2,FALSE)</f>
        <v>#REF!</v>
      </c>
      <c r="E27" s="34" t="e">
        <f>VLOOKUP($B27,#REF!,COLUMN(F28)-2,FALSE)</f>
        <v>#REF!</v>
      </c>
      <c r="F27" s="35" t="e">
        <f>VLOOKUP($B27,#REF!,COLUMN(G28)-2,FALSE)</f>
        <v>#REF!</v>
      </c>
      <c r="G27" s="92" t="e">
        <f>VLOOKUP($B27,#REF!,COLUMN(H28)-2,FALSE)</f>
        <v>#REF!</v>
      </c>
      <c r="H27" s="34" t="e">
        <f>VLOOKUP($B27,#REF!,COLUMN(I28)-2,FALSE)</f>
        <v>#REF!</v>
      </c>
      <c r="I27" s="35" t="e">
        <f>VLOOKUP($B27,#REF!,COLUMN(J28)-2,FALSE)</f>
        <v>#REF!</v>
      </c>
      <c r="J27" s="36" t="e">
        <f>VLOOKUP($B27,#REF!,COLUMN(K28)-2,FALSE)</f>
        <v>#REF!</v>
      </c>
      <c r="K27" s="34" t="e">
        <f>VLOOKUP($B27,#REF!,COLUMN(L28)-2,FALSE)</f>
        <v>#REF!</v>
      </c>
      <c r="L27" s="35" t="e">
        <f>VLOOKUP($B27,#REF!,COLUMN(M28)-2,FALSE)</f>
        <v>#REF!</v>
      </c>
      <c r="M27" s="36" t="e">
        <f>VLOOKUP($B27,#REF!,COLUMN(N28)-2,FALSE)</f>
        <v>#REF!</v>
      </c>
      <c r="N27" s="93" t="e">
        <f>VLOOKUP($B27,#REF!,COLUMN(O28)-2,FALSE)</f>
        <v>#REF!</v>
      </c>
      <c r="O27" s="35" t="e">
        <f>VLOOKUP($B27,#REF!,COLUMN(P28)-2,FALSE)</f>
        <v>#REF!</v>
      </c>
      <c r="P27" s="35" t="e">
        <f>VLOOKUP($B27,#REF!,COLUMN(Q28)-2,FALSE)</f>
        <v>#REF!</v>
      </c>
      <c r="Q27" s="35" t="e">
        <f>VLOOKUP($B27,#REF!,COLUMN(R28)-2,FALSE)</f>
        <v>#REF!</v>
      </c>
      <c r="R27" s="35" t="e">
        <f>VLOOKUP($B27,#REF!,COLUMN(S28)-2,FALSE)</f>
        <v>#REF!</v>
      </c>
      <c r="S27" s="35" t="e">
        <f>VLOOKUP($B27,#REF!,COLUMN(T28)-2,FALSE)</f>
        <v>#REF!</v>
      </c>
      <c r="T27" s="35" t="e">
        <f>VLOOKUP($B27,#REF!,COLUMN(U28)-2,FALSE)</f>
        <v>#REF!</v>
      </c>
      <c r="U27" s="35" t="e">
        <f>VLOOKUP($B27,#REF!,COLUMN(V28)-2,FALSE)</f>
        <v>#REF!</v>
      </c>
      <c r="V27" s="35" t="e">
        <f>VLOOKUP($B27,#REF!,COLUMN(W28)-2,FALSE)</f>
        <v>#REF!</v>
      </c>
      <c r="W27" s="35" t="e">
        <f>VLOOKUP($B27,#REF!,COLUMN(X28)-2,FALSE)</f>
        <v>#REF!</v>
      </c>
      <c r="X27" s="35" t="e">
        <f>VLOOKUP($B27,#REF!,COLUMN(Y28)-2,FALSE)</f>
        <v>#REF!</v>
      </c>
      <c r="Y27" s="36" t="e">
        <f>VLOOKUP($B27,#REF!,COLUMN(Z28)-2,FALSE)</f>
        <v>#REF!</v>
      </c>
      <c r="Z27" s="33" t="e">
        <f>VLOOKUP($B27,#REF!,COLUMN(AA28)-2,FALSE)</f>
        <v>#REF!</v>
      </c>
      <c r="AA27" s="33" t="e">
        <f>VLOOKUP($B27,#REF!,COLUMN(AB28)-2,FALSE)</f>
        <v>#REF!</v>
      </c>
      <c r="AB27" s="32" t="s">
        <v>213</v>
      </c>
      <c r="AC27" s="32"/>
      <c r="AD27" s="32" t="e">
        <f>VLOOKUP($B27,表全体!$B$8:$AD$63,29,FALSE)</f>
        <v>#N/A</v>
      </c>
    </row>
    <row r="28" spans="1:30" ht="34.5" customHeight="1">
      <c r="A28" s="31" t="s">
        <v>82</v>
      </c>
      <c r="B28" s="102" t="s">
        <v>113</v>
      </c>
      <c r="C28" s="41"/>
      <c r="D28" s="32" t="e">
        <f>VLOOKUP($B28,#REF!,COLUMN(E29)-2,FALSE)</f>
        <v>#REF!</v>
      </c>
      <c r="E28" s="34" t="e">
        <f>VLOOKUP($B28,#REF!,COLUMN(F29)-2,FALSE)</f>
        <v>#REF!</v>
      </c>
      <c r="F28" s="35" t="e">
        <f>VLOOKUP($B28,#REF!,COLUMN(G29)-2,FALSE)</f>
        <v>#REF!</v>
      </c>
      <c r="G28" s="92" t="e">
        <f>VLOOKUP($B28,#REF!,COLUMN(H29)-2,FALSE)</f>
        <v>#REF!</v>
      </c>
      <c r="H28" s="34" t="e">
        <f>VLOOKUP($B28,#REF!,COLUMN(I29)-2,FALSE)</f>
        <v>#REF!</v>
      </c>
      <c r="I28" s="35" t="e">
        <f>VLOOKUP($B28,#REF!,COLUMN(J29)-2,FALSE)</f>
        <v>#REF!</v>
      </c>
      <c r="J28" s="36" t="e">
        <f>VLOOKUP($B28,#REF!,COLUMN(K29)-2,FALSE)</f>
        <v>#REF!</v>
      </c>
      <c r="K28" s="34" t="e">
        <f>VLOOKUP($B28,#REF!,COLUMN(L29)-2,FALSE)</f>
        <v>#REF!</v>
      </c>
      <c r="L28" s="35" t="e">
        <f>VLOOKUP($B28,#REF!,COLUMN(M29)-2,FALSE)</f>
        <v>#REF!</v>
      </c>
      <c r="M28" s="36" t="e">
        <f>VLOOKUP($B28,#REF!,COLUMN(N29)-2,FALSE)</f>
        <v>#REF!</v>
      </c>
      <c r="N28" s="93" t="e">
        <f>VLOOKUP($B28,#REF!,COLUMN(O29)-2,FALSE)</f>
        <v>#REF!</v>
      </c>
      <c r="O28" s="35" t="e">
        <f>VLOOKUP($B28,#REF!,COLUMN(P29)-2,FALSE)</f>
        <v>#REF!</v>
      </c>
      <c r="P28" s="35" t="e">
        <f>VLOOKUP($B28,#REF!,COLUMN(Q29)-2,FALSE)</f>
        <v>#REF!</v>
      </c>
      <c r="Q28" s="35" t="e">
        <f>VLOOKUP($B28,#REF!,COLUMN(R29)-2,FALSE)</f>
        <v>#REF!</v>
      </c>
      <c r="R28" s="35" t="e">
        <f>VLOOKUP($B28,#REF!,COLUMN(S29)-2,FALSE)</f>
        <v>#REF!</v>
      </c>
      <c r="S28" s="35" t="e">
        <f>VLOOKUP($B28,#REF!,COLUMN(T29)-2,FALSE)</f>
        <v>#REF!</v>
      </c>
      <c r="T28" s="35" t="e">
        <f>VLOOKUP($B28,#REF!,COLUMN(U29)-2,FALSE)</f>
        <v>#REF!</v>
      </c>
      <c r="U28" s="35" t="e">
        <f>VLOOKUP($B28,#REF!,COLUMN(V29)-2,FALSE)</f>
        <v>#REF!</v>
      </c>
      <c r="V28" s="35" t="e">
        <f>VLOOKUP($B28,#REF!,COLUMN(W29)-2,FALSE)</f>
        <v>#REF!</v>
      </c>
      <c r="W28" s="35" t="e">
        <f>VLOOKUP($B28,#REF!,COLUMN(X29)-2,FALSE)</f>
        <v>#REF!</v>
      </c>
      <c r="X28" s="35" t="e">
        <f>VLOOKUP($B28,#REF!,COLUMN(Y29)-2,FALSE)</f>
        <v>#REF!</v>
      </c>
      <c r="Y28" s="36" t="e">
        <f>VLOOKUP($B28,#REF!,COLUMN(Z29)-2,FALSE)</f>
        <v>#REF!</v>
      </c>
      <c r="Z28" s="33" t="e">
        <f>VLOOKUP($B28,#REF!,COLUMN(AA29)-2,FALSE)</f>
        <v>#REF!</v>
      </c>
      <c r="AA28" s="33" t="e">
        <f>VLOOKUP($B28,#REF!,COLUMN(AB29)-2,FALSE)</f>
        <v>#REF!</v>
      </c>
      <c r="AB28" s="32" t="s">
        <v>213</v>
      </c>
      <c r="AC28" s="32"/>
      <c r="AD28" s="32" t="e">
        <f>VLOOKUP($B28,表全体!$B$8:$AD$63,29,FALSE)</f>
        <v>#N/A</v>
      </c>
    </row>
    <row r="29" spans="1:30" ht="34.5" customHeight="1">
      <c r="A29" s="31" t="s">
        <v>84</v>
      </c>
      <c r="B29" s="102" t="s">
        <v>114</v>
      </c>
      <c r="C29" s="41"/>
      <c r="D29" s="32" t="e">
        <f>VLOOKUP($B29,#REF!,COLUMN(E30)-2,FALSE)</f>
        <v>#REF!</v>
      </c>
      <c r="E29" s="34" t="e">
        <f>VLOOKUP($B29,#REF!,COLUMN(F30)-2,FALSE)</f>
        <v>#REF!</v>
      </c>
      <c r="F29" s="35" t="e">
        <f>VLOOKUP($B29,#REF!,COLUMN(G30)-2,FALSE)</f>
        <v>#REF!</v>
      </c>
      <c r="G29" s="92" t="e">
        <f>VLOOKUP($B29,#REF!,COLUMN(H30)-2,FALSE)</f>
        <v>#REF!</v>
      </c>
      <c r="H29" s="34" t="e">
        <f>VLOOKUP($B29,#REF!,COLUMN(I30)-2,FALSE)</f>
        <v>#REF!</v>
      </c>
      <c r="I29" s="35" t="e">
        <f>VLOOKUP($B29,#REF!,COLUMN(J30)-2,FALSE)</f>
        <v>#REF!</v>
      </c>
      <c r="J29" s="36" t="e">
        <f>VLOOKUP($B29,#REF!,COLUMN(K30)-2,FALSE)</f>
        <v>#REF!</v>
      </c>
      <c r="K29" s="34" t="e">
        <f>VLOOKUP($B29,#REF!,COLUMN(L30)-2,FALSE)</f>
        <v>#REF!</v>
      </c>
      <c r="L29" s="35" t="e">
        <f>VLOOKUP($B29,#REF!,COLUMN(M30)-2,FALSE)</f>
        <v>#REF!</v>
      </c>
      <c r="M29" s="36" t="e">
        <f>VLOOKUP($B29,#REF!,COLUMN(N30)-2,FALSE)</f>
        <v>#REF!</v>
      </c>
      <c r="N29" s="93" t="e">
        <f>VLOOKUP($B29,#REF!,COLUMN(O30)-2,FALSE)</f>
        <v>#REF!</v>
      </c>
      <c r="O29" s="35" t="e">
        <f>VLOOKUP($B29,#REF!,COLUMN(P30)-2,FALSE)</f>
        <v>#REF!</v>
      </c>
      <c r="P29" s="35" t="e">
        <f>VLOOKUP($B29,#REF!,COLUMN(Q30)-2,FALSE)</f>
        <v>#REF!</v>
      </c>
      <c r="Q29" s="35" t="e">
        <f>VLOOKUP($B29,#REF!,COLUMN(R30)-2,FALSE)</f>
        <v>#REF!</v>
      </c>
      <c r="R29" s="35" t="e">
        <f>VLOOKUP($B29,#REF!,COLUMN(S30)-2,FALSE)</f>
        <v>#REF!</v>
      </c>
      <c r="S29" s="35" t="e">
        <f>VLOOKUP($B29,#REF!,COLUMN(T30)-2,FALSE)</f>
        <v>#REF!</v>
      </c>
      <c r="T29" s="35" t="e">
        <f>VLOOKUP($B29,#REF!,COLUMN(U30)-2,FALSE)</f>
        <v>#REF!</v>
      </c>
      <c r="U29" s="35" t="e">
        <f>VLOOKUP($B29,#REF!,COLUMN(V30)-2,FALSE)</f>
        <v>#REF!</v>
      </c>
      <c r="V29" s="35" t="e">
        <f>VLOOKUP($B29,#REF!,COLUMN(W30)-2,FALSE)</f>
        <v>#REF!</v>
      </c>
      <c r="W29" s="35" t="e">
        <f>VLOOKUP($B29,#REF!,COLUMN(X30)-2,FALSE)</f>
        <v>#REF!</v>
      </c>
      <c r="X29" s="35" t="e">
        <f>VLOOKUP($B29,#REF!,COLUMN(Y30)-2,FALSE)</f>
        <v>#REF!</v>
      </c>
      <c r="Y29" s="36" t="e">
        <f>VLOOKUP($B29,#REF!,COLUMN(Z30)-2,FALSE)</f>
        <v>#REF!</v>
      </c>
      <c r="Z29" s="33" t="e">
        <f>VLOOKUP($B29,#REF!,COLUMN(AA30)-2,FALSE)</f>
        <v>#REF!</v>
      </c>
      <c r="AA29" s="33" t="e">
        <f>VLOOKUP($B29,#REF!,COLUMN(AB30)-2,FALSE)</f>
        <v>#REF!</v>
      </c>
      <c r="AB29" s="32" t="s">
        <v>213</v>
      </c>
      <c r="AC29" s="32"/>
      <c r="AD29" s="32" t="e">
        <f>VLOOKUP($B29,表全体!$B$8:$AD$63,29,FALSE)</f>
        <v>#N/A</v>
      </c>
    </row>
    <row r="30" spans="1:30" ht="34.5" customHeight="1">
      <c r="A30" s="31" t="s">
        <v>84</v>
      </c>
      <c r="B30" s="102" t="s">
        <v>115</v>
      </c>
      <c r="C30" s="41"/>
      <c r="D30" s="32" t="e">
        <f>VLOOKUP($B30,#REF!,COLUMN(E31)-2,FALSE)</f>
        <v>#REF!</v>
      </c>
      <c r="E30" s="34" t="e">
        <f>VLOOKUP($B30,#REF!,COLUMN(F31)-2,FALSE)</f>
        <v>#REF!</v>
      </c>
      <c r="F30" s="35" t="e">
        <f>VLOOKUP($B30,#REF!,COLUMN(G31)-2,FALSE)</f>
        <v>#REF!</v>
      </c>
      <c r="G30" s="92" t="e">
        <f>VLOOKUP($B30,#REF!,COLUMN(H31)-2,FALSE)</f>
        <v>#REF!</v>
      </c>
      <c r="H30" s="34" t="e">
        <f>VLOOKUP($B30,#REF!,COLUMN(I31)-2,FALSE)</f>
        <v>#REF!</v>
      </c>
      <c r="I30" s="35" t="e">
        <f>VLOOKUP($B30,#REF!,COLUMN(J31)-2,FALSE)</f>
        <v>#REF!</v>
      </c>
      <c r="J30" s="36" t="e">
        <f>VLOOKUP($B30,#REF!,COLUMN(K31)-2,FALSE)</f>
        <v>#REF!</v>
      </c>
      <c r="K30" s="34" t="e">
        <f>VLOOKUP($B30,#REF!,COLUMN(L31)-2,FALSE)</f>
        <v>#REF!</v>
      </c>
      <c r="L30" s="35" t="e">
        <f>VLOOKUP($B30,#REF!,COLUMN(M31)-2,FALSE)</f>
        <v>#REF!</v>
      </c>
      <c r="M30" s="36" t="e">
        <f>VLOOKUP($B30,#REF!,COLUMN(N31)-2,FALSE)</f>
        <v>#REF!</v>
      </c>
      <c r="N30" s="93" t="e">
        <f>VLOOKUP($B30,#REF!,COLUMN(O31)-2,FALSE)</f>
        <v>#REF!</v>
      </c>
      <c r="O30" s="35" t="e">
        <f>VLOOKUP($B30,#REF!,COLUMN(P31)-2,FALSE)</f>
        <v>#REF!</v>
      </c>
      <c r="P30" s="35" t="e">
        <f>VLOOKUP($B30,#REF!,COLUMN(Q31)-2,FALSE)</f>
        <v>#REF!</v>
      </c>
      <c r="Q30" s="35" t="e">
        <f>VLOOKUP($B30,#REF!,COLUMN(R31)-2,FALSE)</f>
        <v>#REF!</v>
      </c>
      <c r="R30" s="35" t="e">
        <f>VLOOKUP($B30,#REF!,COLUMN(S31)-2,FALSE)</f>
        <v>#REF!</v>
      </c>
      <c r="S30" s="35" t="e">
        <f>VLOOKUP($B30,#REF!,COLUMN(T31)-2,FALSE)</f>
        <v>#REF!</v>
      </c>
      <c r="T30" s="35" t="e">
        <f>VLOOKUP($B30,#REF!,COLUMN(U31)-2,FALSE)</f>
        <v>#REF!</v>
      </c>
      <c r="U30" s="35" t="e">
        <f>VLOOKUP($B30,#REF!,COLUMN(V31)-2,FALSE)</f>
        <v>#REF!</v>
      </c>
      <c r="V30" s="35" t="e">
        <f>VLOOKUP($B30,#REF!,COLUMN(W31)-2,FALSE)</f>
        <v>#REF!</v>
      </c>
      <c r="W30" s="35" t="e">
        <f>VLOOKUP($B30,#REF!,COLUMN(X31)-2,FALSE)</f>
        <v>#REF!</v>
      </c>
      <c r="X30" s="35" t="e">
        <f>VLOOKUP($B30,#REF!,COLUMN(Y31)-2,FALSE)</f>
        <v>#REF!</v>
      </c>
      <c r="Y30" s="36" t="e">
        <f>VLOOKUP($B30,#REF!,COLUMN(Z31)-2,FALSE)</f>
        <v>#REF!</v>
      </c>
      <c r="Z30" s="33" t="e">
        <f>VLOOKUP($B30,#REF!,COLUMN(AA31)-2,FALSE)</f>
        <v>#REF!</v>
      </c>
      <c r="AA30" s="33" t="e">
        <f>VLOOKUP($B30,#REF!,COLUMN(AB31)-2,FALSE)</f>
        <v>#REF!</v>
      </c>
      <c r="AB30" s="32" t="s">
        <v>213</v>
      </c>
      <c r="AC30" s="32"/>
      <c r="AD30" s="32" t="e">
        <f>VLOOKUP($B30,表全体!$B$8:$AD$63,29,FALSE)</f>
        <v>#N/A</v>
      </c>
    </row>
    <row r="31" spans="1:30" ht="34.5" customHeight="1">
      <c r="A31" s="106">
        <f>COUNTA(A6:A30)</f>
        <v>25</v>
      </c>
      <c r="B31" s="106">
        <f>COUNTIF(B6:B30,"*新*")</f>
        <v>16</v>
      </c>
      <c r="C31" s="41"/>
      <c r="D31" s="32"/>
      <c r="E31" s="34"/>
      <c r="F31" s="35"/>
      <c r="G31" s="92"/>
      <c r="H31" s="34"/>
      <c r="I31" s="35"/>
      <c r="J31" s="36"/>
      <c r="K31" s="34"/>
      <c r="L31" s="35"/>
      <c r="M31" s="36"/>
      <c r="N31" s="93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33"/>
      <c r="AA31" s="33"/>
      <c r="AB31" s="32"/>
      <c r="AC31" s="32"/>
      <c r="AD31" s="32"/>
    </row>
    <row r="32" spans="1:30" ht="34.5" customHeight="1">
      <c r="A32" s="31"/>
      <c r="B32" s="102"/>
      <c r="C32" s="41"/>
      <c r="D32" s="32"/>
      <c r="E32" s="34"/>
      <c r="F32" s="35"/>
      <c r="G32" s="92"/>
      <c r="H32" s="34"/>
      <c r="I32" s="35"/>
      <c r="J32" s="36"/>
      <c r="K32" s="34"/>
      <c r="L32" s="35"/>
      <c r="M32" s="36"/>
      <c r="N32" s="9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  <c r="Z32" s="33"/>
      <c r="AA32" s="33"/>
      <c r="AB32" s="32"/>
      <c r="AC32" s="32"/>
      <c r="AD32" s="32"/>
    </row>
    <row r="33" spans="1:30" ht="34.5" customHeight="1">
      <c r="A33" s="31"/>
      <c r="B33" s="102"/>
      <c r="C33" s="41"/>
      <c r="D33" s="32"/>
      <c r="E33" s="34"/>
      <c r="F33" s="35"/>
      <c r="G33" s="92"/>
      <c r="H33" s="34"/>
      <c r="I33" s="35"/>
      <c r="J33" s="36"/>
      <c r="K33" s="34"/>
      <c r="L33" s="35"/>
      <c r="M33" s="36"/>
      <c r="N33" s="93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6"/>
      <c r="Z33" s="33"/>
      <c r="AA33" s="33"/>
      <c r="AB33" s="32"/>
      <c r="AC33" s="32"/>
      <c r="AD33" s="32"/>
    </row>
    <row r="34" spans="1:30" ht="34.5" customHeight="1">
      <c r="A34" s="31"/>
      <c r="B34" s="102"/>
      <c r="C34" s="41"/>
      <c r="D34" s="32"/>
      <c r="E34" s="34"/>
      <c r="F34" s="35"/>
      <c r="G34" s="92"/>
      <c r="H34" s="34"/>
      <c r="I34" s="35"/>
      <c r="J34" s="36"/>
      <c r="K34" s="34"/>
      <c r="L34" s="35"/>
      <c r="M34" s="36"/>
      <c r="N34" s="93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  <c r="Z34" s="33"/>
      <c r="AA34" s="33"/>
      <c r="AB34" s="32"/>
      <c r="AC34" s="32"/>
      <c r="AD34" s="32"/>
    </row>
    <row r="35" spans="1:30" ht="34.5" customHeight="1">
      <c r="A35" s="31"/>
      <c r="B35" s="102"/>
      <c r="C35" s="41"/>
      <c r="D35" s="32"/>
      <c r="E35" s="34"/>
      <c r="F35" s="35"/>
      <c r="G35" s="92"/>
      <c r="H35" s="34"/>
      <c r="I35" s="35"/>
      <c r="J35" s="36"/>
      <c r="K35" s="34"/>
      <c r="L35" s="35"/>
      <c r="M35" s="36"/>
      <c r="N35" s="93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  <c r="Z35" s="33"/>
      <c r="AA35" s="33"/>
      <c r="AB35" s="32"/>
      <c r="AC35" s="32"/>
      <c r="AD35" s="32"/>
    </row>
    <row r="36" spans="1:30" ht="34.5" customHeight="1">
      <c r="A36" s="31"/>
      <c r="B36" s="102"/>
      <c r="C36" s="41"/>
      <c r="D36" s="32"/>
      <c r="E36" s="34"/>
      <c r="F36" s="35"/>
      <c r="G36" s="92"/>
      <c r="H36" s="34"/>
      <c r="I36" s="35"/>
      <c r="J36" s="36"/>
      <c r="K36" s="34"/>
      <c r="L36" s="35"/>
      <c r="M36" s="36"/>
      <c r="N36" s="93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  <c r="Z36" s="33"/>
      <c r="AA36" s="33"/>
      <c r="AB36" s="32"/>
      <c r="AC36" s="32"/>
      <c r="AD36" s="32"/>
    </row>
    <row r="37" spans="1:30" ht="34.5" customHeight="1">
      <c r="A37" s="31"/>
      <c r="B37" s="102"/>
      <c r="C37" s="41"/>
      <c r="D37" s="32"/>
      <c r="E37" s="34"/>
      <c r="F37" s="35"/>
      <c r="G37" s="92"/>
      <c r="H37" s="34"/>
      <c r="I37" s="35"/>
      <c r="J37" s="36"/>
      <c r="K37" s="34"/>
      <c r="L37" s="35"/>
      <c r="M37" s="36"/>
      <c r="N37" s="93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33"/>
      <c r="AA37" s="33"/>
      <c r="AB37" s="32"/>
      <c r="AC37" s="32"/>
      <c r="AD37" s="32"/>
    </row>
    <row r="38" spans="1:30" ht="34.5" customHeight="1">
      <c r="A38" s="31"/>
      <c r="B38" s="102"/>
      <c r="C38" s="41"/>
      <c r="D38" s="32"/>
      <c r="E38" s="34"/>
      <c r="F38" s="35"/>
      <c r="G38" s="92"/>
      <c r="H38" s="34"/>
      <c r="I38" s="35"/>
      <c r="J38" s="36"/>
      <c r="K38" s="34"/>
      <c r="L38" s="35"/>
      <c r="M38" s="36"/>
      <c r="N38" s="93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  <c r="Z38" s="33"/>
      <c r="AA38" s="33"/>
      <c r="AB38" s="32"/>
      <c r="AC38" s="32"/>
      <c r="AD38" s="32"/>
    </row>
    <row r="39" spans="1:30" ht="34.5" customHeight="1">
      <c r="A39" s="31"/>
      <c r="B39" s="102"/>
      <c r="C39" s="41"/>
      <c r="D39" s="32"/>
      <c r="E39" s="34"/>
      <c r="F39" s="35"/>
      <c r="G39" s="92"/>
      <c r="H39" s="34"/>
      <c r="I39" s="35"/>
      <c r="J39" s="36"/>
      <c r="K39" s="34"/>
      <c r="L39" s="35"/>
      <c r="M39" s="36"/>
      <c r="N39" s="93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6"/>
      <c r="Z39" s="33"/>
      <c r="AA39" s="33"/>
      <c r="AB39" s="32"/>
      <c r="AC39" s="32"/>
      <c r="AD39" s="32"/>
    </row>
    <row r="40" spans="1:30" ht="34.5" customHeight="1">
      <c r="A40" s="31"/>
      <c r="B40" s="102"/>
      <c r="C40" s="41"/>
      <c r="D40" s="32"/>
      <c r="E40" s="34"/>
      <c r="F40" s="35"/>
      <c r="G40" s="92"/>
      <c r="H40" s="34"/>
      <c r="I40" s="35"/>
      <c r="J40" s="36"/>
      <c r="K40" s="34"/>
      <c r="L40" s="35"/>
      <c r="M40" s="36"/>
      <c r="N40" s="93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6"/>
      <c r="Z40" s="33"/>
      <c r="AA40" s="33"/>
      <c r="AB40" s="32"/>
      <c r="AC40" s="32"/>
      <c r="AD40" s="32"/>
    </row>
    <row r="41" spans="1:30" ht="34.5" customHeight="1">
      <c r="A41" s="31"/>
      <c r="B41" s="102"/>
      <c r="C41" s="41"/>
      <c r="D41" s="32"/>
      <c r="E41" s="34"/>
      <c r="F41" s="35"/>
      <c r="G41" s="92"/>
      <c r="H41" s="34"/>
      <c r="I41" s="35"/>
      <c r="J41" s="36"/>
      <c r="K41" s="34"/>
      <c r="L41" s="35"/>
      <c r="M41" s="36"/>
      <c r="N41" s="9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  <c r="Z41" s="33"/>
      <c r="AA41" s="33"/>
      <c r="AB41" s="32"/>
      <c r="AC41" s="32"/>
      <c r="AD41" s="32"/>
    </row>
    <row r="42" spans="1:30" ht="34.5" customHeight="1">
      <c r="A42" s="31"/>
      <c r="B42" s="102"/>
      <c r="C42" s="41"/>
      <c r="D42" s="32"/>
      <c r="E42" s="34"/>
      <c r="F42" s="35"/>
      <c r="G42" s="92"/>
      <c r="H42" s="34"/>
      <c r="I42" s="35"/>
      <c r="J42" s="36"/>
      <c r="K42" s="34"/>
      <c r="L42" s="35"/>
      <c r="M42" s="36"/>
      <c r="N42" s="93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6"/>
      <c r="Z42" s="33"/>
      <c r="AA42" s="33"/>
      <c r="AB42" s="32"/>
      <c r="AC42" s="32"/>
      <c r="AD42" s="32"/>
    </row>
    <row r="43" spans="1:30" ht="34.5" customHeight="1">
      <c r="A43" s="31"/>
      <c r="B43" s="102"/>
      <c r="C43" s="41"/>
      <c r="D43" s="32"/>
      <c r="E43" s="34"/>
      <c r="F43" s="35"/>
      <c r="G43" s="92"/>
      <c r="H43" s="34"/>
      <c r="I43" s="35"/>
      <c r="J43" s="36"/>
      <c r="K43" s="34"/>
      <c r="L43" s="35"/>
      <c r="M43" s="36"/>
      <c r="N43" s="93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6"/>
      <c r="Z43" s="33"/>
      <c r="AA43" s="33"/>
      <c r="AB43" s="32"/>
      <c r="AC43" s="32"/>
      <c r="AD43" s="32"/>
    </row>
    <row r="44" spans="1:30" ht="34.5" customHeight="1">
      <c r="A44" s="31"/>
      <c r="B44" s="102"/>
      <c r="C44" s="41"/>
      <c r="D44" s="32"/>
      <c r="E44" s="34"/>
      <c r="F44" s="35"/>
      <c r="G44" s="92"/>
      <c r="H44" s="34"/>
      <c r="I44" s="35"/>
      <c r="J44" s="36"/>
      <c r="K44" s="34"/>
      <c r="L44" s="35"/>
      <c r="M44" s="36"/>
      <c r="N44" s="93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6"/>
      <c r="Z44" s="33"/>
      <c r="AA44" s="33"/>
      <c r="AB44" s="32"/>
      <c r="AC44" s="32"/>
      <c r="AD44" s="32"/>
    </row>
    <row r="45" spans="1:30" ht="34.5" customHeight="1">
      <c r="A45" s="31"/>
      <c r="B45" s="102"/>
      <c r="C45" s="41"/>
      <c r="D45" s="32"/>
      <c r="E45" s="34"/>
      <c r="F45" s="35"/>
      <c r="G45" s="92"/>
      <c r="H45" s="34"/>
      <c r="I45" s="35"/>
      <c r="J45" s="36"/>
      <c r="K45" s="34"/>
      <c r="L45" s="35"/>
      <c r="M45" s="36"/>
      <c r="N45" s="93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6"/>
      <c r="Z45" s="33"/>
      <c r="AA45" s="33"/>
      <c r="AB45" s="32"/>
      <c r="AC45" s="32"/>
      <c r="AD45" s="32"/>
    </row>
    <row r="46" spans="1:30" ht="34.5" customHeight="1">
      <c r="A46" s="31"/>
      <c r="B46" s="102"/>
      <c r="C46" s="41"/>
      <c r="D46" s="32"/>
      <c r="E46" s="34"/>
      <c r="F46" s="35"/>
      <c r="G46" s="92"/>
      <c r="H46" s="34"/>
      <c r="I46" s="35"/>
      <c r="J46" s="36"/>
      <c r="K46" s="34"/>
      <c r="L46" s="35"/>
      <c r="M46" s="36"/>
      <c r="N46" s="93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6"/>
      <c r="Z46" s="33"/>
      <c r="AA46" s="33"/>
      <c r="AB46" s="32"/>
      <c r="AC46" s="32"/>
      <c r="AD46" s="32"/>
    </row>
    <row r="47" spans="1:30" ht="34.5" customHeight="1">
      <c r="A47" s="31"/>
      <c r="B47" s="102"/>
      <c r="C47" s="41"/>
      <c r="D47" s="32"/>
      <c r="E47" s="34"/>
      <c r="F47" s="35"/>
      <c r="G47" s="92"/>
      <c r="H47" s="34"/>
      <c r="I47" s="35"/>
      <c r="J47" s="36"/>
      <c r="K47" s="34"/>
      <c r="L47" s="35"/>
      <c r="M47" s="36"/>
      <c r="N47" s="93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6"/>
      <c r="Z47" s="33"/>
      <c r="AA47" s="33"/>
      <c r="AB47" s="32"/>
      <c r="AC47" s="32"/>
      <c r="AD47" s="32"/>
    </row>
    <row r="48" spans="1:30" ht="34.5" customHeight="1">
      <c r="A48" s="31"/>
      <c r="B48" s="102"/>
      <c r="C48" s="41"/>
      <c r="D48" s="32"/>
      <c r="E48" s="34"/>
      <c r="F48" s="35"/>
      <c r="G48" s="92"/>
      <c r="H48" s="34"/>
      <c r="I48" s="35"/>
      <c r="J48" s="36"/>
      <c r="K48" s="34"/>
      <c r="L48" s="35"/>
      <c r="M48" s="36"/>
      <c r="N48" s="93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6"/>
      <c r="Z48" s="33"/>
      <c r="AA48" s="33"/>
      <c r="AB48" s="32"/>
      <c r="AC48" s="32"/>
      <c r="AD48" s="32"/>
    </row>
    <row r="49" spans="1:30" ht="34.5" customHeight="1">
      <c r="A49" s="31"/>
      <c r="B49" s="102"/>
      <c r="C49" s="41"/>
      <c r="D49" s="32"/>
      <c r="E49" s="34"/>
      <c r="F49" s="35"/>
      <c r="G49" s="92"/>
      <c r="H49" s="34"/>
      <c r="I49" s="35"/>
      <c r="J49" s="36"/>
      <c r="K49" s="34"/>
      <c r="L49" s="35"/>
      <c r="M49" s="36"/>
      <c r="N49" s="93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6"/>
      <c r="Z49" s="33"/>
      <c r="AA49" s="33"/>
      <c r="AB49" s="32"/>
      <c r="AC49" s="32"/>
      <c r="AD49" s="32"/>
    </row>
    <row r="50" spans="1:30" ht="34.5" customHeight="1">
      <c r="A50" s="31"/>
      <c r="B50" s="102"/>
      <c r="C50" s="41"/>
      <c r="D50" s="32"/>
      <c r="E50" s="34"/>
      <c r="F50" s="35"/>
      <c r="G50" s="92"/>
      <c r="H50" s="34"/>
      <c r="I50" s="35"/>
      <c r="J50" s="36"/>
      <c r="K50" s="34"/>
      <c r="L50" s="35"/>
      <c r="M50" s="36"/>
      <c r="N50" s="93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6"/>
      <c r="Z50" s="33"/>
      <c r="AA50" s="33"/>
      <c r="AB50" s="32"/>
      <c r="AC50" s="32"/>
      <c r="AD50" s="32"/>
    </row>
    <row r="51" spans="1:30" ht="34.5" customHeight="1">
      <c r="A51" s="31"/>
      <c r="B51" s="102"/>
      <c r="C51" s="41"/>
      <c r="D51" s="32"/>
      <c r="E51" s="34"/>
      <c r="F51" s="35"/>
      <c r="G51" s="92"/>
      <c r="H51" s="34"/>
      <c r="I51" s="35"/>
      <c r="J51" s="36"/>
      <c r="K51" s="34"/>
      <c r="L51" s="35"/>
      <c r="M51" s="36"/>
      <c r="N51" s="93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6"/>
      <c r="Z51" s="33"/>
      <c r="AA51" s="33"/>
      <c r="AB51" s="32"/>
      <c r="AC51" s="32"/>
      <c r="AD51" s="32"/>
    </row>
  </sheetData>
  <mergeCells count="3">
    <mergeCell ref="AB3:AB5"/>
    <mergeCell ref="AC3:AC5"/>
    <mergeCell ref="AD3:AD5"/>
  </mergeCells>
  <phoneticPr fontId="4"/>
  <conditionalFormatting sqref="B6:B7">
    <cfRule type="duplicateValues" dxfId="7" priority="3"/>
  </conditionalFormatting>
  <conditionalFormatting sqref="A6:AD51">
    <cfRule type="expression" dxfId="6" priority="2">
      <formula>MOD(ROW(),2)</formula>
    </cfRule>
  </conditionalFormatting>
  <conditionalFormatting sqref="A6">
    <cfRule type="duplicateValues" dxfId="5" priority="1"/>
  </conditionalFormatting>
  <conditionalFormatting sqref="B8:B51">
    <cfRule type="duplicateValues" dxfId="4" priority="4"/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C351-7094-4503-B798-A55D0C880638}">
  <dimension ref="A1:AD51"/>
  <sheetViews>
    <sheetView zoomScale="80" zoomScaleNormal="80" workbookViewId="0">
      <selection activeCell="O141" sqref="O141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17" customWidth="1"/>
    <col min="29" max="29" width="22.25" customWidth="1"/>
    <col min="30" max="30" width="40.5" customWidth="1"/>
  </cols>
  <sheetData>
    <row r="1" spans="1:30" ht="33.75" customHeight="1">
      <c r="A1" s="99" t="s">
        <v>155</v>
      </c>
      <c r="B1" s="2"/>
      <c r="C1" s="2"/>
      <c r="D1" s="8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6"/>
      <c r="AC1" s="6"/>
      <c r="AD1" s="6" t="s">
        <v>150</v>
      </c>
    </row>
    <row r="2" spans="1:30" ht="33.75" customHeight="1">
      <c r="A2" s="84" t="s">
        <v>156</v>
      </c>
      <c r="B2" s="7"/>
      <c r="C2" s="7"/>
      <c r="D2" s="10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  <c r="AC2" s="10"/>
      <c r="AD2" s="10"/>
    </row>
    <row r="3" spans="1:30" ht="60" customHeight="1">
      <c r="A3" s="12" t="s">
        <v>24</v>
      </c>
      <c r="B3" s="12" t="s">
        <v>25</v>
      </c>
      <c r="C3" s="12" t="s">
        <v>26</v>
      </c>
      <c r="D3" s="11" t="s">
        <v>27</v>
      </c>
      <c r="E3" s="14" t="s">
        <v>28</v>
      </c>
      <c r="F3" s="15" t="s">
        <v>29</v>
      </c>
      <c r="G3" s="85" t="s">
        <v>30</v>
      </c>
      <c r="H3" s="14" t="s">
        <v>31</v>
      </c>
      <c r="I3" s="15" t="s">
        <v>32</v>
      </c>
      <c r="J3" s="16" t="s">
        <v>33</v>
      </c>
      <c r="K3" s="14" t="s">
        <v>34</v>
      </c>
      <c r="L3" s="15" t="s">
        <v>35</v>
      </c>
      <c r="M3" s="16" t="s">
        <v>151</v>
      </c>
      <c r="N3" s="86" t="s">
        <v>37</v>
      </c>
      <c r="O3" s="15" t="s">
        <v>38</v>
      </c>
      <c r="P3" s="15" t="s">
        <v>39</v>
      </c>
      <c r="Q3" s="15" t="s">
        <v>40</v>
      </c>
      <c r="R3" s="15" t="s">
        <v>41</v>
      </c>
      <c r="S3" s="15" t="s">
        <v>42</v>
      </c>
      <c r="T3" s="15" t="s">
        <v>43</v>
      </c>
      <c r="U3" s="15" t="s">
        <v>44</v>
      </c>
      <c r="V3" s="15" t="s">
        <v>45</v>
      </c>
      <c r="W3" s="15" t="s">
        <v>46</v>
      </c>
      <c r="X3" s="15" t="s">
        <v>47</v>
      </c>
      <c r="Y3" s="16" t="s">
        <v>48</v>
      </c>
      <c r="Z3" s="13" t="s">
        <v>49</v>
      </c>
      <c r="AA3" s="13" t="s">
        <v>50</v>
      </c>
      <c r="AB3" s="126" t="s">
        <v>89</v>
      </c>
      <c r="AC3" s="117" t="s">
        <v>90</v>
      </c>
      <c r="AD3" s="117" t="s">
        <v>51</v>
      </c>
    </row>
    <row r="4" spans="1:30" ht="33.75" customHeight="1">
      <c r="A4" s="18"/>
      <c r="B4" s="18"/>
      <c r="C4" s="18"/>
      <c r="D4" s="100" t="s">
        <v>180</v>
      </c>
      <c r="E4" s="14" t="s">
        <v>157</v>
      </c>
      <c r="F4" s="15" t="s">
        <v>158</v>
      </c>
      <c r="G4" s="85" t="s">
        <v>159</v>
      </c>
      <c r="H4" s="14" t="s">
        <v>160</v>
      </c>
      <c r="I4" s="15" t="s">
        <v>161</v>
      </c>
      <c r="J4" s="16" t="s">
        <v>162</v>
      </c>
      <c r="K4" s="14" t="s">
        <v>163</v>
      </c>
      <c r="L4" s="15" t="s">
        <v>164</v>
      </c>
      <c r="M4" s="16" t="s">
        <v>165</v>
      </c>
      <c r="N4" s="86" t="s">
        <v>166</v>
      </c>
      <c r="O4" s="15" t="s">
        <v>167</v>
      </c>
      <c r="P4" s="15" t="s">
        <v>168</v>
      </c>
      <c r="Q4" s="15" t="s">
        <v>169</v>
      </c>
      <c r="R4" s="15" t="s">
        <v>170</v>
      </c>
      <c r="S4" s="15" t="s">
        <v>171</v>
      </c>
      <c r="T4" s="15" t="s">
        <v>172</v>
      </c>
      <c r="U4" s="15" t="s">
        <v>173</v>
      </c>
      <c r="V4" s="15" t="s">
        <v>174</v>
      </c>
      <c r="W4" s="15" t="s">
        <v>175</v>
      </c>
      <c r="X4" s="15" t="s">
        <v>176</v>
      </c>
      <c r="Y4" s="16" t="s">
        <v>177</v>
      </c>
      <c r="Z4" s="13" t="s">
        <v>178</v>
      </c>
      <c r="AA4" s="13" t="s">
        <v>179</v>
      </c>
      <c r="AB4" s="115"/>
      <c r="AC4" s="115"/>
      <c r="AD4" s="115"/>
    </row>
    <row r="5" spans="1:30" ht="39" customHeight="1" thickBot="1">
      <c r="A5" s="21"/>
      <c r="B5" s="21"/>
      <c r="C5" s="21"/>
      <c r="D5" s="22" t="s">
        <v>152</v>
      </c>
      <c r="E5" s="24" t="s">
        <v>153</v>
      </c>
      <c r="F5" s="25" t="s">
        <v>153</v>
      </c>
      <c r="G5" s="87" t="s">
        <v>153</v>
      </c>
      <c r="H5" s="24" t="s">
        <v>153</v>
      </c>
      <c r="I5" s="25" t="s">
        <v>153</v>
      </c>
      <c r="J5" s="26" t="s">
        <v>153</v>
      </c>
      <c r="K5" s="24" t="s">
        <v>153</v>
      </c>
      <c r="L5" s="25" t="s">
        <v>153</v>
      </c>
      <c r="M5" s="26" t="s">
        <v>153</v>
      </c>
      <c r="N5" s="88" t="s">
        <v>153</v>
      </c>
      <c r="O5" s="25" t="s">
        <v>153</v>
      </c>
      <c r="P5" s="25" t="s">
        <v>153</v>
      </c>
      <c r="Q5" s="25" t="s">
        <v>153</v>
      </c>
      <c r="R5" s="25" t="s">
        <v>153</v>
      </c>
      <c r="S5" s="25" t="s">
        <v>153</v>
      </c>
      <c r="T5" s="25" t="s">
        <v>153</v>
      </c>
      <c r="U5" s="25" t="s">
        <v>153</v>
      </c>
      <c r="V5" s="25" t="s">
        <v>153</v>
      </c>
      <c r="W5" s="25" t="s">
        <v>153</v>
      </c>
      <c r="X5" s="25" t="s">
        <v>153</v>
      </c>
      <c r="Y5" s="26" t="s">
        <v>153</v>
      </c>
      <c r="Z5" s="23" t="s">
        <v>153</v>
      </c>
      <c r="AA5" s="23" t="s">
        <v>153</v>
      </c>
      <c r="AB5" s="116"/>
      <c r="AC5" s="116"/>
      <c r="AD5" s="116"/>
    </row>
    <row r="6" spans="1:30" ht="34.5" customHeight="1" thickTop="1">
      <c r="A6" s="40" t="s">
        <v>53</v>
      </c>
      <c r="B6" s="101" t="s">
        <v>55</v>
      </c>
      <c r="C6" s="40"/>
      <c r="D6" s="27" t="s">
        <v>56</v>
      </c>
      <c r="E6" s="30">
        <v>37</v>
      </c>
      <c r="F6" s="29">
        <v>70</v>
      </c>
      <c r="G6" s="89">
        <v>22</v>
      </c>
      <c r="H6" s="30">
        <v>15</v>
      </c>
      <c r="I6" s="29">
        <v>20</v>
      </c>
      <c r="J6" s="90">
        <v>35</v>
      </c>
      <c r="K6" s="30">
        <v>50</v>
      </c>
      <c r="L6" s="29">
        <v>30</v>
      </c>
      <c r="M6" s="90">
        <v>80</v>
      </c>
      <c r="N6" s="91">
        <v>31</v>
      </c>
      <c r="O6" s="29">
        <v>10</v>
      </c>
      <c r="P6" s="29">
        <v>44</v>
      </c>
      <c r="Q6" s="29">
        <v>23</v>
      </c>
      <c r="R6" s="29">
        <v>32</v>
      </c>
      <c r="S6" s="29">
        <v>29</v>
      </c>
      <c r="T6" s="29">
        <v>43</v>
      </c>
      <c r="U6" s="29">
        <v>350</v>
      </c>
      <c r="V6" s="29">
        <v>35</v>
      </c>
      <c r="W6" s="29">
        <v>130</v>
      </c>
      <c r="X6" s="29">
        <v>53</v>
      </c>
      <c r="Y6" s="90" t="s">
        <v>54</v>
      </c>
      <c r="Z6" s="28">
        <v>1000</v>
      </c>
      <c r="AA6" s="28">
        <v>37</v>
      </c>
      <c r="AB6" s="27" t="s">
        <v>213</v>
      </c>
      <c r="AC6" s="27"/>
      <c r="AD6" s="27" t="str">
        <f>VLOOKUP($B6,表全体!$B$8:$AD$63,29,FALSE)</f>
        <v/>
      </c>
    </row>
    <row r="7" spans="1:30" ht="34.5" customHeight="1">
      <c r="A7" s="31" t="s">
        <v>57</v>
      </c>
      <c r="B7" s="102" t="s">
        <v>96</v>
      </c>
      <c r="C7" s="41"/>
      <c r="D7" s="32" t="s">
        <v>218</v>
      </c>
      <c r="E7" s="34">
        <v>44</v>
      </c>
      <c r="F7" s="35">
        <v>84</v>
      </c>
      <c r="G7" s="92">
        <v>78</v>
      </c>
      <c r="H7" s="34">
        <v>16</v>
      </c>
      <c r="I7" s="35">
        <v>11</v>
      </c>
      <c r="J7" s="36">
        <v>27</v>
      </c>
      <c r="K7" s="34">
        <v>61</v>
      </c>
      <c r="L7" s="35">
        <v>31</v>
      </c>
      <c r="M7" s="36">
        <v>92</v>
      </c>
      <c r="N7" s="93">
        <v>39</v>
      </c>
      <c r="O7" s="35">
        <v>11</v>
      </c>
      <c r="P7" s="35">
        <v>53</v>
      </c>
      <c r="Q7" s="35">
        <v>34</v>
      </c>
      <c r="R7" s="35">
        <v>66</v>
      </c>
      <c r="S7" s="35">
        <v>43</v>
      </c>
      <c r="T7" s="35">
        <v>110</v>
      </c>
      <c r="U7" s="35">
        <v>170</v>
      </c>
      <c r="V7" s="35">
        <v>38</v>
      </c>
      <c r="W7" s="35">
        <v>45</v>
      </c>
      <c r="X7" s="35">
        <v>62</v>
      </c>
      <c r="Y7" s="36" t="s">
        <v>54</v>
      </c>
      <c r="Z7" s="33">
        <v>990</v>
      </c>
      <c r="AA7" s="33">
        <v>17</v>
      </c>
      <c r="AB7" s="32" t="s">
        <v>213</v>
      </c>
      <c r="AC7" s="32"/>
      <c r="AD7" s="32" t="str">
        <f>VLOOKUP($B7,表全体!$B$8:$AD$63,29,FALSE)</f>
        <v/>
      </c>
    </row>
    <row r="8" spans="1:30" ht="34.5" customHeight="1">
      <c r="A8" s="31" t="s">
        <v>59</v>
      </c>
      <c r="B8" s="102" t="s">
        <v>67</v>
      </c>
      <c r="C8" s="41"/>
      <c r="D8" s="32" t="s">
        <v>243</v>
      </c>
      <c r="E8" s="34">
        <v>38</v>
      </c>
      <c r="F8" s="35">
        <v>42</v>
      </c>
      <c r="G8" s="92">
        <v>47</v>
      </c>
      <c r="H8" s="108">
        <v>7.3656581532416503</v>
      </c>
      <c r="I8" s="109">
        <v>3.8733202357563847</v>
      </c>
      <c r="J8" s="36">
        <v>11</v>
      </c>
      <c r="K8" s="34">
        <v>50</v>
      </c>
      <c r="L8" s="35">
        <v>22</v>
      </c>
      <c r="M8" s="36">
        <v>73</v>
      </c>
      <c r="N8" s="93">
        <v>27</v>
      </c>
      <c r="O8" s="35">
        <v>10</v>
      </c>
      <c r="P8" s="35">
        <v>51</v>
      </c>
      <c r="Q8" s="35">
        <v>30</v>
      </c>
      <c r="R8" s="35">
        <v>72</v>
      </c>
      <c r="S8" s="35">
        <v>18</v>
      </c>
      <c r="T8" s="35">
        <v>270</v>
      </c>
      <c r="U8" s="35">
        <v>39</v>
      </c>
      <c r="V8" s="35">
        <v>14</v>
      </c>
      <c r="W8" s="35">
        <v>19</v>
      </c>
      <c r="X8" s="35">
        <v>30</v>
      </c>
      <c r="Y8" s="36" t="s">
        <v>54</v>
      </c>
      <c r="Z8" s="33">
        <v>790</v>
      </c>
      <c r="AA8" s="33">
        <v>44</v>
      </c>
      <c r="AB8" s="32" t="s">
        <v>213</v>
      </c>
      <c r="AC8" s="32"/>
      <c r="AD8" s="32" t="str">
        <f>VLOOKUP($B8,表全体!$B$8:$AD$63,29,FALSE)</f>
        <v>廃棄部位： 種皮及び損傷部</v>
      </c>
    </row>
    <row r="9" spans="1:30" ht="34.5" customHeight="1">
      <c r="A9" s="31" t="s">
        <v>72</v>
      </c>
      <c r="B9" s="102" t="s">
        <v>73</v>
      </c>
      <c r="C9" s="41"/>
      <c r="D9" s="32" t="s">
        <v>219</v>
      </c>
      <c r="E9" s="34">
        <v>36</v>
      </c>
      <c r="F9" s="35">
        <v>64</v>
      </c>
      <c r="G9" s="92">
        <v>36</v>
      </c>
      <c r="H9" s="34">
        <v>21</v>
      </c>
      <c r="I9" s="35">
        <v>24</v>
      </c>
      <c r="J9" s="36">
        <v>45</v>
      </c>
      <c r="K9" s="34">
        <v>41</v>
      </c>
      <c r="L9" s="35">
        <v>24</v>
      </c>
      <c r="M9" s="36">
        <v>65</v>
      </c>
      <c r="N9" s="93">
        <v>48</v>
      </c>
      <c r="O9" s="35">
        <v>13</v>
      </c>
      <c r="P9" s="35">
        <v>51</v>
      </c>
      <c r="Q9" s="35">
        <v>18</v>
      </c>
      <c r="R9" s="35">
        <v>38</v>
      </c>
      <c r="S9" s="35">
        <v>88</v>
      </c>
      <c r="T9" s="35">
        <v>89</v>
      </c>
      <c r="U9" s="35">
        <v>210</v>
      </c>
      <c r="V9" s="35">
        <v>46</v>
      </c>
      <c r="W9" s="35">
        <v>39</v>
      </c>
      <c r="X9" s="35">
        <v>46</v>
      </c>
      <c r="Y9" s="36" t="s">
        <v>54</v>
      </c>
      <c r="Z9" s="33">
        <v>930</v>
      </c>
      <c r="AA9" s="33">
        <v>22</v>
      </c>
      <c r="AB9" s="32" t="s">
        <v>213</v>
      </c>
      <c r="AC9" s="32"/>
      <c r="AD9" s="32" t="str">
        <f>VLOOKUP($B9,表全体!$B$8:$AD$63,29,FALSE)</f>
        <v/>
      </c>
    </row>
    <row r="10" spans="1:30" ht="34.5" customHeight="1">
      <c r="A10" s="31" t="s">
        <v>72</v>
      </c>
      <c r="B10" s="102" t="s">
        <v>74</v>
      </c>
      <c r="C10" s="41"/>
      <c r="D10" s="32" t="s">
        <v>221</v>
      </c>
      <c r="E10" s="34">
        <v>37</v>
      </c>
      <c r="F10" s="35">
        <v>71</v>
      </c>
      <c r="G10" s="92">
        <v>48</v>
      </c>
      <c r="H10" s="34">
        <v>21</v>
      </c>
      <c r="I10" s="35">
        <v>15</v>
      </c>
      <c r="J10" s="36">
        <v>36</v>
      </c>
      <c r="K10" s="34">
        <v>38</v>
      </c>
      <c r="L10" s="35">
        <v>34</v>
      </c>
      <c r="M10" s="36">
        <v>72</v>
      </c>
      <c r="N10" s="93">
        <v>53</v>
      </c>
      <c r="O10" s="35">
        <v>13</v>
      </c>
      <c r="P10" s="35">
        <v>60</v>
      </c>
      <c r="Q10" s="35">
        <v>16</v>
      </c>
      <c r="R10" s="35">
        <v>57</v>
      </c>
      <c r="S10" s="35">
        <v>100</v>
      </c>
      <c r="T10" s="35">
        <v>88</v>
      </c>
      <c r="U10" s="35">
        <v>100</v>
      </c>
      <c r="V10" s="35">
        <v>56</v>
      </c>
      <c r="W10" s="35">
        <v>40</v>
      </c>
      <c r="X10" s="35">
        <v>50</v>
      </c>
      <c r="Y10" s="36" t="s">
        <v>54</v>
      </c>
      <c r="Z10" s="33">
        <v>900</v>
      </c>
      <c r="AA10" s="33">
        <v>15</v>
      </c>
      <c r="AB10" s="32" t="s">
        <v>213</v>
      </c>
      <c r="AC10" s="32"/>
      <c r="AD10" s="32" t="str">
        <f>VLOOKUP($B10,表全体!$B$8:$AD$63,29,FALSE)</f>
        <v>すき干ししたもの</v>
      </c>
    </row>
    <row r="11" spans="1:30" ht="34.5" customHeight="1">
      <c r="A11" s="31" t="s">
        <v>75</v>
      </c>
      <c r="B11" s="102" t="s">
        <v>99</v>
      </c>
      <c r="C11" s="41"/>
      <c r="D11" s="32" t="s">
        <v>223</v>
      </c>
      <c r="E11" s="34">
        <v>48</v>
      </c>
      <c r="F11" s="35">
        <v>82</v>
      </c>
      <c r="G11" s="92">
        <v>97</v>
      </c>
      <c r="H11" s="34">
        <v>33</v>
      </c>
      <c r="I11" s="35">
        <v>10</v>
      </c>
      <c r="J11" s="36">
        <v>43</v>
      </c>
      <c r="K11" s="34">
        <v>43</v>
      </c>
      <c r="L11" s="35">
        <v>37</v>
      </c>
      <c r="M11" s="36">
        <v>80</v>
      </c>
      <c r="N11" s="93">
        <v>50</v>
      </c>
      <c r="O11" s="35">
        <v>12</v>
      </c>
      <c r="P11" s="35">
        <v>52</v>
      </c>
      <c r="Q11" s="35">
        <v>36</v>
      </c>
      <c r="R11" s="35">
        <v>65</v>
      </c>
      <c r="S11" s="35">
        <v>65</v>
      </c>
      <c r="T11" s="35">
        <v>100</v>
      </c>
      <c r="U11" s="35">
        <v>150</v>
      </c>
      <c r="V11" s="35">
        <v>55</v>
      </c>
      <c r="W11" s="35">
        <v>40</v>
      </c>
      <c r="X11" s="35">
        <v>48</v>
      </c>
      <c r="Y11" s="107">
        <v>5.2595732248134821</v>
      </c>
      <c r="Z11" s="33">
        <v>1000</v>
      </c>
      <c r="AA11" s="33">
        <v>15</v>
      </c>
      <c r="AB11" s="32" t="s">
        <v>213</v>
      </c>
      <c r="AC11" s="32"/>
      <c r="AD11" s="32" t="str">
        <f>VLOOKUP($B11,表全体!$B$8:$AD$63,29,FALSE)</f>
        <v/>
      </c>
    </row>
    <row r="12" spans="1:30" ht="34.5" customHeight="1">
      <c r="A12" s="31" t="s">
        <v>75</v>
      </c>
      <c r="B12" s="102" t="s">
        <v>100</v>
      </c>
      <c r="C12" s="41"/>
      <c r="D12" s="32" t="s">
        <v>224</v>
      </c>
      <c r="E12" s="34">
        <v>47</v>
      </c>
      <c r="F12" s="35">
        <v>82</v>
      </c>
      <c r="G12" s="92">
        <v>98</v>
      </c>
      <c r="H12" s="34">
        <v>32</v>
      </c>
      <c r="I12" s="35">
        <v>11</v>
      </c>
      <c r="J12" s="36">
        <v>43</v>
      </c>
      <c r="K12" s="34">
        <v>43</v>
      </c>
      <c r="L12" s="35">
        <v>37</v>
      </c>
      <c r="M12" s="36">
        <v>80</v>
      </c>
      <c r="N12" s="93">
        <v>51</v>
      </c>
      <c r="O12" s="35">
        <v>12</v>
      </c>
      <c r="P12" s="35">
        <v>52</v>
      </c>
      <c r="Q12" s="35">
        <v>35</v>
      </c>
      <c r="R12" s="35">
        <v>65</v>
      </c>
      <c r="S12" s="35">
        <v>64</v>
      </c>
      <c r="T12" s="35">
        <v>100</v>
      </c>
      <c r="U12" s="35">
        <v>150</v>
      </c>
      <c r="V12" s="35">
        <v>52</v>
      </c>
      <c r="W12" s="35">
        <v>38</v>
      </c>
      <c r="X12" s="35">
        <v>48</v>
      </c>
      <c r="Y12" s="107">
        <v>3.8047228436490186</v>
      </c>
      <c r="Z12" s="33">
        <v>1000</v>
      </c>
      <c r="AA12" s="33">
        <v>14</v>
      </c>
      <c r="AB12" s="32" t="s">
        <v>213</v>
      </c>
      <c r="AC12" s="32"/>
      <c r="AD12" s="32" t="str">
        <f>VLOOKUP($B12,表全体!$B$8:$AD$63,29,FALSE)</f>
        <v/>
      </c>
    </row>
    <row r="13" spans="1:30" ht="34.5" customHeight="1">
      <c r="A13" s="31" t="s">
        <v>75</v>
      </c>
      <c r="B13" s="102" t="s">
        <v>101</v>
      </c>
      <c r="C13" s="41"/>
      <c r="D13" s="32" t="s">
        <v>225</v>
      </c>
      <c r="E13" s="34">
        <v>43</v>
      </c>
      <c r="F13" s="35">
        <v>73</v>
      </c>
      <c r="G13" s="92">
        <v>87</v>
      </c>
      <c r="H13" s="34">
        <v>30</v>
      </c>
      <c r="I13" s="35">
        <v>10</v>
      </c>
      <c r="J13" s="36">
        <v>10</v>
      </c>
      <c r="K13" s="34">
        <v>37</v>
      </c>
      <c r="L13" s="35">
        <v>34</v>
      </c>
      <c r="M13" s="36">
        <v>71</v>
      </c>
      <c r="N13" s="93">
        <v>48</v>
      </c>
      <c r="O13" s="35">
        <v>11</v>
      </c>
      <c r="P13" s="35">
        <v>50</v>
      </c>
      <c r="Q13" s="35">
        <v>86</v>
      </c>
      <c r="R13" s="35">
        <v>59</v>
      </c>
      <c r="S13" s="35">
        <v>60</v>
      </c>
      <c r="T13" s="35">
        <v>89</v>
      </c>
      <c r="U13" s="35">
        <v>130</v>
      </c>
      <c r="V13" s="35">
        <v>60</v>
      </c>
      <c r="W13" s="35">
        <v>40</v>
      </c>
      <c r="X13" s="35">
        <v>44</v>
      </c>
      <c r="Y13" s="107">
        <v>8.8300044863167333</v>
      </c>
      <c r="Z13" s="33">
        <v>970</v>
      </c>
      <c r="AA13" s="33">
        <v>13</v>
      </c>
      <c r="AB13" s="32" t="s">
        <v>213</v>
      </c>
      <c r="AC13" s="32"/>
      <c r="AD13" s="32" t="str">
        <f>VLOOKUP($B13,表全体!$B$8:$AD$63,29,FALSE)</f>
        <v/>
      </c>
    </row>
    <row r="14" spans="1:30" ht="34.5" customHeight="1">
      <c r="A14" s="31" t="s">
        <v>75</v>
      </c>
      <c r="B14" s="102" t="s">
        <v>102</v>
      </c>
      <c r="C14" s="41"/>
      <c r="D14" s="32" t="s">
        <v>226</v>
      </c>
      <c r="E14" s="34">
        <v>45</v>
      </c>
      <c r="F14" s="35">
        <v>75</v>
      </c>
      <c r="G14" s="92">
        <v>90</v>
      </c>
      <c r="H14" s="34">
        <v>29</v>
      </c>
      <c r="I14" s="109">
        <v>9.7304231105923549</v>
      </c>
      <c r="J14" s="36">
        <v>39</v>
      </c>
      <c r="K14" s="34">
        <v>38</v>
      </c>
      <c r="L14" s="35">
        <v>35</v>
      </c>
      <c r="M14" s="36">
        <v>72</v>
      </c>
      <c r="N14" s="93">
        <v>48</v>
      </c>
      <c r="O14" s="35">
        <v>11</v>
      </c>
      <c r="P14" s="35">
        <v>52</v>
      </c>
      <c r="Q14" s="35">
        <v>77</v>
      </c>
      <c r="R14" s="35">
        <v>59</v>
      </c>
      <c r="S14" s="35">
        <v>59</v>
      </c>
      <c r="T14" s="35">
        <v>91</v>
      </c>
      <c r="U14" s="35">
        <v>130</v>
      </c>
      <c r="V14" s="35">
        <v>52</v>
      </c>
      <c r="W14" s="35">
        <v>37</v>
      </c>
      <c r="X14" s="35">
        <v>43</v>
      </c>
      <c r="Y14" s="107">
        <v>5.5939461141912279</v>
      </c>
      <c r="Z14" s="33">
        <v>990</v>
      </c>
      <c r="AA14" s="33">
        <v>13</v>
      </c>
      <c r="AB14" s="32" t="s">
        <v>213</v>
      </c>
      <c r="AC14" s="32"/>
      <c r="AD14" s="32" t="str">
        <f>VLOOKUP($B14,表全体!$B$8:$AD$63,29,FALSE)</f>
        <v/>
      </c>
    </row>
    <row r="15" spans="1:30" ht="34.5" customHeight="1">
      <c r="A15" s="31" t="s">
        <v>75</v>
      </c>
      <c r="B15" s="102" t="s">
        <v>103</v>
      </c>
      <c r="C15" s="41"/>
      <c r="D15" s="32" t="s">
        <v>227</v>
      </c>
      <c r="E15" s="34">
        <v>42</v>
      </c>
      <c r="F15" s="35">
        <v>70</v>
      </c>
      <c r="G15" s="92">
        <v>84</v>
      </c>
      <c r="H15" s="34">
        <v>27</v>
      </c>
      <c r="I15" s="109">
        <v>9.2081422018348622</v>
      </c>
      <c r="J15" s="36">
        <v>36</v>
      </c>
      <c r="K15" s="34">
        <v>35</v>
      </c>
      <c r="L15" s="35">
        <v>32</v>
      </c>
      <c r="M15" s="36">
        <v>67</v>
      </c>
      <c r="N15" s="93">
        <v>45</v>
      </c>
      <c r="O15" s="35">
        <v>11</v>
      </c>
      <c r="P15" s="35">
        <v>49</v>
      </c>
      <c r="Q15" s="35">
        <v>75</v>
      </c>
      <c r="R15" s="35">
        <v>55</v>
      </c>
      <c r="S15" s="35">
        <v>54</v>
      </c>
      <c r="T15" s="35">
        <v>85</v>
      </c>
      <c r="U15" s="35">
        <v>120</v>
      </c>
      <c r="V15" s="35">
        <v>50</v>
      </c>
      <c r="W15" s="35">
        <v>35</v>
      </c>
      <c r="X15" s="35">
        <v>40</v>
      </c>
      <c r="Y15" s="107">
        <v>5.5949847094801228</v>
      </c>
      <c r="Z15" s="33">
        <v>930</v>
      </c>
      <c r="AA15" s="33">
        <v>12</v>
      </c>
      <c r="AB15" s="32" t="s">
        <v>213</v>
      </c>
      <c r="AC15" s="32"/>
      <c r="AD15" s="32" t="e">
        <f>VLOOKUP($B15,表全体!$B$8:$AD$63,29,FALSE)</f>
        <v>#N/A</v>
      </c>
    </row>
    <row r="16" spans="1:30" ht="34.5" customHeight="1">
      <c r="A16" s="31" t="s">
        <v>75</v>
      </c>
      <c r="B16" s="102" t="s">
        <v>104</v>
      </c>
      <c r="C16" s="41"/>
      <c r="D16" s="32" t="s">
        <v>228</v>
      </c>
      <c r="E16" s="34">
        <v>45</v>
      </c>
      <c r="F16" s="35">
        <v>74</v>
      </c>
      <c r="G16" s="92">
        <v>89</v>
      </c>
      <c r="H16" s="34">
        <v>30</v>
      </c>
      <c r="I16" s="35">
        <v>10</v>
      </c>
      <c r="J16" s="36">
        <v>40</v>
      </c>
      <c r="K16" s="34">
        <v>37</v>
      </c>
      <c r="L16" s="35">
        <v>34</v>
      </c>
      <c r="M16" s="36">
        <v>72</v>
      </c>
      <c r="N16" s="93">
        <v>48</v>
      </c>
      <c r="O16" s="35">
        <v>11</v>
      </c>
      <c r="P16" s="35">
        <v>51</v>
      </c>
      <c r="Q16" s="35">
        <v>82</v>
      </c>
      <c r="R16" s="35">
        <v>58</v>
      </c>
      <c r="S16" s="35">
        <v>58</v>
      </c>
      <c r="T16" s="35">
        <v>90</v>
      </c>
      <c r="U16" s="35">
        <v>130</v>
      </c>
      <c r="V16" s="35">
        <v>52</v>
      </c>
      <c r="W16" s="35">
        <v>37</v>
      </c>
      <c r="X16" s="35">
        <v>43</v>
      </c>
      <c r="Y16" s="107">
        <v>5.6479848628193006</v>
      </c>
      <c r="Z16" s="33">
        <v>990</v>
      </c>
      <c r="AA16" s="33">
        <v>13</v>
      </c>
      <c r="AB16" s="32" t="s">
        <v>213</v>
      </c>
      <c r="AC16" s="32"/>
      <c r="AD16" s="32" t="e">
        <f>VLOOKUP($B16,表全体!$B$8:$AD$63,29,FALSE)</f>
        <v>#N/A</v>
      </c>
    </row>
    <row r="17" spans="1:30" ht="34.5" customHeight="1">
      <c r="A17" s="31" t="s">
        <v>75</v>
      </c>
      <c r="B17" s="102" t="s">
        <v>105</v>
      </c>
      <c r="C17" s="41"/>
      <c r="D17" s="32" t="s">
        <v>229</v>
      </c>
      <c r="E17" s="34">
        <v>43</v>
      </c>
      <c r="F17" s="35">
        <v>71</v>
      </c>
      <c r="G17" s="92">
        <v>86</v>
      </c>
      <c r="H17" s="34">
        <v>27</v>
      </c>
      <c r="I17" s="109">
        <v>9.2342857142857167</v>
      </c>
      <c r="J17" s="36">
        <v>37</v>
      </c>
      <c r="K17" s="34">
        <v>36</v>
      </c>
      <c r="L17" s="35">
        <v>33</v>
      </c>
      <c r="M17" s="36">
        <v>69</v>
      </c>
      <c r="N17" s="93">
        <v>46</v>
      </c>
      <c r="O17" s="35">
        <v>11</v>
      </c>
      <c r="P17" s="35">
        <v>49</v>
      </c>
      <c r="Q17" s="35">
        <v>82</v>
      </c>
      <c r="R17" s="35">
        <v>56</v>
      </c>
      <c r="S17" s="35">
        <v>56</v>
      </c>
      <c r="T17" s="35">
        <v>86</v>
      </c>
      <c r="U17" s="35">
        <v>130</v>
      </c>
      <c r="V17" s="35">
        <v>51</v>
      </c>
      <c r="W17" s="35">
        <v>35</v>
      </c>
      <c r="X17" s="35">
        <v>41</v>
      </c>
      <c r="Y17" s="107">
        <v>5.6325461891143496</v>
      </c>
      <c r="Z17" s="33">
        <v>950</v>
      </c>
      <c r="AA17" s="33">
        <v>13</v>
      </c>
      <c r="AB17" s="32" t="s">
        <v>213</v>
      </c>
      <c r="AC17" s="32"/>
      <c r="AD17" s="32" t="e">
        <f>VLOOKUP($B17,表全体!$B$8:$AD$63,29,FALSE)</f>
        <v>#N/A</v>
      </c>
    </row>
    <row r="18" spans="1:30" ht="34.5" customHeight="1">
      <c r="A18" s="31" t="s">
        <v>75</v>
      </c>
      <c r="B18" s="102" t="s">
        <v>106</v>
      </c>
      <c r="C18" s="41"/>
      <c r="D18" s="32" t="s">
        <v>230</v>
      </c>
      <c r="E18" s="34">
        <v>44</v>
      </c>
      <c r="F18" s="35">
        <v>73</v>
      </c>
      <c r="G18" s="92">
        <v>87</v>
      </c>
      <c r="H18" s="34">
        <v>29</v>
      </c>
      <c r="I18" s="109">
        <v>9.6735901386748839</v>
      </c>
      <c r="J18" s="36">
        <v>38</v>
      </c>
      <c r="K18" s="34">
        <v>37</v>
      </c>
      <c r="L18" s="35">
        <v>34</v>
      </c>
      <c r="M18" s="36">
        <v>70</v>
      </c>
      <c r="N18" s="93">
        <v>46</v>
      </c>
      <c r="O18" s="35">
        <v>11</v>
      </c>
      <c r="P18" s="35">
        <v>51</v>
      </c>
      <c r="Q18" s="35">
        <v>83</v>
      </c>
      <c r="R18" s="35">
        <v>57</v>
      </c>
      <c r="S18" s="35">
        <v>57</v>
      </c>
      <c r="T18" s="35">
        <v>88</v>
      </c>
      <c r="U18" s="35">
        <v>130</v>
      </c>
      <c r="V18" s="35">
        <v>52</v>
      </c>
      <c r="W18" s="35">
        <v>37</v>
      </c>
      <c r="X18" s="35">
        <v>41</v>
      </c>
      <c r="Y18" s="107">
        <v>5.8348091080294484</v>
      </c>
      <c r="Z18" s="33">
        <v>970</v>
      </c>
      <c r="AA18" s="33">
        <v>13</v>
      </c>
      <c r="AB18" s="32" t="s">
        <v>213</v>
      </c>
      <c r="AC18" s="32"/>
      <c r="AD18" s="32" t="e">
        <f>VLOOKUP($B18,表全体!$B$8:$AD$63,29,FALSE)</f>
        <v>#N/A</v>
      </c>
    </row>
    <row r="19" spans="1:30" ht="34.5" customHeight="1">
      <c r="A19" s="31" t="s">
        <v>75</v>
      </c>
      <c r="B19" s="102" t="s">
        <v>107</v>
      </c>
      <c r="C19" s="41"/>
      <c r="D19" s="32" t="s">
        <v>231</v>
      </c>
      <c r="E19" s="34">
        <v>42</v>
      </c>
      <c r="F19" s="35">
        <v>71</v>
      </c>
      <c r="G19" s="92">
        <v>83</v>
      </c>
      <c r="H19" s="34">
        <v>27</v>
      </c>
      <c r="I19" s="109">
        <v>9.175807599259997</v>
      </c>
      <c r="J19" s="36">
        <v>36</v>
      </c>
      <c r="K19" s="34">
        <v>36</v>
      </c>
      <c r="L19" s="35">
        <v>32</v>
      </c>
      <c r="M19" s="36">
        <v>68</v>
      </c>
      <c r="N19" s="93">
        <v>45</v>
      </c>
      <c r="O19" s="35">
        <v>11</v>
      </c>
      <c r="P19" s="35">
        <v>49</v>
      </c>
      <c r="Q19" s="35">
        <v>81</v>
      </c>
      <c r="R19" s="35">
        <v>54</v>
      </c>
      <c r="S19" s="35">
        <v>55</v>
      </c>
      <c r="T19" s="35">
        <v>84</v>
      </c>
      <c r="U19" s="35">
        <v>130</v>
      </c>
      <c r="V19" s="35">
        <v>50</v>
      </c>
      <c r="W19" s="35">
        <v>38</v>
      </c>
      <c r="X19" s="35">
        <v>41</v>
      </c>
      <c r="Y19" s="107">
        <v>5.6211526967411416</v>
      </c>
      <c r="Z19" s="33">
        <v>940</v>
      </c>
      <c r="AA19" s="33">
        <v>13</v>
      </c>
      <c r="AB19" s="32" t="s">
        <v>213</v>
      </c>
      <c r="AC19" s="32"/>
      <c r="AD19" s="32" t="e">
        <f>VLOOKUP($B19,表全体!$B$8:$AD$63,29,FALSE)</f>
        <v>#N/A</v>
      </c>
    </row>
    <row r="20" spans="1:30" ht="34.5" customHeight="1">
      <c r="A20" s="31" t="s">
        <v>75</v>
      </c>
      <c r="B20" s="102" t="s">
        <v>76</v>
      </c>
      <c r="C20" s="41"/>
      <c r="D20" s="32" t="s">
        <v>232</v>
      </c>
      <c r="E20" s="34">
        <v>37</v>
      </c>
      <c r="F20" s="35">
        <v>63</v>
      </c>
      <c r="G20" s="92">
        <v>65</v>
      </c>
      <c r="H20" s="34">
        <v>22</v>
      </c>
      <c r="I20" s="35">
        <v>13</v>
      </c>
      <c r="J20" s="36">
        <v>35</v>
      </c>
      <c r="K20" s="34">
        <v>34</v>
      </c>
      <c r="L20" s="35">
        <v>32</v>
      </c>
      <c r="M20" s="36">
        <v>66</v>
      </c>
      <c r="N20" s="93">
        <v>45</v>
      </c>
      <c r="O20" s="109">
        <v>9.5828799999999994</v>
      </c>
      <c r="P20" s="35">
        <v>41</v>
      </c>
      <c r="Q20" s="35">
        <v>19</v>
      </c>
      <c r="R20" s="35">
        <v>65</v>
      </c>
      <c r="S20" s="35">
        <v>65</v>
      </c>
      <c r="T20" s="35">
        <v>95</v>
      </c>
      <c r="U20" s="35">
        <v>140</v>
      </c>
      <c r="V20" s="35">
        <v>78</v>
      </c>
      <c r="W20" s="35">
        <v>35</v>
      </c>
      <c r="X20" s="35">
        <v>43</v>
      </c>
      <c r="Y20" s="107" t="s">
        <v>244</v>
      </c>
      <c r="Z20" s="33">
        <v>880</v>
      </c>
      <c r="AA20" s="111">
        <v>7.3833992094861669</v>
      </c>
      <c r="AB20" s="32" t="s">
        <v>213</v>
      </c>
      <c r="AC20" s="32"/>
      <c r="AD20" s="32" t="e">
        <f>VLOOKUP($B20,表全体!$B$8:$AD$63,29,FALSE)</f>
        <v>#N/A</v>
      </c>
    </row>
    <row r="21" spans="1:30" ht="34.5" customHeight="1">
      <c r="A21" s="31" t="s">
        <v>75</v>
      </c>
      <c r="B21" s="102" t="s">
        <v>80</v>
      </c>
      <c r="C21" s="41"/>
      <c r="D21" s="32" t="s">
        <v>233</v>
      </c>
      <c r="E21" s="34">
        <v>38</v>
      </c>
      <c r="F21" s="35">
        <v>63</v>
      </c>
      <c r="G21" s="92">
        <v>60</v>
      </c>
      <c r="H21" s="34">
        <v>19</v>
      </c>
      <c r="I21" s="109">
        <v>8.7910399999999989</v>
      </c>
      <c r="J21" s="36">
        <v>27</v>
      </c>
      <c r="K21" s="34">
        <v>29</v>
      </c>
      <c r="L21" s="35">
        <v>28</v>
      </c>
      <c r="M21" s="36">
        <v>57</v>
      </c>
      <c r="N21" s="93">
        <v>42</v>
      </c>
      <c r="O21" s="109">
        <v>7.5467200000000005</v>
      </c>
      <c r="P21" s="35">
        <v>37</v>
      </c>
      <c r="Q21" s="35">
        <v>19</v>
      </c>
      <c r="R21" s="35">
        <v>72</v>
      </c>
      <c r="S21" s="35">
        <v>45</v>
      </c>
      <c r="T21" s="35">
        <v>87</v>
      </c>
      <c r="U21" s="35">
        <v>130</v>
      </c>
      <c r="V21" s="35">
        <v>58</v>
      </c>
      <c r="W21" s="35">
        <v>37</v>
      </c>
      <c r="X21" s="35">
        <v>44</v>
      </c>
      <c r="Y21" s="107" t="s">
        <v>244</v>
      </c>
      <c r="Z21" s="33">
        <v>810</v>
      </c>
      <c r="AA21" s="33">
        <v>14</v>
      </c>
      <c r="AB21" s="32" t="s">
        <v>213</v>
      </c>
      <c r="AC21" s="32"/>
      <c r="AD21" s="32" t="e">
        <f>VLOOKUP($B21,表全体!$B$8:$AD$63,29,FALSE)</f>
        <v>#N/A</v>
      </c>
    </row>
    <row r="22" spans="1:30" ht="34.5" customHeight="1">
      <c r="A22" s="31" t="s">
        <v>75</v>
      </c>
      <c r="B22" s="102" t="s">
        <v>81</v>
      </c>
      <c r="C22" s="41"/>
      <c r="D22" s="32" t="s">
        <v>234</v>
      </c>
      <c r="E22" s="34">
        <v>50</v>
      </c>
      <c r="F22" s="35">
        <v>87</v>
      </c>
      <c r="G22" s="92">
        <v>100</v>
      </c>
      <c r="H22" s="34">
        <v>32</v>
      </c>
      <c r="I22" s="35">
        <v>11</v>
      </c>
      <c r="J22" s="36">
        <v>11</v>
      </c>
      <c r="K22" s="34">
        <v>40</v>
      </c>
      <c r="L22" s="35">
        <v>38</v>
      </c>
      <c r="M22" s="36">
        <v>78</v>
      </c>
      <c r="N22" s="93">
        <v>52</v>
      </c>
      <c r="O22" s="35">
        <v>12</v>
      </c>
      <c r="P22" s="35">
        <v>54</v>
      </c>
      <c r="Q22" s="35">
        <v>26</v>
      </c>
      <c r="R22" s="35">
        <v>67</v>
      </c>
      <c r="S22" s="35">
        <v>60</v>
      </c>
      <c r="T22" s="35">
        <v>110</v>
      </c>
      <c r="U22" s="35">
        <v>210</v>
      </c>
      <c r="V22" s="35">
        <v>39</v>
      </c>
      <c r="W22" s="35">
        <v>34</v>
      </c>
      <c r="X22" s="35">
        <v>52</v>
      </c>
      <c r="Y22" s="107">
        <v>1.1020353559483995</v>
      </c>
      <c r="Z22" s="33">
        <v>1000</v>
      </c>
      <c r="AA22" s="33">
        <v>14</v>
      </c>
      <c r="AB22" s="32" t="s">
        <v>213</v>
      </c>
      <c r="AC22" s="32"/>
      <c r="AD22" s="32" t="e">
        <f>VLOOKUP($B22,表全体!$B$8:$AD$63,29,FALSE)</f>
        <v>#N/A</v>
      </c>
    </row>
    <row r="23" spans="1:30" ht="34.5" customHeight="1">
      <c r="A23" s="31" t="s">
        <v>75</v>
      </c>
      <c r="B23" s="102" t="s">
        <v>108</v>
      </c>
      <c r="C23" s="41"/>
      <c r="D23" s="32" t="s">
        <v>235</v>
      </c>
      <c r="E23" s="34">
        <v>48</v>
      </c>
      <c r="F23" s="35">
        <v>83</v>
      </c>
      <c r="G23" s="92">
        <v>93</v>
      </c>
      <c r="H23" s="34">
        <v>28</v>
      </c>
      <c r="I23" s="109">
        <v>9.9328817323709053</v>
      </c>
      <c r="J23" s="107">
        <v>9.9328817323709053</v>
      </c>
      <c r="K23" s="34">
        <v>38</v>
      </c>
      <c r="L23" s="35">
        <v>36</v>
      </c>
      <c r="M23" s="36">
        <v>74</v>
      </c>
      <c r="N23" s="93">
        <v>49</v>
      </c>
      <c r="O23" s="35">
        <v>11</v>
      </c>
      <c r="P23" s="35">
        <v>52</v>
      </c>
      <c r="Q23" s="35">
        <v>25</v>
      </c>
      <c r="R23" s="35">
        <v>63</v>
      </c>
      <c r="S23" s="35">
        <v>61</v>
      </c>
      <c r="T23" s="35">
        <v>100</v>
      </c>
      <c r="U23" s="35">
        <v>200</v>
      </c>
      <c r="V23" s="35">
        <v>46</v>
      </c>
      <c r="W23" s="35">
        <v>32</v>
      </c>
      <c r="X23" s="35">
        <v>48</v>
      </c>
      <c r="Y23" s="107">
        <v>1.3298288238542242</v>
      </c>
      <c r="Z23" s="33">
        <v>1000</v>
      </c>
      <c r="AA23" s="33">
        <v>16</v>
      </c>
      <c r="AB23" s="32" t="s">
        <v>213</v>
      </c>
      <c r="AC23" s="32"/>
      <c r="AD23" s="32" t="e">
        <f>VLOOKUP($B23,表全体!$B$8:$AD$63,29,FALSE)</f>
        <v>#N/A</v>
      </c>
    </row>
    <row r="24" spans="1:30" ht="34.5" customHeight="1">
      <c r="A24" s="31" t="s">
        <v>82</v>
      </c>
      <c r="B24" s="102" t="s">
        <v>109</v>
      </c>
      <c r="C24" s="41"/>
      <c r="D24" s="32" t="s">
        <v>236</v>
      </c>
      <c r="E24" s="34">
        <v>19</v>
      </c>
      <c r="F24" s="35">
        <v>39</v>
      </c>
      <c r="G24" s="92">
        <v>34</v>
      </c>
      <c r="H24" s="108">
        <v>9.49578526404723</v>
      </c>
      <c r="I24" s="109">
        <v>2.5881568450837973</v>
      </c>
      <c r="J24" s="107">
        <v>2.5881568450837973</v>
      </c>
      <c r="K24" s="34">
        <v>25</v>
      </c>
      <c r="L24" s="35">
        <v>12</v>
      </c>
      <c r="M24" s="36">
        <v>37</v>
      </c>
      <c r="N24" s="93">
        <v>24</v>
      </c>
      <c r="O24" s="109">
        <v>1.1600866512705303</v>
      </c>
      <c r="P24" s="35">
        <v>30</v>
      </c>
      <c r="Q24" s="35">
        <v>10</v>
      </c>
      <c r="R24" s="35">
        <v>87</v>
      </c>
      <c r="S24" s="35">
        <v>98</v>
      </c>
      <c r="T24" s="35">
        <v>66</v>
      </c>
      <c r="U24" s="35">
        <v>110</v>
      </c>
      <c r="V24" s="35">
        <v>240</v>
      </c>
      <c r="W24" s="35">
        <v>130</v>
      </c>
      <c r="X24" s="35">
        <v>41</v>
      </c>
      <c r="Y24" s="36">
        <v>120</v>
      </c>
      <c r="Z24" s="33">
        <v>1100</v>
      </c>
      <c r="AA24" s="111">
        <v>8.5621370256130938</v>
      </c>
      <c r="AB24" s="32" t="s">
        <v>213</v>
      </c>
      <c r="AC24" s="32"/>
      <c r="AD24" s="32" t="e">
        <f>VLOOKUP($B24,表全体!$B$8:$AD$63,29,FALSE)</f>
        <v>#N/A</v>
      </c>
    </row>
    <row r="25" spans="1:30" ht="34.5" customHeight="1">
      <c r="A25" s="31" t="s">
        <v>82</v>
      </c>
      <c r="B25" s="102" t="s">
        <v>110</v>
      </c>
      <c r="C25" s="41"/>
      <c r="D25" s="32" t="s">
        <v>237</v>
      </c>
      <c r="E25" s="34">
        <v>44</v>
      </c>
      <c r="F25" s="35">
        <v>77</v>
      </c>
      <c r="G25" s="92">
        <v>86</v>
      </c>
      <c r="H25" s="34">
        <v>26</v>
      </c>
      <c r="I25" s="35">
        <v>11</v>
      </c>
      <c r="J25" s="36">
        <v>11</v>
      </c>
      <c r="K25" s="34">
        <v>39</v>
      </c>
      <c r="L25" s="35">
        <v>35</v>
      </c>
      <c r="M25" s="36">
        <v>75</v>
      </c>
      <c r="N25" s="93">
        <v>47</v>
      </c>
      <c r="O25" s="35">
        <v>11</v>
      </c>
      <c r="P25" s="35">
        <v>49</v>
      </c>
      <c r="Q25" s="35">
        <v>38</v>
      </c>
      <c r="R25" s="35">
        <v>68</v>
      </c>
      <c r="S25" s="35">
        <v>62</v>
      </c>
      <c r="T25" s="35">
        <v>91</v>
      </c>
      <c r="U25" s="35">
        <v>150</v>
      </c>
      <c r="V25" s="35">
        <v>66</v>
      </c>
      <c r="W25" s="35">
        <v>50</v>
      </c>
      <c r="X25" s="35">
        <v>45</v>
      </c>
      <c r="Y25" s="36">
        <v>16</v>
      </c>
      <c r="Z25" s="33">
        <v>990</v>
      </c>
      <c r="AA25" s="33">
        <v>14</v>
      </c>
      <c r="AB25" s="32" t="s">
        <v>213</v>
      </c>
      <c r="AC25" s="32"/>
      <c r="AD25" s="32" t="e">
        <f>VLOOKUP($B25,表全体!$B$8:$AD$63,29,FALSE)</f>
        <v>#N/A</v>
      </c>
    </row>
    <row r="26" spans="1:30" ht="34.5" customHeight="1">
      <c r="A26" s="31" t="s">
        <v>82</v>
      </c>
      <c r="B26" s="102" t="s">
        <v>111</v>
      </c>
      <c r="C26" s="41"/>
      <c r="D26" s="32" t="s">
        <v>238</v>
      </c>
      <c r="E26" s="34">
        <v>46</v>
      </c>
      <c r="F26" s="35">
        <v>79</v>
      </c>
      <c r="G26" s="92">
        <v>87</v>
      </c>
      <c r="H26" s="34">
        <v>26</v>
      </c>
      <c r="I26" s="35">
        <v>11</v>
      </c>
      <c r="J26" s="36">
        <v>37</v>
      </c>
      <c r="K26" s="34">
        <v>40</v>
      </c>
      <c r="L26" s="35">
        <v>36</v>
      </c>
      <c r="M26" s="36">
        <v>75</v>
      </c>
      <c r="N26" s="93">
        <v>48</v>
      </c>
      <c r="O26" s="35">
        <v>11</v>
      </c>
      <c r="P26" s="35">
        <v>50</v>
      </c>
      <c r="Q26" s="35">
        <v>37</v>
      </c>
      <c r="R26" s="35">
        <v>68</v>
      </c>
      <c r="S26" s="35">
        <v>62</v>
      </c>
      <c r="T26" s="35">
        <v>93</v>
      </c>
      <c r="U26" s="35">
        <v>150</v>
      </c>
      <c r="V26" s="35">
        <v>64</v>
      </c>
      <c r="W26" s="35">
        <v>50</v>
      </c>
      <c r="X26" s="35">
        <v>46</v>
      </c>
      <c r="Y26" s="36">
        <v>15</v>
      </c>
      <c r="Z26" s="33">
        <v>1000</v>
      </c>
      <c r="AA26" s="33">
        <v>13</v>
      </c>
      <c r="AB26" s="32" t="s">
        <v>213</v>
      </c>
      <c r="AC26" s="32"/>
      <c r="AD26" s="32" t="e">
        <f>VLOOKUP($B26,表全体!$B$8:$AD$63,29,FALSE)</f>
        <v>#N/A</v>
      </c>
    </row>
    <row r="27" spans="1:30" ht="34.5" customHeight="1">
      <c r="A27" s="31" t="s">
        <v>82</v>
      </c>
      <c r="B27" s="102" t="s">
        <v>112</v>
      </c>
      <c r="C27" s="41"/>
      <c r="D27" s="32" t="s">
        <v>239</v>
      </c>
      <c r="E27" s="34">
        <v>43</v>
      </c>
      <c r="F27" s="35">
        <v>76</v>
      </c>
      <c r="G27" s="92">
        <v>78</v>
      </c>
      <c r="H27" s="34">
        <v>24</v>
      </c>
      <c r="I27" s="109">
        <v>8.8430024213075047</v>
      </c>
      <c r="J27" s="36">
        <v>32</v>
      </c>
      <c r="K27" s="34">
        <v>40</v>
      </c>
      <c r="L27" s="35">
        <v>32</v>
      </c>
      <c r="M27" s="36">
        <v>71</v>
      </c>
      <c r="N27" s="93">
        <v>44</v>
      </c>
      <c r="O27" s="35">
        <v>11</v>
      </c>
      <c r="P27" s="35">
        <v>49</v>
      </c>
      <c r="Q27" s="35">
        <v>36</v>
      </c>
      <c r="R27" s="35">
        <v>63</v>
      </c>
      <c r="S27" s="35">
        <v>58</v>
      </c>
      <c r="T27" s="35">
        <v>87</v>
      </c>
      <c r="U27" s="35">
        <v>150</v>
      </c>
      <c r="V27" s="35">
        <v>61</v>
      </c>
      <c r="W27" s="35">
        <v>48</v>
      </c>
      <c r="X27" s="35">
        <v>44</v>
      </c>
      <c r="Y27" s="36">
        <v>13</v>
      </c>
      <c r="Z27" s="33">
        <v>960</v>
      </c>
      <c r="AA27" s="33">
        <v>15</v>
      </c>
      <c r="AB27" s="32" t="s">
        <v>213</v>
      </c>
      <c r="AC27" s="32"/>
      <c r="AD27" s="32" t="e">
        <f>VLOOKUP($B27,表全体!$B$8:$AD$63,29,FALSE)</f>
        <v>#N/A</v>
      </c>
    </row>
    <row r="28" spans="1:30" ht="34.5" customHeight="1">
      <c r="A28" s="31" t="s">
        <v>82</v>
      </c>
      <c r="B28" s="102" t="s">
        <v>113</v>
      </c>
      <c r="C28" s="41"/>
      <c r="D28" s="32" t="s">
        <v>240</v>
      </c>
      <c r="E28" s="34">
        <v>44</v>
      </c>
      <c r="F28" s="35">
        <v>80</v>
      </c>
      <c r="G28" s="92">
        <v>88</v>
      </c>
      <c r="H28" s="34">
        <v>27</v>
      </c>
      <c r="I28" s="35">
        <v>11</v>
      </c>
      <c r="J28" s="36">
        <v>11</v>
      </c>
      <c r="K28" s="34">
        <v>40</v>
      </c>
      <c r="L28" s="35">
        <v>35</v>
      </c>
      <c r="M28" s="36">
        <v>75</v>
      </c>
      <c r="N28" s="93">
        <v>48</v>
      </c>
      <c r="O28" s="35">
        <v>13</v>
      </c>
      <c r="P28" s="35">
        <v>47</v>
      </c>
      <c r="Q28" s="35">
        <v>45</v>
      </c>
      <c r="R28" s="35">
        <v>61</v>
      </c>
      <c r="S28" s="35">
        <v>56</v>
      </c>
      <c r="T28" s="35">
        <v>88</v>
      </c>
      <c r="U28" s="35">
        <v>150</v>
      </c>
      <c r="V28" s="35">
        <v>42</v>
      </c>
      <c r="W28" s="35">
        <v>36</v>
      </c>
      <c r="X28" s="35">
        <v>43</v>
      </c>
      <c r="Y28" s="107">
        <v>2.0247051955633393</v>
      </c>
      <c r="Z28" s="33">
        <v>930</v>
      </c>
      <c r="AA28" s="33">
        <v>14</v>
      </c>
      <c r="AB28" s="32" t="s">
        <v>213</v>
      </c>
      <c r="AC28" s="32"/>
      <c r="AD28" s="32" t="e">
        <f>VLOOKUP($B28,表全体!$B$8:$AD$63,29,FALSE)</f>
        <v>#N/A</v>
      </c>
    </row>
    <row r="29" spans="1:30" ht="34.5" customHeight="1">
      <c r="A29" s="31" t="s">
        <v>84</v>
      </c>
      <c r="B29" s="102" t="s">
        <v>114</v>
      </c>
      <c r="C29" s="41"/>
      <c r="D29" s="32" t="s">
        <v>241</v>
      </c>
      <c r="E29" s="34">
        <v>34</v>
      </c>
      <c r="F29" s="35">
        <v>58</v>
      </c>
      <c r="G29" s="92">
        <v>41</v>
      </c>
      <c r="H29" s="34">
        <v>16</v>
      </c>
      <c r="I29" s="35">
        <v>14</v>
      </c>
      <c r="J29" s="36">
        <v>29</v>
      </c>
      <c r="K29" s="34">
        <v>38</v>
      </c>
      <c r="L29" s="35">
        <v>27</v>
      </c>
      <c r="M29" s="36">
        <v>65</v>
      </c>
      <c r="N29" s="93">
        <v>36</v>
      </c>
      <c r="O29" s="109">
        <v>9.6353317010609771</v>
      </c>
      <c r="P29" s="35">
        <v>38</v>
      </c>
      <c r="Q29" s="35">
        <v>21</v>
      </c>
      <c r="R29" s="35">
        <v>44</v>
      </c>
      <c r="S29" s="35">
        <v>42</v>
      </c>
      <c r="T29" s="35">
        <v>64</v>
      </c>
      <c r="U29" s="35">
        <v>200</v>
      </c>
      <c r="V29" s="35">
        <v>43</v>
      </c>
      <c r="W29" s="35">
        <v>75</v>
      </c>
      <c r="X29" s="35">
        <v>45</v>
      </c>
      <c r="Y29" s="107">
        <v>2.3491290661070305</v>
      </c>
      <c r="Z29" s="33">
        <v>850</v>
      </c>
      <c r="AA29" s="33">
        <v>24</v>
      </c>
      <c r="AB29" s="32" t="s">
        <v>213</v>
      </c>
      <c r="AC29" s="32"/>
      <c r="AD29" s="32" t="e">
        <f>VLOOKUP($B29,表全体!$B$8:$AD$63,29,FALSE)</f>
        <v>#N/A</v>
      </c>
    </row>
    <row r="30" spans="1:30" ht="34.5" customHeight="1">
      <c r="A30" s="31" t="s">
        <v>84</v>
      </c>
      <c r="B30" s="102" t="s">
        <v>115</v>
      </c>
      <c r="C30" s="41"/>
      <c r="D30" s="32" t="s">
        <v>242</v>
      </c>
      <c r="E30" s="34">
        <v>43</v>
      </c>
      <c r="F30" s="35">
        <v>73</v>
      </c>
      <c r="G30" s="92">
        <v>78</v>
      </c>
      <c r="H30" s="34">
        <v>22</v>
      </c>
      <c r="I30" s="35">
        <v>11</v>
      </c>
      <c r="J30" s="36">
        <v>33</v>
      </c>
      <c r="K30" s="34">
        <v>38</v>
      </c>
      <c r="L30" s="35">
        <v>28</v>
      </c>
      <c r="M30" s="36">
        <v>65</v>
      </c>
      <c r="N30" s="93">
        <v>44</v>
      </c>
      <c r="O30" s="35">
        <v>11</v>
      </c>
      <c r="P30" s="35">
        <v>45</v>
      </c>
      <c r="Q30" s="35">
        <v>32</v>
      </c>
      <c r="R30" s="35">
        <v>60</v>
      </c>
      <c r="S30" s="35">
        <v>55</v>
      </c>
      <c r="T30" s="35">
        <v>85</v>
      </c>
      <c r="U30" s="35">
        <v>180</v>
      </c>
      <c r="V30" s="35">
        <v>51</v>
      </c>
      <c r="W30" s="35">
        <v>45</v>
      </c>
      <c r="X30" s="35">
        <v>44</v>
      </c>
      <c r="Y30" s="36">
        <v>10</v>
      </c>
      <c r="Z30" s="33">
        <v>960</v>
      </c>
      <c r="AA30" s="33">
        <v>14</v>
      </c>
      <c r="AB30" s="32" t="s">
        <v>213</v>
      </c>
      <c r="AC30" s="32"/>
      <c r="AD30" s="32" t="e">
        <f>VLOOKUP($B30,表全体!$B$8:$AD$63,29,FALSE)</f>
        <v>#N/A</v>
      </c>
    </row>
    <row r="31" spans="1:30" ht="34.5" customHeight="1">
      <c r="A31" s="106">
        <f>COUNTA(A6:A30)</f>
        <v>25</v>
      </c>
      <c r="B31" s="106">
        <f>COUNTIF(B6:B30,"*新*")</f>
        <v>16</v>
      </c>
      <c r="C31" s="41"/>
      <c r="D31" s="32"/>
      <c r="E31" s="34"/>
      <c r="F31" s="35"/>
      <c r="G31" s="92"/>
      <c r="H31" s="34"/>
      <c r="I31" s="35"/>
      <c r="J31" s="36"/>
      <c r="K31" s="34"/>
      <c r="L31" s="35"/>
      <c r="M31" s="36"/>
      <c r="N31" s="93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33"/>
      <c r="AA31" s="33"/>
      <c r="AB31" s="32"/>
      <c r="AC31" s="32"/>
      <c r="AD31" s="32"/>
    </row>
    <row r="32" spans="1:30" ht="34.5" customHeight="1">
      <c r="A32" s="31"/>
      <c r="B32" s="102"/>
      <c r="C32" s="41"/>
      <c r="D32" s="32"/>
      <c r="E32" s="34"/>
      <c r="F32" s="35"/>
      <c r="G32" s="92"/>
      <c r="H32" s="34"/>
      <c r="I32" s="35"/>
      <c r="J32" s="36"/>
      <c r="K32" s="34"/>
      <c r="L32" s="35"/>
      <c r="M32" s="36"/>
      <c r="N32" s="9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  <c r="Z32" s="33"/>
      <c r="AA32" s="33"/>
      <c r="AB32" s="32"/>
      <c r="AC32" s="32"/>
      <c r="AD32" s="32"/>
    </row>
    <row r="33" spans="1:30" ht="34.5" customHeight="1">
      <c r="A33" s="31"/>
      <c r="B33" s="102"/>
      <c r="C33" s="41"/>
      <c r="D33" s="32"/>
      <c r="E33" s="34"/>
      <c r="F33" s="35"/>
      <c r="G33" s="92"/>
      <c r="H33" s="34"/>
      <c r="I33" s="35"/>
      <c r="J33" s="36"/>
      <c r="K33" s="34"/>
      <c r="L33" s="35"/>
      <c r="M33" s="36"/>
      <c r="N33" s="93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6"/>
      <c r="Z33" s="33"/>
      <c r="AA33" s="33"/>
      <c r="AB33" s="32"/>
      <c r="AC33" s="32"/>
      <c r="AD33" s="32"/>
    </row>
    <row r="34" spans="1:30" ht="34.5" customHeight="1">
      <c r="A34" s="31"/>
      <c r="B34" s="102"/>
      <c r="C34" s="41"/>
      <c r="D34" s="32"/>
      <c r="E34" s="34"/>
      <c r="F34" s="35"/>
      <c r="G34" s="92"/>
      <c r="H34" s="34"/>
      <c r="I34" s="35"/>
      <c r="J34" s="36"/>
      <c r="K34" s="34"/>
      <c r="L34" s="35"/>
      <c r="M34" s="36"/>
      <c r="N34" s="93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  <c r="Z34" s="33"/>
      <c r="AA34" s="33"/>
      <c r="AB34" s="32"/>
      <c r="AC34" s="32"/>
      <c r="AD34" s="32"/>
    </row>
    <row r="35" spans="1:30" ht="34.5" customHeight="1">
      <c r="A35" s="31"/>
      <c r="B35" s="102"/>
      <c r="C35" s="41"/>
      <c r="D35" s="32"/>
      <c r="E35" s="34"/>
      <c r="F35" s="35"/>
      <c r="G35" s="92"/>
      <c r="H35" s="34"/>
      <c r="I35" s="35"/>
      <c r="J35" s="36"/>
      <c r="K35" s="34"/>
      <c r="L35" s="35"/>
      <c r="M35" s="36"/>
      <c r="N35" s="93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  <c r="Z35" s="33"/>
      <c r="AA35" s="33"/>
      <c r="AB35" s="32"/>
      <c r="AC35" s="32"/>
      <c r="AD35" s="32"/>
    </row>
    <row r="36" spans="1:30" ht="34.5" customHeight="1">
      <c r="A36" s="31"/>
      <c r="B36" s="102"/>
      <c r="C36" s="41"/>
      <c r="D36" s="32"/>
      <c r="E36" s="34"/>
      <c r="F36" s="35"/>
      <c r="G36" s="92"/>
      <c r="H36" s="34"/>
      <c r="I36" s="35"/>
      <c r="J36" s="36"/>
      <c r="K36" s="34"/>
      <c r="L36" s="35"/>
      <c r="M36" s="36"/>
      <c r="N36" s="93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  <c r="Z36" s="33"/>
      <c r="AA36" s="33"/>
      <c r="AB36" s="32"/>
      <c r="AC36" s="32"/>
      <c r="AD36" s="32"/>
    </row>
    <row r="37" spans="1:30" ht="34.5" customHeight="1">
      <c r="A37" s="31"/>
      <c r="B37" s="102"/>
      <c r="C37" s="41"/>
      <c r="D37" s="32"/>
      <c r="E37" s="34"/>
      <c r="F37" s="35"/>
      <c r="G37" s="92"/>
      <c r="H37" s="34"/>
      <c r="I37" s="35"/>
      <c r="J37" s="36"/>
      <c r="K37" s="34"/>
      <c r="L37" s="35"/>
      <c r="M37" s="36"/>
      <c r="N37" s="93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33"/>
      <c r="AA37" s="33"/>
      <c r="AB37" s="32"/>
      <c r="AC37" s="32"/>
      <c r="AD37" s="32"/>
    </row>
    <row r="38" spans="1:30" ht="34.5" customHeight="1">
      <c r="A38" s="31"/>
      <c r="B38" s="102"/>
      <c r="C38" s="41"/>
      <c r="D38" s="32"/>
      <c r="E38" s="34"/>
      <c r="F38" s="35"/>
      <c r="G38" s="92"/>
      <c r="H38" s="34"/>
      <c r="I38" s="35"/>
      <c r="J38" s="36"/>
      <c r="K38" s="34"/>
      <c r="L38" s="35"/>
      <c r="M38" s="36"/>
      <c r="N38" s="93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  <c r="Z38" s="33"/>
      <c r="AA38" s="33"/>
      <c r="AB38" s="32"/>
      <c r="AC38" s="32"/>
      <c r="AD38" s="32"/>
    </row>
    <row r="39" spans="1:30" ht="34.5" customHeight="1">
      <c r="A39" s="31"/>
      <c r="B39" s="102"/>
      <c r="C39" s="41"/>
      <c r="D39" s="32"/>
      <c r="E39" s="34"/>
      <c r="F39" s="35"/>
      <c r="G39" s="92"/>
      <c r="H39" s="34"/>
      <c r="I39" s="35"/>
      <c r="J39" s="36"/>
      <c r="K39" s="34"/>
      <c r="L39" s="35"/>
      <c r="M39" s="36"/>
      <c r="N39" s="93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6"/>
      <c r="Z39" s="33"/>
      <c r="AA39" s="33"/>
      <c r="AB39" s="32"/>
      <c r="AC39" s="32"/>
      <c r="AD39" s="32"/>
    </row>
    <row r="40" spans="1:30" ht="34.5" customHeight="1">
      <c r="A40" s="31"/>
      <c r="B40" s="102"/>
      <c r="C40" s="41"/>
      <c r="D40" s="32"/>
      <c r="E40" s="34"/>
      <c r="F40" s="35"/>
      <c r="G40" s="92"/>
      <c r="H40" s="34"/>
      <c r="I40" s="35"/>
      <c r="J40" s="36"/>
      <c r="K40" s="34"/>
      <c r="L40" s="35"/>
      <c r="M40" s="36"/>
      <c r="N40" s="93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6"/>
      <c r="Z40" s="33"/>
      <c r="AA40" s="33"/>
      <c r="AB40" s="32"/>
      <c r="AC40" s="32"/>
      <c r="AD40" s="32"/>
    </row>
    <row r="41" spans="1:30" ht="34.5" customHeight="1">
      <c r="A41" s="31"/>
      <c r="B41" s="102"/>
      <c r="C41" s="41"/>
      <c r="D41" s="32"/>
      <c r="E41" s="34"/>
      <c r="F41" s="35"/>
      <c r="G41" s="92"/>
      <c r="H41" s="34"/>
      <c r="I41" s="35"/>
      <c r="J41" s="36"/>
      <c r="K41" s="34"/>
      <c r="L41" s="35"/>
      <c r="M41" s="36"/>
      <c r="N41" s="9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  <c r="Z41" s="33"/>
      <c r="AA41" s="33"/>
      <c r="AB41" s="32"/>
      <c r="AC41" s="32"/>
      <c r="AD41" s="32"/>
    </row>
    <row r="42" spans="1:30" ht="34.5" customHeight="1">
      <c r="A42" s="31"/>
      <c r="B42" s="102"/>
      <c r="C42" s="41"/>
      <c r="D42" s="32"/>
      <c r="E42" s="34"/>
      <c r="F42" s="35"/>
      <c r="G42" s="92"/>
      <c r="H42" s="34"/>
      <c r="I42" s="35"/>
      <c r="J42" s="36"/>
      <c r="K42" s="34"/>
      <c r="L42" s="35"/>
      <c r="M42" s="36"/>
      <c r="N42" s="93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6"/>
      <c r="Z42" s="33"/>
      <c r="AA42" s="33"/>
      <c r="AB42" s="32"/>
      <c r="AC42" s="32"/>
      <c r="AD42" s="32"/>
    </row>
    <row r="43" spans="1:30" ht="34.5" customHeight="1">
      <c r="A43" s="31"/>
      <c r="B43" s="102"/>
      <c r="C43" s="41"/>
      <c r="D43" s="32"/>
      <c r="E43" s="34"/>
      <c r="F43" s="35"/>
      <c r="G43" s="92"/>
      <c r="H43" s="34"/>
      <c r="I43" s="35"/>
      <c r="J43" s="36"/>
      <c r="K43" s="34"/>
      <c r="L43" s="35"/>
      <c r="M43" s="36"/>
      <c r="N43" s="93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6"/>
      <c r="Z43" s="33"/>
      <c r="AA43" s="33"/>
      <c r="AB43" s="32"/>
      <c r="AC43" s="32"/>
      <c r="AD43" s="32"/>
    </row>
    <row r="44" spans="1:30" ht="34.5" customHeight="1">
      <c r="A44" s="31"/>
      <c r="B44" s="102"/>
      <c r="C44" s="41"/>
      <c r="D44" s="32"/>
      <c r="E44" s="34"/>
      <c r="F44" s="35"/>
      <c r="G44" s="92"/>
      <c r="H44" s="34"/>
      <c r="I44" s="35"/>
      <c r="J44" s="36"/>
      <c r="K44" s="34"/>
      <c r="L44" s="35"/>
      <c r="M44" s="36"/>
      <c r="N44" s="93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6"/>
      <c r="Z44" s="33"/>
      <c r="AA44" s="33"/>
      <c r="AB44" s="32"/>
      <c r="AC44" s="32"/>
      <c r="AD44" s="32"/>
    </row>
    <row r="45" spans="1:30" ht="34.5" customHeight="1">
      <c r="A45" s="31"/>
      <c r="B45" s="102"/>
      <c r="C45" s="41"/>
      <c r="D45" s="32"/>
      <c r="E45" s="34"/>
      <c r="F45" s="35"/>
      <c r="G45" s="92"/>
      <c r="H45" s="34"/>
      <c r="I45" s="35"/>
      <c r="J45" s="36"/>
      <c r="K45" s="34"/>
      <c r="L45" s="35"/>
      <c r="M45" s="36"/>
      <c r="N45" s="93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6"/>
      <c r="Z45" s="33"/>
      <c r="AA45" s="33"/>
      <c r="AB45" s="32"/>
      <c r="AC45" s="32"/>
      <c r="AD45" s="32"/>
    </row>
    <row r="46" spans="1:30" ht="34.5" customHeight="1">
      <c r="A46" s="31"/>
      <c r="B46" s="102"/>
      <c r="C46" s="41"/>
      <c r="D46" s="32"/>
      <c r="E46" s="34"/>
      <c r="F46" s="35"/>
      <c r="G46" s="92"/>
      <c r="H46" s="34"/>
      <c r="I46" s="35"/>
      <c r="J46" s="36"/>
      <c r="K46" s="34"/>
      <c r="L46" s="35"/>
      <c r="M46" s="36"/>
      <c r="N46" s="93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6"/>
      <c r="Z46" s="33"/>
      <c r="AA46" s="33"/>
      <c r="AB46" s="32"/>
      <c r="AC46" s="32"/>
      <c r="AD46" s="32"/>
    </row>
    <row r="47" spans="1:30" ht="34.5" customHeight="1">
      <c r="A47" s="31"/>
      <c r="B47" s="102"/>
      <c r="C47" s="41"/>
      <c r="D47" s="32"/>
      <c r="E47" s="34"/>
      <c r="F47" s="35"/>
      <c r="G47" s="92"/>
      <c r="H47" s="34"/>
      <c r="I47" s="35"/>
      <c r="J47" s="36"/>
      <c r="K47" s="34"/>
      <c r="L47" s="35"/>
      <c r="M47" s="36"/>
      <c r="N47" s="93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6"/>
      <c r="Z47" s="33"/>
      <c r="AA47" s="33"/>
      <c r="AB47" s="32"/>
      <c r="AC47" s="32"/>
      <c r="AD47" s="32"/>
    </row>
    <row r="48" spans="1:30" ht="34.5" customHeight="1">
      <c r="A48" s="31"/>
      <c r="B48" s="102"/>
      <c r="C48" s="41"/>
      <c r="D48" s="32"/>
      <c r="E48" s="34"/>
      <c r="F48" s="35"/>
      <c r="G48" s="92"/>
      <c r="H48" s="34"/>
      <c r="I48" s="35"/>
      <c r="J48" s="36"/>
      <c r="K48" s="34"/>
      <c r="L48" s="35"/>
      <c r="M48" s="36"/>
      <c r="N48" s="93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6"/>
      <c r="Z48" s="33"/>
      <c r="AA48" s="33"/>
      <c r="AB48" s="32"/>
      <c r="AC48" s="32"/>
      <c r="AD48" s="32"/>
    </row>
    <row r="49" spans="1:30" ht="34.5" customHeight="1">
      <c r="A49" s="31"/>
      <c r="B49" s="102"/>
      <c r="C49" s="41"/>
      <c r="D49" s="32"/>
      <c r="E49" s="34"/>
      <c r="F49" s="35"/>
      <c r="G49" s="92"/>
      <c r="H49" s="34"/>
      <c r="I49" s="35"/>
      <c r="J49" s="36"/>
      <c r="K49" s="34"/>
      <c r="L49" s="35"/>
      <c r="M49" s="36"/>
      <c r="N49" s="93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6"/>
      <c r="Z49" s="33"/>
      <c r="AA49" s="33"/>
      <c r="AB49" s="32"/>
      <c r="AC49" s="32"/>
      <c r="AD49" s="32"/>
    </row>
    <row r="50" spans="1:30" ht="34.5" customHeight="1">
      <c r="A50" s="31"/>
      <c r="B50" s="102"/>
      <c r="C50" s="41"/>
      <c r="D50" s="32"/>
      <c r="E50" s="34"/>
      <c r="F50" s="35"/>
      <c r="G50" s="92"/>
      <c r="H50" s="34"/>
      <c r="I50" s="35"/>
      <c r="J50" s="36"/>
      <c r="K50" s="34"/>
      <c r="L50" s="35"/>
      <c r="M50" s="36"/>
      <c r="N50" s="93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6"/>
      <c r="Z50" s="33"/>
      <c r="AA50" s="33"/>
      <c r="AB50" s="32"/>
      <c r="AC50" s="32"/>
      <c r="AD50" s="32"/>
    </row>
    <row r="51" spans="1:30" ht="34.5" customHeight="1">
      <c r="A51" s="31"/>
      <c r="B51" s="102"/>
      <c r="C51" s="41"/>
      <c r="D51" s="32"/>
      <c r="E51" s="34"/>
      <c r="F51" s="35"/>
      <c r="G51" s="92"/>
      <c r="H51" s="34"/>
      <c r="I51" s="35"/>
      <c r="J51" s="36"/>
      <c r="K51" s="34"/>
      <c r="L51" s="35"/>
      <c r="M51" s="36"/>
      <c r="N51" s="93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6"/>
      <c r="Z51" s="33"/>
      <c r="AA51" s="33"/>
      <c r="AB51" s="32"/>
      <c r="AC51" s="32"/>
      <c r="AD51" s="32"/>
    </row>
  </sheetData>
  <mergeCells count="3">
    <mergeCell ref="AB3:AB5"/>
    <mergeCell ref="AC3:AC5"/>
    <mergeCell ref="AD3:AD5"/>
  </mergeCells>
  <phoneticPr fontId="4"/>
  <conditionalFormatting sqref="B6:B7">
    <cfRule type="duplicateValues" dxfId="3" priority="3"/>
  </conditionalFormatting>
  <conditionalFormatting sqref="A6:AD51">
    <cfRule type="expression" dxfId="2" priority="2">
      <formula>MOD(ROW(),2)</formula>
    </cfRule>
  </conditionalFormatting>
  <conditionalFormatting sqref="A6">
    <cfRule type="duplicateValues" dxfId="1" priority="1"/>
  </conditionalFormatting>
  <conditionalFormatting sqref="B8:B51">
    <cfRule type="duplicateValues" dxfId="0" priority="149"/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2.調整用(1)念のため</vt:lpstr>
      <vt:lpstr>表全体</vt:lpstr>
      <vt:lpstr>分科会資料(VLOOK)</vt:lpstr>
      <vt:lpstr>分科会資料(数値)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）アミノ酸成分表編 第4表</dc:title>
  <dc:creator>文部科学省</dc:creator>
  <cp:lastPrinted>2023-02-01T09:40:11Z</cp:lastPrinted>
  <dcterms:created xsi:type="dcterms:W3CDTF">2020-12-21T10:25:44Z</dcterms:created>
  <dcterms:modified xsi:type="dcterms:W3CDTF">2023-02-27T02:03:36Z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2022-09-30T08:11:45Z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7e1b66b4-1c31-4b2d-b95a-9c3eba7e7eb1</vt:lpwstr>
  </property>
  <property fmtid="{D5CDD505-2E9C-101B-9397-08002B2CF9AE}" pid="8" name="MSIP_Label_d899a617-f30e-4fb8-b81c-fb6d0b94ac5b_ContentBits">
    <vt:lpwstr>0</vt:lpwstr>
  </property>
</Properties>
</file>