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2AF6832-2248-4417-A324-A7B57E099474}" xr6:coauthVersionLast="47" xr6:coauthVersionMax="47" xr10:uidLastSave="{00000000-0000-0000-0000-000000000000}"/>
  <bookViews>
    <workbookView xWindow="29370" yWindow="570" windowWidth="18960" windowHeight="14325" xr2:uid="{35004B16-255F-4F69-AB2A-8D7C7AF3A07C}"/>
  </bookViews>
  <sheets>
    <sheet name="総括表B-1" sheetId="1" r:id="rId1"/>
  </sheets>
  <definedNames>
    <definedName name="_xlnm._FilterDatabase" localSheetId="0" hidden="1">'総括表B-1'!$A$1:$Y$26</definedName>
    <definedName name="_xlnm.Print_Area" localSheetId="0">'総括表B-1'!$A$1:$X$37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5" i="1" l="1"/>
  <c r="P26" i="1"/>
  <c r="W26" i="1"/>
  <c r="U26" i="1"/>
  <c r="T26" i="1"/>
  <c r="S26" i="1"/>
  <c r="Q26" i="1"/>
  <c r="W25" i="1"/>
  <c r="U25" i="1"/>
  <c r="T25" i="1"/>
  <c r="S25" i="1"/>
  <c r="Q25" i="1"/>
  <c r="P25" i="1"/>
  <c r="M25" i="1"/>
  <c r="L25" i="1"/>
  <c r="I25" i="1"/>
  <c r="H25" i="1"/>
  <c r="G25" i="1"/>
  <c r="F23" i="1"/>
  <c r="E23" i="1"/>
  <c r="N23" i="1" s="1"/>
  <c r="O23" i="1" s="1"/>
  <c r="D23" i="1"/>
  <c r="D25" i="1" s="1"/>
  <c r="F21" i="1"/>
  <c r="E21" i="1" s="1"/>
  <c r="N21" i="1" s="1"/>
  <c r="O21" i="1" s="1"/>
  <c r="D21" i="1"/>
  <c r="K19" i="1"/>
  <c r="K25" i="1" s="1"/>
  <c r="F17" i="1"/>
  <c r="E17" i="1"/>
  <c r="C17" i="1"/>
  <c r="N17" i="1" s="1"/>
  <c r="O17" i="1" s="1"/>
  <c r="F15" i="1"/>
  <c r="E15" i="1"/>
  <c r="C15" i="1"/>
  <c r="N15" i="1" s="1"/>
  <c r="O15" i="1" s="1"/>
  <c r="V26" i="1"/>
  <c r="R26" i="1"/>
  <c r="R25" i="1"/>
  <c r="F13" i="1"/>
  <c r="E13" i="1"/>
  <c r="C13" i="1"/>
  <c r="N13" i="1" s="1"/>
  <c r="O13" i="1" s="1"/>
  <c r="N11" i="1"/>
  <c r="N9" i="1"/>
  <c r="F25" i="1" l="1"/>
  <c r="C25" i="1"/>
  <c r="F19" i="1"/>
  <c r="E19" i="1" s="1"/>
  <c r="N19" i="1" s="1"/>
  <c r="O19" i="1" s="1"/>
  <c r="O25" i="1" s="1"/>
  <c r="E25" i="1" l="1"/>
  <c r="N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7" authorId="0" shapeId="0" xr:uid="{F97C4B03-99C8-4389-8440-1C4FF7578981}">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<sst xmlns="http://schemas.openxmlformats.org/spreadsheetml/2006/main" count="118" uniqueCount="65">
  <si>
    <t>【総括表】令和４年度地方公共団体等保有基金執行状況表（文部科学省）----- Ｂ‐１表</t>
    <rPh sb="5" eb="7">
      <t>レイワ</t>
    </rPh>
    <rPh sb="8" eb="10">
      <t>ネンド</t>
    </rPh>
    <rPh sb="9" eb="10">
      <t>ド</t>
    </rPh>
    <rPh sb="10" eb="12">
      <t>ヘイネンド</t>
    </rPh>
    <rPh sb="27" eb="29">
      <t>モンブ</t>
    </rPh>
    <rPh sb="29" eb="31">
      <t>カガク</t>
    </rPh>
    <rPh sb="31" eb="32">
      <t>ショウ</t>
    </rPh>
    <phoneticPr fontId="2"/>
  </si>
  <si>
    <t>（単位：百万円）</t>
    <rPh sb="1" eb="3">
      <t>タンイ</t>
    </rPh>
    <rPh sb="4" eb="7">
      <t>ヒャクマンエン</t>
    </rPh>
    <phoneticPr fontId="2"/>
  </si>
  <si>
    <t>番
号</t>
    <rPh sb="0" eb="1">
      <t>バン</t>
    </rPh>
    <rPh sb="2" eb="3">
      <t>ゴウ</t>
    </rPh>
    <phoneticPr fontId="2"/>
  </si>
  <si>
    <t>基金の名称
(基金の造成原資の名称)</t>
    <rPh sb="0" eb="2">
      <t>キキン</t>
    </rPh>
    <rPh sb="3" eb="5">
      <t>メイショウ</t>
    </rPh>
    <rPh sb="7" eb="9">
      <t>キキン</t>
    </rPh>
    <rPh sb="10" eb="12">
      <t>ゾウセイ</t>
    </rPh>
    <rPh sb="12" eb="14">
      <t>ゲンシ</t>
    </rPh>
    <rPh sb="15" eb="17">
      <t>メイショウ</t>
    </rPh>
    <phoneticPr fontId="2"/>
  </si>
  <si>
    <t>令和２年度末
基金残高（ａ）</t>
    <rPh sb="0" eb="2">
      <t>レイワ</t>
    </rPh>
    <rPh sb="3" eb="6">
      <t>ネンドマツ</t>
    </rPh>
    <rPh sb="4" eb="5">
      <t>ド</t>
    </rPh>
    <rPh sb="5" eb="6">
      <t>マツ</t>
    </rPh>
    <rPh sb="7" eb="9">
      <t>キキン</t>
    </rPh>
    <rPh sb="9" eb="11">
      <t>ザンダカ</t>
    </rPh>
    <phoneticPr fontId="2"/>
  </si>
  <si>
    <t>令　和　３　年　度　収　入　支　出</t>
    <rPh sb="0" eb="1">
      <t>レイ</t>
    </rPh>
    <rPh sb="2" eb="3">
      <t>ワ</t>
    </rPh>
    <rPh sb="6" eb="7">
      <t>トシ</t>
    </rPh>
    <rPh sb="8" eb="9">
      <t>ド</t>
    </rPh>
    <rPh sb="10" eb="11">
      <t>オサム</t>
    </rPh>
    <rPh sb="12" eb="13">
      <t>イ</t>
    </rPh>
    <rPh sb="14" eb="15">
      <t>シ</t>
    </rPh>
    <rPh sb="16" eb="17">
      <t>デ</t>
    </rPh>
    <phoneticPr fontId="2"/>
  </si>
  <si>
    <t>令和３年度
国庫返納額
（ｄ）</t>
    <rPh sb="0" eb="2">
      <t>レイワ</t>
    </rPh>
    <rPh sb="3" eb="5">
      <t>ネンド</t>
    </rPh>
    <rPh sb="8" eb="10">
      <t>ヘンノウ</t>
    </rPh>
    <phoneticPr fontId="2"/>
  </si>
  <si>
    <t>令和３年度末基金残高
(ｅ=ａ+ｂ-ｃ-ｄ)</t>
    <rPh sb="0" eb="2">
      <t>レイワ</t>
    </rPh>
    <rPh sb="3" eb="5">
      <t>ネンド</t>
    </rPh>
    <rPh sb="5" eb="6">
      <t>マツ</t>
    </rPh>
    <rPh sb="6" eb="8">
      <t>キキン</t>
    </rPh>
    <rPh sb="8" eb="10">
      <t>ザンダカ</t>
    </rPh>
    <phoneticPr fontId="2"/>
  </si>
  <si>
    <t>令和３年度　事業実施決定等</t>
    <rPh sb="0" eb="2">
      <t>レイワ</t>
    </rPh>
    <rPh sb="3" eb="5">
      <t>ネンド</t>
    </rPh>
    <rPh sb="6" eb="8">
      <t>ジギョウ</t>
    </rPh>
    <rPh sb="8" eb="10">
      <t>ジッシ</t>
    </rPh>
    <rPh sb="10" eb="12">
      <t>ケッテイ</t>
    </rPh>
    <rPh sb="12" eb="13">
      <t>トウ</t>
    </rPh>
    <phoneticPr fontId="2"/>
  </si>
  <si>
    <t>令和３年度末　貸付残高等</t>
    <rPh sb="0" eb="2">
      <t>レイワ</t>
    </rPh>
    <rPh sb="3" eb="5">
      <t>ネンド</t>
    </rPh>
    <rPh sb="5" eb="6">
      <t>マツ</t>
    </rPh>
    <rPh sb="7" eb="9">
      <t>カシツ</t>
    </rPh>
    <rPh sb="9" eb="11">
      <t>ザンダカ</t>
    </rPh>
    <rPh sb="11" eb="12">
      <t>トウ</t>
    </rPh>
    <phoneticPr fontId="2"/>
  </si>
  <si>
    <t>基金方式の必要性</t>
    <rPh sb="0" eb="2">
      <t>キキン</t>
    </rPh>
    <rPh sb="2" eb="4">
      <t>ホウシキ</t>
    </rPh>
    <rPh sb="5" eb="8">
      <t>ヒツヨウセイ</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</si>
  <si>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</si>
  <si>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</si>
  <si>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</si>
  <si>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</si>
  <si>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</si>
  <si>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</si>
  <si>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</si>
  <si>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</si>
  <si>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</si>
  <si>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</si>
  <si>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</si>
  <si>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</si>
  <si>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</si>
  <si>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</si>
  <si>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</si>
  <si>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</si>
  <si>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</si>
  <si>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予備費等</t>
    <rPh sb="0" eb="3">
      <t>ヨビヒ</t>
    </rPh>
    <rPh sb="3" eb="4">
      <t>トウ</t>
    </rPh>
    <phoneticPr fontId="2"/>
  </si>
  <si>
    <t>会計区分（※）</t>
    <rPh sb="0" eb="2">
      <t>カイケイ</t>
    </rPh>
    <rPh sb="2" eb="4">
      <t>クブン</t>
    </rPh>
    <phoneticPr fontId="2"/>
  </si>
  <si>
    <t>金額</t>
    <rPh sb="0" eb="2">
      <t>キンガク</t>
    </rPh>
    <phoneticPr fontId="2"/>
  </si>
  <si>
    <t>安心こども基金
（子育て支援対策臨時特例交付金）</t>
  </si>
  <si>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phoneticPr fontId="2"/>
  </si>
  <si>
    <t>福島県原子力災害等復興基金（放射線医学研究開発拠点整備費等補助金）</t>
    <phoneticPr fontId="2"/>
  </si>
  <si>
    <t>-</t>
    <phoneticPr fontId="2"/>
  </si>
  <si>
    <t>⑤その他
　東日本大震災による原子力災害からの復旧・復興を図るため、福島県が主体となって中長期的に放射線医学・最先端診断に係る研究開発拠点の整備事業等を行う必要があるため</t>
    <rPh sb="3" eb="4">
      <t>ホカ</t>
    </rPh>
    <rPh sb="6" eb="7">
      <t>ヒガシ</t>
    </rPh>
    <rPh sb="7" eb="9">
      <t>ニホン</t>
    </rPh>
    <rPh sb="9" eb="10">
      <t>ダイ</t>
    </rPh>
    <rPh sb="10" eb="12">
      <t>シンサイ</t>
    </rPh>
    <rPh sb="15" eb="18">
      <t>ゲンシリョク</t>
    </rPh>
    <rPh sb="18" eb="20">
      <t>サイガイ</t>
    </rPh>
    <rPh sb="23" eb="25">
      <t>フッキュウ</t>
    </rPh>
    <rPh sb="26" eb="28">
      <t>フッコウ</t>
    </rPh>
    <rPh sb="29" eb="30">
      <t>ハカ</t>
    </rPh>
    <rPh sb="34" eb="36">
      <t>フクシマ</t>
    </rPh>
    <rPh sb="36" eb="37">
      <t>ケン</t>
    </rPh>
    <rPh sb="38" eb="40">
      <t>シュタイ</t>
    </rPh>
    <rPh sb="44" eb="47">
      <t>チュウチョウキ</t>
    </rPh>
    <rPh sb="47" eb="48">
      <t>テキ</t>
    </rPh>
    <rPh sb="49" eb="52">
      <t>ホウシャセン</t>
    </rPh>
    <rPh sb="52" eb="54">
      <t>イガク</t>
    </rPh>
    <rPh sb="55" eb="58">
      <t>サイセンタン</t>
    </rPh>
    <rPh sb="58" eb="60">
      <t>シンダン</t>
    </rPh>
    <rPh sb="61" eb="62">
      <t>カカ</t>
    </rPh>
    <rPh sb="63" eb="65">
      <t>ケンキュウ</t>
    </rPh>
    <rPh sb="65" eb="67">
      <t>カイハツ</t>
    </rPh>
    <rPh sb="67" eb="69">
      <t>キョテン</t>
    </rPh>
    <rPh sb="70" eb="72">
      <t>セイビ</t>
    </rPh>
    <rPh sb="72" eb="74">
      <t>ジギョウ</t>
    </rPh>
    <rPh sb="74" eb="75">
      <t>トウ</t>
    </rPh>
    <rPh sb="76" eb="77">
      <t>オコナ</t>
    </rPh>
    <rPh sb="78" eb="80">
      <t>ヒツヨウ</t>
    </rPh>
    <phoneticPr fontId="2"/>
  </si>
  <si>
    <t>電源立地地域対策交付金基金
（電源立地地域対策交付金）</t>
  </si>
  <si>
    <t>⑦</t>
    <phoneticPr fontId="2"/>
  </si>
  <si>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地方公共団体において、施設整備事業や維持運営事業、企業の立地促進のための補助事業など複数年度にわたる事業を実施するため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09" eb="111">
      <t>キギョウ</t>
    </rPh>
    <rPh sb="112" eb="114">
      <t>リッチ</t>
    </rPh>
    <rPh sb="114" eb="116">
      <t>ソクシン</t>
    </rPh>
    <rPh sb="120" eb="122">
      <t>ホジョ</t>
    </rPh>
    <rPh sb="122" eb="124">
      <t>ジギョウ</t>
    </rPh>
    <rPh sb="126" eb="128">
      <t>フクスウ</t>
    </rPh>
    <rPh sb="128" eb="130">
      <t>ネンド</t>
    </rPh>
    <rPh sb="134" eb="136">
      <t>ジギョウ</t>
    </rPh>
    <rPh sb="137" eb="139">
      <t>ジッシ</t>
    </rPh>
    <phoneticPr fontId="2"/>
  </si>
  <si>
    <t>高速増殖炉サイクル技術研究開発推進交付金基金
（高速増殖炉サイクル技術研究開発推進交付金）</t>
  </si>
  <si>
    <t>⑤その他
　地方公共団体において、施設整備事業や維持運営事業などの複数年度にわたる事業を実施するため</t>
  </si>
  <si>
    <t>リサイクル研究開発促進交付金基金
（リサイクル研究開発促進交付金）</t>
  </si>
  <si>
    <t>⑤その他
　地方公共団体において、維持運営事業などの複数年度にわたる事業を実施するため</t>
  </si>
  <si>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2"/>
  </si>
  <si>
    <r>
      <t xml:space="preserve">⑤その他
</t>
    </r>
    <r>
      <rPr>
        <sz val="8"/>
        <rFont val="ＭＳ ゴシック"/>
        <family val="3"/>
        <charset val="128"/>
      </rPr>
      <t>複数年にわたり実施する大会準備について、その執行状況に応じた機動的・弾力的な支出を行うことで、大会の円滑な準備に万全を期すため。</t>
    </r>
    <rPh sb="3" eb="4">
      <t>ホカ</t>
    </rPh>
    <rPh sb="5" eb="7">
      <t>フクスウ</t>
    </rPh>
    <rPh sb="7" eb="8">
      <t>ネン</t>
    </rPh>
    <rPh sb="12" eb="14">
      <t>ジッシ</t>
    </rPh>
    <rPh sb="16" eb="18">
      <t>タイカイ</t>
    </rPh>
    <rPh sb="18" eb="20">
      <t>ジュンビ</t>
    </rPh>
    <rPh sb="27" eb="29">
      <t>シッコウ</t>
    </rPh>
    <rPh sb="29" eb="31">
      <t>ジョウキョウ</t>
    </rPh>
    <rPh sb="32" eb="33">
      <t>オウ</t>
    </rPh>
    <rPh sb="35" eb="38">
      <t>キドウテキ</t>
    </rPh>
    <rPh sb="39" eb="42">
      <t>ダンリョクテキ</t>
    </rPh>
    <rPh sb="43" eb="45">
      <t>シシュツ</t>
    </rPh>
    <rPh sb="46" eb="47">
      <t>オコナ</t>
    </rPh>
    <rPh sb="52" eb="54">
      <t>タイカイ</t>
    </rPh>
    <rPh sb="55" eb="57">
      <t>エンカツ</t>
    </rPh>
    <rPh sb="58" eb="60">
      <t>ジュンビ</t>
    </rPh>
    <rPh sb="61" eb="63">
      <t>バンゼン</t>
    </rPh>
    <rPh sb="64" eb="65">
      <t>キ</t>
    </rPh>
    <phoneticPr fontId="2"/>
  </si>
  <si>
    <t>新型コロナウイルス感染症対策基金
（東京オリンピック・パラリンピック競技大会新型コロナウイルス感染症対策交付金）</t>
  </si>
  <si>
    <r>
      <t xml:space="preserve">⑤その他
</t>
    </r>
    <r>
      <rPr>
        <sz val="8"/>
        <rFont val="ＭＳ ゴシック"/>
        <family val="3"/>
        <charset val="128"/>
      </rPr>
      <t>複数年にわたり実施する大会の感染症対策について、その執行状況に応じた機動的・弾力的な支出を行うことで、大会を安全・安心に開催するため。</t>
    </r>
    <rPh sb="3" eb="4">
      <t>ホカ</t>
    </rPh>
    <rPh sb="5" eb="7">
      <t>フクスウ</t>
    </rPh>
    <rPh sb="7" eb="8">
      <t>ネン</t>
    </rPh>
    <rPh sb="12" eb="14">
      <t>ジッシ</t>
    </rPh>
    <rPh sb="16" eb="18">
      <t>タイカイ</t>
    </rPh>
    <rPh sb="19" eb="22">
      <t>カンセンショウ</t>
    </rPh>
    <rPh sb="22" eb="24">
      <t>タイサク</t>
    </rPh>
    <rPh sb="31" eb="33">
      <t>シッコウ</t>
    </rPh>
    <rPh sb="33" eb="35">
      <t>ジョウキョウ</t>
    </rPh>
    <rPh sb="36" eb="37">
      <t>オウ</t>
    </rPh>
    <rPh sb="39" eb="42">
      <t>キドウテキ</t>
    </rPh>
    <rPh sb="43" eb="46">
      <t>ダンリョクテキ</t>
    </rPh>
    <rPh sb="47" eb="49">
      <t>シシュツ</t>
    </rPh>
    <rPh sb="50" eb="51">
      <t>オコナ</t>
    </rPh>
    <rPh sb="56" eb="58">
      <t>タイカイ</t>
    </rPh>
    <rPh sb="59" eb="61">
      <t>アンゼン</t>
    </rPh>
    <rPh sb="62" eb="64">
      <t>アンシン</t>
    </rPh>
    <rPh sb="65" eb="67">
      <t>カイサイ</t>
    </rPh>
    <phoneticPr fontId="2"/>
  </si>
  <si>
    <t>ホストタウン等新型コロナウイルス感染症対策基金
（ホストタウン等新型コロナウイルス感染症対策交付金）</t>
  </si>
  <si>
    <r>
      <t xml:space="preserve">⑤その他
</t>
    </r>
    <r>
      <rPr>
        <sz val="8"/>
        <rFont val="ＭＳ ゴシック"/>
        <family val="3"/>
        <charset val="128"/>
      </rPr>
      <t>複数年にわたり実施するホストタウン等の感染症対策について、その執行状況に応じた機動的・弾力的な支出を行うことで、大会の安全・安心な運営を確保するため。</t>
    </r>
    <rPh sb="3" eb="4">
      <t>ホカ</t>
    </rPh>
    <rPh sb="5" eb="7">
      <t>フクスウ</t>
    </rPh>
    <rPh sb="7" eb="8">
      <t>ネン</t>
    </rPh>
    <rPh sb="12" eb="14">
      <t>ジッシ</t>
    </rPh>
    <rPh sb="22" eb="23">
      <t>トウ</t>
    </rPh>
    <rPh sb="24" eb="27">
      <t>カンセンショウ</t>
    </rPh>
    <rPh sb="27" eb="29">
      <t>タイサク</t>
    </rPh>
    <rPh sb="36" eb="38">
      <t>シッコウ</t>
    </rPh>
    <rPh sb="38" eb="40">
      <t>ジョウキョウ</t>
    </rPh>
    <rPh sb="41" eb="42">
      <t>オウ</t>
    </rPh>
    <rPh sb="44" eb="47">
      <t>キドウテキ</t>
    </rPh>
    <rPh sb="48" eb="51">
      <t>ダンリョクテキ</t>
    </rPh>
    <rPh sb="52" eb="54">
      <t>シシュツ</t>
    </rPh>
    <rPh sb="55" eb="56">
      <t>オコナ</t>
    </rPh>
    <rPh sb="61" eb="63">
      <t>タイカイ</t>
    </rPh>
    <rPh sb="64" eb="66">
      <t>アンゼン</t>
    </rPh>
    <rPh sb="67" eb="69">
      <t>アンシン</t>
    </rPh>
    <rPh sb="70" eb="72">
      <t>ウンエイ</t>
    </rPh>
    <rPh sb="73" eb="75">
      <t>カクホ</t>
    </rPh>
    <phoneticPr fontId="2"/>
  </si>
  <si>
    <t>合　　　計</t>
    <rPh sb="0" eb="1">
      <t>ア</t>
    </rPh>
    <rPh sb="4" eb="5">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</si>
  <si>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</si>
  <si>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</si>
  <si>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</si>
  <si>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2"/>
  </si>
  <si>
    <t>⑫特許特別会計</t>
    <rPh sb="1" eb="3">
      <t>トッキョ</t>
    </rPh>
    <rPh sb="3" eb="5">
      <t>トクベツ</t>
    </rPh>
    <rPh sb="5" eb="7">
      <t>カイケイ</t>
    </rPh>
    <phoneticPr fontId="2"/>
  </si>
  <si>
    <t>③地震再保険特別会計</t>
    <rPh sb="1" eb="3">
      <t>ジシン</t>
    </rPh>
    <rPh sb="3" eb="6">
      <t>サイホケン</t>
    </rPh>
    <rPh sb="6" eb="8">
      <t>トクベツ</t>
    </rPh>
    <rPh sb="8" eb="10">
      <t>カイケイ</t>
    </rPh>
    <phoneticPr fontId="2"/>
  </si>
  <si>
    <t>⑬自動車安全特別会計</t>
    <rPh sb="1" eb="4">
      <t>ジドウシャ</t>
    </rPh>
    <rPh sb="4" eb="6">
      <t>アンゼン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</si>
  <si>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</si>
  <si>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⑭東日本大震災復興特別会計</t>
    <rPh sb="1" eb="2">
      <t>ヒガシ</t>
    </rPh>
    <rPh sb="2" eb="4">
      <t>ニホン</t>
    </rPh>
    <rPh sb="4" eb="7">
      <t>ダイシンサイ</t>
    </rPh>
    <rPh sb="7" eb="9">
      <t>フッコウ</t>
    </rPh>
    <rPh sb="9" eb="11">
      <t>トクベツ</t>
    </rPh>
    <rPh sb="11" eb="13">
      <t>カイケイ</t>
    </rPh>
    <phoneticPr fontId="2"/>
  </si>
  <si>
    <t>⑤外国為替資金特別会計</t>
    <rPh sb="1" eb="3">
      <t>ガイコク</t>
    </rPh>
    <rPh sb="3" eb="5">
      <t>カワセ</t>
    </rPh>
    <rPh sb="5" eb="7">
      <t>シキン</t>
    </rPh>
    <rPh sb="7" eb="9">
      <t>トクベツ</t>
    </rPh>
    <rPh sb="9" eb="11">
      <t>カイケイ</t>
    </rPh>
    <phoneticPr fontId="2"/>
  </si>
  <si>
    <t>⑥財政投融資特別会計</t>
    <rPh sb="1" eb="3">
      <t>ザイセイ</t>
    </rPh>
    <rPh sb="3" eb="6">
      <t>トウユウシ</t>
    </rPh>
    <rPh sb="6" eb="8">
      <t>トクベツ</t>
    </rPh>
    <rPh sb="8" eb="10">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</si>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</sst>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3" formatCode="_ * #,##0.00_ ;_ * \-#,##0.00_ ;_ * &quot;-&quot;??_ ;_ @_ "/>
    <numFmt numFmtId="176" formatCode="000"/>
    <numFmt numFmtId="177" formatCode="\(#,##0\);\(* \-#,##0\);\(* \ &quot;-&quot;\ \);@\ "/>
    <numFmt numFmtId="178" formatCode="* #,##0;* \-#,##0;* &quot;-&quot;_ ;@\ "/>
  </numFmts>
  <fonts count="26"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sz val="12"/>
      <color theme="1"/>
      <name val="游ゴシック"/>
      <family val="2"/>
      <charset val="128"/>
      <scheme val="minor"/>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8"/>
      <color theme="1"/>
      <name val="游ゴシック"/>
      <family val="3"/>
      <charset val="128"/>
      <scheme val="minor"/>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6"/>
      <color theme="1"/>
      <name val="游ゴシック"/>
      <family val="3"/>
      <charset val="128"/>
      <scheme val="minor"/>
    </font>
    <font>
      <sz val="9"/>
      <color rgb="FFFF0000"/>
      <name val="ＭＳ ゴシック"/>
      <family val="3"/>
      <charset val="128"/>
    </font>
    <font>
      <sz val="8"/>
      <color theme="1"/>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
      <sz val="11"/>
      <name val="游ゴシック"/>
      <family val="2"/>
      <charset val="128"/>
      <scheme val="minor"/>
    </font>
    <font>
      <sz val="4"/>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3">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indexed="64"/>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style="thin">
        <color indexed="64"/>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diagonalUp="1">
      <left style="thin">
        <color auto="1"/>
      </left>
      <right style="thin">
        <color auto="1"/>
      </right>
      <top style="medium">
        <color auto="1"/>
      </top>
      <bottom/>
      <diagonal style="thin">
        <color auto="1"/>
      </diagonal>
    </border>
    <border>
      <left/>
      <right style="thin">
        <color auto="1"/>
      </right>
      <top style="medium">
        <color auto="1"/>
      </top>
      <bottom/>
      <diagonal/>
    </border>
    <border diagonalUp="1">
      <left style="thin">
        <color auto="1"/>
      </left>
      <right style="thin">
        <color auto="1"/>
      </right>
      <top/>
      <bottom style="medium">
        <color auto="1"/>
      </bottom>
      <diagonal style="thin">
        <color auto="1"/>
      </diagonal>
    </border>
    <border>
      <left style="medium">
        <color auto="1"/>
      </left>
      <right/>
      <top style="dotted">
        <color auto="1"/>
      </top>
      <bottom style="medium">
        <color auto="1"/>
      </bottom>
      <diagonal/>
    </border>
    <border>
      <left/>
      <right style="thin">
        <color auto="1"/>
      </right>
      <top/>
      <bottom style="medium">
        <color auto="1"/>
      </bottom>
      <diagonal/>
    </border>
  </borders>
  <cellStyleXfs count="1">
    <xf numFmtId="0" fontId="0" fillId="0" borderId="0">
      <alignment vertical="center"/>
    </xf>
  </cellStyleXfs>
  <cellXfs count="1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right"/>
    </xf>
    <xf numFmtId="0" fontId="8" fillId="2" borderId="4" xfId="0" applyFont="1" applyFill="1" applyBorder="1" applyAlignment="1">
      <alignment horizontal="center" vertical="center"/>
    </xf>
    <xf numFmtId="0" fontId="9" fillId="0" borderId="0" xfId="0" applyFont="1">
      <alignment vertical="center"/>
    </xf>
    <xf numFmtId="0" fontId="6" fillId="0" borderId="0" xfId="0" applyFont="1">
      <alignment vertical="center"/>
    </xf>
    <xf numFmtId="0" fontId="10" fillId="2" borderId="11"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18" xfId="0" applyFont="1" applyFill="1" applyBorder="1" applyAlignment="1">
      <alignment horizontal="left" vertical="center" wrapText="1"/>
    </xf>
    <xf numFmtId="0" fontId="6" fillId="2" borderId="11" xfId="0" applyFont="1" applyFill="1" applyBorder="1" applyAlignment="1">
      <alignment horizontal="left" vertical="center"/>
    </xf>
    <xf numFmtId="0" fontId="0" fillId="2" borderId="19" xfId="0" applyFill="1" applyBorder="1">
      <alignment vertical="center"/>
    </xf>
    <xf numFmtId="0" fontId="13" fillId="2" borderId="12"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5" fillId="2" borderId="20" xfId="0" applyFont="1" applyFill="1" applyBorder="1" applyAlignment="1">
      <alignment horizontal="center" vertical="center" wrapText="1"/>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6" fillId="2" borderId="7" xfId="0" applyFont="1" applyFill="1" applyBorder="1" applyAlignment="1">
      <alignment horizontal="center" vertical="center"/>
    </xf>
    <xf numFmtId="0" fontId="6" fillId="2" borderId="37" xfId="0" applyFont="1" applyFill="1" applyBorder="1" applyAlignment="1">
      <alignment horizontal="center" vertical="center"/>
    </xf>
    <xf numFmtId="0" fontId="15" fillId="2"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3" xfId="0" applyFont="1" applyFill="1" applyBorder="1" applyAlignment="1">
      <alignment horizontal="center" vertical="center"/>
    </xf>
    <xf numFmtId="0" fontId="18" fillId="2" borderId="7" xfId="0" applyFont="1" applyFill="1" applyBorder="1" applyAlignment="1">
      <alignment horizontal="center" vertical="center"/>
    </xf>
    <xf numFmtId="177" fontId="6" fillId="0" borderId="3"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4" xfId="0" applyNumberFormat="1" applyFont="1" applyBorder="1" applyAlignment="1">
      <alignment horizontal="right" vertical="center"/>
    </xf>
    <xf numFmtId="0" fontId="16" fillId="2" borderId="0" xfId="0" applyFont="1" applyFill="1" applyAlignment="1">
      <alignment horizontal="center" vertical="center"/>
    </xf>
    <xf numFmtId="41" fontId="6" fillId="0" borderId="41" xfId="0" applyNumberFormat="1" applyFont="1" applyBorder="1" applyAlignment="1">
      <alignment horizontal="right" vertical="center"/>
    </xf>
    <xf numFmtId="41" fontId="6" fillId="0" borderId="37" xfId="0" applyNumberFormat="1" applyFont="1" applyBorder="1" applyAlignment="1">
      <alignment horizontal="right" vertical="center"/>
    </xf>
    <xf numFmtId="41" fontId="6" fillId="0" borderId="39"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8" fillId="2" borderId="0" xfId="0" applyFont="1" applyFill="1" applyAlignment="1">
      <alignment horizontal="center" vertical="center"/>
    </xf>
    <xf numFmtId="177" fontId="6" fillId="5" borderId="3"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45" xfId="0" applyNumberFormat="1" applyFont="1" applyFill="1" applyBorder="1" applyAlignment="1">
      <alignment horizontal="right" vertical="center"/>
    </xf>
    <xf numFmtId="177" fontId="6" fillId="5" borderId="49" xfId="0" applyNumberFormat="1" applyFont="1" applyFill="1" applyBorder="1" applyAlignment="1">
      <alignment horizontal="right" vertical="center"/>
    </xf>
    <xf numFmtId="0" fontId="10" fillId="0" borderId="0" xfId="0" applyFont="1" applyAlignment="1">
      <alignment vertical="center" wrapText="1"/>
    </xf>
    <xf numFmtId="41" fontId="6" fillId="5" borderId="37" xfId="0" applyNumberFormat="1" applyFont="1" applyFill="1" applyBorder="1" applyAlignment="1">
      <alignment horizontal="right" vertical="center"/>
    </xf>
    <xf numFmtId="41" fontId="6" fillId="5" borderId="39"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38" xfId="0" applyNumberFormat="1" applyFont="1" applyFill="1" applyBorder="1" applyAlignment="1">
      <alignment horizontal="right" vertical="center"/>
    </xf>
    <xf numFmtId="41" fontId="6" fillId="5" borderId="52" xfId="0" applyNumberFormat="1" applyFont="1" applyFill="1" applyBorder="1" applyAlignment="1">
      <alignment horizontal="right" vertical="center"/>
    </xf>
    <xf numFmtId="43" fontId="24" fillId="0" borderId="0" xfId="0" applyNumberFormat="1" applyFont="1">
      <alignment vertical="center"/>
    </xf>
    <xf numFmtId="0" fontId="24" fillId="0" borderId="0" xfId="0" applyFont="1">
      <alignment vertical="center"/>
    </xf>
    <xf numFmtId="178" fontId="0" fillId="0" borderId="0" xfId="0" applyNumberFormat="1">
      <alignment vertical="center"/>
    </xf>
    <xf numFmtId="178" fontId="6" fillId="0" borderId="5" xfId="0" applyNumberFormat="1" applyFont="1" applyBorder="1">
      <alignment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1" fillId="2" borderId="1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12" fillId="2" borderId="7" xfId="0" applyFont="1" applyFill="1" applyBorder="1" applyAlignment="1">
      <alignment vertical="center" wrapText="1"/>
    </xf>
    <xf numFmtId="0" fontId="14" fillId="2" borderId="25" xfId="0" applyFont="1" applyFill="1" applyBorder="1">
      <alignment vertical="center"/>
    </xf>
    <xf numFmtId="0" fontId="10" fillId="2" borderId="16" xfId="0" applyFont="1" applyFill="1" applyBorder="1" applyAlignment="1">
      <alignment horizontal="left" vertical="center" wrapText="1"/>
    </xf>
    <xf numFmtId="0" fontId="0" fillId="0" borderId="23" xfId="0" applyBorder="1" applyAlignment="1">
      <alignment horizontal="left" vertical="center" wrapText="1"/>
    </xf>
    <xf numFmtId="0" fontId="0" fillId="0" borderId="38" xfId="0" applyBorder="1" applyAlignment="1">
      <alignment horizontal="left" vertical="center" wrapText="1"/>
    </xf>
    <xf numFmtId="0" fontId="11" fillId="3" borderId="1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7" fillId="2" borderId="12" xfId="0" applyFont="1" applyFill="1" applyBorder="1" applyAlignment="1">
      <alignment horizontal="center" vertical="center" wrapText="1"/>
    </xf>
    <xf numFmtId="0" fontId="0" fillId="0" borderId="20" xfId="0" applyBorder="1" applyAlignment="1">
      <alignment vertical="center" wrapText="1"/>
    </xf>
    <xf numFmtId="0" fontId="0" fillId="0" borderId="26" xfId="0" applyBorder="1">
      <alignment vertical="center"/>
    </xf>
    <xf numFmtId="0" fontId="7" fillId="2" borderId="13" xfId="0" applyFont="1" applyFill="1" applyBorder="1" applyAlignment="1">
      <alignment horizontal="center" vertical="center" wrapText="1"/>
    </xf>
    <xf numFmtId="0" fontId="0" fillId="0" borderId="21" xfId="0" applyBorder="1" applyAlignment="1">
      <alignment vertical="center" wrapText="1"/>
    </xf>
    <xf numFmtId="0" fontId="0" fillId="0" borderId="27" xfId="0" applyBorder="1">
      <alignment vertical="center"/>
    </xf>
    <xf numFmtId="0" fontId="7" fillId="2" borderId="14" xfId="0" applyFont="1" applyFill="1" applyBorder="1" applyAlignment="1">
      <alignment horizontal="center" vertical="center" wrapText="1"/>
    </xf>
    <xf numFmtId="0" fontId="0" fillId="0" borderId="8" xfId="0" applyBorder="1">
      <alignment vertical="center"/>
    </xf>
    <xf numFmtId="0" fontId="0" fillId="0" borderId="28" xfId="0" applyBorder="1">
      <alignment vertical="center"/>
    </xf>
    <xf numFmtId="0" fontId="10" fillId="2" borderId="15" xfId="0" applyFont="1" applyFill="1" applyBorder="1" applyAlignment="1">
      <alignment horizontal="center" vertical="center" wrapText="1"/>
    </xf>
    <xf numFmtId="0" fontId="13" fillId="0" borderId="22" xfId="0" applyFont="1" applyBorder="1" applyAlignment="1">
      <alignment vertical="center" wrapText="1"/>
    </xf>
    <xf numFmtId="0" fontId="0" fillId="0" borderId="29" xfId="0" applyBorder="1">
      <alignment vertical="center"/>
    </xf>
    <xf numFmtId="0" fontId="7" fillId="2" borderId="1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lignment vertical="center"/>
    </xf>
    <xf numFmtId="41" fontId="6" fillId="0" borderId="2" xfId="0" applyNumberFormat="1" applyFont="1" applyBorder="1">
      <alignment vertical="center"/>
    </xf>
    <xf numFmtId="41" fontId="6" fillId="0" borderId="36" xfId="0" applyNumberFormat="1" applyFont="1" applyBorder="1">
      <alignment vertical="center"/>
    </xf>
    <xf numFmtId="41" fontId="6" fillId="5" borderId="44" xfId="0" applyNumberFormat="1" applyFont="1" applyFill="1" applyBorder="1" applyAlignment="1">
      <alignment horizontal="right" vertical="center"/>
    </xf>
    <xf numFmtId="41" fontId="6" fillId="5" borderId="42" xfId="0" applyNumberFormat="1" applyFont="1" applyFill="1" applyBorder="1" applyAlignment="1">
      <alignment horizontal="right" vertical="center"/>
    </xf>
    <xf numFmtId="41" fontId="6" fillId="0" borderId="45" xfId="0" applyNumberFormat="1" applyFont="1" applyBorder="1" applyAlignment="1">
      <alignment horizontal="right" vertical="center"/>
    </xf>
    <xf numFmtId="41" fontId="6" fillId="0" borderId="38" xfId="0" applyNumberFormat="1" applyFont="1" applyBorder="1" applyAlignment="1">
      <alignment horizontal="right" vertical="center"/>
    </xf>
    <xf numFmtId="49" fontId="19" fillId="0" borderId="2" xfId="0" applyNumberFormat="1" applyFont="1" applyBorder="1" applyAlignment="1">
      <alignment horizontal="left" vertical="center" wrapText="1"/>
    </xf>
    <xf numFmtId="49" fontId="19" fillId="0" borderId="36" xfId="0" applyNumberFormat="1" applyFont="1" applyBorder="1" applyAlignment="1">
      <alignment horizontal="left" vertical="center" wrapText="1"/>
    </xf>
    <xf numFmtId="176" fontId="6" fillId="0" borderId="2" xfId="0" applyNumberFormat="1" applyFont="1" applyBorder="1" applyAlignment="1">
      <alignment horizontal="center" vertical="center"/>
    </xf>
    <xf numFmtId="176" fontId="6" fillId="0" borderId="36" xfId="0" applyNumberFormat="1" applyFont="1" applyBorder="1" applyAlignment="1">
      <alignment horizontal="center" vertical="center"/>
    </xf>
    <xf numFmtId="0" fontId="6" fillId="0" borderId="2" xfId="0" applyFont="1" applyBorder="1" applyAlignment="1">
      <alignment vertical="center" wrapText="1"/>
    </xf>
    <xf numFmtId="0" fontId="6" fillId="0" borderId="36" xfId="0" applyFont="1" applyBorder="1">
      <alignmen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0" fillId="0" borderId="38"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41" fontId="6" fillId="4" borderId="46" xfId="0" applyNumberFormat="1" applyFont="1" applyFill="1" applyBorder="1" applyAlignment="1">
      <alignment horizontal="center" vertical="center"/>
    </xf>
    <xf numFmtId="41" fontId="6" fillId="4" borderId="41" xfId="0" applyNumberFormat="1" applyFont="1" applyFill="1" applyBorder="1" applyAlignment="1">
      <alignment horizontal="center" vertical="center"/>
    </xf>
    <xf numFmtId="41" fontId="6" fillId="0" borderId="46" xfId="0" applyNumberFormat="1" applyFont="1" applyBorder="1" applyAlignment="1">
      <alignment horizontal="right" vertical="center"/>
    </xf>
    <xf numFmtId="41" fontId="6" fillId="0" borderId="41" xfId="0" applyNumberFormat="1" applyFont="1" applyBorder="1" applyAlignment="1">
      <alignment horizontal="right" vertical="center"/>
    </xf>
    <xf numFmtId="0" fontId="6" fillId="0" borderId="36" xfId="0" applyFont="1" applyBorder="1" applyAlignment="1">
      <alignment vertical="center" wrapText="1"/>
    </xf>
    <xf numFmtId="41" fontId="6" fillId="0" borderId="42" xfId="0" applyNumberFormat="1" applyFont="1" applyBorder="1" applyAlignment="1">
      <alignment horizontal="right" vertical="center"/>
    </xf>
    <xf numFmtId="41" fontId="6" fillId="0" borderId="44" xfId="0" applyNumberFormat="1" applyFont="1" applyBorder="1">
      <alignment vertical="center"/>
    </xf>
    <xf numFmtId="41" fontId="0" fillId="0" borderId="42" xfId="0" applyNumberFormat="1" applyBorder="1">
      <alignment vertical="center"/>
    </xf>
    <xf numFmtId="41" fontId="0" fillId="5" borderId="42" xfId="0" applyNumberFormat="1" applyFill="1" applyBorder="1" applyAlignment="1">
      <alignment horizontal="right" vertical="center"/>
    </xf>
    <xf numFmtId="0" fontId="20" fillId="0" borderId="2" xfId="0" applyFont="1" applyBorder="1" applyAlignment="1">
      <alignment vertical="center" wrapText="1"/>
    </xf>
    <xf numFmtId="0" fontId="20" fillId="0" borderId="36" xfId="0" applyFont="1" applyBorder="1" applyAlignment="1">
      <alignment vertical="center" wrapText="1"/>
    </xf>
    <xf numFmtId="41" fontId="21" fillId="4" borderId="46" xfId="0" applyNumberFormat="1" applyFont="1" applyFill="1" applyBorder="1" applyAlignment="1">
      <alignment horizontal="right" vertical="center"/>
    </xf>
    <xf numFmtId="41" fontId="23" fillId="4" borderId="41" xfId="0" applyNumberFormat="1" applyFont="1" applyFill="1" applyBorder="1" applyAlignment="1">
      <alignment horizontal="right" vertical="center"/>
    </xf>
    <xf numFmtId="41" fontId="0" fillId="0" borderId="41" xfId="0" applyNumberFormat="1" applyBorder="1" applyAlignment="1">
      <alignment horizontal="right" vertical="center"/>
    </xf>
    <xf numFmtId="49" fontId="22" fillId="0" borderId="2" xfId="0" applyNumberFormat="1" applyFont="1" applyBorder="1" applyAlignment="1">
      <alignment horizontal="left" vertical="center" wrapText="1"/>
    </xf>
    <xf numFmtId="49" fontId="22" fillId="0" borderId="36" xfId="0" applyNumberFormat="1" applyFont="1" applyBorder="1" applyAlignment="1">
      <alignment horizontal="left" vertical="center"/>
    </xf>
    <xf numFmtId="41" fontId="6" fillId="0" borderId="45" xfId="0" applyNumberFormat="1" applyFont="1" applyBorder="1" applyAlignment="1">
      <alignment horizontal="center" vertical="center"/>
    </xf>
    <xf numFmtId="41" fontId="6" fillId="0" borderId="38" xfId="0" applyNumberFormat="1" applyFont="1" applyBorder="1" applyAlignment="1">
      <alignment horizontal="center" vertical="center"/>
    </xf>
    <xf numFmtId="0" fontId="10" fillId="0" borderId="2" xfId="0" applyFont="1" applyBorder="1" applyAlignment="1">
      <alignment vertical="center" wrapText="1"/>
    </xf>
    <xf numFmtId="0" fontId="10" fillId="0" borderId="36" xfId="0" applyFont="1" applyBorder="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48" xfId="0" applyNumberFormat="1" applyFont="1" applyFill="1" applyBorder="1" applyAlignment="1">
      <alignment horizontal="center" vertical="center"/>
    </xf>
    <xf numFmtId="41" fontId="6" fillId="5" borderId="50"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6" xfId="0" applyFont="1" applyBorder="1" applyAlignment="1">
      <alignment horizontal="center" vertical="center"/>
    </xf>
    <xf numFmtId="41" fontId="6" fillId="5" borderId="45" xfId="0" applyNumberFormat="1" applyFont="1" applyFill="1" applyBorder="1" applyAlignment="1">
      <alignment horizontal="right" vertical="center"/>
    </xf>
    <xf numFmtId="41" fontId="0" fillId="5" borderId="38" xfId="0" applyNumberFormat="1" applyFill="1" applyBorder="1" applyAlignment="1">
      <alignment horizontal="right" vertical="center"/>
    </xf>
    <xf numFmtId="41" fontId="6" fillId="5" borderId="3" xfId="0" applyNumberFormat="1" applyFont="1" applyFill="1" applyBorder="1" applyAlignment="1">
      <alignment horizontal="right" vertical="center"/>
    </xf>
    <xf numFmtId="41" fontId="0" fillId="5" borderId="51" xfId="0" applyNumberFormat="1" applyFill="1" applyBorder="1" applyAlignment="1">
      <alignment horizontal="right" vertical="center"/>
    </xf>
    <xf numFmtId="49" fontId="19" fillId="0" borderId="2" xfId="0" applyNumberFormat="1" applyFont="1" applyBorder="1" applyAlignment="1">
      <alignment horizontal="left" vertical="center"/>
    </xf>
    <xf numFmtId="49" fontId="19" fillId="0" borderId="36"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0ECB-7670-4792-8064-7407E1D7C366}">
  <sheetPr>
    <tabColor rgb="FFFF0000"/>
    <pageSetUpPr fitToPage="1"/>
  </sheetPr>
  <dimension ref="A1:Y38"/>
  <sheetViews>
    <sheetView tabSelected="1" view="pageBreakPreview" zoomScaleNormal="100" zoomScaleSheetLayoutView="100" workbookViewId="0"/>
  </sheetViews>
  <sheetFormatPr defaultColWidth="8.08203125" defaultRowHeight="13" x14ac:dyDescent="0.55000000000000004"/>
  <cols>
    <col min="1" max="1" width="3.6640625" style="2" customWidth="1"/>
    <col min="2" max="2" width="20.4140625" style="2" customWidth="1"/>
    <col min="3" max="4" width="8.5" style="2" customWidth="1"/>
    <col min="5" max="12" width="8.08203125" style="2" customWidth="1"/>
    <col min="13" max="13" width="9" style="2" customWidth="1"/>
    <col min="14" max="15" width="8.6640625" style="2" customWidth="1"/>
    <col min="16" max="16" width="8.08203125" style="2" customWidth="1"/>
    <col min="17" max="23" width="7.1640625" style="2" customWidth="1"/>
    <col min="24" max="24" width="33.9140625" style="2" customWidth="1"/>
    <col min="25" max="25" width="8.08203125" style="3"/>
    <col min="26" max="16384" width="8.08203125" style="2"/>
  </cols>
  <sheetData>
    <row r="1" spans="1:25" ht="20.25" customHeight="1" x14ac:dyDescent="0.55000000000000004">
      <c r="A1" s="1" t="s">
        <v>0</v>
      </c>
    </row>
    <row r="2" spans="1:25" ht="20.5" thickBot="1" x14ac:dyDescent="0.65">
      <c r="A2" s="1"/>
      <c r="W2" s="4" t="s">
        <v>1</v>
      </c>
    </row>
    <row r="3" spans="1:25" s="7" customFormat="1" ht="12.75" customHeight="1" x14ac:dyDescent="0.55000000000000004">
      <c r="A3" s="59" t="s">
        <v>2</v>
      </c>
      <c r="B3" s="59" t="s">
        <v>3</v>
      </c>
      <c r="C3" s="62" t="s">
        <v>4</v>
      </c>
      <c r="D3" s="63"/>
      <c r="E3" s="62" t="s">
        <v>5</v>
      </c>
      <c r="F3" s="66"/>
      <c r="G3" s="66"/>
      <c r="H3" s="66"/>
      <c r="I3" s="66"/>
      <c r="J3" s="66"/>
      <c r="K3" s="66"/>
      <c r="L3" s="66"/>
      <c r="M3" s="69" t="s">
        <v>6</v>
      </c>
      <c r="N3" s="62" t="s">
        <v>7</v>
      </c>
      <c r="O3" s="63"/>
      <c r="P3" s="62" t="s">
        <v>8</v>
      </c>
      <c r="Q3" s="88"/>
      <c r="R3" s="88"/>
      <c r="S3" s="88"/>
      <c r="T3" s="88"/>
      <c r="U3" s="62" t="s">
        <v>9</v>
      </c>
      <c r="V3" s="88"/>
      <c r="W3" s="89"/>
      <c r="X3" s="5" t="s">
        <v>10</v>
      </c>
      <c r="Y3" s="6"/>
    </row>
    <row r="4" spans="1:25" s="7" customFormat="1" ht="12" customHeight="1" x14ac:dyDescent="0.55000000000000004">
      <c r="A4" s="60"/>
      <c r="B4" s="60"/>
      <c r="C4" s="64"/>
      <c r="D4" s="65"/>
      <c r="E4" s="67"/>
      <c r="F4" s="68"/>
      <c r="G4" s="68"/>
      <c r="H4" s="68"/>
      <c r="I4" s="68"/>
      <c r="J4" s="68"/>
      <c r="K4" s="68"/>
      <c r="L4" s="68"/>
      <c r="M4" s="70"/>
      <c r="N4" s="64"/>
      <c r="O4" s="65"/>
      <c r="P4" s="8" t="s">
        <v>11</v>
      </c>
      <c r="Q4" s="90" t="s">
        <v>12</v>
      </c>
      <c r="R4" s="90" t="s">
        <v>13</v>
      </c>
      <c r="S4" s="93" t="s">
        <v>14</v>
      </c>
      <c r="T4" s="96" t="s">
        <v>15</v>
      </c>
      <c r="U4" s="99" t="s">
        <v>12</v>
      </c>
      <c r="V4" s="93" t="s">
        <v>13</v>
      </c>
      <c r="W4" s="102" t="s">
        <v>14</v>
      </c>
      <c r="X4" s="72" t="s">
        <v>16</v>
      </c>
      <c r="Y4" s="6"/>
    </row>
    <row r="5" spans="1:25" s="7" customFormat="1" ht="13.5" customHeight="1" x14ac:dyDescent="0.55000000000000004">
      <c r="A5" s="60"/>
      <c r="B5" s="60"/>
      <c r="C5" s="9"/>
      <c r="D5" s="10"/>
      <c r="E5" s="11" t="s">
        <v>17</v>
      </c>
      <c r="F5" s="12"/>
      <c r="G5" s="12"/>
      <c r="H5" s="12"/>
      <c r="I5" s="12"/>
      <c r="J5" s="12"/>
      <c r="K5" s="12"/>
      <c r="L5" s="75" t="s">
        <v>18</v>
      </c>
      <c r="M5" s="70"/>
      <c r="N5" s="9"/>
      <c r="O5" s="10"/>
      <c r="P5" s="78" t="s">
        <v>19</v>
      </c>
      <c r="Q5" s="91"/>
      <c r="R5" s="91"/>
      <c r="S5" s="94"/>
      <c r="T5" s="97"/>
      <c r="U5" s="100"/>
      <c r="V5" s="94"/>
      <c r="W5" s="103"/>
      <c r="X5" s="73"/>
      <c r="Y5" s="6"/>
    </row>
    <row r="6" spans="1:25" s="7" customFormat="1" ht="12" customHeight="1" x14ac:dyDescent="0.55000000000000004">
      <c r="A6" s="60"/>
      <c r="B6" s="60"/>
      <c r="C6" s="9"/>
      <c r="D6" s="80" t="s">
        <v>20</v>
      </c>
      <c r="E6" s="9"/>
      <c r="F6" s="13" t="s">
        <v>21</v>
      </c>
      <c r="G6" s="14"/>
      <c r="H6" s="14"/>
      <c r="I6" s="14"/>
      <c r="J6" s="14"/>
      <c r="K6" s="15"/>
      <c r="L6" s="76"/>
      <c r="M6" s="70"/>
      <c r="N6" s="9"/>
      <c r="O6" s="80" t="s">
        <v>20</v>
      </c>
      <c r="P6" s="79"/>
      <c r="Q6" s="92"/>
      <c r="R6" s="92"/>
      <c r="S6" s="95"/>
      <c r="T6" s="98"/>
      <c r="U6" s="101"/>
      <c r="V6" s="95"/>
      <c r="W6" s="104"/>
      <c r="X6" s="73"/>
      <c r="Y6" s="6"/>
    </row>
    <row r="7" spans="1:25" s="7" customFormat="1" ht="12" customHeight="1" x14ac:dyDescent="0.55000000000000004">
      <c r="A7" s="60"/>
      <c r="B7" s="60"/>
      <c r="C7" s="9"/>
      <c r="D7" s="81"/>
      <c r="E7" s="9"/>
      <c r="F7" s="16" t="s">
        <v>22</v>
      </c>
      <c r="G7" s="83" t="s">
        <v>23</v>
      </c>
      <c r="H7" s="84"/>
      <c r="I7" s="84"/>
      <c r="J7" s="85"/>
      <c r="K7" s="86" t="s">
        <v>24</v>
      </c>
      <c r="L7" s="76"/>
      <c r="M7" s="70"/>
      <c r="N7" s="9"/>
      <c r="O7" s="81"/>
      <c r="P7" s="17" t="s">
        <v>25</v>
      </c>
      <c r="Q7" s="18" t="s">
        <v>25</v>
      </c>
      <c r="R7" s="18" t="s">
        <v>25</v>
      </c>
      <c r="S7" s="19" t="s">
        <v>25</v>
      </c>
      <c r="T7" s="20" t="s">
        <v>25</v>
      </c>
      <c r="U7" s="21" t="s">
        <v>25</v>
      </c>
      <c r="V7" s="19" t="s">
        <v>25</v>
      </c>
      <c r="W7" s="20" t="s">
        <v>25</v>
      </c>
      <c r="X7" s="73"/>
      <c r="Y7" s="22" t="s">
        <v>25</v>
      </c>
    </row>
    <row r="8" spans="1:25" s="7" customFormat="1" ht="12.75" customHeight="1" thickBot="1" x14ac:dyDescent="0.6">
      <c r="A8" s="61"/>
      <c r="B8" s="61"/>
      <c r="C8" s="23"/>
      <c r="D8" s="82"/>
      <c r="E8" s="23"/>
      <c r="F8" s="24"/>
      <c r="G8" s="25" t="s">
        <v>26</v>
      </c>
      <c r="H8" s="25" t="s">
        <v>27</v>
      </c>
      <c r="I8" s="25" t="s">
        <v>28</v>
      </c>
      <c r="J8" s="26" t="s">
        <v>29</v>
      </c>
      <c r="K8" s="87"/>
      <c r="L8" s="77"/>
      <c r="M8" s="71"/>
      <c r="N8" s="23"/>
      <c r="O8" s="82"/>
      <c r="P8" s="27" t="s">
        <v>30</v>
      </c>
      <c r="Q8" s="28" t="s">
        <v>30</v>
      </c>
      <c r="R8" s="28" t="s">
        <v>30</v>
      </c>
      <c r="S8" s="29" t="s">
        <v>30</v>
      </c>
      <c r="T8" s="30" t="s">
        <v>30</v>
      </c>
      <c r="U8" s="31" t="s">
        <v>30</v>
      </c>
      <c r="V8" s="29" t="s">
        <v>30</v>
      </c>
      <c r="W8" s="32" t="s">
        <v>30</v>
      </c>
      <c r="X8" s="74"/>
      <c r="Y8" s="33" t="s">
        <v>30</v>
      </c>
    </row>
    <row r="9" spans="1:25" s="7" customFormat="1" ht="21.9" customHeight="1" x14ac:dyDescent="0.55000000000000004">
      <c r="A9" s="113">
        <v>1</v>
      </c>
      <c r="B9" s="115" t="s">
        <v>31</v>
      </c>
      <c r="C9" s="117">
        <v>3211.183</v>
      </c>
      <c r="D9" s="109">
        <v>3211.183</v>
      </c>
      <c r="E9" s="117">
        <v>0.71700000000000008</v>
      </c>
      <c r="F9" s="125">
        <v>0.71700000000000008</v>
      </c>
      <c r="G9" s="120">
        <v>0</v>
      </c>
      <c r="H9" s="120">
        <v>0</v>
      </c>
      <c r="I9" s="120">
        <v>0</v>
      </c>
      <c r="J9" s="123">
        <v>0</v>
      </c>
      <c r="K9" s="125">
        <v>0.71700000000000008</v>
      </c>
      <c r="L9" s="109">
        <v>172.96700000000004</v>
      </c>
      <c r="M9" s="105">
        <v>0</v>
      </c>
      <c r="N9" s="107">
        <f>+(+C9+E9)-(L9+M9)</f>
        <v>3038.933</v>
      </c>
      <c r="O9" s="109">
        <v>3038.6590000000006</v>
      </c>
      <c r="P9" s="34">
        <v>21</v>
      </c>
      <c r="Q9" s="35">
        <v>0</v>
      </c>
      <c r="R9" s="35">
        <v>0</v>
      </c>
      <c r="S9" s="36">
        <v>0</v>
      </c>
      <c r="T9" s="35">
        <v>0</v>
      </c>
      <c r="U9" s="34">
        <v>0</v>
      </c>
      <c r="V9" s="36">
        <v>0</v>
      </c>
      <c r="W9" s="37">
        <v>0</v>
      </c>
      <c r="X9" s="111" t="s">
        <v>32</v>
      </c>
      <c r="Y9" s="38" t="s">
        <v>25</v>
      </c>
    </row>
    <row r="10" spans="1:25" s="7" customFormat="1" ht="69.75" customHeight="1" thickBot="1" x14ac:dyDescent="0.6">
      <c r="A10" s="114"/>
      <c r="B10" s="127"/>
      <c r="C10" s="128"/>
      <c r="D10" s="110"/>
      <c r="E10" s="128"/>
      <c r="F10" s="126"/>
      <c r="G10" s="122"/>
      <c r="H10" s="122"/>
      <c r="I10" s="122"/>
      <c r="J10" s="124"/>
      <c r="K10" s="126"/>
      <c r="L10" s="110"/>
      <c r="M10" s="106"/>
      <c r="N10" s="108"/>
      <c r="O10" s="110"/>
      <c r="P10" s="40">
        <v>188.12299999999999</v>
      </c>
      <c r="Q10" s="41">
        <v>0</v>
      </c>
      <c r="R10" s="41">
        <v>0</v>
      </c>
      <c r="S10" s="39">
        <v>0</v>
      </c>
      <c r="T10" s="41">
        <v>0</v>
      </c>
      <c r="U10" s="40">
        <v>0</v>
      </c>
      <c r="V10" s="39">
        <v>0</v>
      </c>
      <c r="W10" s="42">
        <v>0</v>
      </c>
      <c r="X10" s="112"/>
      <c r="Y10" s="43" t="s">
        <v>30</v>
      </c>
    </row>
    <row r="11" spans="1:25" s="7" customFormat="1" ht="50.15" customHeight="1" x14ac:dyDescent="0.55000000000000004">
      <c r="A11" s="113">
        <v>2</v>
      </c>
      <c r="B11" s="115" t="s">
        <v>33</v>
      </c>
      <c r="C11" s="117">
        <v>2086.4650000000001</v>
      </c>
      <c r="D11" s="109">
        <v>2086.4650000000001</v>
      </c>
      <c r="E11" s="117">
        <v>3.9729999999999999</v>
      </c>
      <c r="F11" s="120">
        <v>3.9729999999999999</v>
      </c>
      <c r="G11" s="120" t="s">
        <v>34</v>
      </c>
      <c r="H11" s="120" t="s">
        <v>34</v>
      </c>
      <c r="I11" s="120" t="s">
        <v>34</v>
      </c>
      <c r="J11" s="123" t="s">
        <v>34</v>
      </c>
      <c r="K11" s="120">
        <v>3.9729999999999999</v>
      </c>
      <c r="L11" s="125">
        <v>479.803</v>
      </c>
      <c r="M11" s="129">
        <v>0</v>
      </c>
      <c r="N11" s="107">
        <f>+(+C11+E11)-(L11+M11)</f>
        <v>1610.6350000000002</v>
      </c>
      <c r="O11" s="109">
        <v>1611.0070000000001</v>
      </c>
      <c r="P11" s="34">
        <v>2</v>
      </c>
      <c r="Q11" s="35">
        <v>0</v>
      </c>
      <c r="R11" s="35">
        <v>0</v>
      </c>
      <c r="S11" s="36">
        <v>0</v>
      </c>
      <c r="T11" s="35">
        <v>1</v>
      </c>
      <c r="U11" s="34">
        <v>0</v>
      </c>
      <c r="V11" s="36">
        <v>0</v>
      </c>
      <c r="W11" s="37">
        <v>0</v>
      </c>
      <c r="X11" s="111" t="s">
        <v>35</v>
      </c>
      <c r="Y11" s="38" t="s">
        <v>25</v>
      </c>
    </row>
    <row r="12" spans="1:25" s="7" customFormat="1" ht="50.15" customHeight="1" thickBot="1" x14ac:dyDescent="0.6">
      <c r="A12" s="114"/>
      <c r="B12" s="116"/>
      <c r="C12" s="118"/>
      <c r="D12" s="119"/>
      <c r="E12" s="118"/>
      <c r="F12" s="121"/>
      <c r="G12" s="121"/>
      <c r="H12" s="121"/>
      <c r="I12" s="121"/>
      <c r="J12" s="124"/>
      <c r="K12" s="121"/>
      <c r="L12" s="136"/>
      <c r="M12" s="130"/>
      <c r="N12" s="131"/>
      <c r="O12" s="119"/>
      <c r="P12" s="40">
        <v>173.99100000000001</v>
      </c>
      <c r="Q12" s="41">
        <v>0</v>
      </c>
      <c r="R12" s="41">
        <v>0</v>
      </c>
      <c r="S12" s="39">
        <v>0</v>
      </c>
      <c r="T12" s="41">
        <v>305.81200000000001</v>
      </c>
      <c r="U12" s="40">
        <v>0</v>
      </c>
      <c r="V12" s="39">
        <v>0</v>
      </c>
      <c r="W12" s="42">
        <v>0</v>
      </c>
      <c r="X12" s="112"/>
      <c r="Y12" s="43" t="s">
        <v>30</v>
      </c>
    </row>
    <row r="13" spans="1:25" s="7" customFormat="1" ht="42.65" customHeight="1" x14ac:dyDescent="0.55000000000000004">
      <c r="A13" s="113">
        <v>3</v>
      </c>
      <c r="B13" s="132" t="s">
        <v>36</v>
      </c>
      <c r="C13" s="117">
        <f>D13</f>
        <v>4315.9939999999997</v>
      </c>
      <c r="D13" s="109">
        <v>4315.9939999999997</v>
      </c>
      <c r="E13" s="117">
        <f>F13</f>
        <v>1290.4430000000002</v>
      </c>
      <c r="F13" s="134">
        <f>SUBTOTAL(9,G13:K14)</f>
        <v>1290.4430000000002</v>
      </c>
      <c r="G13" s="120">
        <v>623.50300000000004</v>
      </c>
      <c r="H13" s="120">
        <v>0</v>
      </c>
      <c r="I13" s="120">
        <v>0</v>
      </c>
      <c r="J13" s="123" t="s">
        <v>37</v>
      </c>
      <c r="K13" s="120">
        <v>666.94000000000017</v>
      </c>
      <c r="L13" s="139">
        <v>183.89699999999999</v>
      </c>
      <c r="M13" s="129">
        <v>0</v>
      </c>
      <c r="N13" s="107">
        <f>+(+C13+E13)-(L13+M13)</f>
        <v>5422.54</v>
      </c>
      <c r="O13" s="109">
        <f>N13</f>
        <v>5422.54</v>
      </c>
      <c r="P13" s="34">
        <v>5</v>
      </c>
      <c r="Q13" s="35">
        <v>0</v>
      </c>
      <c r="R13" s="35">
        <v>1</v>
      </c>
      <c r="S13" s="36">
        <v>0</v>
      </c>
      <c r="T13" s="35">
        <v>0</v>
      </c>
      <c r="U13" s="34">
        <v>0</v>
      </c>
      <c r="V13" s="36">
        <v>10</v>
      </c>
      <c r="W13" s="37">
        <v>0</v>
      </c>
      <c r="X13" s="137" t="s">
        <v>38</v>
      </c>
      <c r="Y13" s="38" t="s">
        <v>25</v>
      </c>
    </row>
    <row r="14" spans="1:25" s="7" customFormat="1" ht="42.65" customHeight="1" thickBot="1" x14ac:dyDescent="0.6">
      <c r="A14" s="114"/>
      <c r="B14" s="133"/>
      <c r="C14" s="118"/>
      <c r="D14" s="119"/>
      <c r="E14" s="118"/>
      <c r="F14" s="135"/>
      <c r="G14" s="122"/>
      <c r="H14" s="122"/>
      <c r="I14" s="122"/>
      <c r="J14" s="124"/>
      <c r="K14" s="122"/>
      <c r="L14" s="140"/>
      <c r="M14" s="130"/>
      <c r="N14" s="131"/>
      <c r="O14" s="119"/>
      <c r="P14" s="40">
        <v>163.49700000000001</v>
      </c>
      <c r="Q14" s="41">
        <v>0</v>
      </c>
      <c r="R14" s="41">
        <v>20.399999999999999</v>
      </c>
      <c r="S14" s="39">
        <v>0</v>
      </c>
      <c r="T14" s="41">
        <v>0</v>
      </c>
      <c r="U14" s="40">
        <v>0</v>
      </c>
      <c r="V14" s="39">
        <v>1017.419182</v>
      </c>
      <c r="W14" s="42">
        <v>0</v>
      </c>
      <c r="X14" s="138"/>
      <c r="Y14" s="43" t="s">
        <v>30</v>
      </c>
    </row>
    <row r="15" spans="1:25" s="7" customFormat="1" ht="21.9" customHeight="1" x14ac:dyDescent="0.55000000000000004">
      <c r="A15" s="113">
        <v>4</v>
      </c>
      <c r="B15" s="132" t="s">
        <v>39</v>
      </c>
      <c r="C15" s="117">
        <f>D15</f>
        <v>384.93400000000003</v>
      </c>
      <c r="D15" s="109">
        <v>384.93400000000003</v>
      </c>
      <c r="E15" s="117">
        <f>F15</f>
        <v>0.38500000000000001</v>
      </c>
      <c r="F15" s="134">
        <f>SUBTOTAL(9,G15:K16)</f>
        <v>0.38500000000000001</v>
      </c>
      <c r="G15" s="120">
        <v>0</v>
      </c>
      <c r="H15" s="120">
        <v>0</v>
      </c>
      <c r="I15" s="120">
        <v>0</v>
      </c>
      <c r="J15" s="123">
        <v>0</v>
      </c>
      <c r="K15" s="120">
        <v>0.38500000000000001</v>
      </c>
      <c r="L15" s="139">
        <v>48</v>
      </c>
      <c r="M15" s="105">
        <v>0</v>
      </c>
      <c r="N15" s="107">
        <f>+(+C15+E15)-(L15+M15)</f>
        <v>337.31900000000002</v>
      </c>
      <c r="O15" s="109">
        <f>N15</f>
        <v>337.31900000000002</v>
      </c>
      <c r="P15" s="34">
        <v>1</v>
      </c>
      <c r="Q15" s="35">
        <v>0</v>
      </c>
      <c r="R15" s="35">
        <v>0</v>
      </c>
      <c r="S15" s="36">
        <v>0</v>
      </c>
      <c r="T15" s="35">
        <v>0</v>
      </c>
      <c r="U15" s="34">
        <v>0</v>
      </c>
      <c r="V15" s="36">
        <v>0</v>
      </c>
      <c r="W15" s="37">
        <v>0</v>
      </c>
      <c r="X15" s="137" t="s">
        <v>40</v>
      </c>
      <c r="Y15" s="38" t="s">
        <v>25</v>
      </c>
    </row>
    <row r="16" spans="1:25" s="7" customFormat="1" ht="21.9" customHeight="1" thickBot="1" x14ac:dyDescent="0.6">
      <c r="A16" s="114"/>
      <c r="B16" s="133"/>
      <c r="C16" s="118"/>
      <c r="D16" s="119"/>
      <c r="E16" s="118"/>
      <c r="F16" s="135"/>
      <c r="G16" s="122"/>
      <c r="H16" s="122"/>
      <c r="I16" s="122"/>
      <c r="J16" s="124"/>
      <c r="K16" s="122"/>
      <c r="L16" s="140"/>
      <c r="M16" s="106"/>
      <c r="N16" s="108"/>
      <c r="O16" s="110"/>
      <c r="P16" s="40">
        <v>48</v>
      </c>
      <c r="Q16" s="41">
        <v>0</v>
      </c>
      <c r="R16" s="41">
        <v>0</v>
      </c>
      <c r="S16" s="39">
        <v>0</v>
      </c>
      <c r="T16" s="41">
        <v>0</v>
      </c>
      <c r="U16" s="40">
        <v>0</v>
      </c>
      <c r="V16" s="39">
        <v>0</v>
      </c>
      <c r="W16" s="42">
        <v>0</v>
      </c>
      <c r="X16" s="138"/>
      <c r="Y16" s="43" t="s">
        <v>30</v>
      </c>
    </row>
    <row r="17" spans="1:25" s="7" customFormat="1" ht="21.9" customHeight="1" x14ac:dyDescent="0.55000000000000004">
      <c r="A17" s="113">
        <v>5</v>
      </c>
      <c r="B17" s="132" t="s">
        <v>41</v>
      </c>
      <c r="C17" s="117">
        <f>D17</f>
        <v>19.12</v>
      </c>
      <c r="D17" s="109">
        <v>19.12</v>
      </c>
      <c r="E17" s="117">
        <f>F17</f>
        <v>2.9999999999999997E-4</v>
      </c>
      <c r="F17" s="134">
        <f>SUBTOTAL(9,G17:K18)</f>
        <v>2.9999999999999997E-4</v>
      </c>
      <c r="G17" s="120">
        <v>0</v>
      </c>
      <c r="H17" s="120">
        <v>0</v>
      </c>
      <c r="I17" s="120">
        <v>0</v>
      </c>
      <c r="J17" s="123">
        <v>0</v>
      </c>
      <c r="K17" s="120">
        <v>2.9999999999999997E-4</v>
      </c>
      <c r="L17" s="139">
        <v>8.3089999999999993</v>
      </c>
      <c r="M17" s="129">
        <v>0</v>
      </c>
      <c r="N17" s="107">
        <f>+(+C17+E17)-(L17+M17)</f>
        <v>10.811300000000001</v>
      </c>
      <c r="O17" s="109">
        <f>N17</f>
        <v>10.811300000000001</v>
      </c>
      <c r="P17" s="34">
        <v>1</v>
      </c>
      <c r="Q17" s="35">
        <v>0</v>
      </c>
      <c r="R17" s="35">
        <v>0</v>
      </c>
      <c r="S17" s="36">
        <v>0</v>
      </c>
      <c r="T17" s="35">
        <v>0</v>
      </c>
      <c r="U17" s="34">
        <v>0</v>
      </c>
      <c r="V17" s="36">
        <v>0</v>
      </c>
      <c r="W17" s="37">
        <v>0</v>
      </c>
      <c r="X17" s="137" t="s">
        <v>42</v>
      </c>
      <c r="Y17" s="38" t="s">
        <v>25</v>
      </c>
    </row>
    <row r="18" spans="1:25" s="7" customFormat="1" ht="21.9" customHeight="1" thickBot="1" x14ac:dyDescent="0.6">
      <c r="A18" s="114"/>
      <c r="B18" s="133"/>
      <c r="C18" s="118"/>
      <c r="D18" s="119"/>
      <c r="E18" s="118"/>
      <c r="F18" s="135"/>
      <c r="G18" s="122"/>
      <c r="H18" s="122"/>
      <c r="I18" s="122"/>
      <c r="J18" s="124"/>
      <c r="K18" s="122"/>
      <c r="L18" s="140"/>
      <c r="M18" s="130"/>
      <c r="N18" s="131"/>
      <c r="O18" s="119"/>
      <c r="P18" s="40">
        <v>8.3089999999999993</v>
      </c>
      <c r="Q18" s="41">
        <v>0</v>
      </c>
      <c r="R18" s="41">
        <v>0</v>
      </c>
      <c r="S18" s="39">
        <v>0</v>
      </c>
      <c r="T18" s="41">
        <v>0</v>
      </c>
      <c r="U18" s="40">
        <v>0</v>
      </c>
      <c r="V18" s="39">
        <v>0</v>
      </c>
      <c r="W18" s="42">
        <v>0</v>
      </c>
      <c r="X18" s="138"/>
      <c r="Y18" s="43" t="s">
        <v>30</v>
      </c>
    </row>
    <row r="19" spans="1:25" s="7" customFormat="1" ht="24.65" customHeight="1" x14ac:dyDescent="0.55000000000000004">
      <c r="A19" s="113">
        <v>6</v>
      </c>
      <c r="B19" s="141" t="s">
        <v>43</v>
      </c>
      <c r="C19" s="117">
        <v>33647.084000000003</v>
      </c>
      <c r="D19" s="109">
        <v>33647.084000000003</v>
      </c>
      <c r="E19" s="117">
        <f>F19</f>
        <v>2.9770000000000003</v>
      </c>
      <c r="F19" s="120">
        <f>K19</f>
        <v>2.9770000000000003</v>
      </c>
      <c r="G19" s="120" t="s">
        <v>34</v>
      </c>
      <c r="H19" s="120" t="s">
        <v>34</v>
      </c>
      <c r="I19" s="120" t="s">
        <v>34</v>
      </c>
      <c r="J19" s="123" t="s">
        <v>34</v>
      </c>
      <c r="K19" s="120">
        <f>1.229+1.748</f>
        <v>2.9770000000000003</v>
      </c>
      <c r="L19" s="125">
        <v>26699.048999999999</v>
      </c>
      <c r="M19" s="129">
        <v>0</v>
      </c>
      <c r="N19" s="107">
        <f>+(+C19+E19)-(L19+M19)</f>
        <v>6951.0120000000024</v>
      </c>
      <c r="O19" s="109">
        <f>N19</f>
        <v>6951.0120000000024</v>
      </c>
      <c r="P19" s="34">
        <v>1</v>
      </c>
      <c r="Q19" s="35">
        <v>0</v>
      </c>
      <c r="R19" s="35">
        <v>0</v>
      </c>
      <c r="S19" s="36">
        <v>0</v>
      </c>
      <c r="T19" s="35">
        <v>0</v>
      </c>
      <c r="U19" s="34">
        <v>0</v>
      </c>
      <c r="V19" s="36">
        <v>0</v>
      </c>
      <c r="W19" s="37">
        <v>0</v>
      </c>
      <c r="X19" s="111" t="s">
        <v>44</v>
      </c>
      <c r="Y19" s="38" t="s">
        <v>25</v>
      </c>
    </row>
    <row r="20" spans="1:25" s="7" customFormat="1" ht="24.65" customHeight="1" thickBot="1" x14ac:dyDescent="0.6">
      <c r="A20" s="114"/>
      <c r="B20" s="142"/>
      <c r="C20" s="118"/>
      <c r="D20" s="119"/>
      <c r="E20" s="118"/>
      <c r="F20" s="121"/>
      <c r="G20" s="121"/>
      <c r="H20" s="121"/>
      <c r="I20" s="121"/>
      <c r="J20" s="124"/>
      <c r="K20" s="121"/>
      <c r="L20" s="136"/>
      <c r="M20" s="130"/>
      <c r="N20" s="131"/>
      <c r="O20" s="119"/>
      <c r="P20" s="40">
        <v>26699.048999999999</v>
      </c>
      <c r="Q20" s="41">
        <v>0</v>
      </c>
      <c r="R20" s="41">
        <v>0</v>
      </c>
      <c r="S20" s="39">
        <v>0</v>
      </c>
      <c r="T20" s="41">
        <v>0</v>
      </c>
      <c r="U20" s="40">
        <v>0</v>
      </c>
      <c r="V20" s="39">
        <v>0</v>
      </c>
      <c r="W20" s="42">
        <v>0</v>
      </c>
      <c r="X20" s="112"/>
      <c r="Y20" s="43" t="s">
        <v>30</v>
      </c>
    </row>
    <row r="21" spans="1:25" s="7" customFormat="1" ht="31.25" customHeight="1" x14ac:dyDescent="0.55000000000000004">
      <c r="A21" s="113">
        <v>7</v>
      </c>
      <c r="B21" s="141" t="s">
        <v>45</v>
      </c>
      <c r="C21" s="117">
        <v>55929.495000000003</v>
      </c>
      <c r="D21" s="109">
        <f>C21</f>
        <v>55929.495000000003</v>
      </c>
      <c r="E21" s="117">
        <f>F21</f>
        <v>1.018</v>
      </c>
      <c r="F21" s="120">
        <f>K21</f>
        <v>1.018</v>
      </c>
      <c r="G21" s="120" t="s">
        <v>34</v>
      </c>
      <c r="H21" s="120" t="s">
        <v>34</v>
      </c>
      <c r="I21" s="120" t="s">
        <v>34</v>
      </c>
      <c r="J21" s="123" t="s">
        <v>34</v>
      </c>
      <c r="K21" s="120">
        <v>1.018</v>
      </c>
      <c r="L21" s="139">
        <v>25019.260999999999</v>
      </c>
      <c r="M21" s="129">
        <v>0</v>
      </c>
      <c r="N21" s="107">
        <f>+(+C21+E21)-(L21+M21)</f>
        <v>30911.252</v>
      </c>
      <c r="O21" s="109">
        <f>N21</f>
        <v>30911.252</v>
      </c>
      <c r="P21" s="34">
        <v>1</v>
      </c>
      <c r="Q21" s="35">
        <v>0</v>
      </c>
      <c r="R21" s="35">
        <v>0</v>
      </c>
      <c r="S21" s="36">
        <v>0</v>
      </c>
      <c r="T21" s="35">
        <v>0</v>
      </c>
      <c r="U21" s="34">
        <v>0</v>
      </c>
      <c r="V21" s="36">
        <v>0</v>
      </c>
      <c r="W21" s="37">
        <v>0</v>
      </c>
      <c r="X21" s="111" t="s">
        <v>46</v>
      </c>
      <c r="Y21" s="38" t="s">
        <v>25</v>
      </c>
    </row>
    <row r="22" spans="1:25" s="7" customFormat="1" ht="31.25" customHeight="1" thickBot="1" x14ac:dyDescent="0.6">
      <c r="A22" s="114"/>
      <c r="B22" s="142"/>
      <c r="C22" s="118"/>
      <c r="D22" s="119"/>
      <c r="E22" s="118"/>
      <c r="F22" s="121"/>
      <c r="G22" s="122"/>
      <c r="H22" s="122"/>
      <c r="I22" s="122"/>
      <c r="J22" s="124"/>
      <c r="K22" s="122"/>
      <c r="L22" s="140"/>
      <c r="M22" s="130"/>
      <c r="N22" s="108"/>
      <c r="O22" s="119"/>
      <c r="P22" s="40">
        <v>25019.260999999999</v>
      </c>
      <c r="Q22" s="41">
        <v>0</v>
      </c>
      <c r="R22" s="41">
        <v>0</v>
      </c>
      <c r="S22" s="39">
        <v>0</v>
      </c>
      <c r="T22" s="41">
        <v>0</v>
      </c>
      <c r="U22" s="40">
        <v>0</v>
      </c>
      <c r="V22" s="39">
        <v>0</v>
      </c>
      <c r="W22" s="42">
        <v>0</v>
      </c>
      <c r="X22" s="112"/>
      <c r="Y22" s="43" t="s">
        <v>30</v>
      </c>
    </row>
    <row r="23" spans="1:25" s="7" customFormat="1" ht="25.75" customHeight="1" x14ac:dyDescent="0.55000000000000004">
      <c r="A23" s="113">
        <v>8</v>
      </c>
      <c r="B23" s="141" t="s">
        <v>47</v>
      </c>
      <c r="C23" s="117">
        <v>12690.977000000001</v>
      </c>
      <c r="D23" s="109">
        <f>C23</f>
        <v>12690.977000000001</v>
      </c>
      <c r="E23" s="117">
        <f>F23</f>
        <v>1.2350000000000001</v>
      </c>
      <c r="F23" s="120">
        <f>K23</f>
        <v>1.2350000000000001</v>
      </c>
      <c r="G23" s="120" t="s">
        <v>34</v>
      </c>
      <c r="H23" s="120" t="s">
        <v>34</v>
      </c>
      <c r="I23" s="120" t="s">
        <v>34</v>
      </c>
      <c r="J23" s="123" t="s">
        <v>34</v>
      </c>
      <c r="K23" s="120">
        <v>1.2350000000000001</v>
      </c>
      <c r="L23" s="139">
        <v>2388.0369999999998</v>
      </c>
      <c r="M23" s="129">
        <v>10304.174999999999</v>
      </c>
      <c r="N23" s="107">
        <f>+(+C23+E23)-(L23+M23)</f>
        <v>0</v>
      </c>
      <c r="O23" s="109">
        <f>N23</f>
        <v>0</v>
      </c>
      <c r="P23" s="34">
        <v>46</v>
      </c>
      <c r="Q23" s="35">
        <v>0</v>
      </c>
      <c r="R23" s="35">
        <v>0</v>
      </c>
      <c r="S23" s="36">
        <v>0</v>
      </c>
      <c r="T23" s="35">
        <v>0</v>
      </c>
      <c r="U23" s="34">
        <v>0</v>
      </c>
      <c r="V23" s="36">
        <v>0</v>
      </c>
      <c r="W23" s="37">
        <v>0</v>
      </c>
      <c r="X23" s="111" t="s">
        <v>48</v>
      </c>
      <c r="Y23" s="38" t="s">
        <v>25</v>
      </c>
    </row>
    <row r="24" spans="1:25" s="7" customFormat="1" ht="25.75" customHeight="1" thickBot="1" x14ac:dyDescent="0.6">
      <c r="A24" s="114"/>
      <c r="B24" s="142"/>
      <c r="C24" s="118"/>
      <c r="D24" s="119"/>
      <c r="E24" s="118"/>
      <c r="F24" s="121"/>
      <c r="G24" s="122"/>
      <c r="H24" s="122"/>
      <c r="I24" s="122"/>
      <c r="J24" s="124"/>
      <c r="K24" s="122"/>
      <c r="L24" s="140"/>
      <c r="M24" s="130"/>
      <c r="N24" s="108"/>
      <c r="O24" s="119"/>
      <c r="P24" s="40">
        <v>2388.0369999999998</v>
      </c>
      <c r="Q24" s="41">
        <v>0</v>
      </c>
      <c r="R24" s="41">
        <v>0</v>
      </c>
      <c r="S24" s="39">
        <v>0</v>
      </c>
      <c r="T24" s="41">
        <v>0</v>
      </c>
      <c r="U24" s="40">
        <v>0</v>
      </c>
      <c r="V24" s="39">
        <v>0</v>
      </c>
      <c r="W24" s="42">
        <v>0</v>
      </c>
      <c r="X24" s="112"/>
      <c r="Y24" s="43" t="s">
        <v>30</v>
      </c>
    </row>
    <row r="25" spans="1:25" s="49" customFormat="1" ht="21.9" customHeight="1" x14ac:dyDescent="0.55000000000000004">
      <c r="A25" s="113"/>
      <c r="B25" s="147" t="s">
        <v>49</v>
      </c>
      <c r="C25" s="107">
        <f t="shared" ref="C25:I25" si="0">SUM(C9:C24)</f>
        <v>112285.25199999999</v>
      </c>
      <c r="D25" s="149">
        <f t="shared" si="0"/>
        <v>112285.25199999999</v>
      </c>
      <c r="E25" s="107">
        <f t="shared" si="0"/>
        <v>1300.7483000000002</v>
      </c>
      <c r="F25" s="143">
        <f t="shared" si="0"/>
        <v>1300.7483000000002</v>
      </c>
      <c r="G25" s="143">
        <f t="shared" si="0"/>
        <v>623.50300000000004</v>
      </c>
      <c r="H25" s="143">
        <f t="shared" si="0"/>
        <v>0</v>
      </c>
      <c r="I25" s="143">
        <f t="shared" si="0"/>
        <v>0</v>
      </c>
      <c r="J25" s="145"/>
      <c r="K25" s="143">
        <f>SUM(K9:K24)</f>
        <v>677.24530000000027</v>
      </c>
      <c r="L25" s="143">
        <f>SUM(L9:L24)</f>
        <v>54999.322999999989</v>
      </c>
      <c r="M25" s="151">
        <f>SUM(M9:M24)</f>
        <v>10304.174999999999</v>
      </c>
      <c r="N25" s="107">
        <f>SUM(N9:N24)</f>
        <v>48282.5023</v>
      </c>
      <c r="O25" s="149">
        <f>SUM(O9:O24)</f>
        <v>48282.600300000006</v>
      </c>
      <c r="P25" s="44">
        <f t="shared" ref="P25:V25" si="1">SUMIF($Y$9:$Y$24,$Y$7,P9:P24)</f>
        <v>78</v>
      </c>
      <c r="Q25" s="45">
        <f t="shared" si="1"/>
        <v>0</v>
      </c>
      <c r="R25" s="45">
        <f t="shared" si="1"/>
        <v>1</v>
      </c>
      <c r="S25" s="46">
        <f t="shared" si="1"/>
        <v>0</v>
      </c>
      <c r="T25" s="47">
        <f t="shared" si="1"/>
        <v>1</v>
      </c>
      <c r="U25" s="48">
        <f t="shared" si="1"/>
        <v>0</v>
      </c>
      <c r="V25" s="46">
        <f t="shared" si="1"/>
        <v>10</v>
      </c>
      <c r="W25" s="46">
        <f>SUMIF($Y$11:$Y$24,$Y$7,W11:W24)</f>
        <v>0</v>
      </c>
      <c r="X25" s="153"/>
      <c r="Y25" s="38" t="s">
        <v>25</v>
      </c>
    </row>
    <row r="26" spans="1:25" s="49" customFormat="1" ht="21.9" customHeight="1" thickBot="1" x14ac:dyDescent="0.6">
      <c r="A26" s="114"/>
      <c r="B26" s="148"/>
      <c r="C26" s="131"/>
      <c r="D26" s="150"/>
      <c r="E26" s="131"/>
      <c r="F26" s="144"/>
      <c r="G26" s="144"/>
      <c r="H26" s="144"/>
      <c r="I26" s="144"/>
      <c r="J26" s="146"/>
      <c r="K26" s="144"/>
      <c r="L26" s="144"/>
      <c r="M26" s="152"/>
      <c r="N26" s="131"/>
      <c r="O26" s="150"/>
      <c r="P26" s="50">
        <f t="shared" ref="P26:W26" si="2">SUMIF($Y$9:$Y$24,$Y$8,P9:P24)</f>
        <v>54688.266999999993</v>
      </c>
      <c r="Q26" s="51">
        <f t="shared" si="2"/>
        <v>0</v>
      </c>
      <c r="R26" s="51">
        <f t="shared" si="2"/>
        <v>20.399999999999999</v>
      </c>
      <c r="S26" s="52">
        <f t="shared" si="2"/>
        <v>0</v>
      </c>
      <c r="T26" s="53">
        <f t="shared" si="2"/>
        <v>305.81200000000001</v>
      </c>
      <c r="U26" s="54">
        <f t="shared" si="2"/>
        <v>0</v>
      </c>
      <c r="V26" s="52">
        <f t="shared" si="2"/>
        <v>1017.419182</v>
      </c>
      <c r="W26" s="52">
        <f t="shared" si="2"/>
        <v>0</v>
      </c>
      <c r="X26" s="154"/>
      <c r="Y26" s="43" t="s">
        <v>30</v>
      </c>
    </row>
    <row r="27" spans="1:25" x14ac:dyDescent="0.55000000000000004">
      <c r="A27" s="2" t="s">
        <v>50</v>
      </c>
      <c r="C27" s="55"/>
      <c r="D27" s="55"/>
      <c r="E27" s="55"/>
      <c r="F27" s="55"/>
      <c r="G27" s="55"/>
      <c r="H27" s="56"/>
      <c r="I27" s="56"/>
      <c r="J27" s="56"/>
      <c r="K27" s="55"/>
      <c r="L27" s="56"/>
    </row>
    <row r="28" spans="1:25" ht="18" x14ac:dyDescent="0.55000000000000004">
      <c r="B28" s="2" t="s">
        <v>51</v>
      </c>
      <c r="E28" s="2" t="s">
        <v>52</v>
      </c>
      <c r="N28" s="57"/>
    </row>
    <row r="29" spans="1:25" x14ac:dyDescent="0.55000000000000004">
      <c r="B29" s="2" t="s">
        <v>53</v>
      </c>
      <c r="E29" s="2" t="s">
        <v>54</v>
      </c>
    </row>
    <row r="30" spans="1:25" x14ac:dyDescent="0.55000000000000004">
      <c r="B30" s="2" t="s">
        <v>55</v>
      </c>
      <c r="E30" s="2" t="s">
        <v>56</v>
      </c>
    </row>
    <row r="31" spans="1:25" x14ac:dyDescent="0.55000000000000004">
      <c r="B31" s="2" t="s">
        <v>57</v>
      </c>
      <c r="E31" s="2" t="s">
        <v>58</v>
      </c>
    </row>
    <row r="32" spans="1:25" x14ac:dyDescent="0.55000000000000004">
      <c r="B32" s="2" t="s">
        <v>59</v>
      </c>
    </row>
    <row r="33" spans="2:14" x14ac:dyDescent="0.55000000000000004">
      <c r="B33" s="2" t="s">
        <v>60</v>
      </c>
    </row>
    <row r="34" spans="2:14" x14ac:dyDescent="0.55000000000000004">
      <c r="B34" s="2" t="s">
        <v>61</v>
      </c>
    </row>
    <row r="35" spans="2:14" x14ac:dyDescent="0.55000000000000004">
      <c r="B35" s="2" t="s">
        <v>62</v>
      </c>
    </row>
    <row r="36" spans="2:14" x14ac:dyDescent="0.55000000000000004">
      <c r="B36" s="2" t="s">
        <v>63</v>
      </c>
    </row>
    <row r="37" spans="2:14" ht="13.5" thickBot="1" x14ac:dyDescent="0.6">
      <c r="B37" s="2" t="s">
        <v>64</v>
      </c>
    </row>
    <row r="38" spans="2:14" x14ac:dyDescent="0.55000000000000004">
      <c r="N38" s="58"/>
    </row>
  </sheetData>
  <mergeCells count="166">
    <mergeCell ref="K25:K26"/>
    <mergeCell ref="L25:L26"/>
    <mergeCell ref="M23:M24"/>
    <mergeCell ref="N23:N24"/>
    <mergeCell ref="O23:O24"/>
    <mergeCell ref="X23:X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X25:X26"/>
    <mergeCell ref="G25:G26"/>
    <mergeCell ref="H25:H26"/>
    <mergeCell ref="I25:I26"/>
    <mergeCell ref="J25:J26"/>
    <mergeCell ref="A23:A24"/>
    <mergeCell ref="B23:B24"/>
    <mergeCell ref="C23:C24"/>
    <mergeCell ref="D23:D24"/>
    <mergeCell ref="E23:E24"/>
    <mergeCell ref="F23:F24"/>
    <mergeCell ref="G21:G22"/>
    <mergeCell ref="H21:H22"/>
    <mergeCell ref="I21:I22"/>
    <mergeCell ref="N19:N20"/>
    <mergeCell ref="O19:O20"/>
    <mergeCell ref="X19:X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X21:X22"/>
    <mergeCell ref="J21:J22"/>
    <mergeCell ref="K21:K22"/>
    <mergeCell ref="L21:L22"/>
    <mergeCell ref="A19:A20"/>
    <mergeCell ref="B19:B20"/>
    <mergeCell ref="C19:C20"/>
    <mergeCell ref="D19:D20"/>
    <mergeCell ref="E19:E20"/>
    <mergeCell ref="F19:F20"/>
    <mergeCell ref="G17:G18"/>
    <mergeCell ref="H17:H18"/>
    <mergeCell ref="I17:I18"/>
    <mergeCell ref="M15:M16"/>
    <mergeCell ref="C15:C16"/>
    <mergeCell ref="D15:D16"/>
    <mergeCell ref="E15:E16"/>
    <mergeCell ref="F15:F16"/>
    <mergeCell ref="M19:M20"/>
    <mergeCell ref="N15:N16"/>
    <mergeCell ref="O15:O16"/>
    <mergeCell ref="X15:X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X17:X18"/>
    <mergeCell ref="J17:J18"/>
    <mergeCell ref="K17:K18"/>
    <mergeCell ref="L17:L18"/>
    <mergeCell ref="A15:A16"/>
    <mergeCell ref="B15:B16"/>
    <mergeCell ref="G13:G14"/>
    <mergeCell ref="H13:H14"/>
    <mergeCell ref="I13:I14"/>
    <mergeCell ref="O11:O12"/>
    <mergeCell ref="X11:X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X13:X14"/>
    <mergeCell ref="J13:J14"/>
    <mergeCell ref="K13:K14"/>
    <mergeCell ref="L13:L14"/>
    <mergeCell ref="M9:M10"/>
    <mergeCell ref="N9:N10"/>
    <mergeCell ref="O9:O10"/>
    <mergeCell ref="X9:X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A3:A8"/>
    <mergeCell ref="B3:B8"/>
    <mergeCell ref="C3:D4"/>
    <mergeCell ref="E3:L4"/>
    <mergeCell ref="M3:M8"/>
    <mergeCell ref="N3:O4"/>
    <mergeCell ref="X4:X8"/>
    <mergeCell ref="L5:L8"/>
    <mergeCell ref="P5:P6"/>
    <mergeCell ref="D6:D8"/>
    <mergeCell ref="O6:O8"/>
    <mergeCell ref="G7:J7"/>
    <mergeCell ref="K7:K8"/>
    <mergeCell ref="P3:T3"/>
    <mergeCell ref="U3:W3"/>
    <mergeCell ref="Q4:Q6"/>
    <mergeCell ref="R4:R6"/>
    <mergeCell ref="S4:S6"/>
    <mergeCell ref="T4:T6"/>
    <mergeCell ref="U4:U6"/>
    <mergeCell ref="V4:V6"/>
    <mergeCell ref="W4:W6"/>
  </mergeCells>
  <phoneticPr fontId="2"/>
  <pageMargins left="0.51181102362204722" right="0.31496062992125984"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総括表B-1</vt:lpstr>
      <vt:lpstr>'総括表B-1'!Print_Area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2022-09-29T05:38:14Z</dcterms:created>
  <dcterms:modified xsi:type="dcterms:W3CDTF">2023-03-24T01:24:44Z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2023-03-24T01:23:24Z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76342f78-5c80-4a65-a2d0-7cc6a38a5b49</vt:lpwstr>
  </property>
  <property fmtid="{D5CDD505-2E9C-101B-9397-08002B2CF9AE}" pid="8" name="MSIP_Label_d899a617-f30e-4fb8-b81c-fb6d0b94ac5b_ContentBits">
    <vt:lpwstr>0</vt:lpwstr>
  </property>
</Properties>
</file>