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utsunomiya-m\Desktop\"/>
    </mc:Choice>
  </mc:AlternateContent>
  <xr:revisionPtr revIDLastSave="0" documentId="13_ncr:1_{CE2D789B-3E81-4778-BD84-13E0D0651385}" xr6:coauthVersionLast="47" xr6:coauthVersionMax="47" xr10:uidLastSave="{00000000-0000-0000-0000-000000000000}"/>
  <bookViews>
    <workbookView xWindow="-108" yWindow="-108" windowWidth="23256" windowHeight="12576" xr2:uid="{00000000-000D-0000-FFFF-FFFF00000000}"/>
  </bookViews>
  <sheets>
    <sheet name="一般会計" sheetId="3" r:id="rId1"/>
    <sheet name="復興特別会計" sheetId="10" r:id="rId2"/>
    <sheet name="エネルギー対策特別会計" sheetId="12" r:id="rId3"/>
  </sheets>
  <externalReferences>
    <externalReference r:id="rId4"/>
  </externalReferences>
  <definedNames>
    <definedName name="_xlnm._FilterDatabase" localSheetId="2" hidden="1">エネルギー対策特別会計!$A$5:$O$10</definedName>
    <definedName name="_xlnm._FilterDatabase" localSheetId="0" hidden="1">一般会計!$A$5:$O$121</definedName>
    <definedName name="_xlnm._FilterDatabase" localSheetId="1" hidden="1">復興特別会計!$A$5:$O$16</definedName>
    <definedName name="_xlnm.Database" localSheetId="2">#REF!</definedName>
    <definedName name="_xlnm.Database" localSheetId="1">#REF!</definedName>
    <definedName name="_xlnm.Database">#REF!</definedName>
    <definedName name="Database2" localSheetId="2">#REF!</definedName>
    <definedName name="Database2" localSheetId="1">#REF!</definedName>
    <definedName name="Database2">#REF!</definedName>
    <definedName name="_xlnm.Print_Area" localSheetId="2">エネルギー対策特別会計!$A$1:$O$10</definedName>
    <definedName name="_xlnm.Print_Area" localSheetId="0">一般会計!$A$1:$O$121</definedName>
    <definedName name="_xlnm.Print_Area" localSheetId="1">復興特別会計!$A$1:$O$16</definedName>
    <definedName name="歳出データ" localSheetId="2">#REF!</definedName>
    <definedName name="歳出データ" localSheetId="1">#REF!</definedName>
    <definedName name="歳出デー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0" l="1"/>
  <c r="L11" i="10"/>
  <c r="L12" i="10"/>
  <c r="L13" i="10"/>
  <c r="L16" i="10"/>
  <c r="L8" i="10"/>
  <c r="I8" i="12" l="1"/>
  <c r="N8" i="12" s="1"/>
  <c r="J8" i="12"/>
  <c r="M8" i="12"/>
  <c r="I9" i="12"/>
  <c r="N9" i="12" s="1"/>
  <c r="J9" i="12"/>
  <c r="M9" i="12"/>
  <c r="J10" i="12"/>
  <c r="M10" i="12"/>
  <c r="I10" i="12" l="1"/>
  <c r="N10" i="12" s="1"/>
  <c r="M13" i="10"/>
  <c r="J13" i="10"/>
  <c r="I13" i="10" s="1"/>
  <c r="N13" i="10" s="1"/>
  <c r="M12" i="10"/>
  <c r="J12" i="10"/>
  <c r="I12" i="10" s="1"/>
  <c r="N12" i="10" s="1"/>
  <c r="M11" i="10"/>
  <c r="J11" i="10"/>
  <c r="I11" i="10" s="1"/>
  <c r="N11" i="10" s="1"/>
  <c r="M10" i="10"/>
  <c r="J10" i="10"/>
  <c r="I10" i="10"/>
  <c r="N10" i="10" s="1"/>
  <c r="M8" i="10"/>
  <c r="J8" i="10"/>
  <c r="I8" i="10" s="1"/>
  <c r="N8" i="10" s="1"/>
  <c r="M8" i="3"/>
  <c r="M100" i="3" l="1"/>
  <c r="J100" i="3"/>
  <c r="I100" i="3" s="1"/>
  <c r="N100" i="3" s="1"/>
  <c r="M99" i="3"/>
  <c r="J99" i="3"/>
  <c r="I99" i="3" s="1"/>
  <c r="N99" i="3" s="1"/>
  <c r="M98" i="3"/>
  <c r="J98" i="3"/>
  <c r="I98" i="3" s="1"/>
  <c r="N98" i="3" s="1"/>
  <c r="M96" i="3"/>
  <c r="J96" i="3"/>
  <c r="I96" i="3" s="1"/>
  <c r="N96" i="3" s="1"/>
  <c r="M94" i="3"/>
  <c r="J94" i="3"/>
  <c r="I94" i="3" s="1"/>
  <c r="N94" i="3" s="1"/>
  <c r="M93" i="3"/>
  <c r="J93" i="3"/>
  <c r="I93" i="3" s="1"/>
  <c r="N93" i="3" s="1"/>
  <c r="M92" i="3"/>
  <c r="J92" i="3"/>
  <c r="I92" i="3" s="1"/>
  <c r="N92" i="3" s="1"/>
  <c r="M16" i="10"/>
  <c r="J16" i="10"/>
  <c r="I16" i="10" s="1"/>
  <c r="N16" i="10" s="1"/>
  <c r="M121" i="3"/>
  <c r="M119" i="3"/>
  <c r="M118" i="3"/>
  <c r="M117" i="3"/>
  <c r="M116" i="3"/>
  <c r="M114" i="3"/>
  <c r="M113" i="3"/>
  <c r="M111" i="3"/>
  <c r="M109" i="3"/>
  <c r="M108" i="3"/>
  <c r="M107" i="3"/>
  <c r="M105" i="3"/>
  <c r="M103" i="3"/>
  <c r="M102" i="3"/>
  <c r="M89" i="3"/>
  <c r="M87" i="3"/>
  <c r="M86" i="3"/>
  <c r="M85" i="3"/>
  <c r="M84" i="3"/>
  <c r="M82" i="3"/>
  <c r="M81" i="3"/>
  <c r="M79" i="3"/>
  <c r="M78" i="3"/>
  <c r="M75" i="3"/>
  <c r="M73" i="3"/>
  <c r="M71" i="3"/>
  <c r="M70" i="3"/>
  <c r="M68" i="3"/>
  <c r="M67" i="3"/>
  <c r="M66" i="3"/>
  <c r="M65" i="3"/>
  <c r="M63" i="3"/>
  <c r="M62" i="3"/>
  <c r="M61" i="3"/>
  <c r="M58" i="3"/>
  <c r="M57" i="3"/>
  <c r="M56" i="3"/>
  <c r="M55" i="3"/>
  <c r="M54" i="3"/>
  <c r="M53" i="3"/>
  <c r="M51" i="3"/>
  <c r="M49" i="3"/>
  <c r="M48" i="3"/>
  <c r="M46" i="3"/>
  <c r="M45" i="3"/>
  <c r="M44" i="3"/>
  <c r="M43" i="3"/>
  <c r="M41" i="3"/>
  <c r="M40" i="3"/>
  <c r="M39" i="3"/>
  <c r="M37" i="3"/>
  <c r="M36" i="3"/>
  <c r="M35" i="3"/>
  <c r="M33" i="3"/>
  <c r="M32" i="3"/>
  <c r="M30" i="3"/>
  <c r="M29" i="3"/>
  <c r="M28" i="3"/>
  <c r="M27" i="3"/>
  <c r="M25" i="3"/>
  <c r="M24" i="3"/>
  <c r="M23" i="3"/>
  <c r="M22" i="3"/>
  <c r="M21" i="3"/>
  <c r="M19" i="3"/>
  <c r="M18" i="3"/>
  <c r="M17" i="3"/>
  <c r="M16" i="3"/>
  <c r="M15" i="3"/>
  <c r="M13" i="3"/>
  <c r="M11" i="3"/>
  <c r="M10" i="3"/>
  <c r="M9" i="3"/>
  <c r="J121" i="3"/>
  <c r="I121" i="3" s="1"/>
  <c r="N121" i="3" s="1"/>
  <c r="J119" i="3"/>
  <c r="I119" i="3" s="1"/>
  <c r="N119" i="3" s="1"/>
  <c r="J118" i="3"/>
  <c r="I118" i="3" s="1"/>
  <c r="N118" i="3" s="1"/>
  <c r="J117" i="3"/>
  <c r="I117" i="3" s="1"/>
  <c r="N117" i="3" s="1"/>
  <c r="J116" i="3"/>
  <c r="I116" i="3" s="1"/>
  <c r="N116" i="3" s="1"/>
  <c r="J114" i="3"/>
  <c r="I114" i="3" s="1"/>
  <c r="N114" i="3" s="1"/>
  <c r="J113" i="3"/>
  <c r="I113" i="3" s="1"/>
  <c r="N113" i="3" s="1"/>
  <c r="J111" i="3"/>
  <c r="I111" i="3" s="1"/>
  <c r="N111" i="3" s="1"/>
  <c r="J109" i="3"/>
  <c r="I109" i="3" s="1"/>
  <c r="N109" i="3" s="1"/>
  <c r="J108" i="3"/>
  <c r="I108" i="3" s="1"/>
  <c r="N108" i="3" s="1"/>
  <c r="J107" i="3"/>
  <c r="I107" i="3" s="1"/>
  <c r="N107" i="3" s="1"/>
  <c r="J105" i="3"/>
  <c r="I105" i="3" s="1"/>
  <c r="N105" i="3" s="1"/>
  <c r="J103" i="3"/>
  <c r="I103" i="3" s="1"/>
  <c r="N103" i="3" s="1"/>
  <c r="J102" i="3"/>
  <c r="I102" i="3" s="1"/>
  <c r="N102" i="3" s="1"/>
  <c r="J89" i="3"/>
  <c r="I89" i="3" s="1"/>
  <c r="N89" i="3" s="1"/>
  <c r="J87" i="3"/>
  <c r="I87" i="3" s="1"/>
  <c r="N87" i="3" s="1"/>
  <c r="J86" i="3"/>
  <c r="I86" i="3" s="1"/>
  <c r="N86" i="3" s="1"/>
  <c r="J85" i="3"/>
  <c r="I85" i="3" s="1"/>
  <c r="N85" i="3" s="1"/>
  <c r="J84" i="3"/>
  <c r="I84" i="3" s="1"/>
  <c r="N84" i="3" s="1"/>
  <c r="J82" i="3"/>
  <c r="I82" i="3" s="1"/>
  <c r="N82" i="3" s="1"/>
  <c r="J81" i="3"/>
  <c r="I81" i="3" s="1"/>
  <c r="N81" i="3" s="1"/>
  <c r="J79" i="3"/>
  <c r="I79" i="3" s="1"/>
  <c r="N79" i="3" s="1"/>
  <c r="J78" i="3"/>
  <c r="I78" i="3" s="1"/>
  <c r="N78" i="3" s="1"/>
  <c r="J75" i="3"/>
  <c r="I75" i="3" s="1"/>
  <c r="N75" i="3" s="1"/>
  <c r="J73" i="3"/>
  <c r="I73" i="3" s="1"/>
  <c r="N73" i="3" s="1"/>
  <c r="J71" i="3"/>
  <c r="I71" i="3" s="1"/>
  <c r="N71" i="3" s="1"/>
  <c r="J70" i="3"/>
  <c r="I70" i="3" s="1"/>
  <c r="N70" i="3" s="1"/>
  <c r="J68" i="3"/>
  <c r="I68" i="3" s="1"/>
  <c r="N68" i="3" s="1"/>
  <c r="J67" i="3"/>
  <c r="I67" i="3" s="1"/>
  <c r="N67" i="3" s="1"/>
  <c r="J66" i="3"/>
  <c r="I66" i="3" s="1"/>
  <c r="N66" i="3" s="1"/>
  <c r="J65" i="3"/>
  <c r="I65" i="3" s="1"/>
  <c r="N65" i="3" s="1"/>
  <c r="J63" i="3"/>
  <c r="I63" i="3" s="1"/>
  <c r="N63" i="3" s="1"/>
  <c r="J62" i="3"/>
  <c r="I62" i="3" s="1"/>
  <c r="N62" i="3" s="1"/>
  <c r="J61" i="3"/>
  <c r="I61" i="3" s="1"/>
  <c r="N61" i="3" s="1"/>
  <c r="J58" i="3"/>
  <c r="I58" i="3" s="1"/>
  <c r="N58" i="3" s="1"/>
  <c r="J57" i="3"/>
  <c r="I57" i="3" s="1"/>
  <c r="N57" i="3" s="1"/>
  <c r="J56" i="3"/>
  <c r="I56" i="3" s="1"/>
  <c r="N56" i="3" s="1"/>
  <c r="J55" i="3"/>
  <c r="I55" i="3" s="1"/>
  <c r="N55" i="3" s="1"/>
  <c r="J54" i="3"/>
  <c r="I54" i="3" s="1"/>
  <c r="N54" i="3" s="1"/>
  <c r="J53" i="3"/>
  <c r="I53" i="3" s="1"/>
  <c r="N53" i="3" s="1"/>
  <c r="J51" i="3"/>
  <c r="I51" i="3" s="1"/>
  <c r="N51" i="3" s="1"/>
  <c r="J49" i="3"/>
  <c r="I49" i="3" s="1"/>
  <c r="N49" i="3" s="1"/>
  <c r="J48" i="3"/>
  <c r="I48" i="3" s="1"/>
  <c r="N48" i="3" s="1"/>
  <c r="J46" i="3"/>
  <c r="I46" i="3" s="1"/>
  <c r="N46" i="3" s="1"/>
  <c r="J45" i="3"/>
  <c r="I45" i="3" s="1"/>
  <c r="N45" i="3" s="1"/>
  <c r="J44" i="3"/>
  <c r="I44" i="3" s="1"/>
  <c r="N44" i="3" s="1"/>
  <c r="J43" i="3"/>
  <c r="I43" i="3" s="1"/>
  <c r="N43" i="3" s="1"/>
  <c r="J41" i="3"/>
  <c r="I41" i="3" s="1"/>
  <c r="N41" i="3" s="1"/>
  <c r="J40" i="3"/>
  <c r="I40" i="3" s="1"/>
  <c r="N40" i="3" s="1"/>
  <c r="J39" i="3"/>
  <c r="I39" i="3" s="1"/>
  <c r="N39" i="3" s="1"/>
  <c r="J37" i="3"/>
  <c r="I37" i="3" s="1"/>
  <c r="N37" i="3" s="1"/>
  <c r="J36" i="3"/>
  <c r="I36" i="3" s="1"/>
  <c r="N36" i="3" s="1"/>
  <c r="J35" i="3"/>
  <c r="I35" i="3" s="1"/>
  <c r="N35" i="3" s="1"/>
  <c r="J33" i="3"/>
  <c r="I33" i="3" s="1"/>
  <c r="N33" i="3" s="1"/>
  <c r="J32" i="3"/>
  <c r="I32" i="3" s="1"/>
  <c r="N32" i="3" s="1"/>
  <c r="J30" i="3"/>
  <c r="I30" i="3" s="1"/>
  <c r="N30" i="3" s="1"/>
  <c r="J29" i="3"/>
  <c r="I29" i="3" s="1"/>
  <c r="N29" i="3" s="1"/>
  <c r="J28" i="3"/>
  <c r="I28" i="3" s="1"/>
  <c r="N28" i="3" s="1"/>
  <c r="J27" i="3"/>
  <c r="I27" i="3" s="1"/>
  <c r="N27" i="3" s="1"/>
  <c r="J25" i="3"/>
  <c r="I25" i="3" s="1"/>
  <c r="N25" i="3" s="1"/>
  <c r="J24" i="3"/>
  <c r="I24" i="3" s="1"/>
  <c r="N24" i="3" s="1"/>
  <c r="J23" i="3"/>
  <c r="I23" i="3" s="1"/>
  <c r="N23" i="3" s="1"/>
  <c r="J22" i="3"/>
  <c r="I22" i="3" s="1"/>
  <c r="N22" i="3" s="1"/>
  <c r="J21" i="3"/>
  <c r="I21" i="3" s="1"/>
  <c r="N21" i="3" s="1"/>
  <c r="J19" i="3"/>
  <c r="I19" i="3" s="1"/>
  <c r="N19" i="3" s="1"/>
  <c r="J18" i="3"/>
  <c r="I18" i="3" s="1"/>
  <c r="N18" i="3" s="1"/>
  <c r="J17" i="3"/>
  <c r="I17" i="3" s="1"/>
  <c r="N17" i="3" s="1"/>
  <c r="J16" i="3"/>
  <c r="I16" i="3" s="1"/>
  <c r="N16" i="3" s="1"/>
  <c r="J15" i="3"/>
  <c r="I15" i="3" s="1"/>
  <c r="N15" i="3" s="1"/>
  <c r="J13" i="3"/>
  <c r="I13" i="3" s="1"/>
  <c r="N13" i="3" s="1"/>
  <c r="J11" i="3"/>
  <c r="I11" i="3" s="1"/>
  <c r="N11" i="3" s="1"/>
  <c r="J10" i="3"/>
  <c r="I10" i="3" s="1"/>
  <c r="N10" i="3" s="1"/>
  <c r="J9" i="3"/>
  <c r="I9" i="3" s="1"/>
  <c r="N9" i="3" s="1"/>
  <c r="J8" i="3"/>
  <c r="I8" i="3" s="1"/>
  <c r="N8" i="3" s="1"/>
</calcChain>
</file>

<file path=xl/sharedStrings.xml><?xml version="1.0" encoding="utf-8"?>
<sst xmlns="http://schemas.openxmlformats.org/spreadsheetml/2006/main" count="434" uniqueCount="120">
  <si>
    <t>計</t>
    <rPh sb="0" eb="1">
      <t>ケイ</t>
    </rPh>
    <phoneticPr fontId="5"/>
  </si>
  <si>
    <t>歳出予算現額</t>
  </si>
  <si>
    <t>第1四半期</t>
    <rPh sb="0" eb="1">
      <t>ダイ</t>
    </rPh>
    <rPh sb="2" eb="5">
      <t>シハンキ</t>
    </rPh>
    <phoneticPr fontId="8"/>
  </si>
  <si>
    <t>予算の支出状況の公表（庁費・旅費）　一般会計</t>
    <rPh sb="0" eb="2">
      <t>ヨサン</t>
    </rPh>
    <rPh sb="3" eb="5">
      <t>シシュツ</t>
    </rPh>
    <rPh sb="5" eb="7">
      <t>ジョウキョウ</t>
    </rPh>
    <rPh sb="8" eb="10">
      <t>コウヒョウ</t>
    </rPh>
    <rPh sb="11" eb="13">
      <t>チョウヒ</t>
    </rPh>
    <rPh sb="14" eb="16">
      <t>リョヒ</t>
    </rPh>
    <rPh sb="18" eb="20">
      <t>イッパン</t>
    </rPh>
    <rPh sb="20" eb="22">
      <t>カイケイ</t>
    </rPh>
    <phoneticPr fontId="8"/>
  </si>
  <si>
    <t>予算の支出状況の公表（庁費・旅費）　　東日本大震災復興特別会計</t>
    <rPh sb="0" eb="2">
      <t>ヨサン</t>
    </rPh>
    <rPh sb="3" eb="5">
      <t>シシュツ</t>
    </rPh>
    <rPh sb="5" eb="7">
      <t>ジョウキョウ</t>
    </rPh>
    <rPh sb="8" eb="10">
      <t>コウヒョウ</t>
    </rPh>
    <rPh sb="11" eb="13">
      <t>チョウヒ</t>
    </rPh>
    <rPh sb="14" eb="16">
      <t>リョヒ</t>
    </rPh>
    <phoneticPr fontId="8"/>
  </si>
  <si>
    <t>予算の支出状況の公表（庁費・旅費）　　エネルギー対策特別会計</t>
    <rPh sb="0" eb="2">
      <t>ヨサン</t>
    </rPh>
    <rPh sb="3" eb="5">
      <t>シシュツ</t>
    </rPh>
    <rPh sb="5" eb="7">
      <t>ジョウキョウ</t>
    </rPh>
    <rPh sb="8" eb="10">
      <t>コウヒョウ</t>
    </rPh>
    <rPh sb="11" eb="12">
      <t>チョウ</t>
    </rPh>
    <rPh sb="12" eb="13">
      <t>ヒ</t>
    </rPh>
    <rPh sb="14" eb="16">
      <t>リョヒ</t>
    </rPh>
    <rPh sb="24" eb="26">
      <t>タイサク</t>
    </rPh>
    <rPh sb="26" eb="28">
      <t>トクベツ</t>
    </rPh>
    <rPh sb="28" eb="30">
      <t>カイケイ</t>
    </rPh>
    <phoneticPr fontId="8"/>
  </si>
  <si>
    <t>組織・項・目</t>
    <rPh sb="0" eb="2">
      <t>ソシキ</t>
    </rPh>
    <rPh sb="3" eb="4">
      <t>コウ</t>
    </rPh>
    <rPh sb="5" eb="6">
      <t>モク</t>
    </rPh>
    <phoneticPr fontId="8"/>
  </si>
  <si>
    <t>第2四半期</t>
    <phoneticPr fontId="8"/>
  </si>
  <si>
    <t>第3四半期</t>
    <phoneticPr fontId="8"/>
  </si>
  <si>
    <t>支出済歳出額
累計
（B）</t>
    <rPh sb="0" eb="2">
      <t>シシュツ</t>
    </rPh>
    <rPh sb="2" eb="3">
      <t>ズ</t>
    </rPh>
    <rPh sb="3" eb="5">
      <t>サイシュツ</t>
    </rPh>
    <rPh sb="5" eb="6">
      <t>ガク</t>
    </rPh>
    <rPh sb="7" eb="9">
      <t>ルイケイ</t>
    </rPh>
    <phoneticPr fontId="5"/>
  </si>
  <si>
    <t>第4四半期
（出納整理期含）
③</t>
    <rPh sb="7" eb="9">
      <t>スイトウ</t>
    </rPh>
    <rPh sb="9" eb="11">
      <t>セイリ</t>
    </rPh>
    <rPh sb="11" eb="12">
      <t>キ</t>
    </rPh>
    <rPh sb="12" eb="13">
      <t>フクミ</t>
    </rPh>
    <phoneticPr fontId="8"/>
  </si>
  <si>
    <t>割合
④</t>
    <rPh sb="0" eb="2">
      <t>ワリアイ</t>
    </rPh>
    <phoneticPr fontId="8"/>
  </si>
  <si>
    <t>支出額
①－③</t>
    <rPh sb="2" eb="3">
      <t>ガク</t>
    </rPh>
    <phoneticPr fontId="8"/>
  </si>
  <si>
    <t>支出割合
②－④</t>
    <rPh sb="0" eb="2">
      <t>シシュツ</t>
    </rPh>
    <rPh sb="2" eb="4">
      <t>ワリアイ</t>
    </rPh>
    <phoneticPr fontId="8"/>
  </si>
  <si>
    <t>割合
（A/B）
②</t>
    <rPh sb="0" eb="2">
      <t>ワリアイ</t>
    </rPh>
    <phoneticPr fontId="8"/>
  </si>
  <si>
    <t>第４四半期の支出額及び支出割合が
前年度より増加した理由</t>
    <rPh sb="0" eb="1">
      <t>ダイ</t>
    </rPh>
    <rPh sb="2" eb="5">
      <t>シハンキ</t>
    </rPh>
    <rPh sb="9" eb="10">
      <t>オヨ</t>
    </rPh>
    <rPh sb="26" eb="28">
      <t>リユウ</t>
    </rPh>
    <phoneticPr fontId="8"/>
  </si>
  <si>
    <t>（単位：円）</t>
    <rPh sb="1" eb="3">
      <t>タンイ</t>
    </rPh>
    <rPh sb="4" eb="5">
      <t>エン</t>
    </rPh>
    <phoneticPr fontId="8"/>
  </si>
  <si>
    <t>第4四半期
（出納整理期含）
（A）　①</t>
    <rPh sb="7" eb="9">
      <t>スイトウ</t>
    </rPh>
    <rPh sb="9" eb="11">
      <t>セイリ</t>
    </rPh>
    <rPh sb="11" eb="12">
      <t>キ</t>
    </rPh>
    <rPh sb="12" eb="13">
      <t>フクミ</t>
    </rPh>
    <phoneticPr fontId="8"/>
  </si>
  <si>
    <t>３年度</t>
    <rPh sb="1" eb="3">
      <t>ネンド</t>
    </rPh>
    <phoneticPr fontId="8"/>
  </si>
  <si>
    <t>（参考：２年度）</t>
    <rPh sb="1" eb="3">
      <t>サンコウ</t>
    </rPh>
    <rPh sb="5" eb="7">
      <t>ネンド</t>
    </rPh>
    <rPh sb="6" eb="7">
      <t>ガンネン</t>
    </rPh>
    <phoneticPr fontId="8"/>
  </si>
  <si>
    <t>令和３年度第４四半期
－令和２年度第４四半期</t>
    <rPh sb="0" eb="2">
      <t>レイワ</t>
    </rPh>
    <rPh sb="12" eb="14">
      <t>レイワ</t>
    </rPh>
    <phoneticPr fontId="8"/>
  </si>
  <si>
    <t>（参考：令和２年度）</t>
    <rPh sb="1" eb="3">
      <t>サンコウ</t>
    </rPh>
    <rPh sb="4" eb="6">
      <t>レイワ</t>
    </rPh>
    <rPh sb="7" eb="9">
      <t>ネンド</t>
    </rPh>
    <phoneticPr fontId="8"/>
  </si>
  <si>
    <t>令和３年度第４四半期
－令和２年度第４四半期</t>
    <rPh sb="0" eb="2">
      <t>レイワ</t>
    </rPh>
    <rPh sb="12" eb="14">
      <t>レイワ</t>
    </rPh>
    <rPh sb="15" eb="17">
      <t>ネンド</t>
    </rPh>
    <phoneticPr fontId="8"/>
  </si>
  <si>
    <t>文部科学本省</t>
  </si>
  <si>
    <t>文部科学本省共通費</t>
  </si>
  <si>
    <t>職員旅費</t>
  </si>
  <si>
    <t>庁費</t>
  </si>
  <si>
    <t>国会図書館支部庁費</t>
  </si>
  <si>
    <t>情報処理業務庁費</t>
  </si>
  <si>
    <t>文部科学本省施設費</t>
  </si>
  <si>
    <t>施設施工庁費</t>
  </si>
  <si>
    <t>教育政策推進費</t>
    <rPh sb="0" eb="2">
      <t>キョウイク</t>
    </rPh>
    <rPh sb="2" eb="4">
      <t>セイサク</t>
    </rPh>
    <rPh sb="4" eb="6">
      <t>スイシン</t>
    </rPh>
    <rPh sb="6" eb="7">
      <t>ヒ</t>
    </rPh>
    <phoneticPr fontId="8"/>
  </si>
  <si>
    <t>高等学校卒業程度認定試験業務庁費</t>
  </si>
  <si>
    <t>教職員研修費</t>
    <phoneticPr fontId="8"/>
  </si>
  <si>
    <t>初等中等教育振興費</t>
    <phoneticPr fontId="8"/>
  </si>
  <si>
    <t>初等中等教育振興費</t>
  </si>
  <si>
    <t>学習指導要領改訂等業務庁費</t>
  </si>
  <si>
    <t>教職員研修費</t>
  </si>
  <si>
    <t>高等教育振興費</t>
  </si>
  <si>
    <t>研究拠点形成等業務庁費</t>
  </si>
  <si>
    <t>情報処理業務庁費</t>
    <phoneticPr fontId="8"/>
  </si>
  <si>
    <t>私立学校振興費</t>
  </si>
  <si>
    <t>科学技術・学術政策推進費</t>
  </si>
  <si>
    <t>研究振興費</t>
  </si>
  <si>
    <t>研究開発推進費</t>
  </si>
  <si>
    <t>地震調査研究推進業務庁費</t>
  </si>
  <si>
    <t>地球環境行動会議開催庁費</t>
    <rPh sb="0" eb="2">
      <t>チキュウ</t>
    </rPh>
    <rPh sb="2" eb="4">
      <t>カンキョウ</t>
    </rPh>
    <rPh sb="4" eb="6">
      <t>コウドウ</t>
    </rPh>
    <rPh sb="6" eb="8">
      <t>カイギ</t>
    </rPh>
    <rPh sb="8" eb="10">
      <t>カイサイ</t>
    </rPh>
    <rPh sb="10" eb="11">
      <t>チョウ</t>
    </rPh>
    <rPh sb="11" eb="12">
      <t>ヒ</t>
    </rPh>
    <phoneticPr fontId="8"/>
  </si>
  <si>
    <t>南極地域観測事業費</t>
  </si>
  <si>
    <t>南極地域観測事業業務庁費</t>
  </si>
  <si>
    <t>情報通信技術調達等適正・効率化推進費</t>
    <phoneticPr fontId="8"/>
  </si>
  <si>
    <t>国際交流・協力推進費</t>
  </si>
  <si>
    <t>政府開発援助職員旅費</t>
  </si>
  <si>
    <t>政府開発援助庁費</t>
  </si>
  <si>
    <t>政府開発援助留学生業務庁費</t>
  </si>
  <si>
    <t>文部科学本省所轄機関</t>
    <phoneticPr fontId="5"/>
  </si>
  <si>
    <t>文部科学本省所轄機関</t>
  </si>
  <si>
    <t>国立教育政策研究所</t>
  </si>
  <si>
    <t>試験研究費</t>
  </si>
  <si>
    <t>科学技術・学術政策研究所</t>
  </si>
  <si>
    <t>日本学士院</t>
  </si>
  <si>
    <t>日本学士院施設費</t>
    <rPh sb="5" eb="7">
      <t>シセツ</t>
    </rPh>
    <rPh sb="7" eb="8">
      <t>ヒ</t>
    </rPh>
    <phoneticPr fontId="8"/>
  </si>
  <si>
    <t>施設施工庁費</t>
    <phoneticPr fontId="8"/>
  </si>
  <si>
    <t>スポーツ庁</t>
    <rPh sb="4" eb="5">
      <t>チョウ</t>
    </rPh>
    <phoneticPr fontId="31"/>
  </si>
  <si>
    <t>スポーツ庁共通費</t>
    <rPh sb="4" eb="5">
      <t>チョウ</t>
    </rPh>
    <rPh sb="5" eb="7">
      <t>キョウツウ</t>
    </rPh>
    <rPh sb="7" eb="8">
      <t>ヒ</t>
    </rPh>
    <phoneticPr fontId="31"/>
  </si>
  <si>
    <t>初等中等教育振興費</t>
    <rPh sb="0" eb="2">
      <t>ショトウ</t>
    </rPh>
    <rPh sb="2" eb="4">
      <t>チュウトウ</t>
    </rPh>
    <rPh sb="4" eb="6">
      <t>キョウイク</t>
    </rPh>
    <rPh sb="6" eb="9">
      <t>シンコウヒ</t>
    </rPh>
    <phoneticPr fontId="31"/>
  </si>
  <si>
    <t>スポーツ振興費</t>
    <rPh sb="4" eb="7">
      <t>シンコウヒ</t>
    </rPh>
    <phoneticPr fontId="31"/>
  </si>
  <si>
    <t>スポーツ振興感染症特別対策庁費</t>
    <rPh sb="4" eb="6">
      <t>シンコウ</t>
    </rPh>
    <rPh sb="6" eb="9">
      <t>カンセンショウ</t>
    </rPh>
    <rPh sb="9" eb="11">
      <t>トクベツ</t>
    </rPh>
    <rPh sb="11" eb="13">
      <t>タイサク</t>
    </rPh>
    <rPh sb="13" eb="14">
      <t>チョウ</t>
    </rPh>
    <rPh sb="14" eb="15">
      <t>ヒ</t>
    </rPh>
    <phoneticPr fontId="8"/>
  </si>
  <si>
    <t>スポーツ振興施設費</t>
    <rPh sb="4" eb="6">
      <t>シンコウ</t>
    </rPh>
    <rPh sb="6" eb="8">
      <t>シセツ</t>
    </rPh>
    <rPh sb="8" eb="9">
      <t>ヒ</t>
    </rPh>
    <phoneticPr fontId="31"/>
  </si>
  <si>
    <t>文化庁</t>
    <phoneticPr fontId="5"/>
  </si>
  <si>
    <t/>
  </si>
  <si>
    <t>文化庁</t>
  </si>
  <si>
    <t>文化庁共通費</t>
  </si>
  <si>
    <t>文化庁施設費</t>
    <rPh sb="0" eb="3">
      <t>ブンカチョウ</t>
    </rPh>
    <rPh sb="3" eb="6">
      <t>シセツヒ</t>
    </rPh>
    <phoneticPr fontId="31"/>
  </si>
  <si>
    <t>文化振興費</t>
  </si>
  <si>
    <t>日本芸術院</t>
  </si>
  <si>
    <t>日本芸術院施設費</t>
  </si>
  <si>
    <t>文化財保存事業費</t>
  </si>
  <si>
    <t>文化財保存施設整備費</t>
  </si>
  <si>
    <t>国際観光旅客税財源観光振興費</t>
    <phoneticPr fontId="8"/>
  </si>
  <si>
    <t>国際観光旅客税財源観光振興費</t>
  </si>
  <si>
    <t>文化資源活用庁費</t>
    <rPh sb="0" eb="2">
      <t>ブンカ</t>
    </rPh>
    <rPh sb="2" eb="4">
      <t>シゲン</t>
    </rPh>
    <rPh sb="4" eb="6">
      <t>カツヨウ</t>
    </rPh>
    <rPh sb="6" eb="7">
      <t>チョウ</t>
    </rPh>
    <rPh sb="7" eb="8">
      <t>ヒ</t>
    </rPh>
    <phoneticPr fontId="8"/>
  </si>
  <si>
    <t>文化振興基盤整備費</t>
  </si>
  <si>
    <t>文化政策調査業務庁費</t>
  </si>
  <si>
    <t>文部科学本省</t>
    <rPh sb="0" eb="2">
      <t>モンブ</t>
    </rPh>
    <rPh sb="2" eb="4">
      <t>カガク</t>
    </rPh>
    <rPh sb="4" eb="6">
      <t>ホンショウ</t>
    </rPh>
    <phoneticPr fontId="19"/>
  </si>
  <si>
    <t>文部科学省共通費</t>
  </si>
  <si>
    <t>文部科学本省</t>
    <rPh sb="0" eb="2">
      <t>モンブ</t>
    </rPh>
    <rPh sb="2" eb="4">
      <t>カガク</t>
    </rPh>
    <rPh sb="4" eb="6">
      <t>ホンショウ</t>
    </rPh>
    <phoneticPr fontId="5"/>
  </si>
  <si>
    <t>教育・科学技術等復興政策費</t>
  </si>
  <si>
    <t>教育振興助成職員旅費</t>
  </si>
  <si>
    <t>教育振興助成庁費</t>
  </si>
  <si>
    <t>原子力損害賠償業務庁費</t>
  </si>
  <si>
    <t>文化庁</t>
    <rPh sb="0" eb="3">
      <t>ブンカチョウ</t>
    </rPh>
    <phoneticPr fontId="15"/>
  </si>
  <si>
    <t>文化庁</t>
    <rPh sb="0" eb="3">
      <t>ブンカチョウ</t>
    </rPh>
    <phoneticPr fontId="8"/>
  </si>
  <si>
    <t>職員旅費</t>
    <phoneticPr fontId="8"/>
  </si>
  <si>
    <t>情報処理業務庁費</t>
    <rPh sb="0" eb="8">
      <t>ジョウホウショリギョウムチョウヒ</t>
    </rPh>
    <phoneticPr fontId="8"/>
  </si>
  <si>
    <t>庁費</t>
    <rPh sb="0" eb="2">
      <t>チョウヒ</t>
    </rPh>
    <phoneticPr fontId="8"/>
  </si>
  <si>
    <t>職員旅費</t>
    <rPh sb="0" eb="2">
      <t>ショクイン</t>
    </rPh>
    <rPh sb="2" eb="4">
      <t>リョヒ</t>
    </rPh>
    <phoneticPr fontId="8"/>
  </si>
  <si>
    <t>事務取扱費</t>
    <rPh sb="0" eb="5">
      <t>ジムトリアツカイヒ</t>
    </rPh>
    <phoneticPr fontId="8"/>
  </si>
  <si>
    <t>電源開発促進勘定</t>
    <rPh sb="0" eb="8">
      <t>デンゲンカイハツソクシンカンジョウ</t>
    </rPh>
    <phoneticPr fontId="8"/>
  </si>
  <si>
    <t>令和3年度第４四半期
－平成2年度第４四半期</t>
    <rPh sb="0" eb="2">
      <t>レイワ</t>
    </rPh>
    <phoneticPr fontId="8"/>
  </si>
  <si>
    <t>京都移転シミュレーション実施による増</t>
    <rPh sb="0" eb="2">
      <t>キョウト</t>
    </rPh>
    <rPh sb="2" eb="4">
      <t>イテン</t>
    </rPh>
    <rPh sb="12" eb="14">
      <t>ジッシ</t>
    </rPh>
    <rPh sb="17" eb="18">
      <t>ゾウ</t>
    </rPh>
    <phoneticPr fontId="8"/>
  </si>
  <si>
    <t>人事給与システム改修による増</t>
    <rPh sb="0" eb="2">
      <t>ジンジ</t>
    </rPh>
    <rPh sb="2" eb="4">
      <t>キュウヨ</t>
    </rPh>
    <rPh sb="8" eb="10">
      <t>カイシュウ</t>
    </rPh>
    <rPh sb="13" eb="14">
      <t>ゾウ</t>
    </rPh>
    <phoneticPr fontId="8"/>
  </si>
  <si>
    <t>文化庁京都移転に係る支援・調査等業務による増</t>
    <rPh sb="21" eb="22">
      <t>ゾウ</t>
    </rPh>
    <phoneticPr fontId="8"/>
  </si>
  <si>
    <t>国立近現代建築資料館展示室更新業務による増</t>
    <rPh sb="15" eb="17">
      <t>ギョウム</t>
    </rPh>
    <rPh sb="20" eb="21">
      <t>ゾウ</t>
    </rPh>
    <phoneticPr fontId="8"/>
  </si>
  <si>
    <t>文部科学省行政情報システム職員用携帯認証端末の導入による増</t>
    <rPh sb="28" eb="29">
      <t>ゾウ</t>
    </rPh>
    <phoneticPr fontId="8"/>
  </si>
  <si>
    <t>新型コロナウイルス感染症の収束に伴い、視察等の機会が増えたことによる増</t>
    <rPh sb="0" eb="2">
      <t>シンガタ</t>
    </rPh>
    <rPh sb="9" eb="12">
      <t>カンセンショウ</t>
    </rPh>
    <rPh sb="13" eb="15">
      <t>シュウソク</t>
    </rPh>
    <rPh sb="16" eb="17">
      <t>トモナ</t>
    </rPh>
    <rPh sb="19" eb="22">
      <t>シサツトウ</t>
    </rPh>
    <rPh sb="23" eb="25">
      <t>キカイ</t>
    </rPh>
    <rPh sb="26" eb="27">
      <t>フ</t>
    </rPh>
    <rPh sb="34" eb="35">
      <t>ゾウ</t>
    </rPh>
    <phoneticPr fontId="8"/>
  </si>
  <si>
    <t>システム構築・改修に必要な業務等による増</t>
    <rPh sb="4" eb="6">
      <t>コウチク</t>
    </rPh>
    <rPh sb="7" eb="9">
      <t>カイシュウ</t>
    </rPh>
    <rPh sb="10" eb="12">
      <t>ヒツヨウ</t>
    </rPh>
    <rPh sb="13" eb="15">
      <t>ギョウム</t>
    </rPh>
    <rPh sb="15" eb="16">
      <t>トウ</t>
    </rPh>
    <rPh sb="19" eb="20">
      <t>ゾウ</t>
    </rPh>
    <phoneticPr fontId="10"/>
  </si>
  <si>
    <t>事業の実施に必要な請負業務による増</t>
    <rPh sb="0" eb="2">
      <t>ジギョウ</t>
    </rPh>
    <rPh sb="3" eb="5">
      <t>ジッシ</t>
    </rPh>
    <rPh sb="6" eb="8">
      <t>ヒツヨウ</t>
    </rPh>
    <rPh sb="9" eb="11">
      <t>ウケオイ</t>
    </rPh>
    <rPh sb="11" eb="13">
      <t>ギョウム</t>
    </rPh>
    <rPh sb="16" eb="17">
      <t>ゾウ</t>
    </rPh>
    <phoneticPr fontId="8"/>
  </si>
  <si>
    <t>新規科目設置に伴う増</t>
    <phoneticPr fontId="8"/>
  </si>
  <si>
    <t>事業の実施に必要な出張用務等による増</t>
    <rPh sb="0" eb="2">
      <t>ジギョウ</t>
    </rPh>
    <rPh sb="3" eb="5">
      <t>ジッシ</t>
    </rPh>
    <rPh sb="6" eb="8">
      <t>ヒツヨウ</t>
    </rPh>
    <rPh sb="9" eb="11">
      <t>シュッチョウ</t>
    </rPh>
    <rPh sb="11" eb="13">
      <t>ヨウム</t>
    </rPh>
    <rPh sb="13" eb="14">
      <t>トウ</t>
    </rPh>
    <rPh sb="17" eb="18">
      <t>ゾウ</t>
    </rPh>
    <phoneticPr fontId="10"/>
  </si>
  <si>
    <t>事業実施に必要な出張用務等による増</t>
    <phoneticPr fontId="8"/>
  </si>
  <si>
    <t>事業実施に必要な現地視察等による増</t>
    <rPh sb="0" eb="2">
      <t>ジギョウ</t>
    </rPh>
    <rPh sb="2" eb="4">
      <t>ジッシ</t>
    </rPh>
    <rPh sb="5" eb="7">
      <t>ヒツヨウ</t>
    </rPh>
    <rPh sb="8" eb="10">
      <t>ゲンチ</t>
    </rPh>
    <rPh sb="10" eb="12">
      <t>シサツ</t>
    </rPh>
    <rPh sb="12" eb="13">
      <t>トウ</t>
    </rPh>
    <rPh sb="16" eb="17">
      <t>ゾウ</t>
    </rPh>
    <phoneticPr fontId="8"/>
  </si>
  <si>
    <t>新型コロナウィルス感染症に係る水際対策等緩和による国際会議への参加等に伴う旅費の増</t>
    <rPh sb="19" eb="20">
      <t>トウ</t>
    </rPh>
    <phoneticPr fontId="8"/>
  </si>
  <si>
    <t>新型コロナウィルス感染症に係る水際対策等緩和による旅費の増</t>
    <rPh sb="19" eb="20">
      <t>トウ</t>
    </rPh>
    <phoneticPr fontId="8"/>
  </si>
  <si>
    <t>新型コロナウィルス感染症にかかる事業期間延長に伴う増</t>
    <rPh sb="16" eb="18">
      <t>ジギョウ</t>
    </rPh>
    <rPh sb="18" eb="20">
      <t>キカン</t>
    </rPh>
    <rPh sb="20" eb="22">
      <t>エンチョウ</t>
    </rPh>
    <rPh sb="23" eb="24">
      <t>トモナ</t>
    </rPh>
    <rPh sb="25" eb="26">
      <t>ゾウ</t>
    </rPh>
    <phoneticPr fontId="8"/>
  </si>
  <si>
    <t>事業実施に必要な請負業務等による増</t>
    <rPh sb="0" eb="2">
      <t>ジギョウ</t>
    </rPh>
    <rPh sb="2" eb="4">
      <t>ジッシ</t>
    </rPh>
    <rPh sb="5" eb="7">
      <t>ヒツヨウ</t>
    </rPh>
    <rPh sb="8" eb="10">
      <t>ウケオイ</t>
    </rPh>
    <rPh sb="10" eb="12">
      <t>ギョウム</t>
    </rPh>
    <rPh sb="12" eb="13">
      <t>トウ</t>
    </rPh>
    <rPh sb="16" eb="17">
      <t>ゾウ</t>
    </rPh>
    <phoneticPr fontId="10"/>
  </si>
  <si>
    <t>再試験実施に伴う支払時期の変更等による増</t>
    <rPh sb="0" eb="3">
      <t>サイシケン</t>
    </rPh>
    <rPh sb="3" eb="5">
      <t>ジッシ</t>
    </rPh>
    <rPh sb="6" eb="7">
      <t>トモナ</t>
    </rPh>
    <rPh sb="8" eb="12">
      <t>シハライジキ</t>
    </rPh>
    <rPh sb="13" eb="15">
      <t>ヘンコウ</t>
    </rPh>
    <rPh sb="15" eb="16">
      <t>トウ</t>
    </rPh>
    <rPh sb="19" eb="20">
      <t>ゾウ</t>
    </rPh>
    <phoneticPr fontId="8"/>
  </si>
  <si>
    <t>事業実施に必要な出張用務等による増</t>
  </si>
  <si>
    <t>防衛省主催行事への出席に伴う旅費の増</t>
  </si>
  <si>
    <t>システム構築・改修等に必要な業務等による増</t>
  </si>
  <si>
    <t>出張用務の増加による増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</si>
</sst>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 &quot;#,##0"/>
    <numFmt numFmtId="178" formatCode="0.0\p\t;&quot;△&quot;0.0\p\t"/>
    <numFmt numFmtId="179"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indexed="8"/>
      <name val="ＭＳ 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name val="ＭＳ ゴシック"/>
      <family val="3"/>
      <charset val="128"/>
    </font>
    <font>
      <sz val="12"/>
      <name val="ＭＳ Ｐゴシック"/>
      <family val="3"/>
      <charset val="128"/>
      <scheme val="minor"/>
    </font>
    <font>
      <sz val="11"/>
      <name val="ＭＳ Ｐゴシック"/>
      <family val="3"/>
      <charset val="128"/>
      <scheme val="minor"/>
    </font>
    <font>
      <sz val="12"/>
      <color rgb="FFFFCC66"/>
      <name val="ＭＳ Ｐゴシック"/>
      <family val="3"/>
      <charset val="128"/>
      <scheme val="minor"/>
    </font>
    <font>
      <sz val="12"/>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sz val="11"/>
      <color theme="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FF"/>
        <bgColor indexed="64"/>
      </patternFill>
    </fill>
    <fill>
      <patternFill patternType="solid">
        <fgColor rgb="FFFFCC99"/>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auto="1"/>
      </top>
      <bottom style="medium">
        <color indexed="64"/>
      </bottom>
      <diagonal/>
    </border>
    <border>
      <left style="thin">
        <color indexed="64"/>
      </left>
      <right style="medium">
        <color indexed="64"/>
      </right>
      <top/>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diagonal/>
    </border>
  </borders>
  <cellStyleXfs count="71">
    <xf numFmtId="0" fontId="0" fillId="0" borderId="0"/>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0" applyNumberFormat="0" applyAlignment="0" applyProtection="0">
      <alignment vertical="center"/>
    </xf>
    <xf numFmtId="0" fontId="12" fillId="21" borderId="0" applyNumberFormat="0" applyBorder="0" applyAlignment="0" applyProtection="0">
      <alignment vertical="center"/>
    </xf>
    <xf numFmtId="0" fontId="7" fillId="22" borderId="11" applyNumberFormat="0" applyFont="0" applyAlignment="0" applyProtection="0">
      <alignment vertical="center"/>
    </xf>
    <xf numFmtId="0" fontId="13" fillId="0" borderId="12" applyNumberFormat="0" applyFill="0" applyAlignment="0" applyProtection="0">
      <alignment vertical="center"/>
    </xf>
    <xf numFmtId="0" fontId="14" fillId="3" borderId="0" applyNumberFormat="0" applyBorder="0" applyAlignment="0" applyProtection="0">
      <alignment vertical="center"/>
    </xf>
    <xf numFmtId="0" fontId="15" fillId="23" borderId="13"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23" borderId="18" applyNumberFormat="0" applyAlignment="0" applyProtection="0">
      <alignment vertical="center"/>
    </xf>
    <xf numFmtId="0" fontId="22" fillId="0" borderId="0" applyNumberFormat="0" applyFill="0" applyBorder="0" applyAlignment="0" applyProtection="0">
      <alignment vertical="center"/>
    </xf>
    <xf numFmtId="0" fontId="23" fillId="7" borderId="1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3" fillId="0" borderId="0">
      <alignment vertical="center"/>
    </xf>
    <xf numFmtId="0" fontId="24" fillId="4" borderId="0" applyNumberFormat="0" applyBorder="0" applyAlignment="0" applyProtection="0">
      <alignment vertical="center"/>
    </xf>
    <xf numFmtId="0" fontId="2" fillId="0" borderId="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9" fontId="6" fillId="0" borderId="0" applyFont="0" applyFill="0" applyBorder="0" applyAlignment="0" applyProtection="0">
      <alignment vertical="center"/>
    </xf>
  </cellStyleXfs>
  <cellXfs count="187">
    <xf numFmtId="0" fontId="0" fillId="0" borderId="0" xfId="0"/>
    <xf numFmtId="0" fontId="6" fillId="0" borderId="0" xfId="1" applyFont="1" applyFill="1">
      <alignment vertical="center"/>
    </xf>
    <xf numFmtId="176" fontId="6" fillId="0" borderId="3" xfId="62" applyNumberFormat="1" applyFont="1" applyFill="1" applyBorder="1" applyAlignment="1">
      <alignment vertical="center" shrinkToFit="1"/>
    </xf>
    <xf numFmtId="176" fontId="6" fillId="0" borderId="35" xfId="62" applyNumberFormat="1" applyFont="1" applyFill="1" applyBorder="1" applyAlignment="1">
      <alignment vertical="center" shrinkToFit="1"/>
    </xf>
    <xf numFmtId="0" fontId="28" fillId="0" borderId="0" xfId="1" applyNumberFormat="1" applyFont="1" applyFill="1">
      <alignment vertical="center"/>
    </xf>
    <xf numFmtId="0" fontId="28" fillId="0" borderId="0" xfId="1" applyNumberFormat="1" applyFont="1" applyFill="1" applyAlignment="1">
      <alignment vertical="center" shrinkToFit="1"/>
    </xf>
    <xf numFmtId="0" fontId="28" fillId="0" borderId="0" xfId="1" applyFont="1" applyFill="1">
      <alignment vertical="center"/>
    </xf>
    <xf numFmtId="176" fontId="28" fillId="0" borderId="3" xfId="62" applyNumberFormat="1" applyFont="1" applyFill="1" applyBorder="1" applyAlignment="1">
      <alignment horizontal="right" vertical="center" shrinkToFit="1"/>
    </xf>
    <xf numFmtId="0" fontId="28" fillId="0" borderId="0" xfId="1" applyFont="1" applyFill="1" applyAlignment="1">
      <alignment horizontal="center" vertical="center"/>
    </xf>
    <xf numFmtId="0" fontId="6" fillId="0" borderId="0" xfId="1" applyNumberFormat="1" applyFont="1" applyFill="1">
      <alignment vertical="center"/>
    </xf>
    <xf numFmtId="0" fontId="6" fillId="0" borderId="0" xfId="1" applyNumberFormat="1" applyFont="1" applyFill="1" applyAlignment="1">
      <alignment vertical="center" shrinkToFit="1"/>
    </xf>
    <xf numFmtId="177" fontId="28" fillId="0" borderId="0" xfId="1" applyNumberFormat="1" applyFont="1" applyFill="1">
      <alignment vertical="center"/>
    </xf>
    <xf numFmtId="177" fontId="28" fillId="0" borderId="20" xfId="1" applyNumberFormat="1" applyFont="1" applyFill="1" applyBorder="1" applyAlignment="1">
      <alignment horizontal="center" vertical="center"/>
    </xf>
    <xf numFmtId="177" fontId="28" fillId="0" borderId="2" xfId="1" applyNumberFormat="1" applyFont="1" applyFill="1" applyBorder="1" applyAlignment="1">
      <alignment horizontal="center" vertical="center" wrapText="1"/>
    </xf>
    <xf numFmtId="177" fontId="28" fillId="0" borderId="2" xfId="0" applyNumberFormat="1" applyFont="1" applyFill="1" applyBorder="1" applyAlignment="1">
      <alignment horizontal="center" vertical="center"/>
    </xf>
    <xf numFmtId="177" fontId="28" fillId="0" borderId="3" xfId="1" applyNumberFormat="1" applyFont="1" applyFill="1" applyBorder="1" applyAlignment="1">
      <alignment horizontal="right" vertical="center" shrinkToFit="1"/>
    </xf>
    <xf numFmtId="177" fontId="28" fillId="0" borderId="35" xfId="1" applyNumberFormat="1" applyFont="1" applyFill="1" applyBorder="1" applyAlignment="1">
      <alignment horizontal="right" vertical="center" shrinkToFit="1"/>
    </xf>
    <xf numFmtId="178" fontId="28" fillId="0" borderId="0" xfId="1" applyNumberFormat="1" applyFont="1" applyFill="1">
      <alignment vertical="center"/>
    </xf>
    <xf numFmtId="178" fontId="28" fillId="0" borderId="20" xfId="1" applyNumberFormat="1" applyFont="1" applyFill="1" applyBorder="1" applyAlignment="1">
      <alignment horizontal="center" vertical="center"/>
    </xf>
    <xf numFmtId="178" fontId="28" fillId="0" borderId="2" xfId="1" applyNumberFormat="1" applyFont="1" applyFill="1" applyBorder="1" applyAlignment="1">
      <alignment horizontal="center" vertical="center" wrapText="1"/>
    </xf>
    <xf numFmtId="178" fontId="28" fillId="0" borderId="3" xfId="1" applyNumberFormat="1" applyFont="1" applyFill="1" applyBorder="1" applyAlignment="1">
      <alignment vertical="center"/>
    </xf>
    <xf numFmtId="178" fontId="6" fillId="0" borderId="0" xfId="1" applyNumberFormat="1" applyFont="1" applyFill="1">
      <alignment vertical="center"/>
    </xf>
    <xf numFmtId="0" fontId="28" fillId="0" borderId="0" xfId="1" applyFont="1" applyFill="1" applyAlignment="1">
      <alignment vertical="center" wrapText="1"/>
    </xf>
    <xf numFmtId="0" fontId="28" fillId="0" borderId="25" xfId="1" applyFont="1" applyFill="1" applyBorder="1" applyAlignment="1">
      <alignment horizontal="center" vertical="center" wrapText="1"/>
    </xf>
    <xf numFmtId="0" fontId="28" fillId="0" borderId="0" xfId="1" applyFont="1" applyFill="1" applyAlignment="1">
      <alignment horizontal="right" vertical="center" wrapText="1"/>
    </xf>
    <xf numFmtId="177" fontId="6" fillId="0" borderId="0" xfId="1" applyNumberFormat="1" applyFont="1" applyFill="1">
      <alignment vertical="center"/>
    </xf>
    <xf numFmtId="177" fontId="26" fillId="0" borderId="35" xfId="1" applyNumberFormat="1" applyFont="1" applyFill="1" applyBorder="1" applyAlignment="1">
      <alignment horizontal="right" vertical="center" shrinkToFit="1"/>
    </xf>
    <xf numFmtId="0" fontId="6" fillId="0" borderId="0" xfId="1" applyFont="1" applyFill="1" applyAlignment="1">
      <alignment vertical="center" wrapText="1"/>
    </xf>
    <xf numFmtId="0" fontId="0" fillId="0" borderId="36" xfId="1" applyFont="1" applyFill="1" applyBorder="1" applyAlignment="1">
      <alignment vertical="center" wrapText="1"/>
    </xf>
    <xf numFmtId="0" fontId="0" fillId="0" borderId="0" xfId="1" applyFont="1" applyFill="1" applyAlignment="1">
      <alignment horizontal="right" vertical="center" wrapText="1"/>
    </xf>
    <xf numFmtId="0" fontId="27" fillId="24" borderId="31" xfId="1" applyFont="1" applyFill="1" applyBorder="1">
      <alignment vertical="center"/>
    </xf>
    <xf numFmtId="0" fontId="27" fillId="24" borderId="4" xfId="1" applyFont="1" applyFill="1" applyBorder="1">
      <alignment vertical="center"/>
    </xf>
    <xf numFmtId="177" fontId="28" fillId="24" borderId="3" xfId="1" applyNumberFormat="1" applyFont="1" applyFill="1" applyBorder="1" applyAlignment="1">
      <alignment horizontal="right" vertical="center"/>
    </xf>
    <xf numFmtId="0" fontId="29" fillId="25" borderId="31" xfId="1" applyFont="1" applyFill="1" applyBorder="1">
      <alignment vertical="center"/>
    </xf>
    <xf numFmtId="0" fontId="27" fillId="25" borderId="4" xfId="1" applyFont="1" applyFill="1" applyBorder="1">
      <alignment vertical="center"/>
    </xf>
    <xf numFmtId="177" fontId="28" fillId="25" borderId="3" xfId="1" applyNumberFormat="1" applyFont="1" applyFill="1" applyBorder="1" applyAlignment="1">
      <alignment horizontal="right" vertical="center"/>
    </xf>
    <xf numFmtId="0" fontId="30" fillId="0" borderId="31" xfId="1" applyFont="1" applyBorder="1">
      <alignment vertical="center"/>
    </xf>
    <xf numFmtId="0" fontId="30" fillId="0" borderId="4" xfId="1" applyFont="1" applyBorder="1">
      <alignment vertical="center"/>
    </xf>
    <xf numFmtId="0" fontId="27" fillId="0" borderId="4" xfId="1" applyFont="1" applyBorder="1">
      <alignment vertical="center"/>
    </xf>
    <xf numFmtId="177" fontId="28" fillId="0" borderId="3" xfId="1" applyNumberFormat="1" applyFont="1" applyBorder="1" applyAlignment="1">
      <alignment horizontal="right" vertical="center"/>
    </xf>
    <xf numFmtId="177" fontId="28" fillId="25" borderId="3" xfId="1" applyNumberFormat="1" applyFont="1" applyFill="1" applyBorder="1" applyAlignment="1">
      <alignment horizontal="right" vertical="center" shrinkToFit="1"/>
    </xf>
    <xf numFmtId="177" fontId="28" fillId="24" borderId="3" xfId="1" applyNumberFormat="1" applyFont="1" applyFill="1" applyBorder="1" applyAlignment="1">
      <alignment horizontal="right" vertical="center" shrinkToFit="1"/>
    </xf>
    <xf numFmtId="0" fontId="27" fillId="24" borderId="40" xfId="1" applyFont="1" applyFill="1" applyBorder="1">
      <alignment vertical="center"/>
    </xf>
    <xf numFmtId="0" fontId="27" fillId="24" borderId="38" xfId="1" applyFont="1" applyFill="1" applyBorder="1">
      <alignment vertical="center"/>
    </xf>
    <xf numFmtId="0" fontId="29" fillId="25" borderId="40" xfId="1" applyFont="1" applyFill="1" applyBorder="1">
      <alignment vertical="center"/>
    </xf>
    <xf numFmtId="0" fontId="27" fillId="25" borderId="38" xfId="1" applyFont="1" applyFill="1" applyBorder="1">
      <alignment vertical="center"/>
    </xf>
    <xf numFmtId="0" fontId="30" fillId="0" borderId="40" xfId="1" applyFont="1" applyBorder="1">
      <alignment vertical="center"/>
    </xf>
    <xf numFmtId="0" fontId="30" fillId="0" borderId="38" xfId="1" applyFont="1" applyBorder="1">
      <alignment vertical="center"/>
    </xf>
    <xf numFmtId="0" fontId="27" fillId="0" borderId="38" xfId="1" applyFont="1" applyBorder="1">
      <alignment vertical="center"/>
    </xf>
    <xf numFmtId="177" fontId="28" fillId="0" borderId="3" xfId="1" applyNumberFormat="1" applyFont="1" applyBorder="1" applyAlignment="1">
      <alignment horizontal="right" vertical="center" shrinkToFit="1"/>
    </xf>
    <xf numFmtId="177" fontId="28" fillId="0" borderId="39" xfId="1" applyNumberFormat="1" applyFont="1" applyBorder="1" applyAlignment="1">
      <alignment horizontal="right" vertical="center" shrinkToFit="1"/>
    </xf>
    <xf numFmtId="177" fontId="28" fillId="0" borderId="3" xfId="1" applyNumberFormat="1" applyFont="1" applyBorder="1">
      <alignment vertical="center"/>
    </xf>
    <xf numFmtId="176" fontId="28" fillId="24" borderId="3" xfId="62" applyNumberFormat="1" applyFont="1" applyFill="1" applyBorder="1" applyAlignment="1">
      <alignment horizontal="right" vertical="center" shrinkToFit="1"/>
    </xf>
    <xf numFmtId="178" fontId="28" fillId="24" borderId="3" xfId="1" applyNumberFormat="1" applyFont="1" applyFill="1" applyBorder="1" applyAlignment="1">
      <alignment vertical="center"/>
    </xf>
    <xf numFmtId="0" fontId="28" fillId="24" borderId="30" xfId="1" applyFont="1" applyFill="1" applyBorder="1" applyAlignment="1">
      <alignment vertical="center" wrapText="1"/>
    </xf>
    <xf numFmtId="0" fontId="28" fillId="24" borderId="32" xfId="1" applyFont="1" applyFill="1" applyBorder="1" applyAlignment="1">
      <alignment vertical="center" wrapText="1"/>
    </xf>
    <xf numFmtId="176" fontId="28" fillId="25" borderId="3" xfId="62" applyNumberFormat="1" applyFont="1" applyFill="1" applyBorder="1" applyAlignment="1">
      <alignment horizontal="right" vertical="center" shrinkToFit="1"/>
    </xf>
    <xf numFmtId="178" fontId="28" fillId="25" borderId="3" xfId="1" applyNumberFormat="1" applyFont="1" applyFill="1" applyBorder="1" applyAlignment="1">
      <alignment vertical="center"/>
    </xf>
    <xf numFmtId="0" fontId="28" fillId="25" borderId="32" xfId="1" applyFont="1" applyFill="1" applyBorder="1" applyAlignment="1">
      <alignment vertical="center" wrapText="1"/>
    </xf>
    <xf numFmtId="0" fontId="6" fillId="24" borderId="31" xfId="1" applyFont="1" applyFill="1" applyBorder="1" applyAlignment="1">
      <alignment horizontal="left" vertical="center"/>
    </xf>
    <xf numFmtId="0" fontId="6" fillId="24" borderId="4" xfId="1" applyFont="1" applyFill="1" applyBorder="1">
      <alignment vertical="center"/>
    </xf>
    <xf numFmtId="0" fontId="6" fillId="24" borderId="4" xfId="1" applyFont="1" applyFill="1" applyBorder="1" applyAlignment="1">
      <alignment vertical="center" shrinkToFit="1"/>
    </xf>
    <xf numFmtId="177" fontId="26" fillId="24" borderId="3" xfId="1" applyNumberFormat="1" applyFont="1" applyFill="1" applyBorder="1" applyAlignment="1">
      <alignment horizontal="right" vertical="center" shrinkToFit="1"/>
    </xf>
    <xf numFmtId="176" fontId="6" fillId="24" borderId="3" xfId="62" applyNumberFormat="1" applyFont="1" applyFill="1" applyBorder="1" applyAlignment="1">
      <alignment vertical="center" shrinkToFit="1"/>
    </xf>
    <xf numFmtId="178" fontId="28" fillId="24" borderId="3" xfId="1" applyNumberFormat="1" applyFont="1" applyFill="1" applyBorder="1">
      <alignment vertical="center"/>
    </xf>
    <xf numFmtId="0" fontId="6" fillId="25" borderId="31" xfId="1" applyFont="1" applyFill="1" applyBorder="1">
      <alignment vertical="center"/>
    </xf>
    <xf numFmtId="0" fontId="6" fillId="25" borderId="4" xfId="1" applyFont="1" applyFill="1" applyBorder="1">
      <alignment vertical="center"/>
    </xf>
    <xf numFmtId="0" fontId="6" fillId="25" borderId="4" xfId="1" applyFont="1" applyFill="1" applyBorder="1" applyAlignment="1">
      <alignment vertical="center" shrinkToFit="1"/>
    </xf>
    <xf numFmtId="177" fontId="26" fillId="25" borderId="3" xfId="1" applyNumberFormat="1" applyFont="1" applyFill="1" applyBorder="1" applyAlignment="1">
      <alignment horizontal="right" vertical="center" shrinkToFit="1"/>
    </xf>
    <xf numFmtId="176" fontId="0" fillId="25" borderId="3" xfId="62" applyNumberFormat="1" applyFont="1" applyFill="1" applyBorder="1" applyAlignment="1">
      <alignment vertical="center" shrinkToFit="1"/>
    </xf>
    <xf numFmtId="178" fontId="28" fillId="25" borderId="3" xfId="1" applyNumberFormat="1" applyFont="1" applyFill="1" applyBorder="1">
      <alignment vertical="center"/>
    </xf>
    <xf numFmtId="0" fontId="33" fillId="0" borderId="31" xfId="1" applyFont="1" applyBorder="1">
      <alignment vertical="center"/>
    </xf>
    <xf numFmtId="0" fontId="33" fillId="0" borderId="4" xfId="1" applyFont="1" applyBorder="1">
      <alignment vertical="center"/>
    </xf>
    <xf numFmtId="0" fontId="6" fillId="0" borderId="4" xfId="1" applyFont="1" applyBorder="1" applyAlignment="1">
      <alignment vertical="center" wrapText="1" shrinkToFit="1"/>
    </xf>
    <xf numFmtId="177" fontId="26" fillId="0" borderId="3" xfId="1" applyNumberFormat="1" applyFont="1" applyBorder="1" applyAlignment="1">
      <alignment horizontal="right" vertical="center" shrinkToFit="1"/>
    </xf>
    <xf numFmtId="177" fontId="6" fillId="0" borderId="3" xfId="1" applyNumberFormat="1" applyFont="1" applyBorder="1" applyAlignment="1">
      <alignment horizontal="right" vertical="center" shrinkToFit="1"/>
    </xf>
    <xf numFmtId="178" fontId="6" fillId="0" borderId="3" xfId="1" applyNumberFormat="1" applyFont="1" applyBorder="1">
      <alignment vertical="center"/>
    </xf>
    <xf numFmtId="0" fontId="0" fillId="0" borderId="32" xfId="1" applyFont="1" applyBorder="1" applyAlignment="1">
      <alignment vertical="center" wrapText="1"/>
    </xf>
    <xf numFmtId="176" fontId="6" fillId="25" borderId="3" xfId="62" applyNumberFormat="1" applyFont="1" applyFill="1" applyBorder="1" applyAlignment="1">
      <alignment vertical="center" shrinkToFit="1"/>
    </xf>
    <xf numFmtId="0" fontId="0" fillId="0" borderId="4" xfId="1" applyFont="1" applyBorder="1" applyAlignment="1">
      <alignment vertical="center" wrapText="1" shrinkToFit="1"/>
    </xf>
    <xf numFmtId="0" fontId="6" fillId="24" borderId="31" xfId="1" applyFont="1" applyFill="1" applyBorder="1">
      <alignment vertical="center"/>
    </xf>
    <xf numFmtId="0" fontId="0" fillId="24" borderId="4" xfId="1" applyFont="1" applyFill="1" applyBorder="1" applyAlignment="1">
      <alignment vertical="center" shrinkToFit="1"/>
    </xf>
    <xf numFmtId="0" fontId="0" fillId="25" borderId="4" xfId="1" applyFont="1" applyFill="1" applyBorder="1" applyAlignment="1">
      <alignment vertical="center" shrinkToFit="1"/>
    </xf>
    <xf numFmtId="0" fontId="6" fillId="0" borderId="0" xfId="1" applyFont="1">
      <alignment vertical="center"/>
    </xf>
    <xf numFmtId="0" fontId="6" fillId="0" borderId="0" xfId="1" applyFont="1" applyAlignment="1">
      <alignment vertical="center" wrapText="1"/>
    </xf>
    <xf numFmtId="178" fontId="6" fillId="0" borderId="0" xfId="1" applyNumberFormat="1" applyFont="1">
      <alignment vertical="center"/>
    </xf>
    <xf numFmtId="177" fontId="6" fillId="0" borderId="0" xfId="1" applyNumberFormat="1" applyFont="1">
      <alignment vertical="center"/>
    </xf>
    <xf numFmtId="0" fontId="6" fillId="0" borderId="0" xfId="1" applyFont="1" applyAlignment="1">
      <alignment vertical="center" shrinkToFit="1"/>
    </xf>
    <xf numFmtId="179" fontId="26" fillId="0" borderId="35" xfId="1" applyNumberFormat="1" applyFont="1" applyBorder="1" applyAlignment="1">
      <alignment horizontal="right" vertical="center" shrinkToFit="1"/>
    </xf>
    <xf numFmtId="179" fontId="26" fillId="0" borderId="3" xfId="1" applyNumberFormat="1" applyFont="1" applyBorder="1" applyAlignment="1">
      <alignment horizontal="right" vertical="center" shrinkToFit="1"/>
    </xf>
    <xf numFmtId="177" fontId="26" fillId="0" borderId="35" xfId="1" applyNumberFormat="1" applyFont="1" applyBorder="1" applyAlignment="1">
      <alignment horizontal="right" vertical="center" shrinkToFit="1"/>
    </xf>
    <xf numFmtId="0" fontId="0" fillId="0" borderId="34" xfId="1" applyFont="1" applyBorder="1" applyAlignment="1">
      <alignment vertical="center" shrinkToFit="1"/>
    </xf>
    <xf numFmtId="0" fontId="6" fillId="0" borderId="33" xfId="1" applyFont="1" applyBorder="1">
      <alignment vertical="center"/>
    </xf>
    <xf numFmtId="0" fontId="6" fillId="0" borderId="32" xfId="1" applyFont="1" applyBorder="1" applyAlignment="1">
      <alignment vertical="center" wrapText="1" shrinkToFit="1"/>
    </xf>
    <xf numFmtId="0" fontId="0" fillId="0" borderId="4" xfId="1" applyFont="1" applyBorder="1" applyAlignment="1">
      <alignment vertical="center" shrinkToFit="1"/>
    </xf>
    <xf numFmtId="0" fontId="6" fillId="0" borderId="4" xfId="1" applyFont="1" applyBorder="1">
      <alignment vertical="center"/>
    </xf>
    <xf numFmtId="0" fontId="6" fillId="0" borderId="31" xfId="1" applyFont="1" applyBorder="1">
      <alignment vertical="center"/>
    </xf>
    <xf numFmtId="178" fontId="28" fillId="0" borderId="2" xfId="1" applyNumberFormat="1" applyFont="1" applyBorder="1" applyAlignment="1">
      <alignment horizontal="center" vertical="center" wrapText="1"/>
    </xf>
    <xf numFmtId="177" fontId="28" fillId="0" borderId="2" xfId="1" applyNumberFormat="1" applyFont="1" applyBorder="1" applyAlignment="1">
      <alignment horizontal="center" vertical="center" wrapText="1"/>
    </xf>
    <xf numFmtId="177" fontId="28" fillId="0" borderId="2" xfId="0" applyNumberFormat="1" applyFont="1" applyBorder="1" applyAlignment="1">
      <alignment horizontal="center" vertical="center"/>
    </xf>
    <xf numFmtId="0" fontId="28" fillId="0" borderId="25" xfId="1" applyFont="1" applyBorder="1" applyAlignment="1">
      <alignment horizontal="center" vertical="center" wrapText="1"/>
    </xf>
    <xf numFmtId="178" fontId="28" fillId="0" borderId="20" xfId="1" applyNumberFormat="1" applyFont="1" applyBorder="1" applyAlignment="1">
      <alignment horizontal="center" vertical="center"/>
    </xf>
    <xf numFmtId="177" fontId="28" fillId="0" borderId="20" xfId="1" applyNumberFormat="1" applyFont="1" applyBorder="1" applyAlignment="1">
      <alignment horizontal="center" vertical="center"/>
    </xf>
    <xf numFmtId="0" fontId="0" fillId="0" borderId="0" xfId="1" applyFont="1" applyAlignment="1">
      <alignment horizontal="right" vertical="center" wrapText="1"/>
    </xf>
    <xf numFmtId="0" fontId="0" fillId="0" borderId="0" xfId="1" applyFont="1">
      <alignment vertical="center"/>
    </xf>
    <xf numFmtId="0" fontId="27" fillId="0" borderId="4" xfId="1" applyFont="1" applyFill="1" applyBorder="1">
      <alignment vertical="center"/>
    </xf>
    <xf numFmtId="0" fontId="28" fillId="26" borderId="0" xfId="1" applyFont="1" applyFill="1" applyAlignment="1">
      <alignment vertical="center" wrapText="1"/>
    </xf>
    <xf numFmtId="177" fontId="28" fillId="0" borderId="2" xfId="0" applyNumberFormat="1" applyFont="1" applyFill="1" applyBorder="1" applyAlignment="1">
      <alignment horizontal="center" vertical="center"/>
    </xf>
    <xf numFmtId="0" fontId="25" fillId="0" borderId="32" xfId="1" applyFont="1" applyFill="1" applyBorder="1" applyAlignment="1">
      <alignment vertical="center" wrapText="1"/>
    </xf>
    <xf numFmtId="0" fontId="25" fillId="25" borderId="32" xfId="1" applyFont="1" applyFill="1" applyBorder="1" applyAlignment="1">
      <alignment vertical="center" wrapText="1"/>
    </xf>
    <xf numFmtId="0" fontId="25" fillId="24" borderId="32" xfId="1" applyFont="1" applyFill="1" applyBorder="1" applyAlignment="1">
      <alignment vertical="center" wrapText="1"/>
    </xf>
    <xf numFmtId="0" fontId="25" fillId="0" borderId="32" xfId="1" applyFont="1" applyBorder="1" applyAlignment="1">
      <alignment vertical="center" wrapText="1"/>
    </xf>
    <xf numFmtId="0" fontId="25" fillId="24" borderId="30" xfId="1" applyFont="1" applyFill="1" applyBorder="1" applyAlignment="1">
      <alignment vertical="center" wrapText="1"/>
    </xf>
    <xf numFmtId="0" fontId="25" fillId="25" borderId="32" xfId="1" applyFont="1" applyFill="1" applyBorder="1" applyAlignment="1">
      <alignment vertical="center" wrapText="1" shrinkToFit="1"/>
    </xf>
    <xf numFmtId="177" fontId="28" fillId="0" borderId="22" xfId="0" applyNumberFormat="1" applyFont="1" applyFill="1" applyBorder="1" applyAlignment="1">
      <alignment horizontal="center" vertical="center"/>
    </xf>
    <xf numFmtId="177" fontId="28" fillId="0" borderId="2" xfId="0" applyNumberFormat="1" applyFont="1" applyFill="1" applyBorder="1" applyAlignment="1">
      <alignment horizontal="center" vertical="center"/>
    </xf>
    <xf numFmtId="0" fontId="28" fillId="0" borderId="19" xfId="1" applyNumberFormat="1" applyFont="1" applyFill="1" applyBorder="1" applyAlignment="1">
      <alignment horizontal="center" vertical="center" shrinkToFit="1"/>
    </xf>
    <xf numFmtId="0" fontId="28" fillId="0" borderId="20" xfId="1" applyNumberFormat="1" applyFont="1" applyFill="1" applyBorder="1" applyAlignment="1">
      <alignment horizontal="center" vertical="center" shrinkToFit="1"/>
    </xf>
    <xf numFmtId="0" fontId="28" fillId="0" borderId="21" xfId="1" applyNumberFormat="1" applyFont="1" applyFill="1" applyBorder="1" applyAlignment="1">
      <alignment horizontal="center" vertical="center" shrinkToFit="1"/>
    </xf>
    <xf numFmtId="0" fontId="28" fillId="0" borderId="26" xfId="1" applyNumberFormat="1" applyFont="1" applyFill="1" applyBorder="1" applyAlignment="1">
      <alignment horizontal="center" vertical="center" shrinkToFit="1"/>
    </xf>
    <xf numFmtId="0" fontId="28" fillId="0" borderId="0" xfId="1" applyNumberFormat="1" applyFont="1" applyFill="1" applyBorder="1" applyAlignment="1">
      <alignment horizontal="center" vertical="center" shrinkToFit="1"/>
    </xf>
    <xf numFmtId="0" fontId="28" fillId="0" borderId="8" xfId="1" applyNumberFormat="1" applyFont="1" applyFill="1" applyBorder="1" applyAlignment="1">
      <alignment horizontal="center" vertical="center" shrinkToFit="1"/>
    </xf>
    <xf numFmtId="0" fontId="28" fillId="0" borderId="29" xfId="1" applyNumberFormat="1" applyFont="1" applyFill="1" applyBorder="1" applyAlignment="1">
      <alignment horizontal="center" vertical="center" shrinkToFit="1"/>
    </xf>
    <xf numFmtId="0" fontId="28" fillId="0" borderId="6" xfId="1" applyNumberFormat="1" applyFont="1" applyFill="1" applyBorder="1" applyAlignment="1">
      <alignment horizontal="center" vertical="center" shrinkToFit="1"/>
    </xf>
    <xf numFmtId="0" fontId="28" fillId="0" borderId="5" xfId="1" applyNumberFormat="1" applyFont="1" applyFill="1" applyBorder="1" applyAlignment="1">
      <alignment horizontal="center" vertical="center" shrinkToFit="1"/>
    </xf>
    <xf numFmtId="0" fontId="28" fillId="0" borderId="27" xfId="1" applyFont="1" applyFill="1" applyBorder="1" applyAlignment="1">
      <alignment horizontal="center" vertical="center" wrapText="1"/>
    </xf>
    <xf numFmtId="0" fontId="28" fillId="0" borderId="37" xfId="1" applyFont="1" applyFill="1" applyBorder="1" applyAlignment="1">
      <alignment horizontal="center" vertical="center" wrapText="1"/>
    </xf>
    <xf numFmtId="0" fontId="28" fillId="0" borderId="28" xfId="1" applyFont="1" applyFill="1" applyBorder="1" applyAlignment="1">
      <alignment horizontal="center" vertical="center" wrapText="1"/>
    </xf>
    <xf numFmtId="0" fontId="28" fillId="0" borderId="22" xfId="0" applyFont="1" applyFill="1" applyBorder="1" applyAlignment="1">
      <alignment horizontal="center" vertical="center"/>
    </xf>
    <xf numFmtId="177" fontId="28" fillId="0" borderId="2" xfId="0" applyNumberFormat="1"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2" xfId="1" applyFont="1" applyFill="1" applyBorder="1" applyAlignment="1">
      <alignment horizontal="center" vertical="center" wrapText="1"/>
    </xf>
    <xf numFmtId="177" fontId="32" fillId="0" borderId="2" xfId="0" applyNumberFormat="1" applyFont="1" applyFill="1" applyBorder="1" applyAlignment="1">
      <alignment horizontal="center" vertical="center" wrapText="1"/>
    </xf>
    <xf numFmtId="177" fontId="32" fillId="0" borderId="2" xfId="0" applyNumberFormat="1"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19" xfId="1" applyFont="1" applyBorder="1" applyAlignment="1">
      <alignment horizontal="center" vertical="center" shrinkToFit="1"/>
    </xf>
    <xf numFmtId="0" fontId="28" fillId="0" borderId="20"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26" xfId="1" applyFont="1" applyBorder="1" applyAlignment="1">
      <alignment horizontal="center" vertical="center" shrinkToFit="1"/>
    </xf>
    <xf numFmtId="0" fontId="28" fillId="0" borderId="0" xfId="1" applyFont="1" applyAlignment="1">
      <alignment horizontal="center" vertical="center" shrinkToFit="1"/>
    </xf>
    <xf numFmtId="0" fontId="28" fillId="0" borderId="8" xfId="1" applyFont="1" applyBorder="1" applyAlignment="1">
      <alignment horizontal="center" vertical="center" shrinkToFit="1"/>
    </xf>
    <xf numFmtId="0" fontId="28" fillId="0" borderId="29" xfId="1" applyFont="1" applyBorder="1" applyAlignment="1">
      <alignment horizontal="center" vertical="center" shrinkToFit="1"/>
    </xf>
    <xf numFmtId="0" fontId="28" fillId="0" borderId="6" xfId="1" applyFont="1" applyBorder="1" applyAlignment="1">
      <alignment horizontal="center" vertical="center" shrinkToFit="1"/>
    </xf>
    <xf numFmtId="0" fontId="28" fillId="0" borderId="5" xfId="1" applyFont="1" applyBorder="1" applyAlignment="1">
      <alignment horizontal="center" vertical="center" shrinkToFit="1"/>
    </xf>
    <xf numFmtId="0" fontId="28" fillId="0" borderId="27" xfId="1" applyFont="1" applyBorder="1" applyAlignment="1">
      <alignment horizontal="center" vertical="center" wrapText="1"/>
    </xf>
    <xf numFmtId="0" fontId="28" fillId="0" borderId="37" xfId="1" applyFont="1" applyBorder="1" applyAlignment="1">
      <alignment horizontal="center" vertical="center" wrapText="1"/>
    </xf>
    <xf numFmtId="0" fontId="28" fillId="0" borderId="28" xfId="1" applyFont="1" applyBorder="1" applyAlignment="1">
      <alignment horizontal="center" vertical="center" wrapText="1"/>
    </xf>
    <xf numFmtId="177" fontId="28" fillId="0" borderId="2" xfId="0" applyNumberFormat="1" applyFont="1" applyBorder="1" applyAlignment="1">
      <alignment horizontal="center" vertical="center" wrapText="1"/>
    </xf>
    <xf numFmtId="177" fontId="28" fillId="0" borderId="2" xfId="0" applyNumberFormat="1" applyFont="1" applyBorder="1" applyAlignment="1">
      <alignment horizontal="center" vertical="center"/>
    </xf>
    <xf numFmtId="0" fontId="28" fillId="0" borderId="9" xfId="0" applyFont="1" applyBorder="1" applyAlignment="1">
      <alignment horizontal="center" vertical="center" wrapText="1"/>
    </xf>
    <xf numFmtId="0" fontId="28" fillId="0" borderId="7" xfId="0" applyFont="1" applyBorder="1" applyAlignment="1">
      <alignment horizontal="center" vertical="center"/>
    </xf>
    <xf numFmtId="0" fontId="28" fillId="0" borderId="1" xfId="0" applyFont="1" applyBorder="1" applyAlignment="1">
      <alignment horizontal="center" vertical="center"/>
    </xf>
    <xf numFmtId="0" fontId="28" fillId="0" borderId="2" xfId="1" applyFont="1" applyBorder="1" applyAlignment="1">
      <alignment horizontal="center" vertical="center" wrapText="1"/>
    </xf>
    <xf numFmtId="177" fontId="28" fillId="0" borderId="22" xfId="0" applyNumberFormat="1"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0" fillId="24" borderId="31" xfId="1" applyFont="1" applyFill="1" applyBorder="1">
      <alignment vertical="center"/>
    </xf>
    <xf numFmtId="179" fontId="26" fillId="24" borderId="3" xfId="1" applyNumberFormat="1" applyFont="1" applyFill="1" applyBorder="1" applyAlignment="1">
      <alignment horizontal="right" vertical="center" shrinkToFit="1"/>
    </xf>
    <xf numFmtId="177" fontId="6" fillId="24" borderId="3" xfId="1" applyNumberFormat="1" applyFont="1" applyFill="1" applyBorder="1" applyAlignment="1">
      <alignment horizontal="right" vertical="center" shrinkToFit="1"/>
    </xf>
    <xf numFmtId="178" fontId="6" fillId="24" borderId="3" xfId="1" applyNumberFormat="1" applyFont="1" applyFill="1" applyBorder="1">
      <alignment vertical="center"/>
    </xf>
    <xf numFmtId="0" fontId="6" fillId="24" borderId="32" xfId="1" applyFont="1" applyFill="1" applyBorder="1" applyAlignment="1">
      <alignment vertical="center" wrapText="1"/>
    </xf>
    <xf numFmtId="0" fontId="0" fillId="25" borderId="4" xfId="1" applyFont="1" applyFill="1" applyBorder="1">
      <alignment vertical="center"/>
    </xf>
    <xf numFmtId="179" fontId="26" fillId="25" borderId="3" xfId="1" applyNumberFormat="1" applyFont="1" applyFill="1" applyBorder="1" applyAlignment="1">
      <alignment horizontal="right" vertical="center" shrinkToFit="1"/>
    </xf>
    <xf numFmtId="177" fontId="6" fillId="25" borderId="3" xfId="1" applyNumberFormat="1" applyFont="1" applyFill="1" applyBorder="1" applyAlignment="1">
      <alignment horizontal="right" vertical="center" shrinkToFit="1"/>
    </xf>
    <xf numFmtId="178" fontId="6" fillId="25" borderId="3" xfId="1" applyNumberFormat="1" applyFont="1" applyFill="1" applyBorder="1">
      <alignment vertical="center"/>
    </xf>
    <xf numFmtId="0" fontId="6" fillId="25" borderId="32" xfId="1" applyFont="1" applyFill="1" applyBorder="1" applyAlignment="1">
      <alignment vertical="center" wrapText="1"/>
    </xf>
    <xf numFmtId="0" fontId="0" fillId="0" borderId="34" xfId="1" applyFont="1" applyBorder="1">
      <alignment vertical="center"/>
    </xf>
    <xf numFmtId="176" fontId="28" fillId="0" borderId="35" xfId="62" applyNumberFormat="1" applyFont="1" applyFill="1" applyBorder="1" applyAlignment="1">
      <alignment horizontal="right" vertical="center" shrinkToFit="1"/>
    </xf>
    <xf numFmtId="177" fontId="6" fillId="0" borderId="35" xfId="1" applyNumberFormat="1" applyFont="1" applyBorder="1" applyAlignment="1">
      <alignment horizontal="right" vertical="center" shrinkToFit="1"/>
    </xf>
    <xf numFmtId="178" fontId="6" fillId="0" borderId="35" xfId="1" applyNumberFormat="1" applyFont="1" applyBorder="1">
      <alignment vertical="center"/>
    </xf>
    <xf numFmtId="0" fontId="6" fillId="0" borderId="36" xfId="1" applyFont="1" applyBorder="1" applyAlignment="1">
      <alignment vertical="center" wrapText="1"/>
    </xf>
    <xf numFmtId="0" fontId="33" fillId="0" borderId="33" xfId="1" applyFont="1" applyBorder="1">
      <alignment vertical="center"/>
    </xf>
    <xf numFmtId="0" fontId="33" fillId="0" borderId="34" xfId="1" applyFont="1" applyBorder="1">
      <alignment vertical="center"/>
    </xf>
    <xf numFmtId="0" fontId="0" fillId="0" borderId="34" xfId="1" applyFont="1" applyBorder="1" applyAlignment="1">
      <alignment vertical="center" wrapText="1" shrinkToFit="1"/>
    </xf>
    <xf numFmtId="177" fontId="6" fillId="0" borderId="35" xfId="1" applyNumberFormat="1" applyFont="1" applyFill="1" applyBorder="1" applyAlignment="1">
      <alignment horizontal="right" vertical="center" shrinkToFit="1"/>
    </xf>
    <xf numFmtId="178" fontId="6" fillId="0" borderId="35" xfId="1" applyNumberFormat="1" applyFont="1" applyFill="1" applyBorder="1" applyAlignment="1">
      <alignment vertical="center"/>
    </xf>
    <xf numFmtId="0" fontId="30" fillId="0" borderId="33" xfId="1" applyFont="1" applyBorder="1">
      <alignment vertical="center"/>
    </xf>
    <xf numFmtId="0" fontId="30" fillId="0" borderId="34" xfId="1" applyFont="1" applyBorder="1">
      <alignment vertical="center"/>
    </xf>
    <xf numFmtId="0" fontId="27" fillId="0" borderId="34" xfId="1" applyFont="1" applyBorder="1">
      <alignment vertical="center"/>
    </xf>
    <xf numFmtId="177" fontId="28" fillId="0" borderId="35" xfId="1" applyNumberFormat="1" applyFont="1" applyBorder="1" applyAlignment="1">
      <alignment horizontal="right" vertical="center"/>
    </xf>
    <xf numFmtId="177" fontId="28" fillId="0" borderId="35" xfId="1" applyNumberFormat="1" applyFont="1" applyBorder="1" applyAlignment="1">
      <alignment horizontal="right" vertical="center" shrinkToFit="1"/>
    </xf>
    <xf numFmtId="178" fontId="28" fillId="0" borderId="35" xfId="1" applyNumberFormat="1" applyFont="1" applyFill="1" applyBorder="1" applyAlignment="1">
      <alignment vertical="center"/>
    </xf>
    <xf numFmtId="0" fontId="25" fillId="0" borderId="36" xfId="1" applyFont="1" applyFill="1" applyBorder="1" applyAlignment="1">
      <alignment vertical="center" wrapText="1"/>
    </xf>
  </cellXfs>
  <cellStyles count="71">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xfId="62" builtinId="5"/>
    <cellStyle name="パーセント 2" xfId="70" xr:uid="{00000000-0005-0000-0000-00001C000000}"/>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2" xfId="34" xr:uid="{00000000-0005-0000-0000-000022000000}"/>
    <cellStyle name="桁区切り 2 2" xfId="64" xr:uid="{00000000-0005-0000-0000-000023000000}"/>
    <cellStyle name="桁区切り 3" xfId="35" xr:uid="{00000000-0005-0000-0000-000024000000}"/>
    <cellStyle name="桁区切り 3 2" xfId="65" xr:uid="{00000000-0005-0000-0000-000025000000}"/>
    <cellStyle name="桁区切り 4" xfId="66" xr:uid="{00000000-0005-0000-0000-000026000000}"/>
    <cellStyle name="桁区切り 5" xfId="67" xr:uid="{00000000-0005-0000-0000-000027000000}"/>
    <cellStyle name="見出し 1 2" xfId="36" xr:uid="{00000000-0005-0000-0000-000028000000}"/>
    <cellStyle name="見出し 2 2" xfId="37" xr:uid="{00000000-0005-0000-0000-000029000000}"/>
    <cellStyle name="見出し 3 2" xfId="38" xr:uid="{00000000-0005-0000-0000-00002A000000}"/>
    <cellStyle name="見出し 4 2" xfId="39" xr:uid="{00000000-0005-0000-0000-00002B000000}"/>
    <cellStyle name="集計 2" xfId="40" xr:uid="{00000000-0005-0000-0000-00002C000000}"/>
    <cellStyle name="出力 2" xfId="41" xr:uid="{00000000-0005-0000-0000-00002D000000}"/>
    <cellStyle name="説明文 2" xfId="42" xr:uid="{00000000-0005-0000-0000-00002E000000}"/>
    <cellStyle name="入力 2" xfId="43" xr:uid="{00000000-0005-0000-0000-00002F000000}"/>
    <cellStyle name="標準" xfId="0" builtinId="0"/>
    <cellStyle name="標準 10" xfId="44" xr:uid="{00000000-0005-0000-0000-000031000000}"/>
    <cellStyle name="標準 11" xfId="45" xr:uid="{00000000-0005-0000-0000-000032000000}"/>
    <cellStyle name="標準 12" xfId="46" xr:uid="{00000000-0005-0000-0000-000033000000}"/>
    <cellStyle name="標準 13" xfId="47" xr:uid="{00000000-0005-0000-0000-000034000000}"/>
    <cellStyle name="標準 14" xfId="48" xr:uid="{00000000-0005-0000-0000-000035000000}"/>
    <cellStyle name="標準 15" xfId="49" xr:uid="{00000000-0005-0000-0000-000036000000}"/>
    <cellStyle name="標準 16" xfId="50" xr:uid="{00000000-0005-0000-0000-000037000000}"/>
    <cellStyle name="標準 17" xfId="61" xr:uid="{00000000-0005-0000-0000-000038000000}"/>
    <cellStyle name="標準 18" xfId="63" xr:uid="{00000000-0005-0000-0000-000039000000}"/>
    <cellStyle name="標準 2" xfId="51" xr:uid="{00000000-0005-0000-0000-00003A000000}"/>
    <cellStyle name="標準 2 2" xfId="52" xr:uid="{00000000-0005-0000-0000-00003B000000}"/>
    <cellStyle name="標準 3" xfId="53" xr:uid="{00000000-0005-0000-0000-00003C000000}"/>
    <cellStyle name="標準 4" xfId="54" xr:uid="{00000000-0005-0000-0000-00003D000000}"/>
    <cellStyle name="標準 4 2" xfId="68" xr:uid="{00000000-0005-0000-0000-00003E000000}"/>
    <cellStyle name="標準 5" xfId="55" xr:uid="{00000000-0005-0000-0000-00003F000000}"/>
    <cellStyle name="標準 6" xfId="56" xr:uid="{00000000-0005-0000-0000-000040000000}"/>
    <cellStyle name="標準 6 2" xfId="69" xr:uid="{00000000-0005-0000-0000-000041000000}"/>
    <cellStyle name="標準 7" xfId="57" xr:uid="{00000000-0005-0000-0000-000042000000}"/>
    <cellStyle name="標準 8" xfId="58" xr:uid="{00000000-0005-0000-0000-000043000000}"/>
    <cellStyle name="標準 9" xfId="59" xr:uid="{00000000-0005-0000-0000-000044000000}"/>
    <cellStyle name="標準_（済）項別科目別（一般会計）" xfId="1" xr:uid="{00000000-0005-0000-0000-000045000000}"/>
    <cellStyle name="良い 2" xfId="60" xr:uid="{00000000-0005-0000-0000-000046000000}"/>
  </cellStyles>
  <dxfs count="0"/>
  <tableStyles count="0" defaultTableStyle="TableStyleMedium2" defaultPivotStyle="PivotStyleLight16"/>
  <colors>
    <mruColors>
      <color rgb="FFFFCC99"/>
      <color rgb="FFFFCCFF"/>
      <color rgb="FFFFFFCC"/>
      <color rgb="FFFFCC66"/>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o-30/Desktop/&#19968;&#26178;&#20316;&#26989;&#29992;/03_HP&#20844;&#34920;&#38306;&#20418;&#65288;&#20869;&#37096;&#12539;&#22806;&#37096;&#65289;/&#24193;&#36027;&#12539;&#26053;&#36027;/&#20844;&#34920;&#29256;&#12304;&#12475;&#12483;&#12488;&#29256;&#12305;&#9679;R2&#24193;&#36027;&#12539;&#26053;&#36027;&#12398;&#25903;&#20986;&#29366;&#27841;&#12398;&#20844;&#34920;_%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
      <sheetName val="復興特別会計"/>
      <sheetName val="エネルギー対策特別会計"/>
    </sheetNames>
    <sheetDataSet>
      <sheetData sheetId="0"/>
      <sheetData sheetId="1">
        <row r="6">
          <cell r="H6"/>
          <cell r="I6">
            <v>0</v>
          </cell>
        </row>
        <row r="7">
          <cell r="H7"/>
          <cell r="I7">
            <v>0</v>
          </cell>
        </row>
        <row r="8">
          <cell r="H8">
            <v>149729</v>
          </cell>
          <cell r="I8">
            <v>1</v>
          </cell>
        </row>
        <row r="9">
          <cell r="H9"/>
          <cell r="I9">
            <v>0</v>
          </cell>
        </row>
        <row r="10">
          <cell r="H10">
            <v>0</v>
          </cell>
          <cell r="I10">
            <v>0</v>
          </cell>
        </row>
        <row r="11">
          <cell r="H11">
            <v>69140</v>
          </cell>
          <cell r="I11">
            <v>0.48007221219275098</v>
          </cell>
        </row>
        <row r="12">
          <cell r="H12">
            <v>54466877</v>
          </cell>
          <cell r="I12">
            <v>0.99728600708280279</v>
          </cell>
        </row>
        <row r="13">
          <cell r="H13">
            <v>72572</v>
          </cell>
          <cell r="I13">
            <v>1</v>
          </cell>
        </row>
        <row r="14">
          <cell r="H14">
            <v>157418546</v>
          </cell>
          <cell r="I14">
            <v>0.23904859372367609</v>
          </cell>
        </row>
        <row r="15">
          <cell r="H15"/>
          <cell r="I15">
            <v>0</v>
          </cell>
        </row>
        <row r="16">
          <cell r="H16"/>
          <cell r="I16">
            <v>0</v>
          </cell>
        </row>
        <row r="17">
          <cell r="H17">
            <v>112120</v>
          </cell>
          <cell r="I17">
            <v>0.49115121780269844</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O121"/>
  <sheetViews>
    <sheetView tabSelected="1" view="pageBreakPreview" zoomScale="70" zoomScaleNormal="70" zoomScaleSheetLayoutView="70" workbookViewId="0">
      <pane xSplit="3" ySplit="5" topLeftCell="D6" activePane="bottomRight" state="frozen"/>
      <selection pane="topRight" activeCell="D1" sqref="D1"/>
      <selection pane="bottomLeft" activeCell="A6" sqref="A6"/>
      <selection pane="bottomRight" activeCell="N129" sqref="N129"/>
    </sheetView>
  </sheetViews>
  <sheetFormatPr defaultColWidth="9" defaultRowHeight="13.2" x14ac:dyDescent="0.2"/>
  <cols>
    <col min="1" max="1" width="3" style="4" customWidth="1"/>
    <col min="2" max="2" width="3.6640625" style="4" customWidth="1"/>
    <col min="3" max="3" width="37.88671875" style="5" customWidth="1"/>
    <col min="4" max="8" width="15" style="11" customWidth="1"/>
    <col min="9" max="9" width="6.6640625" style="6" customWidth="1"/>
    <col min="10" max="10" width="15" style="11" customWidth="1"/>
    <col min="11" max="11" width="15" style="11" bestFit="1" customWidth="1"/>
    <col min="12" max="12" width="6.6640625" style="6" customWidth="1"/>
    <col min="13" max="13" width="15" style="11" customWidth="1"/>
    <col min="14" max="14" width="12" style="17" customWidth="1"/>
    <col min="15" max="15" width="50.6640625" style="22" customWidth="1"/>
    <col min="16" max="16384" width="9" style="6"/>
  </cols>
  <sheetData>
    <row r="1" spans="1:15" ht="13.8" thickBot="1" x14ac:dyDescent="0.25">
      <c r="A1" s="4" t="s">
        <v>3</v>
      </c>
      <c r="O1" s="24" t="s">
        <v>16</v>
      </c>
    </row>
    <row r="2" spans="1:15" x14ac:dyDescent="0.2">
      <c r="A2" s="116" t="s">
        <v>6</v>
      </c>
      <c r="B2" s="117"/>
      <c r="C2" s="118"/>
      <c r="D2" s="114" t="s">
        <v>1</v>
      </c>
      <c r="E2" s="136" t="s">
        <v>18</v>
      </c>
      <c r="F2" s="137"/>
      <c r="G2" s="137"/>
      <c r="H2" s="137"/>
      <c r="I2" s="137"/>
      <c r="J2" s="137"/>
      <c r="K2" s="128" t="s">
        <v>19</v>
      </c>
      <c r="L2" s="128"/>
      <c r="M2" s="12"/>
      <c r="N2" s="18"/>
      <c r="O2" s="23"/>
    </row>
    <row r="3" spans="1:15" ht="21" customHeight="1" x14ac:dyDescent="0.2">
      <c r="A3" s="119"/>
      <c r="B3" s="120"/>
      <c r="C3" s="121"/>
      <c r="D3" s="115"/>
      <c r="E3" s="129" t="s">
        <v>2</v>
      </c>
      <c r="F3" s="129" t="s">
        <v>7</v>
      </c>
      <c r="G3" s="129" t="s">
        <v>8</v>
      </c>
      <c r="H3" s="134" t="s">
        <v>17</v>
      </c>
      <c r="I3" s="130" t="s">
        <v>14</v>
      </c>
      <c r="J3" s="129" t="s">
        <v>9</v>
      </c>
      <c r="K3" s="134" t="s">
        <v>10</v>
      </c>
      <c r="L3" s="130" t="s">
        <v>11</v>
      </c>
      <c r="M3" s="133" t="s">
        <v>20</v>
      </c>
      <c r="N3" s="133"/>
      <c r="O3" s="125" t="s">
        <v>15</v>
      </c>
    </row>
    <row r="4" spans="1:15" ht="21" customHeight="1" x14ac:dyDescent="0.2">
      <c r="A4" s="119"/>
      <c r="B4" s="120"/>
      <c r="C4" s="121"/>
      <c r="D4" s="115"/>
      <c r="E4" s="115"/>
      <c r="F4" s="115"/>
      <c r="G4" s="115"/>
      <c r="H4" s="135"/>
      <c r="I4" s="131"/>
      <c r="J4" s="115"/>
      <c r="K4" s="135"/>
      <c r="L4" s="131"/>
      <c r="M4" s="133"/>
      <c r="N4" s="133"/>
      <c r="O4" s="126"/>
    </row>
    <row r="5" spans="1:15" ht="26.4" x14ac:dyDescent="0.2">
      <c r="A5" s="122"/>
      <c r="B5" s="123"/>
      <c r="C5" s="124"/>
      <c r="D5" s="115"/>
      <c r="E5" s="14" t="s">
        <v>0</v>
      </c>
      <c r="F5" s="14" t="s">
        <v>0</v>
      </c>
      <c r="G5" s="14" t="s">
        <v>0</v>
      </c>
      <c r="H5" s="14" t="s">
        <v>0</v>
      </c>
      <c r="I5" s="132"/>
      <c r="J5" s="115"/>
      <c r="K5" s="14" t="s">
        <v>0</v>
      </c>
      <c r="L5" s="132"/>
      <c r="M5" s="13" t="s">
        <v>12</v>
      </c>
      <c r="N5" s="19" t="s">
        <v>13</v>
      </c>
      <c r="O5" s="127"/>
    </row>
    <row r="6" spans="1:15" ht="14.4" x14ac:dyDescent="0.2">
      <c r="A6" s="30" t="s">
        <v>23</v>
      </c>
      <c r="B6" s="31"/>
      <c r="C6" s="31"/>
      <c r="D6" s="32"/>
      <c r="E6" s="32"/>
      <c r="F6" s="32"/>
      <c r="G6" s="32"/>
      <c r="H6" s="32"/>
      <c r="I6" s="52"/>
      <c r="J6" s="41"/>
      <c r="K6" s="41"/>
      <c r="L6" s="52"/>
      <c r="M6" s="41"/>
      <c r="N6" s="53"/>
      <c r="O6" s="112"/>
    </row>
    <row r="7" spans="1:15" ht="14.4" x14ac:dyDescent="0.2">
      <c r="A7" s="33" t="s">
        <v>23</v>
      </c>
      <c r="B7" s="34" t="s">
        <v>24</v>
      </c>
      <c r="C7" s="34"/>
      <c r="D7" s="35"/>
      <c r="E7" s="35"/>
      <c r="F7" s="35"/>
      <c r="G7" s="35"/>
      <c r="H7" s="35"/>
      <c r="I7" s="56"/>
      <c r="J7" s="40"/>
      <c r="K7" s="40"/>
      <c r="L7" s="56"/>
      <c r="M7" s="40"/>
      <c r="N7" s="57"/>
      <c r="O7" s="109"/>
    </row>
    <row r="8" spans="1:15" s="8" customFormat="1" ht="14.4" x14ac:dyDescent="0.2">
      <c r="A8" s="36" t="s">
        <v>23</v>
      </c>
      <c r="B8" s="37" t="s">
        <v>24</v>
      </c>
      <c r="C8" s="38" t="s">
        <v>25</v>
      </c>
      <c r="D8" s="39">
        <v>70759000</v>
      </c>
      <c r="E8" s="39">
        <v>488550</v>
      </c>
      <c r="F8" s="39">
        <v>905440</v>
      </c>
      <c r="G8" s="39">
        <v>24319316</v>
      </c>
      <c r="H8" s="39">
        <v>11259218</v>
      </c>
      <c r="I8" s="7">
        <f t="shared" ref="I8:I70" si="0">IFERROR(H8/J8,)</f>
        <v>0.30452933102430335</v>
      </c>
      <c r="J8" s="15">
        <f t="shared" ref="J8:J70" si="1">E8+F8+G8+H8</f>
        <v>36972524</v>
      </c>
      <c r="K8" s="49">
        <v>4124735</v>
      </c>
      <c r="L8" s="7">
        <v>0.36156028061685358</v>
      </c>
      <c r="M8" s="15">
        <f>H8-K8</f>
        <v>7134483</v>
      </c>
      <c r="N8" s="20">
        <f>(I8-L8)*100</f>
        <v>-5.7030949592550231</v>
      </c>
      <c r="O8" s="108"/>
    </row>
    <row r="9" spans="1:15" s="8" customFormat="1" ht="14.4" x14ac:dyDescent="0.2">
      <c r="A9" s="36" t="s">
        <v>23</v>
      </c>
      <c r="B9" s="37" t="s">
        <v>24</v>
      </c>
      <c r="C9" s="38" t="s">
        <v>26</v>
      </c>
      <c r="D9" s="39">
        <v>1922360000</v>
      </c>
      <c r="E9" s="39">
        <v>276784783</v>
      </c>
      <c r="F9" s="39">
        <v>307187392</v>
      </c>
      <c r="G9" s="39">
        <v>419203728</v>
      </c>
      <c r="H9" s="39">
        <v>639719667</v>
      </c>
      <c r="I9" s="7">
        <f t="shared" si="0"/>
        <v>0.38938547201755497</v>
      </c>
      <c r="J9" s="15">
        <f t="shared" si="1"/>
        <v>1642895570</v>
      </c>
      <c r="K9" s="49">
        <v>531132185</v>
      </c>
      <c r="L9" s="7">
        <v>0.34252017750444297</v>
      </c>
      <c r="M9" s="15">
        <f t="shared" ref="M9:M71" si="2">H9-K9</f>
        <v>108587482</v>
      </c>
      <c r="N9" s="20">
        <f t="shared" ref="N9:N71" si="3">(I9-L9)*100</f>
        <v>4.6865294513112001</v>
      </c>
      <c r="O9" s="108"/>
    </row>
    <row r="10" spans="1:15" s="8" customFormat="1" ht="14.4" x14ac:dyDescent="0.2">
      <c r="A10" s="36" t="s">
        <v>23</v>
      </c>
      <c r="B10" s="37" t="s">
        <v>24</v>
      </c>
      <c r="C10" s="38" t="s">
        <v>27</v>
      </c>
      <c r="D10" s="39">
        <v>5772000</v>
      </c>
      <c r="E10" s="39">
        <v>256201</v>
      </c>
      <c r="F10" s="39">
        <v>1291033</v>
      </c>
      <c r="G10" s="39">
        <v>950340</v>
      </c>
      <c r="H10" s="39">
        <v>3253566</v>
      </c>
      <c r="I10" s="7">
        <f t="shared" si="0"/>
        <v>0.56572540400685778</v>
      </c>
      <c r="J10" s="15">
        <f t="shared" si="1"/>
        <v>5751140</v>
      </c>
      <c r="K10" s="49">
        <v>2515292</v>
      </c>
      <c r="L10" s="7">
        <v>0.48348675928672163</v>
      </c>
      <c r="M10" s="15">
        <f t="shared" si="2"/>
        <v>738274</v>
      </c>
      <c r="N10" s="20">
        <f t="shared" si="3"/>
        <v>8.2238644720136147</v>
      </c>
      <c r="O10" s="108"/>
    </row>
    <row r="11" spans="1:15" s="8" customFormat="1" ht="14.4" x14ac:dyDescent="0.2">
      <c r="A11" s="36" t="s">
        <v>23</v>
      </c>
      <c r="B11" s="37" t="s">
        <v>24</v>
      </c>
      <c r="C11" s="38" t="s">
        <v>28</v>
      </c>
      <c r="D11" s="39">
        <v>706586000</v>
      </c>
      <c r="E11" s="39">
        <v>66720860</v>
      </c>
      <c r="F11" s="39">
        <v>150451878</v>
      </c>
      <c r="G11" s="39">
        <v>144295899</v>
      </c>
      <c r="H11" s="39">
        <v>292255754</v>
      </c>
      <c r="I11" s="7">
        <f t="shared" si="0"/>
        <v>0.44706264294795145</v>
      </c>
      <c r="J11" s="15">
        <f t="shared" si="1"/>
        <v>653724391</v>
      </c>
      <c r="K11" s="49">
        <v>484112067</v>
      </c>
      <c r="L11" s="7">
        <v>0.55135810169602162</v>
      </c>
      <c r="M11" s="15">
        <f t="shared" si="2"/>
        <v>-191856313</v>
      </c>
      <c r="N11" s="20">
        <f t="shared" si="3"/>
        <v>-10.429545874807017</v>
      </c>
      <c r="O11" s="108"/>
    </row>
    <row r="12" spans="1:15" s="8" customFormat="1" ht="14.4" x14ac:dyDescent="0.2">
      <c r="A12" s="33" t="s">
        <v>23</v>
      </c>
      <c r="B12" s="34" t="s">
        <v>29</v>
      </c>
      <c r="C12" s="34"/>
      <c r="D12" s="40"/>
      <c r="E12" s="40"/>
      <c r="F12" s="40"/>
      <c r="G12" s="40"/>
      <c r="H12" s="40"/>
      <c r="I12" s="56"/>
      <c r="J12" s="40"/>
      <c r="K12" s="40"/>
      <c r="L12" s="56"/>
      <c r="M12" s="40"/>
      <c r="N12" s="57"/>
      <c r="O12" s="109"/>
    </row>
    <row r="13" spans="1:15" ht="14.4" x14ac:dyDescent="0.2">
      <c r="A13" s="36" t="s">
        <v>23</v>
      </c>
      <c r="B13" s="37" t="s">
        <v>29</v>
      </c>
      <c r="C13" s="38" t="s">
        <v>30</v>
      </c>
      <c r="D13" s="39">
        <v>28983000</v>
      </c>
      <c r="E13" s="39">
        <v>0</v>
      </c>
      <c r="F13" s="39">
        <v>4180000</v>
      </c>
      <c r="G13" s="39">
        <v>0</v>
      </c>
      <c r="H13" s="39">
        <v>395565</v>
      </c>
      <c r="I13" s="7">
        <f t="shared" si="0"/>
        <v>8.6451618543283731E-2</v>
      </c>
      <c r="J13" s="15">
        <f t="shared" si="1"/>
        <v>4575565</v>
      </c>
      <c r="K13" s="49">
        <v>0</v>
      </c>
      <c r="L13" s="7">
        <v>0</v>
      </c>
      <c r="M13" s="15">
        <f t="shared" si="2"/>
        <v>395565</v>
      </c>
      <c r="N13" s="20">
        <f t="shared" si="3"/>
        <v>8.6451618543283733</v>
      </c>
      <c r="O13" s="108"/>
    </row>
    <row r="14" spans="1:15" ht="14.4" x14ac:dyDescent="0.2">
      <c r="A14" s="33" t="s">
        <v>23</v>
      </c>
      <c r="B14" s="34" t="s">
        <v>31</v>
      </c>
      <c r="C14" s="34"/>
      <c r="D14" s="40"/>
      <c r="E14" s="40"/>
      <c r="F14" s="40"/>
      <c r="G14" s="40"/>
      <c r="H14" s="40"/>
      <c r="I14" s="56"/>
      <c r="J14" s="40"/>
      <c r="K14" s="40"/>
      <c r="L14" s="56"/>
      <c r="M14" s="40"/>
      <c r="N14" s="57"/>
      <c r="O14" s="109"/>
    </row>
    <row r="15" spans="1:15" ht="14.4" x14ac:dyDescent="0.2">
      <c r="A15" s="36" t="s">
        <v>23</v>
      </c>
      <c r="B15" s="37" t="s">
        <v>31</v>
      </c>
      <c r="C15" s="38" t="s">
        <v>25</v>
      </c>
      <c r="D15" s="39">
        <v>35523000</v>
      </c>
      <c r="E15" s="39">
        <v>325114</v>
      </c>
      <c r="F15" s="39">
        <v>1057411</v>
      </c>
      <c r="G15" s="39">
        <v>1534668</v>
      </c>
      <c r="H15" s="39">
        <v>4320064</v>
      </c>
      <c r="I15" s="7">
        <f t="shared" si="0"/>
        <v>0.59692007621119436</v>
      </c>
      <c r="J15" s="15">
        <f t="shared" si="1"/>
        <v>7237257</v>
      </c>
      <c r="K15" s="49">
        <v>1302907</v>
      </c>
      <c r="L15" s="7">
        <v>0.27754547927516049</v>
      </c>
      <c r="M15" s="15">
        <f t="shared" si="2"/>
        <v>3017157</v>
      </c>
      <c r="N15" s="20">
        <f t="shared" si="3"/>
        <v>31.937459693603387</v>
      </c>
      <c r="O15" s="108" t="s">
        <v>116</v>
      </c>
    </row>
    <row r="16" spans="1:15" ht="14.4" x14ac:dyDescent="0.2">
      <c r="A16" s="36" t="s">
        <v>23</v>
      </c>
      <c r="B16" s="37" t="s">
        <v>31</v>
      </c>
      <c r="C16" s="38" t="s">
        <v>26</v>
      </c>
      <c r="D16" s="39">
        <v>229887000</v>
      </c>
      <c r="E16" s="39">
        <v>20570896</v>
      </c>
      <c r="F16" s="39">
        <v>28485162</v>
      </c>
      <c r="G16" s="39">
        <v>50253419</v>
      </c>
      <c r="H16" s="39">
        <v>92761222</v>
      </c>
      <c r="I16" s="7">
        <f t="shared" si="0"/>
        <v>0.4829535295230013</v>
      </c>
      <c r="J16" s="15">
        <f t="shared" si="1"/>
        <v>192070699</v>
      </c>
      <c r="K16" s="49">
        <v>93473316</v>
      </c>
      <c r="L16" s="7">
        <v>0.54224604382254205</v>
      </c>
      <c r="M16" s="15">
        <f t="shared" si="2"/>
        <v>-712094</v>
      </c>
      <c r="N16" s="20">
        <f t="shared" si="3"/>
        <v>-5.9292514299540748</v>
      </c>
      <c r="O16" s="108"/>
    </row>
    <row r="17" spans="1:15" ht="14.4" x14ac:dyDescent="0.2">
      <c r="A17" s="36" t="s">
        <v>23</v>
      </c>
      <c r="B17" s="37" t="s">
        <v>31</v>
      </c>
      <c r="C17" s="38" t="s">
        <v>28</v>
      </c>
      <c r="D17" s="39">
        <v>878137000</v>
      </c>
      <c r="E17" s="39">
        <v>2682680</v>
      </c>
      <c r="F17" s="39">
        <v>4165469</v>
      </c>
      <c r="G17" s="39">
        <v>4071452</v>
      </c>
      <c r="H17" s="39">
        <v>849602493</v>
      </c>
      <c r="I17" s="7">
        <f t="shared" si="0"/>
        <v>0.98731049315742492</v>
      </c>
      <c r="J17" s="15">
        <f t="shared" si="1"/>
        <v>860522094</v>
      </c>
      <c r="K17" s="49">
        <v>426496002</v>
      </c>
      <c r="L17" s="7">
        <v>0.87300261193981354</v>
      </c>
      <c r="M17" s="15">
        <f t="shared" si="2"/>
        <v>423106491</v>
      </c>
      <c r="N17" s="20">
        <f t="shared" si="3"/>
        <v>11.430788121761138</v>
      </c>
      <c r="O17" s="108" t="s">
        <v>105</v>
      </c>
    </row>
    <row r="18" spans="1:15" ht="14.4" x14ac:dyDescent="0.2">
      <c r="A18" s="36" t="s">
        <v>23</v>
      </c>
      <c r="B18" s="37" t="s">
        <v>31</v>
      </c>
      <c r="C18" s="38" t="s">
        <v>32</v>
      </c>
      <c r="D18" s="39">
        <v>326799000</v>
      </c>
      <c r="E18" s="39">
        <v>5183516</v>
      </c>
      <c r="F18" s="39">
        <v>34733098</v>
      </c>
      <c r="G18" s="39">
        <v>78304383</v>
      </c>
      <c r="H18" s="39">
        <v>195306490</v>
      </c>
      <c r="I18" s="7">
        <f t="shared" si="0"/>
        <v>0.62293259155296965</v>
      </c>
      <c r="J18" s="15">
        <f t="shared" si="1"/>
        <v>313527487</v>
      </c>
      <c r="K18" s="49">
        <v>34349352</v>
      </c>
      <c r="L18" s="7">
        <v>0.11786659173755801</v>
      </c>
      <c r="M18" s="15">
        <f t="shared" si="2"/>
        <v>160957138</v>
      </c>
      <c r="N18" s="20">
        <f t="shared" si="3"/>
        <v>50.506599981541164</v>
      </c>
      <c r="O18" s="108" t="s">
        <v>115</v>
      </c>
    </row>
    <row r="19" spans="1:15" ht="14.4" x14ac:dyDescent="0.2">
      <c r="A19" s="36" t="s">
        <v>23</v>
      </c>
      <c r="B19" s="37" t="s">
        <v>31</v>
      </c>
      <c r="C19" s="38" t="s">
        <v>33</v>
      </c>
      <c r="D19" s="39">
        <v>77446000</v>
      </c>
      <c r="E19" s="39">
        <v>3814595</v>
      </c>
      <c r="F19" s="39">
        <v>7983922</v>
      </c>
      <c r="G19" s="39">
        <v>2904127</v>
      </c>
      <c r="H19" s="39">
        <v>52706977</v>
      </c>
      <c r="I19" s="7">
        <f t="shared" si="0"/>
        <v>0.78189101523060034</v>
      </c>
      <c r="J19" s="15">
        <f t="shared" si="1"/>
        <v>67409621</v>
      </c>
      <c r="K19" s="49">
        <v>41181769</v>
      </c>
      <c r="L19" s="7">
        <v>0.55846299738788052</v>
      </c>
      <c r="M19" s="15">
        <f t="shared" si="2"/>
        <v>11525208</v>
      </c>
      <c r="N19" s="20">
        <f t="shared" si="3"/>
        <v>22.34280178427198</v>
      </c>
      <c r="O19" s="108" t="s">
        <v>114</v>
      </c>
    </row>
    <row r="20" spans="1:15" ht="14.4" x14ac:dyDescent="0.2">
      <c r="A20" s="33" t="s">
        <v>23</v>
      </c>
      <c r="B20" s="34" t="s">
        <v>34</v>
      </c>
      <c r="C20" s="34"/>
      <c r="D20" s="40"/>
      <c r="E20" s="40"/>
      <c r="F20" s="40"/>
      <c r="G20" s="40"/>
      <c r="H20" s="40"/>
      <c r="I20" s="56"/>
      <c r="J20" s="40"/>
      <c r="K20" s="40"/>
      <c r="L20" s="56"/>
      <c r="M20" s="40"/>
      <c r="N20" s="57"/>
      <c r="O20" s="109"/>
    </row>
    <row r="21" spans="1:15" ht="47.25" customHeight="1" x14ac:dyDescent="0.2">
      <c r="A21" s="36" t="s">
        <v>23</v>
      </c>
      <c r="B21" s="37" t="s">
        <v>35</v>
      </c>
      <c r="C21" s="38" t="s">
        <v>25</v>
      </c>
      <c r="D21" s="39">
        <v>40772000</v>
      </c>
      <c r="E21" s="39">
        <v>779820</v>
      </c>
      <c r="F21" s="39">
        <v>1608418</v>
      </c>
      <c r="G21" s="39">
        <v>5491253</v>
      </c>
      <c r="H21" s="39">
        <v>6435039</v>
      </c>
      <c r="I21" s="7">
        <f t="shared" si="0"/>
        <v>0.4495459508625152</v>
      </c>
      <c r="J21" s="15">
        <f t="shared" si="1"/>
        <v>14314530</v>
      </c>
      <c r="K21" s="49">
        <v>2966888</v>
      </c>
      <c r="L21" s="7">
        <v>0.30631929483813403</v>
      </c>
      <c r="M21" s="15">
        <f t="shared" si="2"/>
        <v>3468151</v>
      </c>
      <c r="N21" s="20">
        <f t="shared" si="3"/>
        <v>14.322665602438118</v>
      </c>
      <c r="O21" s="108" t="s">
        <v>104</v>
      </c>
    </row>
    <row r="22" spans="1:15" ht="14.4" x14ac:dyDescent="0.2">
      <c r="A22" s="36" t="s">
        <v>23</v>
      </c>
      <c r="B22" s="37" t="s">
        <v>35</v>
      </c>
      <c r="C22" s="38" t="s">
        <v>26</v>
      </c>
      <c r="D22" s="39">
        <v>114443000</v>
      </c>
      <c r="E22" s="39">
        <v>6182991</v>
      </c>
      <c r="F22" s="39">
        <v>8809614</v>
      </c>
      <c r="G22" s="39">
        <v>11717440</v>
      </c>
      <c r="H22" s="39">
        <v>55251189</v>
      </c>
      <c r="I22" s="7">
        <f t="shared" si="0"/>
        <v>0.67411367915714882</v>
      </c>
      <c r="J22" s="15">
        <f t="shared" si="1"/>
        <v>81961234</v>
      </c>
      <c r="K22" s="49">
        <v>94112703</v>
      </c>
      <c r="L22" s="7">
        <v>2.0242782373193078E-2</v>
      </c>
      <c r="M22" s="15">
        <f t="shared" si="2"/>
        <v>-38861514</v>
      </c>
      <c r="N22" s="20">
        <f t="shared" si="3"/>
        <v>65.387089678395569</v>
      </c>
      <c r="O22" s="108"/>
    </row>
    <row r="23" spans="1:15" ht="14.4" x14ac:dyDescent="0.2">
      <c r="A23" s="36" t="s">
        <v>23</v>
      </c>
      <c r="B23" s="37" t="s">
        <v>35</v>
      </c>
      <c r="C23" s="38" t="s">
        <v>28</v>
      </c>
      <c r="D23" s="39">
        <v>59122000</v>
      </c>
      <c r="E23" s="39">
        <v>8624101</v>
      </c>
      <c r="F23" s="39">
        <v>12174380</v>
      </c>
      <c r="G23" s="39">
        <v>10200252</v>
      </c>
      <c r="H23" s="39">
        <v>23335683</v>
      </c>
      <c r="I23" s="7">
        <f t="shared" si="0"/>
        <v>0.42948254012705317</v>
      </c>
      <c r="J23" s="15">
        <f t="shared" si="1"/>
        <v>54334416</v>
      </c>
      <c r="K23" s="49">
        <v>26662586</v>
      </c>
      <c r="L23" s="7">
        <v>0.47829796256936979</v>
      </c>
      <c r="M23" s="15">
        <f t="shared" si="2"/>
        <v>-3326903</v>
      </c>
      <c r="N23" s="20">
        <f t="shared" si="3"/>
        <v>-4.8815422442316621</v>
      </c>
      <c r="O23" s="108"/>
    </row>
    <row r="24" spans="1:15" ht="14.4" x14ac:dyDescent="0.2">
      <c r="A24" s="36" t="s">
        <v>23</v>
      </c>
      <c r="B24" s="37" t="s">
        <v>35</v>
      </c>
      <c r="C24" s="38" t="s">
        <v>36</v>
      </c>
      <c r="D24" s="39">
        <v>46631000</v>
      </c>
      <c r="E24" s="39">
        <v>2478940</v>
      </c>
      <c r="F24" s="39">
        <v>2068718</v>
      </c>
      <c r="G24" s="39">
        <v>2401584</v>
      </c>
      <c r="H24" s="39">
        <v>2308972</v>
      </c>
      <c r="I24" s="7">
        <f t="shared" si="0"/>
        <v>0.24939712994320504</v>
      </c>
      <c r="J24" s="15">
        <f t="shared" si="1"/>
        <v>9258214</v>
      </c>
      <c r="K24" s="49">
        <v>5613754</v>
      </c>
      <c r="L24" s="7">
        <v>0.47108526639344089</v>
      </c>
      <c r="M24" s="15">
        <f t="shared" si="2"/>
        <v>-3304782</v>
      </c>
      <c r="N24" s="20">
        <f t="shared" si="3"/>
        <v>-22.168813645023587</v>
      </c>
      <c r="O24" s="108"/>
    </row>
    <row r="25" spans="1:15" ht="14.4" x14ac:dyDescent="0.2">
      <c r="A25" s="36" t="s">
        <v>23</v>
      </c>
      <c r="B25" s="37" t="s">
        <v>35</v>
      </c>
      <c r="C25" s="38" t="s">
        <v>37</v>
      </c>
      <c r="D25" s="39">
        <v>443149000</v>
      </c>
      <c r="E25" s="39">
        <v>44326012</v>
      </c>
      <c r="F25" s="39">
        <v>67574828</v>
      </c>
      <c r="G25" s="39">
        <v>77816196</v>
      </c>
      <c r="H25" s="39">
        <v>14999128</v>
      </c>
      <c r="I25" s="7">
        <f t="shared" si="0"/>
        <v>7.3267922312182446E-2</v>
      </c>
      <c r="J25" s="15">
        <f t="shared" si="1"/>
        <v>204716164</v>
      </c>
      <c r="K25" s="49">
        <v>358615057</v>
      </c>
      <c r="L25" s="7">
        <v>0.66119700916311064</v>
      </c>
      <c r="M25" s="15">
        <f t="shared" si="2"/>
        <v>-343615929</v>
      </c>
      <c r="N25" s="20">
        <f t="shared" si="3"/>
        <v>-58.792908685092812</v>
      </c>
      <c r="O25" s="108"/>
    </row>
    <row r="26" spans="1:15" ht="14.4" x14ac:dyDescent="0.2">
      <c r="A26" s="33" t="s">
        <v>23</v>
      </c>
      <c r="B26" s="34" t="s">
        <v>38</v>
      </c>
      <c r="C26" s="34"/>
      <c r="D26" s="40"/>
      <c r="E26" s="40"/>
      <c r="F26" s="40"/>
      <c r="G26" s="40"/>
      <c r="H26" s="40"/>
      <c r="I26" s="56"/>
      <c r="J26" s="40"/>
      <c r="K26" s="40"/>
      <c r="L26" s="56"/>
      <c r="M26" s="40"/>
      <c r="N26" s="57"/>
      <c r="O26" s="109"/>
    </row>
    <row r="27" spans="1:15" ht="14.4" x14ac:dyDescent="0.2">
      <c r="A27" s="36" t="s">
        <v>23</v>
      </c>
      <c r="B27" s="37" t="s">
        <v>38</v>
      </c>
      <c r="C27" s="38" t="s">
        <v>25</v>
      </c>
      <c r="D27" s="39">
        <v>24498000</v>
      </c>
      <c r="E27" s="39">
        <v>262360</v>
      </c>
      <c r="F27" s="39">
        <v>686801</v>
      </c>
      <c r="G27" s="39">
        <v>3665487</v>
      </c>
      <c r="H27" s="39">
        <v>2123124</v>
      </c>
      <c r="I27" s="7">
        <f t="shared" si="0"/>
        <v>0.31510772403696652</v>
      </c>
      <c r="J27" s="15">
        <f t="shared" si="1"/>
        <v>6737772</v>
      </c>
      <c r="K27" s="49">
        <v>1113210</v>
      </c>
      <c r="L27" s="7">
        <v>0.33849339560680142</v>
      </c>
      <c r="M27" s="15">
        <f t="shared" si="2"/>
        <v>1009914</v>
      </c>
      <c r="N27" s="20">
        <f t="shared" si="3"/>
        <v>-2.3385671569834896</v>
      </c>
      <c r="O27" s="108"/>
    </row>
    <row r="28" spans="1:15" ht="14.4" x14ac:dyDescent="0.2">
      <c r="A28" s="36" t="s">
        <v>23</v>
      </c>
      <c r="B28" s="37" t="s">
        <v>38</v>
      </c>
      <c r="C28" s="38" t="s">
        <v>26</v>
      </c>
      <c r="D28" s="39">
        <v>45201000</v>
      </c>
      <c r="E28" s="39">
        <v>5675774</v>
      </c>
      <c r="F28" s="39">
        <v>5736057</v>
      </c>
      <c r="G28" s="39">
        <v>7285859</v>
      </c>
      <c r="H28" s="39">
        <v>21586652</v>
      </c>
      <c r="I28" s="7">
        <f t="shared" si="0"/>
        <v>0.53585713277878533</v>
      </c>
      <c r="J28" s="15">
        <f t="shared" si="1"/>
        <v>40284342</v>
      </c>
      <c r="K28" s="49">
        <v>21653763</v>
      </c>
      <c r="L28" s="7">
        <v>0.50008215857350635</v>
      </c>
      <c r="M28" s="15">
        <f t="shared" si="2"/>
        <v>-67111</v>
      </c>
      <c r="N28" s="20">
        <f t="shared" si="3"/>
        <v>3.5774974205278975</v>
      </c>
      <c r="O28" s="108"/>
    </row>
    <row r="29" spans="1:15" ht="14.4" x14ac:dyDescent="0.2">
      <c r="A29" s="36" t="s">
        <v>23</v>
      </c>
      <c r="B29" s="37" t="s">
        <v>38</v>
      </c>
      <c r="C29" s="38" t="s">
        <v>39</v>
      </c>
      <c r="D29" s="39">
        <v>3720000</v>
      </c>
      <c r="E29" s="39">
        <v>599455</v>
      </c>
      <c r="F29" s="39">
        <v>721309</v>
      </c>
      <c r="G29" s="39">
        <v>831826</v>
      </c>
      <c r="H29" s="39">
        <v>918141</v>
      </c>
      <c r="I29" s="7">
        <f t="shared" si="0"/>
        <v>0.29899753511460303</v>
      </c>
      <c r="J29" s="15">
        <f t="shared" si="1"/>
        <v>3070731</v>
      </c>
      <c r="K29" s="49">
        <v>783733</v>
      </c>
      <c r="L29" s="7">
        <v>0.28707022320354242</v>
      </c>
      <c r="M29" s="15">
        <f t="shared" si="2"/>
        <v>134408</v>
      </c>
      <c r="N29" s="20">
        <f t="shared" si="3"/>
        <v>1.1927311911060612</v>
      </c>
      <c r="O29" s="108"/>
    </row>
    <row r="30" spans="1:15" ht="14.4" x14ac:dyDescent="0.2">
      <c r="A30" s="36" t="s">
        <v>23</v>
      </c>
      <c r="B30" s="37" t="s">
        <v>38</v>
      </c>
      <c r="C30" s="38" t="s">
        <v>40</v>
      </c>
      <c r="D30" s="39">
        <v>47850000</v>
      </c>
      <c r="E30" s="39">
        <v>10450</v>
      </c>
      <c r="F30" s="39">
        <v>6352</v>
      </c>
      <c r="G30" s="39">
        <v>0</v>
      </c>
      <c r="H30" s="39">
        <v>46640000</v>
      </c>
      <c r="I30" s="7">
        <f t="shared" si="0"/>
        <v>0.99963988101884904</v>
      </c>
      <c r="J30" s="15">
        <f t="shared" si="1"/>
        <v>46656802</v>
      </c>
      <c r="K30" s="49">
        <v>68605000</v>
      </c>
      <c r="L30" s="7">
        <v>0.99797934094756435</v>
      </c>
      <c r="M30" s="15">
        <f t="shared" si="2"/>
        <v>-21965000</v>
      </c>
      <c r="N30" s="20">
        <f t="shared" si="3"/>
        <v>0.16605400712846885</v>
      </c>
      <c r="O30" s="108"/>
    </row>
    <row r="31" spans="1:15" ht="14.4" x14ac:dyDescent="0.2">
      <c r="A31" s="33" t="s">
        <v>23</v>
      </c>
      <c r="B31" s="34" t="s">
        <v>41</v>
      </c>
      <c r="C31" s="34"/>
      <c r="D31" s="40"/>
      <c r="E31" s="40"/>
      <c r="F31" s="40"/>
      <c r="G31" s="40"/>
      <c r="H31" s="40"/>
      <c r="I31" s="56"/>
      <c r="J31" s="40"/>
      <c r="K31" s="40"/>
      <c r="L31" s="56"/>
      <c r="M31" s="40"/>
      <c r="N31" s="57"/>
      <c r="O31" s="109"/>
    </row>
    <row r="32" spans="1:15" ht="14.4" x14ac:dyDescent="0.2">
      <c r="A32" s="36" t="s">
        <v>23</v>
      </c>
      <c r="B32" s="37" t="s">
        <v>41</v>
      </c>
      <c r="C32" s="38" t="s">
        <v>25</v>
      </c>
      <c r="D32" s="39">
        <v>5370000</v>
      </c>
      <c r="E32" s="39">
        <v>0</v>
      </c>
      <c r="F32" s="39">
        <v>0</v>
      </c>
      <c r="G32" s="39">
        <v>367960</v>
      </c>
      <c r="H32" s="39">
        <v>182880</v>
      </c>
      <c r="I32" s="7">
        <f t="shared" si="0"/>
        <v>0.33200203325829641</v>
      </c>
      <c r="J32" s="15">
        <f t="shared" si="1"/>
        <v>550840</v>
      </c>
      <c r="K32" s="49">
        <v>114400</v>
      </c>
      <c r="L32" s="7">
        <v>0.24750118990956688</v>
      </c>
      <c r="M32" s="15">
        <f t="shared" si="2"/>
        <v>68480</v>
      </c>
      <c r="N32" s="20">
        <f t="shared" si="3"/>
        <v>8.4500843348729546</v>
      </c>
      <c r="O32" s="108"/>
    </row>
    <row r="33" spans="1:15" ht="14.4" x14ac:dyDescent="0.2">
      <c r="A33" s="36" t="s">
        <v>23</v>
      </c>
      <c r="B33" s="37" t="s">
        <v>41</v>
      </c>
      <c r="C33" s="38" t="s">
        <v>26</v>
      </c>
      <c r="D33" s="39">
        <v>4218000</v>
      </c>
      <c r="E33" s="39">
        <v>257271</v>
      </c>
      <c r="F33" s="39">
        <v>512892</v>
      </c>
      <c r="G33" s="39">
        <v>551217</v>
      </c>
      <c r="H33" s="39">
        <v>987370</v>
      </c>
      <c r="I33" s="7">
        <f t="shared" si="0"/>
        <v>0.42766432051976178</v>
      </c>
      <c r="J33" s="15">
        <f t="shared" si="1"/>
        <v>2308750</v>
      </c>
      <c r="K33" s="49">
        <v>2194196</v>
      </c>
      <c r="L33" s="7">
        <v>0.51154677553821848</v>
      </c>
      <c r="M33" s="15">
        <f t="shared" si="2"/>
        <v>-1206826</v>
      </c>
      <c r="N33" s="20">
        <f t="shared" si="3"/>
        <v>-8.3882455018456703</v>
      </c>
      <c r="O33" s="108"/>
    </row>
    <row r="34" spans="1:15" ht="14.4" x14ac:dyDescent="0.2">
      <c r="A34" s="33" t="s">
        <v>23</v>
      </c>
      <c r="B34" s="34" t="s">
        <v>42</v>
      </c>
      <c r="C34" s="34"/>
      <c r="D34" s="40"/>
      <c r="E34" s="40"/>
      <c r="F34" s="40"/>
      <c r="G34" s="40"/>
      <c r="H34" s="40"/>
      <c r="I34" s="56"/>
      <c r="J34" s="40"/>
      <c r="K34" s="40"/>
      <c r="L34" s="56"/>
      <c r="M34" s="40"/>
      <c r="N34" s="57"/>
      <c r="O34" s="113"/>
    </row>
    <row r="35" spans="1:15" ht="14.4" collapsed="1" x14ac:dyDescent="0.2">
      <c r="A35" s="36" t="s">
        <v>23</v>
      </c>
      <c r="B35" s="37" t="s">
        <v>42</v>
      </c>
      <c r="C35" s="38" t="s">
        <v>25</v>
      </c>
      <c r="D35" s="39">
        <v>65592000</v>
      </c>
      <c r="E35" s="39">
        <v>209360</v>
      </c>
      <c r="F35" s="39">
        <v>1201390</v>
      </c>
      <c r="G35" s="39">
        <v>3122570</v>
      </c>
      <c r="H35" s="39">
        <v>1550170</v>
      </c>
      <c r="I35" s="7">
        <f t="shared" si="0"/>
        <v>0.25481590337125565</v>
      </c>
      <c r="J35" s="15">
        <f t="shared" si="1"/>
        <v>6083490</v>
      </c>
      <c r="K35" s="49">
        <v>1012660</v>
      </c>
      <c r="L35" s="7">
        <v>0.26601065450609956</v>
      </c>
      <c r="M35" s="15">
        <f t="shared" si="2"/>
        <v>537510</v>
      </c>
      <c r="N35" s="20">
        <f t="shared" si="3"/>
        <v>-1.1194751134843917</v>
      </c>
      <c r="O35" s="108"/>
    </row>
    <row r="36" spans="1:15" ht="14.4" x14ac:dyDescent="0.2">
      <c r="A36" s="36" t="s">
        <v>23</v>
      </c>
      <c r="B36" s="37" t="s">
        <v>42</v>
      </c>
      <c r="C36" s="38" t="s">
        <v>26</v>
      </c>
      <c r="D36" s="39">
        <v>115433000</v>
      </c>
      <c r="E36" s="39">
        <v>7614051</v>
      </c>
      <c r="F36" s="39">
        <v>11016344</v>
      </c>
      <c r="G36" s="39">
        <v>11619472</v>
      </c>
      <c r="H36" s="39">
        <v>41038801</v>
      </c>
      <c r="I36" s="7">
        <f t="shared" si="0"/>
        <v>0.57567075036385862</v>
      </c>
      <c r="J36" s="15">
        <f t="shared" si="1"/>
        <v>71288668</v>
      </c>
      <c r="K36" s="49">
        <v>44491457</v>
      </c>
      <c r="L36" s="7">
        <v>0.58572151187767862</v>
      </c>
      <c r="M36" s="15">
        <f t="shared" si="2"/>
        <v>-3452656</v>
      </c>
      <c r="N36" s="20">
        <f t="shared" si="3"/>
        <v>-1.0050761513820006</v>
      </c>
      <c r="O36" s="108"/>
    </row>
    <row r="37" spans="1:15" ht="14.4" x14ac:dyDescent="0.2">
      <c r="A37" s="36" t="s">
        <v>23</v>
      </c>
      <c r="B37" s="37" t="s">
        <v>42</v>
      </c>
      <c r="C37" s="38" t="s">
        <v>28</v>
      </c>
      <c r="D37" s="39">
        <v>5101000</v>
      </c>
      <c r="E37" s="39">
        <v>229944</v>
      </c>
      <c r="F37" s="39">
        <v>344916</v>
      </c>
      <c r="G37" s="39">
        <v>383991</v>
      </c>
      <c r="H37" s="39">
        <v>2777060</v>
      </c>
      <c r="I37" s="7">
        <f t="shared" si="0"/>
        <v>0.74334211923142712</v>
      </c>
      <c r="J37" s="15">
        <f t="shared" si="1"/>
        <v>3735911</v>
      </c>
      <c r="K37" s="49">
        <v>459888</v>
      </c>
      <c r="L37" s="7">
        <v>0.25273237256988101</v>
      </c>
      <c r="M37" s="15">
        <f t="shared" si="2"/>
        <v>2317172</v>
      </c>
      <c r="N37" s="20">
        <f t="shared" si="3"/>
        <v>49.060974666154614</v>
      </c>
      <c r="O37" s="111" t="s">
        <v>113</v>
      </c>
    </row>
    <row r="38" spans="1:15" ht="14.4" x14ac:dyDescent="0.2">
      <c r="A38" s="33" t="s">
        <v>23</v>
      </c>
      <c r="B38" s="34" t="s">
        <v>43</v>
      </c>
      <c r="C38" s="34"/>
      <c r="D38" s="40"/>
      <c r="E38" s="40"/>
      <c r="F38" s="40"/>
      <c r="G38" s="40"/>
      <c r="H38" s="40"/>
      <c r="I38" s="56"/>
      <c r="J38" s="40"/>
      <c r="K38" s="40"/>
      <c r="L38" s="56"/>
      <c r="M38" s="40"/>
      <c r="N38" s="57"/>
      <c r="O38" s="109"/>
    </row>
    <row r="39" spans="1:15" ht="55.5" customHeight="1" x14ac:dyDescent="0.2">
      <c r="A39" s="36" t="s">
        <v>23</v>
      </c>
      <c r="B39" s="37" t="s">
        <v>43</v>
      </c>
      <c r="C39" s="38" t="s">
        <v>25</v>
      </c>
      <c r="D39" s="39">
        <v>35468000</v>
      </c>
      <c r="E39" s="39">
        <v>7070</v>
      </c>
      <c r="F39" s="39">
        <v>1557360</v>
      </c>
      <c r="G39" s="39">
        <v>2479130</v>
      </c>
      <c r="H39" s="39">
        <v>1813753</v>
      </c>
      <c r="I39" s="7">
        <f t="shared" si="0"/>
        <v>0.3096561512079003</v>
      </c>
      <c r="J39" s="15">
        <f t="shared" si="1"/>
        <v>5857313</v>
      </c>
      <c r="K39" s="49">
        <v>812120</v>
      </c>
      <c r="L39" s="7">
        <v>0.1316495914926728</v>
      </c>
      <c r="M39" s="15">
        <f t="shared" si="2"/>
        <v>1001633</v>
      </c>
      <c r="N39" s="20">
        <f t="shared" si="3"/>
        <v>17.800655971522751</v>
      </c>
      <c r="O39" s="108" t="s">
        <v>108</v>
      </c>
    </row>
    <row r="40" spans="1:15" ht="14.4" x14ac:dyDescent="0.2">
      <c r="A40" s="36" t="s">
        <v>23</v>
      </c>
      <c r="B40" s="37" t="s">
        <v>43</v>
      </c>
      <c r="C40" s="38" t="s">
        <v>26</v>
      </c>
      <c r="D40" s="39">
        <v>59660000</v>
      </c>
      <c r="E40" s="39">
        <v>5093124</v>
      </c>
      <c r="F40" s="39">
        <v>3915472</v>
      </c>
      <c r="G40" s="39">
        <v>16572287</v>
      </c>
      <c r="H40" s="39">
        <v>16781276</v>
      </c>
      <c r="I40" s="7">
        <f t="shared" si="0"/>
        <v>0.39613835546011711</v>
      </c>
      <c r="J40" s="15">
        <f t="shared" si="1"/>
        <v>42362159</v>
      </c>
      <c r="K40" s="49">
        <v>11814055</v>
      </c>
      <c r="L40" s="7">
        <v>0.31753966552966817</v>
      </c>
      <c r="M40" s="15">
        <f t="shared" si="2"/>
        <v>4967221</v>
      </c>
      <c r="N40" s="20">
        <f t="shared" si="3"/>
        <v>7.8598689930448939</v>
      </c>
      <c r="O40" s="108"/>
    </row>
    <row r="41" spans="1:15" ht="14.4" x14ac:dyDescent="0.2">
      <c r="A41" s="36" t="s">
        <v>23</v>
      </c>
      <c r="B41" s="37" t="s">
        <v>43</v>
      </c>
      <c r="C41" s="38" t="s">
        <v>28</v>
      </c>
      <c r="D41" s="39">
        <v>5862000</v>
      </c>
      <c r="E41" s="39">
        <v>53856</v>
      </c>
      <c r="F41" s="39">
        <v>80784</v>
      </c>
      <c r="G41" s="39">
        <v>80784</v>
      </c>
      <c r="H41" s="39">
        <v>2547712</v>
      </c>
      <c r="I41" s="7">
        <f t="shared" si="0"/>
        <v>0.92203641080279797</v>
      </c>
      <c r="J41" s="15">
        <f t="shared" si="1"/>
        <v>2763136</v>
      </c>
      <c r="K41" s="49">
        <v>2546016</v>
      </c>
      <c r="L41" s="7">
        <v>0.92695117262591309</v>
      </c>
      <c r="M41" s="15">
        <f t="shared" si="2"/>
        <v>1696</v>
      </c>
      <c r="N41" s="20">
        <f t="shared" si="3"/>
        <v>-0.49147618231151213</v>
      </c>
      <c r="O41" s="108"/>
    </row>
    <row r="42" spans="1:15" ht="14.4" x14ac:dyDescent="0.2">
      <c r="A42" s="33" t="s">
        <v>23</v>
      </c>
      <c r="B42" s="34" t="s">
        <v>44</v>
      </c>
      <c r="C42" s="34"/>
      <c r="D42" s="40"/>
      <c r="E42" s="40"/>
      <c r="F42" s="40"/>
      <c r="G42" s="40"/>
      <c r="H42" s="40"/>
      <c r="I42" s="56"/>
      <c r="J42" s="40"/>
      <c r="K42" s="40"/>
      <c r="L42" s="56"/>
      <c r="M42" s="40"/>
      <c r="N42" s="57"/>
      <c r="O42" s="109"/>
    </row>
    <row r="43" spans="1:15" ht="26.4" x14ac:dyDescent="0.2">
      <c r="A43" s="36" t="s">
        <v>23</v>
      </c>
      <c r="B43" s="37" t="s">
        <v>44</v>
      </c>
      <c r="C43" s="38" t="s">
        <v>25</v>
      </c>
      <c r="D43" s="39">
        <v>87618000</v>
      </c>
      <c r="E43" s="39">
        <v>593330</v>
      </c>
      <c r="F43" s="39">
        <v>2184827</v>
      </c>
      <c r="G43" s="39">
        <v>7160278</v>
      </c>
      <c r="H43" s="39">
        <v>5957633</v>
      </c>
      <c r="I43" s="7">
        <f t="shared" si="0"/>
        <v>0.37478658244290347</v>
      </c>
      <c r="J43" s="15">
        <f t="shared" si="1"/>
        <v>15896068</v>
      </c>
      <c r="K43" s="49">
        <v>1352506</v>
      </c>
      <c r="L43" s="7">
        <v>0.14240835733820428</v>
      </c>
      <c r="M43" s="15">
        <f t="shared" si="2"/>
        <v>4605127</v>
      </c>
      <c r="N43" s="20">
        <f t="shared" si="3"/>
        <v>23.237822510469918</v>
      </c>
      <c r="O43" s="108" t="s">
        <v>111</v>
      </c>
    </row>
    <row r="44" spans="1:15" ht="14.4" x14ac:dyDescent="0.2">
      <c r="A44" s="36" t="s">
        <v>23</v>
      </c>
      <c r="B44" s="37" t="s">
        <v>44</v>
      </c>
      <c r="C44" s="38" t="s">
        <v>26</v>
      </c>
      <c r="D44" s="39">
        <v>84733000</v>
      </c>
      <c r="E44" s="39">
        <v>13407820</v>
      </c>
      <c r="F44" s="39">
        <v>13446032</v>
      </c>
      <c r="G44" s="39">
        <v>19930591</v>
      </c>
      <c r="H44" s="39">
        <v>20716271</v>
      </c>
      <c r="I44" s="7">
        <f t="shared" si="0"/>
        <v>0.30690447215121308</v>
      </c>
      <c r="J44" s="15">
        <f t="shared" si="1"/>
        <v>67500714</v>
      </c>
      <c r="K44" s="49">
        <v>21697299</v>
      </c>
      <c r="L44" s="7">
        <v>0.3323250378047643</v>
      </c>
      <c r="M44" s="15">
        <f t="shared" si="2"/>
        <v>-981028</v>
      </c>
      <c r="N44" s="20">
        <f t="shared" si="3"/>
        <v>-2.5420565653551219</v>
      </c>
      <c r="O44" s="108"/>
    </row>
    <row r="45" spans="1:15" ht="14.4" x14ac:dyDescent="0.2">
      <c r="A45" s="36" t="s">
        <v>23</v>
      </c>
      <c r="B45" s="37" t="s">
        <v>44</v>
      </c>
      <c r="C45" s="38" t="s">
        <v>45</v>
      </c>
      <c r="D45" s="39">
        <v>273827000</v>
      </c>
      <c r="E45" s="39">
        <v>4897294</v>
      </c>
      <c r="F45" s="39">
        <v>4737870</v>
      </c>
      <c r="G45" s="39">
        <v>11018493</v>
      </c>
      <c r="H45" s="39">
        <v>230700206</v>
      </c>
      <c r="I45" s="7">
        <f t="shared" si="0"/>
        <v>0.91783035775344335</v>
      </c>
      <c r="J45" s="15">
        <f t="shared" si="1"/>
        <v>251353863</v>
      </c>
      <c r="K45" s="49">
        <v>119608011</v>
      </c>
      <c r="L45" s="7">
        <v>0.85558465795100802</v>
      </c>
      <c r="M45" s="15">
        <f t="shared" si="2"/>
        <v>111092195</v>
      </c>
      <c r="N45" s="20">
        <f t="shared" si="3"/>
        <v>6.2245699802435333</v>
      </c>
      <c r="O45" s="108"/>
    </row>
    <row r="46" spans="1:15" ht="14.4" x14ac:dyDescent="0.2">
      <c r="A46" s="36" t="s">
        <v>23</v>
      </c>
      <c r="B46" s="37" t="s">
        <v>44</v>
      </c>
      <c r="C46" s="38" t="s">
        <v>46</v>
      </c>
      <c r="D46" s="39">
        <v>0</v>
      </c>
      <c r="E46" s="39">
        <v>0</v>
      </c>
      <c r="F46" s="39">
        <v>0</v>
      </c>
      <c r="G46" s="39">
        <v>0</v>
      </c>
      <c r="H46" s="39">
        <v>0</v>
      </c>
      <c r="I46" s="7">
        <f t="shared" si="0"/>
        <v>0</v>
      </c>
      <c r="J46" s="15">
        <f t="shared" si="1"/>
        <v>0</v>
      </c>
      <c r="K46" s="49">
        <v>11315950</v>
      </c>
      <c r="L46" s="7">
        <v>1</v>
      </c>
      <c r="M46" s="15">
        <f t="shared" si="2"/>
        <v>-11315950</v>
      </c>
      <c r="N46" s="20">
        <f t="shared" si="3"/>
        <v>-100</v>
      </c>
      <c r="O46" s="108"/>
    </row>
    <row r="47" spans="1:15" ht="14.4" x14ac:dyDescent="0.2">
      <c r="A47" s="33" t="s">
        <v>23</v>
      </c>
      <c r="B47" s="34" t="s">
        <v>47</v>
      </c>
      <c r="C47" s="34"/>
      <c r="D47" s="40"/>
      <c r="E47" s="40"/>
      <c r="F47" s="40"/>
      <c r="G47" s="40"/>
      <c r="H47" s="40"/>
      <c r="I47" s="56"/>
      <c r="J47" s="40"/>
      <c r="K47" s="40"/>
      <c r="L47" s="56"/>
      <c r="M47" s="40"/>
      <c r="N47" s="57"/>
      <c r="O47" s="109"/>
    </row>
    <row r="48" spans="1:15" ht="14.4" x14ac:dyDescent="0.2">
      <c r="A48" s="36" t="s">
        <v>23</v>
      </c>
      <c r="B48" s="37" t="s">
        <v>47</v>
      </c>
      <c r="C48" s="38" t="s">
        <v>25</v>
      </c>
      <c r="D48" s="39">
        <v>541000</v>
      </c>
      <c r="E48" s="39">
        <v>0</v>
      </c>
      <c r="F48" s="39">
        <v>0</v>
      </c>
      <c r="G48" s="39">
        <v>4214</v>
      </c>
      <c r="H48" s="39">
        <v>3298</v>
      </c>
      <c r="I48" s="7">
        <f t="shared" si="0"/>
        <v>0.43903088391906281</v>
      </c>
      <c r="J48" s="15">
        <f t="shared" si="1"/>
        <v>7512</v>
      </c>
      <c r="K48" s="49">
        <v>0</v>
      </c>
      <c r="L48" s="7">
        <v>0</v>
      </c>
      <c r="M48" s="15">
        <f t="shared" si="2"/>
        <v>3298</v>
      </c>
      <c r="N48" s="20">
        <f t="shared" si="3"/>
        <v>43.90308839190628</v>
      </c>
      <c r="O48" s="108" t="s">
        <v>117</v>
      </c>
    </row>
    <row r="49" spans="1:15" ht="14.4" x14ac:dyDescent="0.2">
      <c r="A49" s="36" t="s">
        <v>23</v>
      </c>
      <c r="B49" s="37" t="s">
        <v>47</v>
      </c>
      <c r="C49" s="38" t="s">
        <v>48</v>
      </c>
      <c r="D49" s="39">
        <v>14836000</v>
      </c>
      <c r="E49" s="39">
        <v>1450371</v>
      </c>
      <c r="F49" s="39">
        <v>1790273</v>
      </c>
      <c r="G49" s="39">
        <v>2929182</v>
      </c>
      <c r="H49" s="39">
        <v>2015499</v>
      </c>
      <c r="I49" s="7">
        <f t="shared" si="0"/>
        <v>0.24623322836906292</v>
      </c>
      <c r="J49" s="15">
        <f t="shared" si="1"/>
        <v>8185325</v>
      </c>
      <c r="K49" s="49">
        <v>2200894</v>
      </c>
      <c r="L49" s="7">
        <v>0.2462252224636238</v>
      </c>
      <c r="M49" s="15">
        <f t="shared" si="2"/>
        <v>-185395</v>
      </c>
      <c r="N49" s="20">
        <f t="shared" si="3"/>
        <v>8.0059054391179441E-4</v>
      </c>
      <c r="O49" s="108"/>
    </row>
    <row r="50" spans="1:15" ht="14.4" x14ac:dyDescent="0.2">
      <c r="A50" s="33" t="s">
        <v>23</v>
      </c>
      <c r="B50" s="34" t="s">
        <v>49</v>
      </c>
      <c r="C50" s="34"/>
      <c r="D50" s="40"/>
      <c r="E50" s="40"/>
      <c r="F50" s="40"/>
      <c r="G50" s="40"/>
      <c r="H50" s="40"/>
      <c r="I50" s="56"/>
      <c r="J50" s="40"/>
      <c r="K50" s="40"/>
      <c r="L50" s="56"/>
      <c r="M50" s="40"/>
      <c r="N50" s="57"/>
      <c r="O50" s="109"/>
    </row>
    <row r="51" spans="1:15" ht="47.25" customHeight="1" x14ac:dyDescent="0.2">
      <c r="A51" s="36" t="s">
        <v>23</v>
      </c>
      <c r="B51" s="37" t="s">
        <v>49</v>
      </c>
      <c r="C51" s="38" t="s">
        <v>28</v>
      </c>
      <c r="D51" s="39">
        <v>4326080342</v>
      </c>
      <c r="E51" s="39">
        <v>211102715</v>
      </c>
      <c r="F51" s="39">
        <v>341916898</v>
      </c>
      <c r="G51" s="39">
        <v>296075675</v>
      </c>
      <c r="H51" s="39">
        <v>1799570786</v>
      </c>
      <c r="I51" s="7">
        <f t="shared" si="0"/>
        <v>0.67942531663959393</v>
      </c>
      <c r="J51" s="15">
        <f t="shared" si="1"/>
        <v>2648666074</v>
      </c>
      <c r="K51" s="49">
        <v>81710288</v>
      </c>
      <c r="L51" s="7">
        <v>0.3391775284832883</v>
      </c>
      <c r="M51" s="15">
        <f t="shared" si="2"/>
        <v>1717860498</v>
      </c>
      <c r="N51" s="20">
        <f t="shared" si="3"/>
        <v>34.024778815630562</v>
      </c>
      <c r="O51" s="108" t="s">
        <v>118</v>
      </c>
    </row>
    <row r="52" spans="1:15" s="8" customFormat="1" ht="14.4" x14ac:dyDescent="0.2">
      <c r="A52" s="33" t="s">
        <v>23</v>
      </c>
      <c r="B52" s="34" t="s">
        <v>50</v>
      </c>
      <c r="C52" s="34"/>
      <c r="D52" s="40"/>
      <c r="E52" s="40"/>
      <c r="F52" s="40"/>
      <c r="G52" s="40"/>
      <c r="H52" s="40"/>
      <c r="I52" s="56"/>
      <c r="J52" s="40"/>
      <c r="K52" s="40"/>
      <c r="L52" s="56"/>
      <c r="M52" s="40"/>
      <c r="N52" s="57"/>
      <c r="O52" s="109"/>
    </row>
    <row r="53" spans="1:15" s="8" customFormat="1" ht="65.25" customHeight="1" x14ac:dyDescent="0.2">
      <c r="A53" s="36" t="s">
        <v>23</v>
      </c>
      <c r="B53" s="37" t="s">
        <v>50</v>
      </c>
      <c r="C53" s="38" t="s">
        <v>25</v>
      </c>
      <c r="D53" s="39">
        <v>27487000</v>
      </c>
      <c r="E53" s="39">
        <v>3200</v>
      </c>
      <c r="F53" s="39">
        <v>182880</v>
      </c>
      <c r="G53" s="39">
        <v>464390</v>
      </c>
      <c r="H53" s="39">
        <v>592722</v>
      </c>
      <c r="I53" s="7">
        <f t="shared" si="0"/>
        <v>0.476774303566947</v>
      </c>
      <c r="J53" s="15">
        <f t="shared" si="1"/>
        <v>1243192</v>
      </c>
      <c r="K53" s="49">
        <v>276670</v>
      </c>
      <c r="L53" s="7">
        <v>0.31660424297976697</v>
      </c>
      <c r="M53" s="15">
        <f t="shared" si="2"/>
        <v>316052</v>
      </c>
      <c r="N53" s="20">
        <f t="shared" si="3"/>
        <v>16.017006058718003</v>
      </c>
      <c r="O53" s="108" t="s">
        <v>116</v>
      </c>
    </row>
    <row r="54" spans="1:15" s="8" customFormat="1" ht="26.4" x14ac:dyDescent="0.2">
      <c r="A54" s="36" t="s">
        <v>23</v>
      </c>
      <c r="B54" s="37" t="s">
        <v>50</v>
      </c>
      <c r="C54" s="38" t="s">
        <v>51</v>
      </c>
      <c r="D54" s="39">
        <v>7293000</v>
      </c>
      <c r="E54" s="39">
        <v>0</v>
      </c>
      <c r="F54" s="39">
        <v>0</v>
      </c>
      <c r="G54" s="39">
        <v>0</v>
      </c>
      <c r="H54" s="39">
        <v>2752720</v>
      </c>
      <c r="I54" s="7">
        <f t="shared" si="0"/>
        <v>1</v>
      </c>
      <c r="J54" s="15">
        <f t="shared" si="1"/>
        <v>2752720</v>
      </c>
      <c r="K54" s="49">
        <v>0</v>
      </c>
      <c r="L54" s="7">
        <v>0</v>
      </c>
      <c r="M54" s="15">
        <f t="shared" si="2"/>
        <v>2752720</v>
      </c>
      <c r="N54" s="20">
        <f t="shared" si="3"/>
        <v>100</v>
      </c>
      <c r="O54" s="108" t="s">
        <v>111</v>
      </c>
    </row>
    <row r="55" spans="1:15" s="8" customFormat="1" ht="14.4" x14ac:dyDescent="0.2">
      <c r="A55" s="36" t="s">
        <v>23</v>
      </c>
      <c r="B55" s="37" t="s">
        <v>50</v>
      </c>
      <c r="C55" s="38" t="s">
        <v>26</v>
      </c>
      <c r="D55" s="39">
        <v>38780000</v>
      </c>
      <c r="E55" s="39">
        <v>4303315</v>
      </c>
      <c r="F55" s="39">
        <v>6364015</v>
      </c>
      <c r="G55" s="39">
        <v>6888822</v>
      </c>
      <c r="H55" s="39">
        <v>11606273</v>
      </c>
      <c r="I55" s="7">
        <f t="shared" si="0"/>
        <v>0.39798723871557323</v>
      </c>
      <c r="J55" s="15">
        <f t="shared" si="1"/>
        <v>29162425</v>
      </c>
      <c r="K55" s="49">
        <v>10698966</v>
      </c>
      <c r="L55" s="7">
        <v>0.35946554335931241</v>
      </c>
      <c r="M55" s="15">
        <f t="shared" si="2"/>
        <v>907307</v>
      </c>
      <c r="N55" s="20">
        <f t="shared" si="3"/>
        <v>3.8521695356260821</v>
      </c>
      <c r="O55" s="108"/>
    </row>
    <row r="56" spans="1:15" s="8" customFormat="1" ht="14.4" x14ac:dyDescent="0.2">
      <c r="A56" s="36" t="s">
        <v>23</v>
      </c>
      <c r="B56" s="37" t="s">
        <v>50</v>
      </c>
      <c r="C56" s="38" t="s">
        <v>52</v>
      </c>
      <c r="D56" s="39">
        <v>5417000</v>
      </c>
      <c r="E56" s="39">
        <v>632060</v>
      </c>
      <c r="F56" s="39">
        <v>0</v>
      </c>
      <c r="G56" s="39">
        <v>127784</v>
      </c>
      <c r="H56" s="39">
        <v>2129912</v>
      </c>
      <c r="I56" s="7">
        <f t="shared" si="0"/>
        <v>0.73705600057582721</v>
      </c>
      <c r="J56" s="15">
        <f t="shared" si="1"/>
        <v>2889756</v>
      </c>
      <c r="K56" s="49">
        <v>1875940</v>
      </c>
      <c r="L56" s="7">
        <v>0.81949445709595248</v>
      </c>
      <c r="M56" s="15">
        <f t="shared" si="2"/>
        <v>253972</v>
      </c>
      <c r="N56" s="20">
        <f t="shared" si="3"/>
        <v>-8.2438456520125278</v>
      </c>
      <c r="O56" s="108"/>
    </row>
    <row r="57" spans="1:15" s="8" customFormat="1" ht="14.4" x14ac:dyDescent="0.2">
      <c r="A57" s="36" t="s">
        <v>23</v>
      </c>
      <c r="B57" s="37" t="s">
        <v>50</v>
      </c>
      <c r="C57" s="38" t="s">
        <v>53</v>
      </c>
      <c r="D57" s="39">
        <v>16091000</v>
      </c>
      <c r="E57" s="39">
        <v>1018226</v>
      </c>
      <c r="F57" s="39">
        <v>1518760</v>
      </c>
      <c r="G57" s="39">
        <v>10100216</v>
      </c>
      <c r="H57" s="39">
        <v>3139669</v>
      </c>
      <c r="I57" s="7">
        <f t="shared" si="0"/>
        <v>0.19900454278925142</v>
      </c>
      <c r="J57" s="15">
        <f t="shared" si="1"/>
        <v>15776871</v>
      </c>
      <c r="K57" s="49">
        <v>5681275</v>
      </c>
      <c r="L57" s="7">
        <v>0.58347834856814917</v>
      </c>
      <c r="M57" s="15">
        <f t="shared" si="2"/>
        <v>-2541606</v>
      </c>
      <c r="N57" s="20">
        <f t="shared" si="3"/>
        <v>-38.447380577889781</v>
      </c>
      <c r="O57" s="108"/>
    </row>
    <row r="58" spans="1:15" ht="14.4" collapsed="1" x14ac:dyDescent="0.2">
      <c r="A58" s="36" t="s">
        <v>23</v>
      </c>
      <c r="B58" s="37" t="s">
        <v>50</v>
      </c>
      <c r="C58" s="105" t="s">
        <v>37</v>
      </c>
      <c r="D58" s="39">
        <v>84120000</v>
      </c>
      <c r="E58" s="39">
        <v>5397258</v>
      </c>
      <c r="F58" s="39">
        <v>37376536</v>
      </c>
      <c r="G58" s="39">
        <v>16077752</v>
      </c>
      <c r="H58" s="39">
        <v>5775337</v>
      </c>
      <c r="I58" s="7">
        <f t="shared" si="0"/>
        <v>8.9364312990307768E-2</v>
      </c>
      <c r="J58" s="15">
        <f t="shared" si="1"/>
        <v>64626883</v>
      </c>
      <c r="K58" s="49">
        <v>14424464</v>
      </c>
      <c r="L58" s="7">
        <v>0.60357976901179544</v>
      </c>
      <c r="M58" s="15">
        <f t="shared" si="2"/>
        <v>-8649127</v>
      </c>
      <c r="N58" s="20">
        <f t="shared" si="3"/>
        <v>-51.421545602148768</v>
      </c>
      <c r="O58" s="108"/>
    </row>
    <row r="59" spans="1:15" ht="14.4" x14ac:dyDescent="0.2">
      <c r="A59" s="30" t="s">
        <v>54</v>
      </c>
      <c r="B59" s="31"/>
      <c r="C59" s="31"/>
      <c r="D59" s="41"/>
      <c r="E59" s="41"/>
      <c r="F59" s="41"/>
      <c r="G59" s="41"/>
      <c r="H59" s="41"/>
      <c r="I59" s="52"/>
      <c r="J59" s="41"/>
      <c r="K59" s="41"/>
      <c r="L59" s="52"/>
      <c r="M59" s="41"/>
      <c r="N59" s="53"/>
      <c r="O59" s="110"/>
    </row>
    <row r="60" spans="1:15" ht="14.4" x14ac:dyDescent="0.2">
      <c r="A60" s="33" t="s">
        <v>55</v>
      </c>
      <c r="B60" s="34" t="s">
        <v>56</v>
      </c>
      <c r="C60" s="34"/>
      <c r="D60" s="40"/>
      <c r="E60" s="40"/>
      <c r="F60" s="40"/>
      <c r="G60" s="40"/>
      <c r="H60" s="40"/>
      <c r="I60" s="56"/>
      <c r="J60" s="40"/>
      <c r="K60" s="40"/>
      <c r="L60" s="56"/>
      <c r="M60" s="40"/>
      <c r="N60" s="57"/>
      <c r="O60" s="109"/>
    </row>
    <row r="61" spans="1:15" ht="14.4" x14ac:dyDescent="0.2">
      <c r="A61" s="36" t="s">
        <v>55</v>
      </c>
      <c r="B61" s="37" t="s">
        <v>56</v>
      </c>
      <c r="C61" s="38" t="s">
        <v>25</v>
      </c>
      <c r="D61" s="39">
        <v>36253000</v>
      </c>
      <c r="E61" s="39">
        <v>16160</v>
      </c>
      <c r="F61" s="39">
        <v>206698</v>
      </c>
      <c r="G61" s="39">
        <v>936372</v>
      </c>
      <c r="H61" s="39">
        <v>6626949</v>
      </c>
      <c r="I61" s="7">
        <f t="shared" si="0"/>
        <v>0.85111695993631797</v>
      </c>
      <c r="J61" s="15">
        <f t="shared" si="1"/>
        <v>7786179</v>
      </c>
      <c r="K61" s="49">
        <v>2106281</v>
      </c>
      <c r="L61" s="7">
        <v>0.67243030053241326</v>
      </c>
      <c r="M61" s="15">
        <f t="shared" si="2"/>
        <v>4520668</v>
      </c>
      <c r="N61" s="20">
        <f t="shared" si="3"/>
        <v>17.868665940390471</v>
      </c>
      <c r="O61" s="108" t="s">
        <v>116</v>
      </c>
    </row>
    <row r="62" spans="1:15" ht="14.4" x14ac:dyDescent="0.2">
      <c r="A62" s="36" t="s">
        <v>55</v>
      </c>
      <c r="B62" s="37" t="s">
        <v>56</v>
      </c>
      <c r="C62" s="38" t="s">
        <v>26</v>
      </c>
      <c r="D62" s="39">
        <v>151096000</v>
      </c>
      <c r="E62" s="39">
        <v>31123439</v>
      </c>
      <c r="F62" s="39">
        <v>29222885</v>
      </c>
      <c r="G62" s="39">
        <v>39899650</v>
      </c>
      <c r="H62" s="39">
        <v>50517004</v>
      </c>
      <c r="I62" s="7">
        <f t="shared" si="0"/>
        <v>0.33507565763260527</v>
      </c>
      <c r="J62" s="15">
        <f t="shared" si="1"/>
        <v>150762978</v>
      </c>
      <c r="K62" s="49">
        <v>50174950</v>
      </c>
      <c r="L62" s="7">
        <v>0.33313075466523778</v>
      </c>
      <c r="M62" s="15">
        <f t="shared" si="2"/>
        <v>342054</v>
      </c>
      <c r="N62" s="20">
        <f t="shared" si="3"/>
        <v>0.194490296736749</v>
      </c>
      <c r="O62" s="111"/>
    </row>
    <row r="63" spans="1:15" ht="14.4" x14ac:dyDescent="0.2">
      <c r="A63" s="36" t="s">
        <v>55</v>
      </c>
      <c r="B63" s="37" t="s">
        <v>56</v>
      </c>
      <c r="C63" s="105" t="s">
        <v>57</v>
      </c>
      <c r="D63" s="39">
        <v>1166369000</v>
      </c>
      <c r="E63" s="39">
        <v>70137575</v>
      </c>
      <c r="F63" s="39">
        <v>117058340</v>
      </c>
      <c r="G63" s="39">
        <v>139340143</v>
      </c>
      <c r="H63" s="39">
        <v>792713536</v>
      </c>
      <c r="I63" s="7">
        <f t="shared" si="0"/>
        <v>0.7082544771510545</v>
      </c>
      <c r="J63" s="15">
        <f t="shared" si="1"/>
        <v>1119249594</v>
      </c>
      <c r="K63" s="49">
        <v>479542172</v>
      </c>
      <c r="L63" s="7">
        <v>0.59103694450394184</v>
      </c>
      <c r="M63" s="15">
        <f t="shared" si="2"/>
        <v>313171364</v>
      </c>
      <c r="N63" s="20">
        <f t="shared" si="3"/>
        <v>11.721753264711266</v>
      </c>
      <c r="O63" s="108" t="s">
        <v>114</v>
      </c>
    </row>
    <row r="64" spans="1:15" ht="14.4" x14ac:dyDescent="0.2">
      <c r="A64" s="33" t="s">
        <v>55</v>
      </c>
      <c r="B64" s="34" t="s">
        <v>58</v>
      </c>
      <c r="C64" s="34"/>
      <c r="D64" s="40"/>
      <c r="E64" s="40"/>
      <c r="F64" s="40"/>
      <c r="G64" s="40"/>
      <c r="H64" s="40"/>
      <c r="I64" s="56"/>
      <c r="J64" s="40"/>
      <c r="K64" s="40"/>
      <c r="L64" s="56"/>
      <c r="M64" s="40"/>
      <c r="N64" s="57"/>
      <c r="O64" s="109"/>
    </row>
    <row r="65" spans="1:15" ht="14.4" x14ac:dyDescent="0.2">
      <c r="A65" s="36" t="s">
        <v>55</v>
      </c>
      <c r="B65" s="37" t="s">
        <v>58</v>
      </c>
      <c r="C65" s="38" t="s">
        <v>25</v>
      </c>
      <c r="D65" s="39">
        <v>5361000</v>
      </c>
      <c r="E65" s="39">
        <v>0</v>
      </c>
      <c r="F65" s="39">
        <v>0</v>
      </c>
      <c r="G65" s="39">
        <v>299278</v>
      </c>
      <c r="H65" s="39">
        <v>719553</v>
      </c>
      <c r="I65" s="7">
        <f t="shared" si="0"/>
        <v>0.70625353959587012</v>
      </c>
      <c r="J65" s="15">
        <f t="shared" si="1"/>
        <v>1018831</v>
      </c>
      <c r="K65" s="49">
        <v>90980</v>
      </c>
      <c r="L65" s="7">
        <v>0.38361963552339751</v>
      </c>
      <c r="M65" s="15">
        <f t="shared" si="2"/>
        <v>628573</v>
      </c>
      <c r="N65" s="20">
        <f t="shared" si="3"/>
        <v>32.263390407247257</v>
      </c>
      <c r="O65" s="108" t="s">
        <v>119</v>
      </c>
    </row>
    <row r="66" spans="1:15" ht="14.4" x14ac:dyDescent="0.2">
      <c r="A66" s="36" t="s">
        <v>55</v>
      </c>
      <c r="B66" s="37" t="s">
        <v>58</v>
      </c>
      <c r="C66" s="38" t="s">
        <v>26</v>
      </c>
      <c r="D66" s="39">
        <v>7760000</v>
      </c>
      <c r="E66" s="39">
        <v>3008188</v>
      </c>
      <c r="F66" s="39">
        <v>1073592</v>
      </c>
      <c r="G66" s="39">
        <v>1100825</v>
      </c>
      <c r="H66" s="39">
        <v>2432169</v>
      </c>
      <c r="I66" s="7">
        <f t="shared" si="0"/>
        <v>0.31940133745269395</v>
      </c>
      <c r="J66" s="15">
        <f t="shared" si="1"/>
        <v>7614774</v>
      </c>
      <c r="K66" s="49">
        <v>2733706</v>
      </c>
      <c r="L66" s="7">
        <v>0.40733271784809832</v>
      </c>
      <c r="M66" s="15">
        <f t="shared" si="2"/>
        <v>-301537</v>
      </c>
      <c r="N66" s="20">
        <f t="shared" si="3"/>
        <v>-8.7931380395404375</v>
      </c>
      <c r="O66" s="108"/>
    </row>
    <row r="67" spans="1:15" ht="14.4" x14ac:dyDescent="0.2">
      <c r="A67" s="36" t="s">
        <v>55</v>
      </c>
      <c r="B67" s="37" t="s">
        <v>58</v>
      </c>
      <c r="C67" s="38" t="s">
        <v>28</v>
      </c>
      <c r="D67" s="39">
        <v>28803000</v>
      </c>
      <c r="E67" s="39">
        <v>6398152</v>
      </c>
      <c r="F67" s="39">
        <v>5942372</v>
      </c>
      <c r="G67" s="39">
        <v>7022660</v>
      </c>
      <c r="H67" s="39">
        <v>8839670</v>
      </c>
      <c r="I67" s="7">
        <f t="shared" si="0"/>
        <v>0.31343175410545332</v>
      </c>
      <c r="J67" s="15">
        <f t="shared" si="1"/>
        <v>28202854</v>
      </c>
      <c r="K67" s="49">
        <v>10844303</v>
      </c>
      <c r="L67" s="7">
        <v>0.38522215567975265</v>
      </c>
      <c r="M67" s="15">
        <f t="shared" si="2"/>
        <v>-2004633</v>
      </c>
      <c r="N67" s="20">
        <f t="shared" si="3"/>
        <v>-7.1790401574299336</v>
      </c>
      <c r="O67" s="108"/>
    </row>
    <row r="68" spans="1:15" ht="14.4" x14ac:dyDescent="0.2">
      <c r="A68" s="36" t="s">
        <v>55</v>
      </c>
      <c r="B68" s="37" t="s">
        <v>58</v>
      </c>
      <c r="C68" s="105" t="s">
        <v>57</v>
      </c>
      <c r="D68" s="39">
        <v>186824000</v>
      </c>
      <c r="E68" s="39">
        <v>25409920</v>
      </c>
      <c r="F68" s="39">
        <v>27091803</v>
      </c>
      <c r="G68" s="39">
        <v>39518903</v>
      </c>
      <c r="H68" s="39">
        <v>75438173</v>
      </c>
      <c r="I68" s="7">
        <f t="shared" si="0"/>
        <v>0.45048796151941828</v>
      </c>
      <c r="J68" s="15">
        <f t="shared" si="1"/>
        <v>167458799</v>
      </c>
      <c r="K68" s="49">
        <v>83750643</v>
      </c>
      <c r="L68" s="7">
        <v>0.48366470377112813</v>
      </c>
      <c r="M68" s="15">
        <f t="shared" si="2"/>
        <v>-8312470</v>
      </c>
      <c r="N68" s="20">
        <f t="shared" si="3"/>
        <v>-3.3176742251709856</v>
      </c>
      <c r="O68" s="108"/>
    </row>
    <row r="69" spans="1:15" ht="14.4" x14ac:dyDescent="0.2">
      <c r="A69" s="33" t="s">
        <v>55</v>
      </c>
      <c r="B69" s="34" t="s">
        <v>59</v>
      </c>
      <c r="C69" s="34"/>
      <c r="D69" s="40"/>
      <c r="E69" s="40"/>
      <c r="F69" s="40"/>
      <c r="G69" s="40"/>
      <c r="H69" s="40"/>
      <c r="I69" s="56"/>
      <c r="J69" s="40"/>
      <c r="K69" s="40"/>
      <c r="L69" s="56"/>
      <c r="M69" s="40"/>
      <c r="N69" s="57"/>
      <c r="O69" s="109"/>
    </row>
    <row r="70" spans="1:15" ht="14.4" x14ac:dyDescent="0.2">
      <c r="A70" s="36" t="s">
        <v>55</v>
      </c>
      <c r="B70" s="37" t="s">
        <v>59</v>
      </c>
      <c r="C70" s="38" t="s">
        <v>25</v>
      </c>
      <c r="D70" s="39">
        <v>452000</v>
      </c>
      <c r="E70" s="39">
        <v>0</v>
      </c>
      <c r="F70" s="39">
        <v>0</v>
      </c>
      <c r="G70" s="39">
        <v>1960</v>
      </c>
      <c r="H70" s="39">
        <v>0</v>
      </c>
      <c r="I70" s="7">
        <f t="shared" si="0"/>
        <v>0</v>
      </c>
      <c r="J70" s="15">
        <f t="shared" si="1"/>
        <v>1960</v>
      </c>
      <c r="K70" s="49">
        <v>0</v>
      </c>
      <c r="L70" s="7">
        <v>0</v>
      </c>
      <c r="M70" s="15">
        <f t="shared" si="2"/>
        <v>0</v>
      </c>
      <c r="N70" s="20">
        <f t="shared" si="3"/>
        <v>0</v>
      </c>
      <c r="O70" s="108"/>
    </row>
    <row r="71" spans="1:15" ht="14.4" x14ac:dyDescent="0.2">
      <c r="A71" s="36" t="s">
        <v>55</v>
      </c>
      <c r="B71" s="37" t="s">
        <v>59</v>
      </c>
      <c r="C71" s="38" t="s">
        <v>26</v>
      </c>
      <c r="D71" s="39">
        <v>39926000</v>
      </c>
      <c r="E71" s="39">
        <v>3718009</v>
      </c>
      <c r="F71" s="39">
        <v>9337796</v>
      </c>
      <c r="G71" s="39">
        <v>12982604</v>
      </c>
      <c r="H71" s="39">
        <v>13258456</v>
      </c>
      <c r="I71" s="7">
        <f t="shared" ref="I71:I121" si="4">IFERROR(H71/J71,)</f>
        <v>0.33739220673201287</v>
      </c>
      <c r="J71" s="15">
        <f t="shared" ref="J71:J121" si="5">E71+F71+G71+H71</f>
        <v>39296865</v>
      </c>
      <c r="K71" s="49">
        <v>22488168</v>
      </c>
      <c r="L71" s="7">
        <v>0.65854269000087062</v>
      </c>
      <c r="M71" s="15">
        <f t="shared" si="2"/>
        <v>-9229712</v>
      </c>
      <c r="N71" s="20">
        <f t="shared" si="3"/>
        <v>-32.115048326885777</v>
      </c>
      <c r="O71" s="108"/>
    </row>
    <row r="72" spans="1:15" ht="14.4" x14ac:dyDescent="0.2">
      <c r="A72" s="33" t="s">
        <v>55</v>
      </c>
      <c r="B72" s="34" t="s">
        <v>60</v>
      </c>
      <c r="C72" s="34"/>
      <c r="D72" s="40"/>
      <c r="E72" s="40"/>
      <c r="F72" s="40"/>
      <c r="G72" s="40"/>
      <c r="H72" s="40"/>
      <c r="I72" s="56"/>
      <c r="J72" s="40"/>
      <c r="K72" s="40"/>
      <c r="L72" s="56"/>
      <c r="M72" s="40"/>
      <c r="N72" s="57"/>
      <c r="O72" s="109"/>
    </row>
    <row r="73" spans="1:15" ht="14.4" x14ac:dyDescent="0.2">
      <c r="A73" s="36" t="s">
        <v>55</v>
      </c>
      <c r="B73" s="37" t="s">
        <v>60</v>
      </c>
      <c r="C73" s="38" t="s">
        <v>61</v>
      </c>
      <c r="D73" s="39">
        <v>0</v>
      </c>
      <c r="E73" s="39">
        <v>0</v>
      </c>
      <c r="F73" s="39">
        <v>0</v>
      </c>
      <c r="G73" s="39">
        <v>0</v>
      </c>
      <c r="H73" s="39">
        <v>0</v>
      </c>
      <c r="I73" s="7">
        <f t="shared" si="4"/>
        <v>0</v>
      </c>
      <c r="J73" s="15">
        <f t="shared" si="5"/>
        <v>0</v>
      </c>
      <c r="K73" s="49">
        <v>12705000</v>
      </c>
      <c r="L73" s="7">
        <v>1</v>
      </c>
      <c r="M73" s="15">
        <f t="shared" ref="M73:M121" si="6">H73-K73</f>
        <v>-12705000</v>
      </c>
      <c r="N73" s="20">
        <f t="shared" ref="N73:N121" si="7">(I73-L73)*100</f>
        <v>-100</v>
      </c>
      <c r="O73" s="108"/>
    </row>
    <row r="74" spans="1:15" ht="14.4" x14ac:dyDescent="0.2">
      <c r="A74" s="33" t="s">
        <v>55</v>
      </c>
      <c r="B74" s="34" t="s">
        <v>49</v>
      </c>
      <c r="C74" s="34"/>
      <c r="D74" s="40"/>
      <c r="E74" s="40"/>
      <c r="F74" s="40"/>
      <c r="G74" s="40"/>
      <c r="H74" s="40"/>
      <c r="I74" s="56"/>
      <c r="J74" s="40"/>
      <c r="K74" s="40"/>
      <c r="L74" s="56"/>
      <c r="M74" s="40"/>
      <c r="N74" s="57"/>
      <c r="O74" s="109"/>
    </row>
    <row r="75" spans="1:15" ht="14.4" x14ac:dyDescent="0.2">
      <c r="A75" s="36" t="s">
        <v>55</v>
      </c>
      <c r="B75" s="37" t="s">
        <v>49</v>
      </c>
      <c r="C75" s="38" t="s">
        <v>28</v>
      </c>
      <c r="D75" s="39">
        <v>326072000</v>
      </c>
      <c r="E75" s="39">
        <v>0</v>
      </c>
      <c r="F75" s="39">
        <v>0</v>
      </c>
      <c r="G75" s="39">
        <v>0</v>
      </c>
      <c r="H75" s="39">
        <v>0</v>
      </c>
      <c r="I75" s="7">
        <f t="shared" si="4"/>
        <v>0</v>
      </c>
      <c r="J75" s="15">
        <f t="shared" si="5"/>
        <v>0</v>
      </c>
      <c r="K75" s="49">
        <v>0</v>
      </c>
      <c r="L75" s="7">
        <v>0</v>
      </c>
      <c r="M75" s="15">
        <f t="shared" si="6"/>
        <v>0</v>
      </c>
      <c r="N75" s="20">
        <f t="shared" si="7"/>
        <v>0</v>
      </c>
      <c r="O75" s="108"/>
    </row>
    <row r="76" spans="1:15" ht="14.4" x14ac:dyDescent="0.2">
      <c r="A76" s="42" t="s">
        <v>62</v>
      </c>
      <c r="B76" s="43"/>
      <c r="C76" s="31"/>
      <c r="D76" s="41"/>
      <c r="E76" s="41"/>
      <c r="F76" s="41"/>
      <c r="G76" s="41"/>
      <c r="H76" s="41"/>
      <c r="I76" s="52"/>
      <c r="J76" s="41"/>
      <c r="K76" s="41"/>
      <c r="L76" s="52"/>
      <c r="M76" s="41"/>
      <c r="N76" s="53"/>
      <c r="O76" s="110"/>
    </row>
    <row r="77" spans="1:15" ht="14.4" x14ac:dyDescent="0.2">
      <c r="A77" s="44" t="s">
        <v>62</v>
      </c>
      <c r="B77" s="45" t="s">
        <v>63</v>
      </c>
      <c r="C77" s="45"/>
      <c r="D77" s="40"/>
      <c r="E77" s="40"/>
      <c r="F77" s="40"/>
      <c r="G77" s="40"/>
      <c r="H77" s="40"/>
      <c r="I77" s="56"/>
      <c r="J77" s="40"/>
      <c r="K77" s="40"/>
      <c r="L77" s="56"/>
      <c r="M77" s="40"/>
      <c r="N77" s="57"/>
      <c r="O77" s="109"/>
    </row>
    <row r="78" spans="1:15" ht="14.4" x14ac:dyDescent="0.2">
      <c r="A78" s="46" t="s">
        <v>62</v>
      </c>
      <c r="B78" s="47" t="s">
        <v>63</v>
      </c>
      <c r="C78" s="38" t="s">
        <v>25</v>
      </c>
      <c r="D78" s="39">
        <v>4802000</v>
      </c>
      <c r="E78" s="39">
        <v>250070</v>
      </c>
      <c r="F78" s="39">
        <v>-226050</v>
      </c>
      <c r="G78" s="39">
        <v>785830</v>
      </c>
      <c r="H78" s="39">
        <v>368030</v>
      </c>
      <c r="I78" s="7">
        <f t="shared" si="4"/>
        <v>0.31245118348218837</v>
      </c>
      <c r="J78" s="15">
        <f t="shared" si="5"/>
        <v>1177880</v>
      </c>
      <c r="K78" s="49">
        <v>473250</v>
      </c>
      <c r="L78" s="7">
        <v>0.28499593508175003</v>
      </c>
      <c r="M78" s="15">
        <f t="shared" si="6"/>
        <v>-105220</v>
      </c>
      <c r="N78" s="20">
        <f t="shared" si="7"/>
        <v>2.7455248400438337</v>
      </c>
      <c r="O78" s="108"/>
    </row>
    <row r="79" spans="1:15" ht="14.4" x14ac:dyDescent="0.2">
      <c r="A79" s="46" t="s">
        <v>62</v>
      </c>
      <c r="B79" s="47" t="s">
        <v>63</v>
      </c>
      <c r="C79" s="38" t="s">
        <v>26</v>
      </c>
      <c r="D79" s="39">
        <v>90730000</v>
      </c>
      <c r="E79" s="39">
        <v>23215580</v>
      </c>
      <c r="F79" s="39">
        <v>7852607</v>
      </c>
      <c r="G79" s="39">
        <v>19800773</v>
      </c>
      <c r="H79" s="39">
        <v>26032103</v>
      </c>
      <c r="I79" s="7">
        <f t="shared" si="4"/>
        <v>0.33851421533665926</v>
      </c>
      <c r="J79" s="15">
        <f t="shared" si="5"/>
        <v>76901063</v>
      </c>
      <c r="K79" s="49">
        <v>22697568</v>
      </c>
      <c r="L79" s="7">
        <v>0.31232266393598607</v>
      </c>
      <c r="M79" s="15">
        <f t="shared" si="6"/>
        <v>3334535</v>
      </c>
      <c r="N79" s="20">
        <f t="shared" si="7"/>
        <v>2.6191551400673196</v>
      </c>
      <c r="O79" s="108"/>
    </row>
    <row r="80" spans="1:15" ht="14.4" x14ac:dyDescent="0.2">
      <c r="A80" s="44" t="s">
        <v>62</v>
      </c>
      <c r="B80" s="45" t="s">
        <v>64</v>
      </c>
      <c r="C80" s="45"/>
      <c r="D80" s="40"/>
      <c r="E80" s="40"/>
      <c r="F80" s="40"/>
      <c r="G80" s="40"/>
      <c r="H80" s="40"/>
      <c r="I80" s="56"/>
      <c r="J80" s="40"/>
      <c r="K80" s="40"/>
      <c r="L80" s="56"/>
      <c r="M80" s="40"/>
      <c r="N80" s="57"/>
      <c r="O80" s="109"/>
    </row>
    <row r="81" spans="1:15" ht="14.4" x14ac:dyDescent="0.2">
      <c r="A81" s="46" t="s">
        <v>62</v>
      </c>
      <c r="B81" s="47" t="s">
        <v>64</v>
      </c>
      <c r="C81" s="38" t="s">
        <v>25</v>
      </c>
      <c r="D81" s="39">
        <v>2364000</v>
      </c>
      <c r="E81" s="39">
        <v>0</v>
      </c>
      <c r="F81" s="39">
        <v>0</v>
      </c>
      <c r="G81" s="39">
        <v>273040</v>
      </c>
      <c r="H81" s="39">
        <v>183118</v>
      </c>
      <c r="I81" s="7">
        <f t="shared" si="4"/>
        <v>0.40143546753537152</v>
      </c>
      <c r="J81" s="15">
        <f t="shared" si="5"/>
        <v>456158</v>
      </c>
      <c r="K81" s="49">
        <v>275390</v>
      </c>
      <c r="L81" s="7">
        <v>0.68280769612218584</v>
      </c>
      <c r="M81" s="15">
        <f t="shared" si="6"/>
        <v>-92272</v>
      </c>
      <c r="N81" s="20">
        <f t="shared" si="7"/>
        <v>-28.137222858681433</v>
      </c>
      <c r="O81" s="108"/>
    </row>
    <row r="82" spans="1:15" ht="14.4" x14ac:dyDescent="0.2">
      <c r="A82" s="46" t="s">
        <v>62</v>
      </c>
      <c r="B82" s="47" t="s">
        <v>64</v>
      </c>
      <c r="C82" s="105" t="s">
        <v>37</v>
      </c>
      <c r="D82" s="39">
        <v>12321000</v>
      </c>
      <c r="E82" s="39">
        <v>0</v>
      </c>
      <c r="F82" s="39">
        <v>0</v>
      </c>
      <c r="G82" s="39">
        <v>0</v>
      </c>
      <c r="H82" s="39">
        <v>1896809</v>
      </c>
      <c r="I82" s="7">
        <f t="shared" si="4"/>
        <v>1</v>
      </c>
      <c r="J82" s="15">
        <f t="shared" si="5"/>
        <v>1896809</v>
      </c>
      <c r="K82" s="49">
        <v>11000000</v>
      </c>
      <c r="L82" s="7">
        <v>0.90358501461754126</v>
      </c>
      <c r="M82" s="15">
        <f t="shared" si="6"/>
        <v>-9103191</v>
      </c>
      <c r="N82" s="20">
        <f t="shared" si="7"/>
        <v>9.6414985382458731</v>
      </c>
      <c r="O82" s="108"/>
    </row>
    <row r="83" spans="1:15" ht="14.4" x14ac:dyDescent="0.2">
      <c r="A83" s="44" t="s">
        <v>62</v>
      </c>
      <c r="B83" s="45" t="s">
        <v>65</v>
      </c>
      <c r="C83" s="45"/>
      <c r="D83" s="40"/>
      <c r="E83" s="40"/>
      <c r="F83" s="40"/>
      <c r="G83" s="40"/>
      <c r="H83" s="40"/>
      <c r="I83" s="56"/>
      <c r="J83" s="40"/>
      <c r="K83" s="40"/>
      <c r="L83" s="56"/>
      <c r="M83" s="40"/>
      <c r="N83" s="57"/>
      <c r="O83" s="109"/>
    </row>
    <row r="84" spans="1:15" ht="14.4" x14ac:dyDescent="0.2">
      <c r="A84" s="46" t="s">
        <v>62</v>
      </c>
      <c r="B84" s="47" t="s">
        <v>65</v>
      </c>
      <c r="C84" s="38" t="s">
        <v>25</v>
      </c>
      <c r="D84" s="39">
        <v>32580000</v>
      </c>
      <c r="E84" s="39">
        <v>244690</v>
      </c>
      <c r="F84" s="39">
        <v>629675</v>
      </c>
      <c r="G84" s="39">
        <v>2200042</v>
      </c>
      <c r="H84" s="39">
        <v>2994918</v>
      </c>
      <c r="I84" s="7">
        <f t="shared" si="4"/>
        <v>0.49345157822327851</v>
      </c>
      <c r="J84" s="15">
        <f t="shared" si="5"/>
        <v>6069325</v>
      </c>
      <c r="K84" s="49">
        <v>839069</v>
      </c>
      <c r="L84" s="7">
        <v>0.31377962664416914</v>
      </c>
      <c r="M84" s="15">
        <f t="shared" si="6"/>
        <v>2155849</v>
      </c>
      <c r="N84" s="20">
        <f t="shared" si="7"/>
        <v>17.967195157910936</v>
      </c>
      <c r="O84" s="111" t="s">
        <v>110</v>
      </c>
    </row>
    <row r="85" spans="1:15" ht="14.4" x14ac:dyDescent="0.2">
      <c r="A85" s="46" t="s">
        <v>62</v>
      </c>
      <c r="B85" s="47" t="s">
        <v>65</v>
      </c>
      <c r="C85" s="38" t="s">
        <v>26</v>
      </c>
      <c r="D85" s="39">
        <v>68083000</v>
      </c>
      <c r="E85" s="39">
        <v>5483555</v>
      </c>
      <c r="F85" s="39">
        <v>3572198</v>
      </c>
      <c r="G85" s="39">
        <v>10887816</v>
      </c>
      <c r="H85" s="39">
        <v>30844194</v>
      </c>
      <c r="I85" s="7">
        <f t="shared" si="4"/>
        <v>0.6073154669167059</v>
      </c>
      <c r="J85" s="15">
        <f t="shared" si="5"/>
        <v>50787763</v>
      </c>
      <c r="K85" s="49">
        <v>30584171</v>
      </c>
      <c r="L85" s="7">
        <v>0.6387416667380228</v>
      </c>
      <c r="M85" s="15">
        <f t="shared" si="6"/>
        <v>260023</v>
      </c>
      <c r="N85" s="20">
        <f t="shared" si="7"/>
        <v>-3.1426199821316891</v>
      </c>
      <c r="O85" s="111"/>
    </row>
    <row r="86" spans="1:15" ht="14.4" x14ac:dyDescent="0.2">
      <c r="A86" s="46" t="s">
        <v>62</v>
      </c>
      <c r="B86" s="47" t="s">
        <v>65</v>
      </c>
      <c r="C86" s="38" t="s">
        <v>28</v>
      </c>
      <c r="D86" s="39">
        <v>42620000</v>
      </c>
      <c r="E86" s="39">
        <v>2696034</v>
      </c>
      <c r="F86" s="39">
        <v>3144709</v>
      </c>
      <c r="G86" s="39">
        <v>5377287</v>
      </c>
      <c r="H86" s="39">
        <v>15049700</v>
      </c>
      <c r="I86" s="7">
        <f t="shared" si="4"/>
        <v>0.57293492814186842</v>
      </c>
      <c r="J86" s="15">
        <f t="shared" si="5"/>
        <v>26267730</v>
      </c>
      <c r="K86" s="49">
        <v>14453204</v>
      </c>
      <c r="L86" s="7">
        <v>0.52056548612739395</v>
      </c>
      <c r="M86" s="15">
        <f t="shared" si="6"/>
        <v>596496</v>
      </c>
      <c r="N86" s="20">
        <f t="shared" si="7"/>
        <v>5.2369442014474465</v>
      </c>
      <c r="O86" s="111"/>
    </row>
    <row r="87" spans="1:15" ht="14.4" x14ac:dyDescent="0.2">
      <c r="A87" s="46" t="s">
        <v>62</v>
      </c>
      <c r="B87" s="47" t="s">
        <v>65</v>
      </c>
      <c r="C87" s="38" t="s">
        <v>66</v>
      </c>
      <c r="D87" s="39">
        <v>620953000</v>
      </c>
      <c r="E87" s="39">
        <v>220000</v>
      </c>
      <c r="F87" s="39">
        <v>532780</v>
      </c>
      <c r="G87" s="39">
        <v>0</v>
      </c>
      <c r="H87" s="39">
        <v>97438743</v>
      </c>
      <c r="I87" s="7">
        <f t="shared" si="4"/>
        <v>0.99233355408898183</v>
      </c>
      <c r="J87" s="15">
        <f t="shared" si="5"/>
        <v>98191523</v>
      </c>
      <c r="K87" s="49">
        <v>0</v>
      </c>
      <c r="L87" s="7">
        <v>0</v>
      </c>
      <c r="M87" s="15">
        <f t="shared" si="6"/>
        <v>97438743</v>
      </c>
      <c r="N87" s="20">
        <f t="shared" si="7"/>
        <v>99.233355408898177</v>
      </c>
      <c r="O87" s="111" t="s">
        <v>106</v>
      </c>
    </row>
    <row r="88" spans="1:15" ht="14.4" x14ac:dyDescent="0.2">
      <c r="A88" s="44" t="s">
        <v>62</v>
      </c>
      <c r="B88" s="45" t="s">
        <v>67</v>
      </c>
      <c r="C88" s="45"/>
      <c r="D88" s="40"/>
      <c r="E88" s="40"/>
      <c r="F88" s="40"/>
      <c r="G88" s="40"/>
      <c r="H88" s="40"/>
      <c r="I88" s="56"/>
      <c r="J88" s="40"/>
      <c r="K88" s="40"/>
      <c r="L88" s="56"/>
      <c r="M88" s="40"/>
      <c r="N88" s="57"/>
      <c r="O88" s="109"/>
    </row>
    <row r="89" spans="1:15" ht="14.4" x14ac:dyDescent="0.2">
      <c r="A89" s="46" t="s">
        <v>62</v>
      </c>
      <c r="B89" s="47" t="s">
        <v>67</v>
      </c>
      <c r="C89" s="38" t="s">
        <v>30</v>
      </c>
      <c r="D89" s="39">
        <v>0</v>
      </c>
      <c r="E89" s="39">
        <v>0</v>
      </c>
      <c r="F89" s="39">
        <v>0</v>
      </c>
      <c r="G89" s="39">
        <v>0</v>
      </c>
      <c r="H89" s="39">
        <v>0</v>
      </c>
      <c r="I89" s="7">
        <f t="shared" si="4"/>
        <v>0</v>
      </c>
      <c r="J89" s="15">
        <f t="shared" si="5"/>
        <v>0</v>
      </c>
      <c r="K89" s="49">
        <v>0</v>
      </c>
      <c r="L89" s="7">
        <v>0</v>
      </c>
      <c r="M89" s="15">
        <f t="shared" si="6"/>
        <v>0</v>
      </c>
      <c r="N89" s="20">
        <f t="shared" si="7"/>
        <v>0</v>
      </c>
      <c r="O89" s="108"/>
    </row>
    <row r="90" spans="1:15" ht="14.4" x14ac:dyDescent="0.2">
      <c r="A90" s="30" t="s">
        <v>68</v>
      </c>
      <c r="B90" s="31"/>
      <c r="C90" s="31" t="s">
        <v>69</v>
      </c>
      <c r="D90" s="41"/>
      <c r="E90" s="41"/>
      <c r="F90" s="41"/>
      <c r="G90" s="41"/>
      <c r="H90" s="41"/>
      <c r="I90" s="52"/>
      <c r="J90" s="41"/>
      <c r="K90" s="41"/>
      <c r="L90" s="52"/>
      <c r="M90" s="41"/>
      <c r="N90" s="53"/>
      <c r="O90" s="110"/>
    </row>
    <row r="91" spans="1:15" ht="14.4" x14ac:dyDescent="0.2">
      <c r="A91" s="33" t="s">
        <v>70</v>
      </c>
      <c r="B91" s="34" t="s">
        <v>71</v>
      </c>
      <c r="C91" s="34"/>
      <c r="D91" s="40"/>
      <c r="E91" s="40"/>
      <c r="F91" s="40"/>
      <c r="G91" s="40"/>
      <c r="H91" s="40"/>
      <c r="I91" s="56"/>
      <c r="J91" s="40"/>
      <c r="K91" s="40"/>
      <c r="L91" s="56"/>
      <c r="M91" s="40"/>
      <c r="N91" s="57"/>
      <c r="O91" s="109"/>
    </row>
    <row r="92" spans="1:15" ht="14.4" x14ac:dyDescent="0.2">
      <c r="A92" s="36" t="s">
        <v>70</v>
      </c>
      <c r="B92" s="37" t="s">
        <v>71</v>
      </c>
      <c r="C92" s="38" t="s">
        <v>25</v>
      </c>
      <c r="D92" s="39">
        <v>4508000</v>
      </c>
      <c r="E92" s="39">
        <v>0</v>
      </c>
      <c r="F92" s="39">
        <v>0</v>
      </c>
      <c r="G92" s="39">
        <v>61450</v>
      </c>
      <c r="H92" s="39">
        <v>187090</v>
      </c>
      <c r="I92" s="7">
        <f t="shared" si="4"/>
        <v>0.75275609559829404</v>
      </c>
      <c r="J92" s="15">
        <f t="shared" ref="J92:J100" si="8">E92+F92+G92+H92</f>
        <v>248540</v>
      </c>
      <c r="K92" s="49">
        <v>130170</v>
      </c>
      <c r="L92" s="7">
        <v>0.35843705253882585</v>
      </c>
      <c r="M92" s="15">
        <f t="shared" ref="M92:M100" si="9">H92-K92</f>
        <v>56920</v>
      </c>
      <c r="N92" s="20">
        <f t="shared" ref="N92:N100" si="10">(I92-L92)*100</f>
        <v>39.431904305946816</v>
      </c>
      <c r="O92" s="108" t="s">
        <v>99</v>
      </c>
    </row>
    <row r="93" spans="1:15" ht="14.4" x14ac:dyDescent="0.2">
      <c r="A93" s="36" t="s">
        <v>70</v>
      </c>
      <c r="B93" s="37" t="s">
        <v>71</v>
      </c>
      <c r="C93" s="38" t="s">
        <v>26</v>
      </c>
      <c r="D93" s="39">
        <v>395093000</v>
      </c>
      <c r="E93" s="39">
        <v>79133877</v>
      </c>
      <c r="F93" s="39">
        <v>74753592</v>
      </c>
      <c r="G93" s="39">
        <v>116211317</v>
      </c>
      <c r="H93" s="39">
        <v>99093438</v>
      </c>
      <c r="I93" s="7">
        <f t="shared" si="4"/>
        <v>0.2684060810554883</v>
      </c>
      <c r="J93" s="15">
        <f t="shared" si="8"/>
        <v>369192224</v>
      </c>
      <c r="K93" s="49">
        <v>99681144</v>
      </c>
      <c r="L93" s="7">
        <v>0.25663080644157144</v>
      </c>
      <c r="M93" s="15">
        <f t="shared" si="9"/>
        <v>-587706</v>
      </c>
      <c r="N93" s="20">
        <f t="shared" si="10"/>
        <v>1.1775274613916864</v>
      </c>
      <c r="O93" s="111"/>
    </row>
    <row r="94" spans="1:15" ht="14.4" collapsed="1" x14ac:dyDescent="0.2">
      <c r="A94" s="36" t="s">
        <v>70</v>
      </c>
      <c r="B94" s="37" t="s">
        <v>71</v>
      </c>
      <c r="C94" s="38" t="s">
        <v>28</v>
      </c>
      <c r="D94" s="39">
        <v>5405000</v>
      </c>
      <c r="E94" s="39">
        <v>0</v>
      </c>
      <c r="F94" s="39">
        <v>0</v>
      </c>
      <c r="G94" s="39">
        <v>72336</v>
      </c>
      <c r="H94" s="39">
        <v>5188310</v>
      </c>
      <c r="I94" s="7">
        <f t="shared" si="4"/>
        <v>0.98624959748289465</v>
      </c>
      <c r="J94" s="15">
        <f t="shared" si="8"/>
        <v>5260646</v>
      </c>
      <c r="K94" s="49">
        <v>2630250</v>
      </c>
      <c r="L94" s="7">
        <v>0.74231313267007515</v>
      </c>
      <c r="M94" s="15">
        <f t="shared" si="9"/>
        <v>2558060</v>
      </c>
      <c r="N94" s="20">
        <f t="shared" si="10"/>
        <v>24.393646481281948</v>
      </c>
      <c r="O94" s="108" t="s">
        <v>100</v>
      </c>
    </row>
    <row r="95" spans="1:15" ht="14.4" x14ac:dyDescent="0.2">
      <c r="A95" s="33" t="s">
        <v>70</v>
      </c>
      <c r="B95" s="34" t="s">
        <v>72</v>
      </c>
      <c r="C95" s="34"/>
      <c r="D95" s="40"/>
      <c r="E95" s="40"/>
      <c r="F95" s="40"/>
      <c r="G95" s="40"/>
      <c r="H95" s="40"/>
      <c r="I95" s="56"/>
      <c r="J95" s="40"/>
      <c r="K95" s="40"/>
      <c r="L95" s="56"/>
      <c r="M95" s="40"/>
      <c r="N95" s="57"/>
      <c r="O95" s="109"/>
    </row>
    <row r="96" spans="1:15" ht="14.4" x14ac:dyDescent="0.2">
      <c r="A96" s="36" t="s">
        <v>70</v>
      </c>
      <c r="B96" s="37" t="s">
        <v>72</v>
      </c>
      <c r="C96" s="38" t="s">
        <v>30</v>
      </c>
      <c r="D96" s="39">
        <v>33429000</v>
      </c>
      <c r="E96" s="39">
        <v>0</v>
      </c>
      <c r="F96" s="39">
        <v>45080</v>
      </c>
      <c r="G96" s="39">
        <v>0</v>
      </c>
      <c r="H96" s="39">
        <v>20000000</v>
      </c>
      <c r="I96" s="7">
        <f t="shared" si="4"/>
        <v>0.99775106909027056</v>
      </c>
      <c r="J96" s="15">
        <f t="shared" si="8"/>
        <v>20045080</v>
      </c>
      <c r="K96" s="49">
        <v>0</v>
      </c>
      <c r="L96" s="7">
        <v>0</v>
      </c>
      <c r="M96" s="15">
        <f t="shared" si="9"/>
        <v>20000000</v>
      </c>
      <c r="N96" s="20">
        <f t="shared" si="10"/>
        <v>99.775106909027059</v>
      </c>
      <c r="O96" s="108" t="s">
        <v>101</v>
      </c>
    </row>
    <row r="97" spans="1:15" ht="14.4" x14ac:dyDescent="0.2">
      <c r="A97" s="33" t="s">
        <v>70</v>
      </c>
      <c r="B97" s="34" t="s">
        <v>73</v>
      </c>
      <c r="C97" s="34"/>
      <c r="D97" s="40"/>
      <c r="E97" s="40"/>
      <c r="F97" s="40"/>
      <c r="G97" s="40"/>
      <c r="H97" s="40"/>
      <c r="I97" s="56"/>
      <c r="J97" s="40"/>
      <c r="K97" s="40"/>
      <c r="L97" s="56"/>
      <c r="M97" s="40"/>
      <c r="N97" s="57"/>
      <c r="O97" s="109"/>
    </row>
    <row r="98" spans="1:15" ht="14.4" x14ac:dyDescent="0.2">
      <c r="A98" s="36" t="s">
        <v>70</v>
      </c>
      <c r="B98" s="37" t="s">
        <v>73</v>
      </c>
      <c r="C98" s="38" t="s">
        <v>25</v>
      </c>
      <c r="D98" s="39">
        <v>39730000</v>
      </c>
      <c r="E98" s="39">
        <v>447090</v>
      </c>
      <c r="F98" s="39">
        <v>2066920</v>
      </c>
      <c r="G98" s="39">
        <v>10649680</v>
      </c>
      <c r="H98" s="39">
        <v>2352500</v>
      </c>
      <c r="I98" s="7">
        <f t="shared" si="4"/>
        <v>0.15161582837023779</v>
      </c>
      <c r="J98" s="15">
        <f t="shared" si="8"/>
        <v>15516190</v>
      </c>
      <c r="K98" s="49">
        <v>2242540</v>
      </c>
      <c r="L98" s="7">
        <v>0.34160950426756725</v>
      </c>
      <c r="M98" s="15">
        <f t="shared" si="9"/>
        <v>109960</v>
      </c>
      <c r="N98" s="20">
        <f t="shared" si="10"/>
        <v>-18.999367589732945</v>
      </c>
      <c r="O98" s="111"/>
    </row>
    <row r="99" spans="1:15" ht="14.4" x14ac:dyDescent="0.2">
      <c r="A99" s="36" t="s">
        <v>70</v>
      </c>
      <c r="B99" s="37" t="s">
        <v>73</v>
      </c>
      <c r="C99" s="38" t="s">
        <v>26</v>
      </c>
      <c r="D99" s="39">
        <v>120220000</v>
      </c>
      <c r="E99" s="39">
        <v>18182260</v>
      </c>
      <c r="F99" s="39">
        <v>18579392</v>
      </c>
      <c r="G99" s="39">
        <v>26822557</v>
      </c>
      <c r="H99" s="39">
        <v>39184185</v>
      </c>
      <c r="I99" s="7">
        <f t="shared" si="4"/>
        <v>0.38128634179103743</v>
      </c>
      <c r="J99" s="15">
        <f t="shared" si="8"/>
        <v>102768394</v>
      </c>
      <c r="K99" s="49">
        <v>26188986</v>
      </c>
      <c r="L99" s="7">
        <v>0.31751032491050535</v>
      </c>
      <c r="M99" s="15">
        <f t="shared" si="9"/>
        <v>12995199</v>
      </c>
      <c r="N99" s="20">
        <f t="shared" si="10"/>
        <v>6.3776016880532085</v>
      </c>
      <c r="O99" s="111"/>
    </row>
    <row r="100" spans="1:15" ht="14.4" x14ac:dyDescent="0.2">
      <c r="A100" s="36" t="s">
        <v>70</v>
      </c>
      <c r="B100" s="37" t="s">
        <v>73</v>
      </c>
      <c r="C100" s="38" t="s">
        <v>40</v>
      </c>
      <c r="D100" s="39">
        <v>1924000</v>
      </c>
      <c r="E100" s="39">
        <v>0</v>
      </c>
      <c r="F100" s="39">
        <v>15675</v>
      </c>
      <c r="G100" s="39">
        <v>17325</v>
      </c>
      <c r="H100" s="39">
        <v>1291400</v>
      </c>
      <c r="I100" s="7">
        <f t="shared" si="4"/>
        <v>0.97508305647840532</v>
      </c>
      <c r="J100" s="15">
        <f t="shared" si="8"/>
        <v>1324400</v>
      </c>
      <c r="K100" s="49">
        <v>2845187</v>
      </c>
      <c r="L100" s="7">
        <v>0.92648129575116578</v>
      </c>
      <c r="M100" s="15">
        <f t="shared" si="9"/>
        <v>-1553787</v>
      </c>
      <c r="N100" s="20">
        <f t="shared" si="10"/>
        <v>4.860176072723954</v>
      </c>
      <c r="O100" s="111"/>
    </row>
    <row r="101" spans="1:15" ht="14.4" x14ac:dyDescent="0.2">
      <c r="A101" s="33" t="s">
        <v>70</v>
      </c>
      <c r="B101" s="34" t="s">
        <v>74</v>
      </c>
      <c r="C101" s="34"/>
      <c r="D101" s="40"/>
      <c r="E101" s="40"/>
      <c r="F101" s="40"/>
      <c r="G101" s="40"/>
      <c r="H101" s="40"/>
      <c r="I101" s="56"/>
      <c r="J101" s="40"/>
      <c r="K101" s="40"/>
      <c r="L101" s="56"/>
      <c r="M101" s="40"/>
      <c r="N101" s="57"/>
      <c r="O101" s="109"/>
    </row>
    <row r="102" spans="1:15" ht="14.4" x14ac:dyDescent="0.2">
      <c r="A102" s="36" t="s">
        <v>70</v>
      </c>
      <c r="B102" s="37" t="s">
        <v>74</v>
      </c>
      <c r="C102" s="38" t="s">
        <v>25</v>
      </c>
      <c r="D102" s="39">
        <v>974000</v>
      </c>
      <c r="E102" s="39">
        <v>0</v>
      </c>
      <c r="F102" s="39">
        <v>0</v>
      </c>
      <c r="G102" s="39">
        <v>119340</v>
      </c>
      <c r="H102" s="39">
        <v>126570</v>
      </c>
      <c r="I102" s="7">
        <f t="shared" si="4"/>
        <v>0.51470050018299374</v>
      </c>
      <c r="J102" s="15">
        <f t="shared" si="5"/>
        <v>245910</v>
      </c>
      <c r="K102" s="49">
        <v>289280</v>
      </c>
      <c r="L102" s="7">
        <v>1</v>
      </c>
      <c r="M102" s="15">
        <f t="shared" si="6"/>
        <v>-162710</v>
      </c>
      <c r="N102" s="20">
        <f t="shared" si="7"/>
        <v>-48.529949981700625</v>
      </c>
      <c r="O102" s="111"/>
    </row>
    <row r="103" spans="1:15" ht="14.4" x14ac:dyDescent="0.2">
      <c r="A103" s="36" t="s">
        <v>70</v>
      </c>
      <c r="B103" s="37" t="s">
        <v>74</v>
      </c>
      <c r="C103" s="38" t="s">
        <v>26</v>
      </c>
      <c r="D103" s="39">
        <v>63129000</v>
      </c>
      <c r="E103" s="39">
        <v>6115093</v>
      </c>
      <c r="F103" s="39">
        <v>14819137</v>
      </c>
      <c r="G103" s="39">
        <v>13644440</v>
      </c>
      <c r="H103" s="39">
        <v>18716044</v>
      </c>
      <c r="I103" s="7">
        <f t="shared" si="4"/>
        <v>0.35118011891385703</v>
      </c>
      <c r="J103" s="15">
        <f t="shared" si="5"/>
        <v>53294714</v>
      </c>
      <c r="K103" s="49">
        <v>29187894</v>
      </c>
      <c r="L103" s="7">
        <v>0.49697638963662549</v>
      </c>
      <c r="M103" s="15">
        <f t="shared" si="6"/>
        <v>-10471850</v>
      </c>
      <c r="N103" s="20">
        <f t="shared" si="7"/>
        <v>-14.579627072276846</v>
      </c>
      <c r="O103" s="111"/>
    </row>
    <row r="104" spans="1:15" ht="14.4" collapsed="1" x14ac:dyDescent="0.2">
      <c r="A104" s="33" t="s">
        <v>70</v>
      </c>
      <c r="B104" s="34" t="s">
        <v>75</v>
      </c>
      <c r="C104" s="34"/>
      <c r="D104" s="40"/>
      <c r="E104" s="40"/>
      <c r="F104" s="40"/>
      <c r="G104" s="40"/>
      <c r="H104" s="40"/>
      <c r="I104" s="56"/>
      <c r="J104" s="40"/>
      <c r="K104" s="40"/>
      <c r="L104" s="56"/>
      <c r="M104" s="40"/>
      <c r="N104" s="57"/>
      <c r="O104" s="109"/>
    </row>
    <row r="105" spans="1:15" ht="14.4" x14ac:dyDescent="0.2">
      <c r="A105" s="36" t="s">
        <v>70</v>
      </c>
      <c r="B105" s="37" t="s">
        <v>75</v>
      </c>
      <c r="C105" s="38" t="s">
        <v>30</v>
      </c>
      <c r="D105" s="39">
        <v>7557000</v>
      </c>
      <c r="E105" s="39">
        <v>0</v>
      </c>
      <c r="F105" s="39">
        <v>0</v>
      </c>
      <c r="G105" s="39">
        <v>0</v>
      </c>
      <c r="H105" s="39">
        <v>0</v>
      </c>
      <c r="I105" s="7">
        <f t="shared" si="4"/>
        <v>0</v>
      </c>
      <c r="J105" s="15">
        <f t="shared" si="5"/>
        <v>0</v>
      </c>
      <c r="K105" s="49">
        <v>998800</v>
      </c>
      <c r="L105" s="7">
        <v>0.74243663123466885</v>
      </c>
      <c r="M105" s="15">
        <f t="shared" si="6"/>
        <v>-998800</v>
      </c>
      <c r="N105" s="20">
        <f t="shared" si="7"/>
        <v>-74.243663123466888</v>
      </c>
      <c r="O105" s="111"/>
    </row>
    <row r="106" spans="1:15" ht="14.4" x14ac:dyDescent="0.2">
      <c r="A106" s="33" t="s">
        <v>70</v>
      </c>
      <c r="B106" s="34" t="s">
        <v>76</v>
      </c>
      <c r="C106" s="34"/>
      <c r="D106" s="40"/>
      <c r="E106" s="40"/>
      <c r="F106" s="40"/>
      <c r="G106" s="40"/>
      <c r="H106" s="40"/>
      <c r="I106" s="56"/>
      <c r="J106" s="40"/>
      <c r="K106" s="40"/>
      <c r="L106" s="56"/>
      <c r="M106" s="40"/>
      <c r="N106" s="57"/>
      <c r="O106" s="109"/>
    </row>
    <row r="107" spans="1:15" ht="26.4" x14ac:dyDescent="0.2">
      <c r="A107" s="36" t="s">
        <v>70</v>
      </c>
      <c r="B107" s="37" t="s">
        <v>76</v>
      </c>
      <c r="C107" s="38" t="s">
        <v>25</v>
      </c>
      <c r="D107" s="39">
        <v>78373000</v>
      </c>
      <c r="E107" s="39">
        <v>6017310</v>
      </c>
      <c r="F107" s="39">
        <v>6461020</v>
      </c>
      <c r="G107" s="39">
        <v>11892820</v>
      </c>
      <c r="H107" s="39">
        <v>14756931</v>
      </c>
      <c r="I107" s="7">
        <f t="shared" si="4"/>
        <v>0.37714425606510066</v>
      </c>
      <c r="J107" s="15">
        <f t="shared" si="5"/>
        <v>39128081</v>
      </c>
      <c r="K107" s="49">
        <v>8739231</v>
      </c>
      <c r="L107" s="7">
        <v>0.27677234526074801</v>
      </c>
      <c r="M107" s="15">
        <f t="shared" si="6"/>
        <v>6017700</v>
      </c>
      <c r="N107" s="20">
        <f t="shared" si="7"/>
        <v>10.037191080435266</v>
      </c>
      <c r="O107" s="108" t="s">
        <v>112</v>
      </c>
    </row>
    <row r="108" spans="1:15" ht="14.4" x14ac:dyDescent="0.2">
      <c r="A108" s="36" t="s">
        <v>70</v>
      </c>
      <c r="B108" s="37" t="s">
        <v>76</v>
      </c>
      <c r="C108" s="38" t="s">
        <v>26</v>
      </c>
      <c r="D108" s="39">
        <v>183133000</v>
      </c>
      <c r="E108" s="39">
        <v>10873619</v>
      </c>
      <c r="F108" s="39">
        <v>13417183</v>
      </c>
      <c r="G108" s="39">
        <v>21874848</v>
      </c>
      <c r="H108" s="39">
        <v>124911026</v>
      </c>
      <c r="I108" s="7">
        <f t="shared" si="4"/>
        <v>0.73014644030142373</v>
      </c>
      <c r="J108" s="15">
        <f t="shared" si="5"/>
        <v>171076676</v>
      </c>
      <c r="K108" s="49">
        <v>85480983</v>
      </c>
      <c r="L108" s="7">
        <v>0.57473801714598338</v>
      </c>
      <c r="M108" s="15">
        <f t="shared" si="6"/>
        <v>39430043</v>
      </c>
      <c r="N108" s="20">
        <f t="shared" si="7"/>
        <v>15.540842315544035</v>
      </c>
      <c r="O108" s="108" t="s">
        <v>113</v>
      </c>
    </row>
    <row r="109" spans="1:15" ht="14.4" x14ac:dyDescent="0.2">
      <c r="A109" s="36" t="s">
        <v>70</v>
      </c>
      <c r="B109" s="37" t="s">
        <v>76</v>
      </c>
      <c r="C109" s="38" t="s">
        <v>28</v>
      </c>
      <c r="D109" s="39">
        <v>55516000</v>
      </c>
      <c r="E109" s="39">
        <v>4381652</v>
      </c>
      <c r="F109" s="39">
        <v>6574788</v>
      </c>
      <c r="G109" s="39">
        <v>6740976</v>
      </c>
      <c r="H109" s="39">
        <v>36004083</v>
      </c>
      <c r="I109" s="7">
        <f t="shared" si="4"/>
        <v>0.6704483798487636</v>
      </c>
      <c r="J109" s="15">
        <f t="shared" si="5"/>
        <v>53701499</v>
      </c>
      <c r="K109" s="49">
        <v>32444535</v>
      </c>
      <c r="L109" s="7">
        <v>0.67188143455544957</v>
      </c>
      <c r="M109" s="15">
        <f t="shared" si="6"/>
        <v>3559548</v>
      </c>
      <c r="N109" s="20">
        <f t="shared" si="7"/>
        <v>-0.14330547066859767</v>
      </c>
      <c r="O109" s="108"/>
    </row>
    <row r="110" spans="1:15" ht="14.4" x14ac:dyDescent="0.2">
      <c r="A110" s="33" t="s">
        <v>70</v>
      </c>
      <c r="B110" s="34" t="s">
        <v>77</v>
      </c>
      <c r="C110" s="34"/>
      <c r="D110" s="40"/>
      <c r="E110" s="40"/>
      <c r="F110" s="40"/>
      <c r="G110" s="40"/>
      <c r="H110" s="40"/>
      <c r="I110" s="56"/>
      <c r="J110" s="40"/>
      <c r="K110" s="40"/>
      <c r="L110" s="56"/>
      <c r="M110" s="40"/>
      <c r="N110" s="57"/>
      <c r="O110" s="109"/>
    </row>
    <row r="111" spans="1:15" ht="14.4" collapsed="1" x14ac:dyDescent="0.2">
      <c r="A111" s="36" t="s">
        <v>70</v>
      </c>
      <c r="B111" s="37" t="s">
        <v>77</v>
      </c>
      <c r="C111" s="38" t="s">
        <v>30</v>
      </c>
      <c r="D111" s="39">
        <v>11709000</v>
      </c>
      <c r="E111" s="39">
        <v>11190</v>
      </c>
      <c r="F111" s="39">
        <v>579949</v>
      </c>
      <c r="G111" s="39">
        <v>2218498</v>
      </c>
      <c r="H111" s="39">
        <v>6394689</v>
      </c>
      <c r="I111" s="7">
        <f t="shared" si="4"/>
        <v>0.69474820861407993</v>
      </c>
      <c r="J111" s="15">
        <f t="shared" si="5"/>
        <v>9204326</v>
      </c>
      <c r="K111" s="50">
        <v>2540913</v>
      </c>
      <c r="L111" s="7">
        <v>0.27347183902386263</v>
      </c>
      <c r="M111" s="15">
        <f t="shared" si="6"/>
        <v>3853776</v>
      </c>
      <c r="N111" s="20">
        <f t="shared" si="7"/>
        <v>42.127636959021729</v>
      </c>
      <c r="O111" s="108" t="s">
        <v>113</v>
      </c>
    </row>
    <row r="112" spans="1:15" ht="14.4" x14ac:dyDescent="0.2">
      <c r="A112" s="33" t="s">
        <v>70</v>
      </c>
      <c r="B112" s="34" t="s">
        <v>78</v>
      </c>
      <c r="C112" s="34"/>
      <c r="D112" s="40"/>
      <c r="E112" s="40"/>
      <c r="F112" s="40"/>
      <c r="G112" s="40"/>
      <c r="H112" s="40"/>
      <c r="I112" s="56"/>
      <c r="J112" s="40"/>
      <c r="K112" s="40"/>
      <c r="L112" s="56"/>
      <c r="M112" s="40"/>
      <c r="N112" s="57"/>
      <c r="O112" s="109"/>
    </row>
    <row r="113" spans="1:15" ht="14.4" x14ac:dyDescent="0.2">
      <c r="A113" s="36" t="s">
        <v>70</v>
      </c>
      <c r="B113" s="37" t="s">
        <v>79</v>
      </c>
      <c r="C113" s="38" t="s">
        <v>25</v>
      </c>
      <c r="D113" s="39">
        <v>9369000</v>
      </c>
      <c r="E113" s="39">
        <v>121740</v>
      </c>
      <c r="F113" s="39">
        <v>729910</v>
      </c>
      <c r="G113" s="39">
        <v>1532700</v>
      </c>
      <c r="H113" s="39">
        <v>681950</v>
      </c>
      <c r="I113" s="7">
        <f t="shared" si="4"/>
        <v>0.22240159149463523</v>
      </c>
      <c r="J113" s="15">
        <f t="shared" si="5"/>
        <v>3066300</v>
      </c>
      <c r="K113" s="50">
        <v>697410</v>
      </c>
      <c r="L113" s="7">
        <v>0.24820804475795258</v>
      </c>
      <c r="M113" s="15">
        <f t="shared" si="6"/>
        <v>-15460</v>
      </c>
      <c r="N113" s="20">
        <f t="shared" si="7"/>
        <v>-2.5806453263317346</v>
      </c>
      <c r="O113" s="111"/>
    </row>
    <row r="114" spans="1:15" ht="14.4" collapsed="1" x14ac:dyDescent="0.2">
      <c r="A114" s="36" t="s">
        <v>70</v>
      </c>
      <c r="B114" s="37" t="s">
        <v>79</v>
      </c>
      <c r="C114" s="38" t="s">
        <v>80</v>
      </c>
      <c r="D114" s="39">
        <v>10428000</v>
      </c>
      <c r="E114" s="39">
        <v>2468</v>
      </c>
      <c r="F114" s="39">
        <v>50727</v>
      </c>
      <c r="G114" s="39">
        <v>115768</v>
      </c>
      <c r="H114" s="39">
        <v>2703750</v>
      </c>
      <c r="I114" s="7">
        <f t="shared" si="4"/>
        <v>0.94118347360143528</v>
      </c>
      <c r="J114" s="15">
        <f t="shared" si="5"/>
        <v>2872713</v>
      </c>
      <c r="K114" s="50">
        <v>29591497</v>
      </c>
      <c r="L114" s="7">
        <v>0.89077048320785412</v>
      </c>
      <c r="M114" s="15">
        <f t="shared" si="6"/>
        <v>-26887747</v>
      </c>
      <c r="N114" s="20">
        <f t="shared" si="7"/>
        <v>5.0412990393581154</v>
      </c>
      <c r="O114" s="111"/>
    </row>
    <row r="115" spans="1:15" ht="14.4" x14ac:dyDescent="0.2">
      <c r="A115" s="33" t="s">
        <v>70</v>
      </c>
      <c r="B115" s="34" t="s">
        <v>81</v>
      </c>
      <c r="C115" s="34"/>
      <c r="D115" s="40"/>
      <c r="E115" s="40"/>
      <c r="F115" s="40"/>
      <c r="G115" s="40"/>
      <c r="H115" s="40"/>
      <c r="I115" s="56"/>
      <c r="J115" s="40"/>
      <c r="K115" s="40"/>
      <c r="L115" s="56"/>
      <c r="M115" s="40"/>
      <c r="N115" s="57"/>
      <c r="O115" s="109"/>
    </row>
    <row r="116" spans="1:15" ht="14.4" x14ac:dyDescent="0.2">
      <c r="A116" s="36" t="s">
        <v>70</v>
      </c>
      <c r="B116" s="37" t="s">
        <v>81</v>
      </c>
      <c r="C116" s="38" t="s">
        <v>25</v>
      </c>
      <c r="D116" s="39">
        <v>31005000</v>
      </c>
      <c r="E116" s="39">
        <v>630440</v>
      </c>
      <c r="F116" s="39">
        <v>319050</v>
      </c>
      <c r="G116" s="39">
        <v>2346620</v>
      </c>
      <c r="H116" s="39">
        <v>1479830</v>
      </c>
      <c r="I116" s="7">
        <f t="shared" si="4"/>
        <v>0.30985104502987892</v>
      </c>
      <c r="J116" s="15">
        <f t="shared" si="5"/>
        <v>4775940</v>
      </c>
      <c r="K116" s="50">
        <v>1105800</v>
      </c>
      <c r="L116" s="7">
        <v>0.42111404429428173</v>
      </c>
      <c r="M116" s="15">
        <f t="shared" si="6"/>
        <v>374030</v>
      </c>
      <c r="N116" s="20">
        <f t="shared" si="7"/>
        <v>-11.12629992644028</v>
      </c>
      <c r="O116" s="111"/>
    </row>
    <row r="117" spans="1:15" ht="14.4" collapsed="1" x14ac:dyDescent="0.2">
      <c r="A117" s="36" t="s">
        <v>70</v>
      </c>
      <c r="B117" s="37" t="s">
        <v>81</v>
      </c>
      <c r="C117" s="38" t="s">
        <v>26</v>
      </c>
      <c r="D117" s="39">
        <v>167635000</v>
      </c>
      <c r="E117" s="39">
        <v>15130880</v>
      </c>
      <c r="F117" s="39">
        <v>25049727</v>
      </c>
      <c r="G117" s="39">
        <v>35968192</v>
      </c>
      <c r="H117" s="39">
        <v>85383312</v>
      </c>
      <c r="I117" s="7">
        <f t="shared" si="4"/>
        <v>0.52858414015278976</v>
      </c>
      <c r="J117" s="15">
        <f t="shared" si="5"/>
        <v>161532111</v>
      </c>
      <c r="K117" s="49">
        <v>47409847</v>
      </c>
      <c r="L117" s="7">
        <v>0.41060058423429319</v>
      </c>
      <c r="M117" s="15">
        <f t="shared" si="6"/>
        <v>37973465</v>
      </c>
      <c r="N117" s="20">
        <f t="shared" si="7"/>
        <v>11.798355591849658</v>
      </c>
      <c r="O117" s="108" t="s">
        <v>102</v>
      </c>
    </row>
    <row r="118" spans="1:15" ht="14.4" x14ac:dyDescent="0.2">
      <c r="A118" s="36" t="s">
        <v>70</v>
      </c>
      <c r="B118" s="37" t="s">
        <v>81</v>
      </c>
      <c r="C118" s="38" t="s">
        <v>28</v>
      </c>
      <c r="D118" s="39">
        <v>47500000</v>
      </c>
      <c r="E118" s="39">
        <v>10791865</v>
      </c>
      <c r="F118" s="39">
        <v>2548252</v>
      </c>
      <c r="G118" s="39">
        <v>3454772</v>
      </c>
      <c r="H118" s="39">
        <v>28330130</v>
      </c>
      <c r="I118" s="7">
        <f t="shared" si="4"/>
        <v>0.62781425089261456</v>
      </c>
      <c r="J118" s="15">
        <f t="shared" si="5"/>
        <v>45125019</v>
      </c>
      <c r="K118" s="51">
        <v>65370351</v>
      </c>
      <c r="L118" s="7">
        <v>0.42859990152417754</v>
      </c>
      <c r="M118" s="15">
        <f t="shared" si="6"/>
        <v>-37040221</v>
      </c>
      <c r="N118" s="20">
        <f t="shared" si="7"/>
        <v>19.921434936843703</v>
      </c>
      <c r="O118" s="111"/>
    </row>
    <row r="119" spans="1:15" ht="14.4" x14ac:dyDescent="0.2">
      <c r="A119" s="46" t="s">
        <v>70</v>
      </c>
      <c r="B119" s="47" t="s">
        <v>81</v>
      </c>
      <c r="C119" s="48" t="s">
        <v>82</v>
      </c>
      <c r="D119" s="39">
        <v>123155000</v>
      </c>
      <c r="E119" s="39">
        <v>18455472</v>
      </c>
      <c r="F119" s="39">
        <v>13297594</v>
      </c>
      <c r="G119" s="39">
        <v>20399567</v>
      </c>
      <c r="H119" s="39">
        <v>38015235</v>
      </c>
      <c r="I119" s="7">
        <f t="shared" si="4"/>
        <v>0.42160512212621021</v>
      </c>
      <c r="J119" s="15">
        <f t="shared" si="5"/>
        <v>90167868</v>
      </c>
      <c r="K119" s="51">
        <v>54117840</v>
      </c>
      <c r="L119" s="7">
        <v>0.55241731931307814</v>
      </c>
      <c r="M119" s="15">
        <f t="shared" si="6"/>
        <v>-16102605</v>
      </c>
      <c r="N119" s="20">
        <f t="shared" si="7"/>
        <v>-13.081219718686793</v>
      </c>
      <c r="O119" s="111"/>
    </row>
    <row r="120" spans="1:15" ht="14.4" x14ac:dyDescent="0.2">
      <c r="A120" s="33" t="s">
        <v>70</v>
      </c>
      <c r="B120" s="34" t="s">
        <v>49</v>
      </c>
      <c r="C120" s="34"/>
      <c r="D120" s="40"/>
      <c r="E120" s="40"/>
      <c r="F120" s="40"/>
      <c r="G120" s="40"/>
      <c r="H120" s="40"/>
      <c r="I120" s="56"/>
      <c r="J120" s="40"/>
      <c r="K120" s="40"/>
      <c r="L120" s="56"/>
      <c r="M120" s="40"/>
      <c r="N120" s="57"/>
      <c r="O120" s="109"/>
    </row>
    <row r="121" spans="1:15" ht="27" thickBot="1" x14ac:dyDescent="0.25">
      <c r="A121" s="180" t="s">
        <v>70</v>
      </c>
      <c r="B121" s="181" t="s">
        <v>49</v>
      </c>
      <c r="C121" s="182" t="s">
        <v>28</v>
      </c>
      <c r="D121" s="183">
        <v>133992800</v>
      </c>
      <c r="E121" s="183">
        <v>9741000</v>
      </c>
      <c r="F121" s="183">
        <v>29667290</v>
      </c>
      <c r="G121" s="183">
        <v>29480290</v>
      </c>
      <c r="H121" s="183">
        <v>63263069</v>
      </c>
      <c r="I121" s="171">
        <f t="shared" si="4"/>
        <v>0.47871569881053849</v>
      </c>
      <c r="J121" s="16">
        <f t="shared" si="5"/>
        <v>132151649</v>
      </c>
      <c r="K121" s="184">
        <v>0</v>
      </c>
      <c r="L121" s="171">
        <v>0</v>
      </c>
      <c r="M121" s="16">
        <f t="shared" si="6"/>
        <v>63263069</v>
      </c>
      <c r="N121" s="185">
        <f t="shared" si="7"/>
        <v>47.871569881053851</v>
      </c>
      <c r="O121" s="186" t="s">
        <v>103</v>
      </c>
    </row>
  </sheetData>
  <autoFilter ref="A5:O121" xr:uid="{00000000-0009-0000-0000-000000000000}"/>
  <mergeCells count="14">
    <mergeCell ref="D2:D5"/>
    <mergeCell ref="A2:C5"/>
    <mergeCell ref="O3:O5"/>
    <mergeCell ref="K2:L2"/>
    <mergeCell ref="J3:J5"/>
    <mergeCell ref="I3:I5"/>
    <mergeCell ref="M3:N4"/>
    <mergeCell ref="K3:K4"/>
    <mergeCell ref="L3:L5"/>
    <mergeCell ref="E2:J2"/>
    <mergeCell ref="H3:H4"/>
    <mergeCell ref="E3:E4"/>
    <mergeCell ref="F3:F4"/>
    <mergeCell ref="G3:G4"/>
  </mergeCells>
  <phoneticPr fontId="8"/>
  <printOptions horizontalCentered="1"/>
  <pageMargins left="0.39370078740157483" right="0.39370078740157483" top="0.59055118110236227" bottom="0.39370078740157483" header="0" footer="0"/>
  <pageSetup paperSize="8" scale="85" fitToHeight="0" pageOrder="overThenDown" orientation="landscape" cellComments="asDisplayed"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90" zoomScaleNormal="70" zoomScaleSheetLayoutView="90" workbookViewId="0">
      <pane xSplit="3" ySplit="5" topLeftCell="D6" activePane="bottomRight" state="frozen"/>
      <selection pane="topRight" activeCell="D1" sqref="D1"/>
      <selection pane="bottomLeft" activeCell="A6" sqref="A6"/>
      <selection pane="bottomRight" activeCell="O26" sqref="O26"/>
    </sheetView>
  </sheetViews>
  <sheetFormatPr defaultColWidth="9" defaultRowHeight="13.2" x14ac:dyDescent="0.2"/>
  <cols>
    <col min="1" max="1" width="3" style="9" customWidth="1"/>
    <col min="2" max="2" width="3.6640625" style="9" customWidth="1"/>
    <col min="3" max="3" width="37.88671875" style="10" customWidth="1"/>
    <col min="4" max="8" width="15" style="25" customWidth="1"/>
    <col min="9" max="9" width="6.6640625" style="1" customWidth="1"/>
    <col min="10" max="11" width="15" style="25" customWidth="1"/>
    <col min="12" max="12" width="6.6640625" style="1" customWidth="1"/>
    <col min="13" max="13" width="15" style="25" customWidth="1"/>
    <col min="14" max="14" width="12" style="21" customWidth="1"/>
    <col min="15" max="15" width="50.77734375" style="27" customWidth="1"/>
    <col min="16" max="16384" width="9" style="1"/>
  </cols>
  <sheetData>
    <row r="1" spans="1:15" ht="13.8" thickBot="1" x14ac:dyDescent="0.25">
      <c r="A1" s="9" t="s">
        <v>4</v>
      </c>
      <c r="O1" s="29" t="s">
        <v>16</v>
      </c>
    </row>
    <row r="2" spans="1:15" x14ac:dyDescent="0.2">
      <c r="A2" s="116" t="s">
        <v>6</v>
      </c>
      <c r="B2" s="117"/>
      <c r="C2" s="118"/>
      <c r="D2" s="114" t="s">
        <v>1</v>
      </c>
      <c r="E2" s="136" t="s">
        <v>18</v>
      </c>
      <c r="F2" s="137"/>
      <c r="G2" s="137"/>
      <c r="H2" s="137"/>
      <c r="I2" s="137"/>
      <c r="J2" s="137"/>
      <c r="K2" s="128" t="s">
        <v>21</v>
      </c>
      <c r="L2" s="128"/>
      <c r="M2" s="12"/>
      <c r="N2" s="18"/>
      <c r="O2" s="23"/>
    </row>
    <row r="3" spans="1:15" ht="21" customHeight="1" x14ac:dyDescent="0.2">
      <c r="A3" s="119"/>
      <c r="B3" s="120"/>
      <c r="C3" s="121"/>
      <c r="D3" s="115"/>
      <c r="E3" s="129" t="s">
        <v>2</v>
      </c>
      <c r="F3" s="129" t="s">
        <v>7</v>
      </c>
      <c r="G3" s="129" t="s">
        <v>8</v>
      </c>
      <c r="H3" s="129" t="s">
        <v>17</v>
      </c>
      <c r="I3" s="130" t="s">
        <v>14</v>
      </c>
      <c r="J3" s="129" t="s">
        <v>9</v>
      </c>
      <c r="K3" s="129" t="s">
        <v>10</v>
      </c>
      <c r="L3" s="130" t="s">
        <v>11</v>
      </c>
      <c r="M3" s="133" t="s">
        <v>98</v>
      </c>
      <c r="N3" s="133"/>
      <c r="O3" s="125" t="s">
        <v>15</v>
      </c>
    </row>
    <row r="4" spans="1:15" ht="21" customHeight="1" x14ac:dyDescent="0.2">
      <c r="A4" s="119"/>
      <c r="B4" s="120"/>
      <c r="C4" s="121"/>
      <c r="D4" s="115"/>
      <c r="E4" s="115"/>
      <c r="F4" s="115"/>
      <c r="G4" s="115"/>
      <c r="H4" s="115"/>
      <c r="I4" s="131"/>
      <c r="J4" s="115"/>
      <c r="K4" s="115"/>
      <c r="L4" s="131"/>
      <c r="M4" s="133"/>
      <c r="N4" s="133"/>
      <c r="O4" s="126"/>
    </row>
    <row r="5" spans="1:15" ht="27" customHeight="1" x14ac:dyDescent="0.2">
      <c r="A5" s="122"/>
      <c r="B5" s="123"/>
      <c r="C5" s="124"/>
      <c r="D5" s="115"/>
      <c r="E5" s="14" t="s">
        <v>0</v>
      </c>
      <c r="F5" s="14" t="s">
        <v>0</v>
      </c>
      <c r="G5" s="14" t="s">
        <v>0</v>
      </c>
      <c r="H5" s="14" t="s">
        <v>0</v>
      </c>
      <c r="I5" s="132"/>
      <c r="J5" s="115"/>
      <c r="K5" s="107" t="s">
        <v>0</v>
      </c>
      <c r="L5" s="132"/>
      <c r="M5" s="13" t="s">
        <v>12</v>
      </c>
      <c r="N5" s="19" t="s">
        <v>13</v>
      </c>
      <c r="O5" s="127"/>
    </row>
    <row r="6" spans="1:15" x14ac:dyDescent="0.2">
      <c r="A6" s="59" t="s">
        <v>83</v>
      </c>
      <c r="B6" s="60"/>
      <c r="C6" s="61"/>
      <c r="D6" s="62"/>
      <c r="E6" s="62"/>
      <c r="F6" s="62"/>
      <c r="G6" s="62"/>
      <c r="H6" s="62"/>
      <c r="I6" s="52"/>
      <c r="J6" s="62"/>
      <c r="K6" s="62"/>
      <c r="L6" s="63"/>
      <c r="M6" s="41"/>
      <c r="N6" s="64"/>
      <c r="O6" s="54"/>
    </row>
    <row r="7" spans="1:15" x14ac:dyDescent="0.2">
      <c r="A7" s="65"/>
      <c r="B7" s="66" t="s">
        <v>84</v>
      </c>
      <c r="C7" s="67"/>
      <c r="D7" s="68"/>
      <c r="E7" s="68"/>
      <c r="F7" s="68"/>
      <c r="G7" s="68"/>
      <c r="H7" s="68"/>
      <c r="I7" s="56"/>
      <c r="J7" s="68"/>
      <c r="K7" s="68"/>
      <c r="L7" s="69"/>
      <c r="M7" s="40"/>
      <c r="N7" s="70"/>
      <c r="O7" s="58"/>
    </row>
    <row r="8" spans="1:15" x14ac:dyDescent="0.2">
      <c r="A8" s="71" t="s">
        <v>85</v>
      </c>
      <c r="B8" s="72" t="s">
        <v>84</v>
      </c>
      <c r="C8" s="73" t="s">
        <v>26</v>
      </c>
      <c r="D8" s="74">
        <v>193000</v>
      </c>
      <c r="E8" s="74">
        <v>0</v>
      </c>
      <c r="F8" s="74">
        <v>0</v>
      </c>
      <c r="G8" s="74">
        <v>31141</v>
      </c>
      <c r="H8" s="74">
        <v>104917</v>
      </c>
      <c r="I8" s="7">
        <f t="shared" ref="I8:I13" si="0">IFERROR(H8/J8,)</f>
        <v>0.77111966955269073</v>
      </c>
      <c r="J8" s="74">
        <f>E8+F8+G8+H8</f>
        <v>136058</v>
      </c>
      <c r="K8" s="74">
        <v>149729</v>
      </c>
      <c r="L8" s="2">
        <f>VLOOKUP(K8,[1]復興特別会計!$H$6:$I$18,2,FALSE)</f>
        <v>1</v>
      </c>
      <c r="M8" s="75">
        <f>H8-K8</f>
        <v>-44812</v>
      </c>
      <c r="N8" s="76">
        <f>(I8-L8)*100</f>
        <v>-22.888033044730925</v>
      </c>
      <c r="O8" s="77"/>
    </row>
    <row r="9" spans="1:15" x14ac:dyDescent="0.2">
      <c r="A9" s="65"/>
      <c r="B9" s="66" t="s">
        <v>86</v>
      </c>
      <c r="C9" s="67"/>
      <c r="D9" s="68"/>
      <c r="E9" s="68"/>
      <c r="F9" s="68"/>
      <c r="G9" s="68"/>
      <c r="H9" s="68"/>
      <c r="I9" s="56"/>
      <c r="J9" s="68"/>
      <c r="K9" s="68"/>
      <c r="L9" s="78"/>
      <c r="M9" s="40"/>
      <c r="N9" s="70"/>
      <c r="O9" s="58"/>
    </row>
    <row r="10" spans="1:15" x14ac:dyDescent="0.2">
      <c r="A10" s="71" t="s">
        <v>85</v>
      </c>
      <c r="B10" s="72" t="s">
        <v>86</v>
      </c>
      <c r="C10" s="79" t="s">
        <v>87</v>
      </c>
      <c r="D10" s="74">
        <v>1875000</v>
      </c>
      <c r="E10" s="74">
        <v>0</v>
      </c>
      <c r="F10" s="74">
        <v>0</v>
      </c>
      <c r="G10" s="74">
        <v>50369</v>
      </c>
      <c r="H10" s="74">
        <v>159210</v>
      </c>
      <c r="I10" s="7">
        <f t="shared" si="0"/>
        <v>0.75966580621150015</v>
      </c>
      <c r="J10" s="74">
        <f t="shared" ref="J10:J13" si="1">E10+F10+G10+H10</f>
        <v>209579</v>
      </c>
      <c r="K10" s="74">
        <v>0</v>
      </c>
      <c r="L10" s="2">
        <f>VLOOKUP(K10,[1]復興特別会計!$H$6:$I$18,2,FALSE)</f>
        <v>0</v>
      </c>
      <c r="M10" s="75">
        <f t="shared" ref="M10:M13" si="2">H10-K10</f>
        <v>159210</v>
      </c>
      <c r="N10" s="76">
        <f t="shared" ref="N10:N13" si="3">(I10-L10)*100</f>
        <v>75.966580621150015</v>
      </c>
      <c r="O10" s="106" t="s">
        <v>109</v>
      </c>
    </row>
    <row r="11" spans="1:15" x14ac:dyDescent="0.2">
      <c r="A11" s="71" t="s">
        <v>85</v>
      </c>
      <c r="B11" s="72" t="s">
        <v>86</v>
      </c>
      <c r="C11" s="79" t="s">
        <v>88</v>
      </c>
      <c r="D11" s="74">
        <v>50614000</v>
      </c>
      <c r="E11" s="74">
        <v>0</v>
      </c>
      <c r="F11" s="74">
        <v>149072</v>
      </c>
      <c r="G11" s="74">
        <v>112552</v>
      </c>
      <c r="H11" s="74">
        <v>39778385</v>
      </c>
      <c r="I11" s="7">
        <f t="shared" si="0"/>
        <v>0.99346593553462992</v>
      </c>
      <c r="J11" s="74">
        <f t="shared" si="1"/>
        <v>40040009</v>
      </c>
      <c r="K11" s="74">
        <v>54466877</v>
      </c>
      <c r="L11" s="2">
        <f>VLOOKUP(K11,[1]復興特別会計!$H$6:$I$18,2,FALSE)</f>
        <v>0.99728600708280279</v>
      </c>
      <c r="M11" s="75">
        <f t="shared" si="2"/>
        <v>-14688492</v>
      </c>
      <c r="N11" s="76">
        <f t="shared" si="3"/>
        <v>-0.38200715481728764</v>
      </c>
      <c r="O11" s="77"/>
    </row>
    <row r="12" spans="1:15" x14ac:dyDescent="0.2">
      <c r="A12" s="71" t="s">
        <v>85</v>
      </c>
      <c r="B12" s="72" t="s">
        <v>86</v>
      </c>
      <c r="C12" s="79" t="s">
        <v>89</v>
      </c>
      <c r="D12" s="74">
        <v>747171000</v>
      </c>
      <c r="E12" s="74">
        <v>158143511</v>
      </c>
      <c r="F12" s="74">
        <v>127883965</v>
      </c>
      <c r="G12" s="74">
        <v>154638934</v>
      </c>
      <c r="H12" s="74">
        <v>150762993</v>
      </c>
      <c r="I12" s="7">
        <f t="shared" si="0"/>
        <v>0.25491291477099592</v>
      </c>
      <c r="J12" s="74">
        <f t="shared" si="1"/>
        <v>591429403</v>
      </c>
      <c r="K12" s="74">
        <v>157418546</v>
      </c>
      <c r="L12" s="2">
        <f>VLOOKUP(K12,[1]復興特別会計!$H$6:$I$18,2,FALSE)</f>
        <v>0.23904859372367609</v>
      </c>
      <c r="M12" s="75">
        <f t="shared" si="2"/>
        <v>-6655553</v>
      </c>
      <c r="N12" s="76">
        <f t="shared" si="3"/>
        <v>1.5864321047319829</v>
      </c>
      <c r="O12" s="77"/>
    </row>
    <row r="13" spans="1:15" x14ac:dyDescent="0.2">
      <c r="A13" s="71" t="s">
        <v>85</v>
      </c>
      <c r="B13" s="72" t="s">
        <v>86</v>
      </c>
      <c r="C13" s="79" t="s">
        <v>28</v>
      </c>
      <c r="D13" s="74">
        <v>80321000</v>
      </c>
      <c r="E13" s="74">
        <v>0</v>
      </c>
      <c r="F13" s="74">
        <v>0</v>
      </c>
      <c r="G13" s="74">
        <v>0</v>
      </c>
      <c r="H13" s="74">
        <v>26626043</v>
      </c>
      <c r="I13" s="7">
        <f t="shared" si="0"/>
        <v>1</v>
      </c>
      <c r="J13" s="74">
        <f t="shared" si="1"/>
        <v>26626043</v>
      </c>
      <c r="K13" s="74">
        <v>0</v>
      </c>
      <c r="L13" s="2">
        <f>VLOOKUP(K13,[1]復興特別会計!$H$6:$I$18,2,FALSE)</f>
        <v>0</v>
      </c>
      <c r="M13" s="75">
        <f t="shared" si="2"/>
        <v>26626043</v>
      </c>
      <c r="N13" s="76">
        <f t="shared" si="3"/>
        <v>100</v>
      </c>
      <c r="O13" s="77" t="s">
        <v>107</v>
      </c>
    </row>
    <row r="14" spans="1:15" x14ac:dyDescent="0.2">
      <c r="A14" s="80" t="s">
        <v>90</v>
      </c>
      <c r="B14" s="60"/>
      <c r="C14" s="81"/>
      <c r="D14" s="62"/>
      <c r="E14" s="62"/>
      <c r="F14" s="62"/>
      <c r="G14" s="62"/>
      <c r="H14" s="62"/>
      <c r="I14" s="52"/>
      <c r="J14" s="62"/>
      <c r="K14" s="62"/>
      <c r="L14" s="63"/>
      <c r="M14" s="41"/>
      <c r="N14" s="64"/>
      <c r="O14" s="55"/>
    </row>
    <row r="15" spans="1:15" x14ac:dyDescent="0.2">
      <c r="A15" s="65"/>
      <c r="B15" s="66" t="s">
        <v>86</v>
      </c>
      <c r="C15" s="82"/>
      <c r="D15" s="68"/>
      <c r="E15" s="68"/>
      <c r="F15" s="68"/>
      <c r="G15" s="68"/>
      <c r="H15" s="68"/>
      <c r="I15" s="56"/>
      <c r="J15" s="68"/>
      <c r="K15" s="68"/>
      <c r="L15" s="78"/>
      <c r="M15" s="40"/>
      <c r="N15" s="70"/>
      <c r="O15" s="58"/>
    </row>
    <row r="16" spans="1:15" ht="13.8" thickBot="1" x14ac:dyDescent="0.25">
      <c r="A16" s="175" t="s">
        <v>91</v>
      </c>
      <c r="B16" s="176" t="s">
        <v>86</v>
      </c>
      <c r="C16" s="177" t="s">
        <v>92</v>
      </c>
      <c r="D16" s="90">
        <v>383000</v>
      </c>
      <c r="E16" s="90">
        <v>0</v>
      </c>
      <c r="F16" s="90">
        <v>0</v>
      </c>
      <c r="G16" s="90">
        <v>0</v>
      </c>
      <c r="H16" s="90">
        <v>0</v>
      </c>
      <c r="I16" s="171">
        <f t="shared" ref="I16" si="4">IFERROR(H16/J16,)</f>
        <v>0</v>
      </c>
      <c r="J16" s="26">
        <f t="shared" ref="J16" si="5">E16+F16+G16+H16</f>
        <v>0</v>
      </c>
      <c r="K16" s="26"/>
      <c r="L16" s="3">
        <f>VLOOKUP(K16,[1]復興特別会計!$H$6:$I$18,2,FALSE)</f>
        <v>0</v>
      </c>
      <c r="M16" s="178">
        <f t="shared" ref="M16" si="6">H16-K16</f>
        <v>0</v>
      </c>
      <c r="N16" s="179">
        <f t="shared" ref="N16" si="7">(I16-L16)*100</f>
        <v>0</v>
      </c>
      <c r="O16" s="28"/>
    </row>
  </sheetData>
  <autoFilter ref="A5:O16" xr:uid="{00000000-0009-0000-0000-000001000000}"/>
  <mergeCells count="14">
    <mergeCell ref="M3:N4"/>
    <mergeCell ref="A2:C5"/>
    <mergeCell ref="O3:O5"/>
    <mergeCell ref="J3:J5"/>
    <mergeCell ref="K3:K4"/>
    <mergeCell ref="L3:L5"/>
    <mergeCell ref="D2:D5"/>
    <mergeCell ref="E2:J2"/>
    <mergeCell ref="E3:E4"/>
    <mergeCell ref="F3:F4"/>
    <mergeCell ref="G3:G4"/>
    <mergeCell ref="K2:L2"/>
    <mergeCell ref="H3:H4"/>
    <mergeCell ref="I3:I5"/>
  </mergeCells>
  <phoneticPr fontId="8"/>
  <printOptions horizontalCentered="1"/>
  <pageMargins left="0.39370078740157483" right="0.39370078740157483" top="0.59055118110236227" bottom="0.39370078740157483" header="0" footer="0"/>
  <pageSetup paperSize="9" scale="59" pageOrder="overThenDown"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67A5-C345-486B-85D3-D618FD46D8CF}">
  <sheetPr>
    <pageSetUpPr fitToPage="1"/>
  </sheetPr>
  <dimension ref="A1:O10"/>
  <sheetViews>
    <sheetView view="pageBreakPreview" zoomScale="90" zoomScaleNormal="70" zoomScaleSheetLayoutView="90" workbookViewId="0">
      <pane ySplit="5" topLeftCell="A6" activePane="bottomLeft" state="frozen"/>
      <selection activeCell="J22" sqref="J22"/>
      <selection pane="bottomLeft" activeCell="J14" sqref="J14"/>
    </sheetView>
  </sheetViews>
  <sheetFormatPr defaultColWidth="9" defaultRowHeight="13.2" x14ac:dyDescent="0.2"/>
  <cols>
    <col min="1" max="1" width="3" style="83" customWidth="1"/>
    <col min="2" max="2" width="3.6640625" style="83" customWidth="1"/>
    <col min="3" max="3" width="37.88671875" style="87" customWidth="1"/>
    <col min="4" max="8" width="15" style="86" customWidth="1"/>
    <col min="9" max="9" width="6.6640625" style="83" customWidth="1"/>
    <col min="10" max="11" width="15" style="86" customWidth="1"/>
    <col min="12" max="12" width="6.6640625" style="83" customWidth="1"/>
    <col min="13" max="13" width="15" style="86" customWidth="1"/>
    <col min="14" max="14" width="12" style="85" customWidth="1"/>
    <col min="15" max="15" width="50.77734375" style="84" customWidth="1"/>
    <col min="16" max="16384" width="9" style="83"/>
  </cols>
  <sheetData>
    <row r="1" spans="1:15" ht="13.8" thickBot="1" x14ac:dyDescent="0.25">
      <c r="A1" s="104" t="s">
        <v>5</v>
      </c>
      <c r="O1" s="103" t="s">
        <v>16</v>
      </c>
    </row>
    <row r="2" spans="1:15" x14ac:dyDescent="0.2">
      <c r="A2" s="138" t="s">
        <v>6</v>
      </c>
      <c r="B2" s="139"/>
      <c r="C2" s="140"/>
      <c r="D2" s="156" t="s">
        <v>1</v>
      </c>
      <c r="E2" s="158" t="s">
        <v>18</v>
      </c>
      <c r="F2" s="159"/>
      <c r="G2" s="159"/>
      <c r="H2" s="159"/>
      <c r="I2" s="159"/>
      <c r="J2" s="159"/>
      <c r="K2" s="157" t="s">
        <v>21</v>
      </c>
      <c r="L2" s="157"/>
      <c r="M2" s="102"/>
      <c r="N2" s="101"/>
      <c r="O2" s="100"/>
    </row>
    <row r="3" spans="1:15" ht="21" customHeight="1" x14ac:dyDescent="0.2">
      <c r="A3" s="141"/>
      <c r="B3" s="142"/>
      <c r="C3" s="143"/>
      <c r="D3" s="151"/>
      <c r="E3" s="150" t="s">
        <v>2</v>
      </c>
      <c r="F3" s="150" t="s">
        <v>7</v>
      </c>
      <c r="G3" s="150" t="s">
        <v>8</v>
      </c>
      <c r="H3" s="150" t="s">
        <v>17</v>
      </c>
      <c r="I3" s="152" t="s">
        <v>14</v>
      </c>
      <c r="J3" s="150" t="s">
        <v>9</v>
      </c>
      <c r="K3" s="150" t="s">
        <v>10</v>
      </c>
      <c r="L3" s="130" t="s">
        <v>11</v>
      </c>
      <c r="M3" s="155" t="s">
        <v>22</v>
      </c>
      <c r="N3" s="155"/>
      <c r="O3" s="147" t="s">
        <v>15</v>
      </c>
    </row>
    <row r="4" spans="1:15" ht="21" customHeight="1" x14ac:dyDescent="0.2">
      <c r="A4" s="141"/>
      <c r="B4" s="142"/>
      <c r="C4" s="143"/>
      <c r="D4" s="151"/>
      <c r="E4" s="151"/>
      <c r="F4" s="151"/>
      <c r="G4" s="151"/>
      <c r="H4" s="151"/>
      <c r="I4" s="153"/>
      <c r="J4" s="151"/>
      <c r="K4" s="151"/>
      <c r="L4" s="131"/>
      <c r="M4" s="155"/>
      <c r="N4" s="155"/>
      <c r="O4" s="148"/>
    </row>
    <row r="5" spans="1:15" ht="27" customHeight="1" x14ac:dyDescent="0.2">
      <c r="A5" s="144"/>
      <c r="B5" s="145"/>
      <c r="C5" s="146"/>
      <c r="D5" s="151"/>
      <c r="E5" s="99" t="s">
        <v>0</v>
      </c>
      <c r="F5" s="99" t="s">
        <v>0</v>
      </c>
      <c r="G5" s="99" t="s">
        <v>0</v>
      </c>
      <c r="H5" s="99" t="s">
        <v>0</v>
      </c>
      <c r="I5" s="154"/>
      <c r="J5" s="151"/>
      <c r="K5" s="99" t="s">
        <v>0</v>
      </c>
      <c r="L5" s="132"/>
      <c r="M5" s="98" t="s">
        <v>12</v>
      </c>
      <c r="N5" s="97" t="s">
        <v>13</v>
      </c>
      <c r="O5" s="149"/>
    </row>
    <row r="6" spans="1:15" x14ac:dyDescent="0.2">
      <c r="A6" s="160" t="s">
        <v>97</v>
      </c>
      <c r="B6" s="60"/>
      <c r="C6" s="61"/>
      <c r="D6" s="62"/>
      <c r="E6" s="62"/>
      <c r="F6" s="62"/>
      <c r="G6" s="62"/>
      <c r="H6" s="62"/>
      <c r="I6" s="52"/>
      <c r="J6" s="161"/>
      <c r="K6" s="161"/>
      <c r="L6" s="63"/>
      <c r="M6" s="162"/>
      <c r="N6" s="163"/>
      <c r="O6" s="164"/>
    </row>
    <row r="7" spans="1:15" x14ac:dyDescent="0.2">
      <c r="A7" s="65"/>
      <c r="B7" s="165" t="s">
        <v>96</v>
      </c>
      <c r="C7" s="67"/>
      <c r="D7" s="68"/>
      <c r="E7" s="68"/>
      <c r="F7" s="68"/>
      <c r="G7" s="68"/>
      <c r="H7" s="68"/>
      <c r="I7" s="56"/>
      <c r="J7" s="166"/>
      <c r="K7" s="166"/>
      <c r="L7" s="69"/>
      <c r="M7" s="167"/>
      <c r="N7" s="168"/>
      <c r="O7" s="169"/>
    </row>
    <row r="8" spans="1:15" x14ac:dyDescent="0.2">
      <c r="A8" s="96"/>
      <c r="B8" s="95"/>
      <c r="C8" s="94" t="s">
        <v>95</v>
      </c>
      <c r="D8" s="74">
        <v>18209000</v>
      </c>
      <c r="E8" s="74">
        <v>58480</v>
      </c>
      <c r="F8" s="74">
        <v>405480</v>
      </c>
      <c r="G8" s="74">
        <v>1623000</v>
      </c>
      <c r="H8" s="74">
        <v>652572</v>
      </c>
      <c r="I8" s="7">
        <f t="shared" ref="I6:I10" si="0">IFERROR(H8/J8,)</f>
        <v>0.23820564972411346</v>
      </c>
      <c r="J8" s="89">
        <f t="shared" ref="J6:J10" si="1">E8+F8+G8+H8</f>
        <v>2739532</v>
      </c>
      <c r="K8" s="89">
        <v>738680</v>
      </c>
      <c r="L8" s="2">
        <v>0.20899550988419632</v>
      </c>
      <c r="M8" s="75">
        <f t="shared" ref="M8:M10" si="2">H8-K8</f>
        <v>-86108</v>
      </c>
      <c r="N8" s="76">
        <f t="shared" ref="N8:N10" si="3">(I8-L8)*100</f>
        <v>2.9210139839917133</v>
      </c>
      <c r="O8" s="77"/>
    </row>
    <row r="9" spans="1:15" x14ac:dyDescent="0.2">
      <c r="A9" s="96"/>
      <c r="B9" s="95"/>
      <c r="C9" s="94" t="s">
        <v>94</v>
      </c>
      <c r="D9" s="74">
        <v>7850000</v>
      </c>
      <c r="E9" s="74">
        <v>196620</v>
      </c>
      <c r="F9" s="74">
        <v>119981</v>
      </c>
      <c r="G9" s="74">
        <v>91980</v>
      </c>
      <c r="H9" s="74">
        <v>2208047</v>
      </c>
      <c r="I9" s="7">
        <f t="shared" si="0"/>
        <v>0.8438520874958152</v>
      </c>
      <c r="J9" s="89">
        <f t="shared" si="1"/>
        <v>2616628</v>
      </c>
      <c r="K9" s="89">
        <v>2014471</v>
      </c>
      <c r="L9" s="2">
        <v>0.8597075373260129</v>
      </c>
      <c r="M9" s="75">
        <f t="shared" si="2"/>
        <v>193576</v>
      </c>
      <c r="N9" s="76">
        <f t="shared" si="3"/>
        <v>-1.585544983019771</v>
      </c>
      <c r="O9" s="93"/>
    </row>
    <row r="10" spans="1:15" ht="13.8" thickBot="1" x14ac:dyDescent="0.25">
      <c r="A10" s="92"/>
      <c r="B10" s="170"/>
      <c r="C10" s="91" t="s">
        <v>93</v>
      </c>
      <c r="D10" s="90">
        <v>182000</v>
      </c>
      <c r="E10" s="90">
        <v>0</v>
      </c>
      <c r="F10" s="90">
        <v>0</v>
      </c>
      <c r="G10" s="90">
        <v>0</v>
      </c>
      <c r="H10" s="90">
        <v>182000</v>
      </c>
      <c r="I10" s="171">
        <f t="shared" si="0"/>
        <v>1</v>
      </c>
      <c r="J10" s="88">
        <f t="shared" si="1"/>
        <v>182000</v>
      </c>
      <c r="K10" s="88">
        <v>154000</v>
      </c>
      <c r="L10" s="3">
        <v>1</v>
      </c>
      <c r="M10" s="172">
        <f t="shared" si="2"/>
        <v>28000</v>
      </c>
      <c r="N10" s="173">
        <f t="shared" si="3"/>
        <v>0</v>
      </c>
      <c r="O10" s="174"/>
    </row>
  </sheetData>
  <autoFilter ref="A5:O10" xr:uid="{00000000-0009-0000-0000-000002000000}">
    <filterColumn colId="0" showButton="0"/>
    <filterColumn colId="1" showButton="0"/>
  </autoFilter>
  <mergeCells count="14">
    <mergeCell ref="A2:C5"/>
    <mergeCell ref="O3:O5"/>
    <mergeCell ref="H3:H4"/>
    <mergeCell ref="I3:I5"/>
    <mergeCell ref="M3:N4"/>
    <mergeCell ref="D2:D5"/>
    <mergeCell ref="K2:L2"/>
    <mergeCell ref="J3:J5"/>
    <mergeCell ref="K3:K4"/>
    <mergeCell ref="L3:L5"/>
    <mergeCell ref="E2:J2"/>
    <mergeCell ref="E3:E4"/>
    <mergeCell ref="F3:F4"/>
    <mergeCell ref="G3:G4"/>
  </mergeCells>
  <phoneticPr fontId="8"/>
  <printOptions horizontalCentered="1"/>
  <pageMargins left="0.39370078740157483" right="0.39370078740157483" top="0.59055118110236227" bottom="0.39370078740157483" header="0" footer="0"/>
  <pageSetup paperSize="9" scale="59" pageOrder="overThenDown"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一般会計</vt:lpstr>
      <vt:lpstr>復興特別会計</vt:lpstr>
      <vt:lpstr>エネルギー対策特別会計</vt:lpstr>
      <vt:lpstr>エネルギー対策特別会計!Print_Area</vt:lpstr>
      <vt:lpstr>一般会計!Print_Area</vt:lpstr>
      <vt:lpstr>復興特別会計!Print_Area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予算の支出状況の公表(庁費・旅費)</dc:title>
  <dc:creator>文部科学省</dc:creator>
  <cp:lastPrinted>2022-06-13T08:27:49Z</cp:lastPrinted>
  <dcterms:created xsi:type="dcterms:W3CDTF">2014-07-07T08:28:01Z</dcterms:created>
  <dcterms:modified xsi:type="dcterms:W3CDTF">2022-06-27T06:49:53Z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2022-06-03T04:01:05Z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438e93cf-598f-4c60-824c-7e4dc32ec561</vt:lpwstr>
  </property>
  <property fmtid="{D5CDD505-2E9C-101B-9397-08002B2CF9AE}" pid="8" name="MSIP_Label_d899a617-f30e-4fb8-b81c-fb6d0b94ac5b_ContentBits">
    <vt:lpwstr>0</vt:lpwstr>
  </property>
</Properties>
</file>