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1_最終公表作業（基金シート・地公体・出資状況表）\03_起案用\修正後\02_地公体執行状況最終公表用ファイル\"/>
    </mc:Choice>
  </mc:AlternateContent>
  <bookViews>
    <workbookView xWindow="480" yWindow="120" windowWidth="18315" windowHeight="11655" tabRatio="774"/>
  </bookViews>
  <sheets>
    <sheet name="総括表B-1" sheetId="5" r:id="rId1"/>
  </sheets>
  <definedNames>
    <definedName name="_xlnm._FilterDatabase" localSheetId="0" hidden="1">'総括表B-1'!$A$1:$Y$27</definedName>
    <definedName name="_xlnm.Print_Area" localSheetId="0">'総括表B-1'!$A$1:$X$38</definedName>
  </definedNames>
  <calcPr calcId="162913"/>
</workbook>
</file>

<file path=xl/calcChain.xml><?xml version="1.0" encoding="utf-8"?>
<calcChain xmlns="http://schemas.openxmlformats.org/spreadsheetml/2006/main">
  <c r="W27" i="5" l="1"/>
  <c r="W26" i="5"/>
  <c r="V27" i="5"/>
  <c r="V26" i="5"/>
  <c r="U27" i="5"/>
  <c r="U26" i="5"/>
  <c r="T27" i="5"/>
  <c r="T26" i="5"/>
  <c r="S27" i="5"/>
  <c r="R27" i="5"/>
  <c r="Q27" i="5"/>
  <c r="S26" i="5"/>
  <c r="R26" i="5"/>
  <c r="Q26" i="5"/>
  <c r="P27" i="5"/>
  <c r="P26" i="5"/>
  <c r="O26" i="5" l="1"/>
  <c r="N26" i="5"/>
  <c r="M26" i="5"/>
  <c r="L26" i="5"/>
  <c r="K26" i="5"/>
  <c r="I26" i="5"/>
  <c r="H26" i="5"/>
  <c r="G26" i="5"/>
  <c r="F26" i="5"/>
  <c r="E26" i="5"/>
  <c r="D26" i="5"/>
  <c r="C26" i="5"/>
  <c r="F24" i="5" l="1"/>
  <c r="E24" i="5"/>
  <c r="N24" i="5" s="1"/>
  <c r="O24" i="5" s="1"/>
  <c r="F22" i="5"/>
  <c r="E22" i="5"/>
  <c r="N22" i="5" s="1"/>
  <c r="O22" i="5" s="1"/>
  <c r="K20" i="5"/>
  <c r="F20" i="5"/>
  <c r="E20" i="5" s="1"/>
  <c r="N20" i="5" s="1"/>
  <c r="O20" i="5" s="1"/>
  <c r="D20" i="5"/>
  <c r="F18" i="5"/>
  <c r="E18" i="5"/>
  <c r="N18" i="5" s="1"/>
  <c r="O18" i="5" s="1"/>
  <c r="N16" i="5"/>
  <c r="O16" i="5" s="1"/>
  <c r="F16" i="5"/>
  <c r="E16" i="5"/>
  <c r="N14" i="5"/>
  <c r="O14" i="5" s="1"/>
  <c r="F14" i="5"/>
  <c r="E14" i="5"/>
  <c r="N12" i="5" l="1"/>
  <c r="N39" i="5" l="1"/>
</calcChain>
</file>

<file path=xl/comments1.xml><?xml version="1.0" encoding="utf-8"?>
<comments xmlns="http://schemas.openxmlformats.org/spreadsheetml/2006/main">
  <authors>
    <author xml:space="preserve"> </author>
  </authors>
  <commentList>
    <comment ref="K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<sst xmlns="http://schemas.openxmlformats.org/spreadsheetml/2006/main" count="110" uniqueCount="68">
  <si>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</si>
  <si>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</si>
  <si>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</si>
  <si>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</si>
  <si>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</si>
  <si>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</si>
  <si>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</si>
  <si>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</si>
  <si>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</si>
  <si>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</si>
  <si>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</si>
  <si>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</si>
  <si>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</si>
  <si>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</si>
  <si>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合　　　計</t>
    <rPh sb="0" eb="1">
      <t>ア</t>
    </rPh>
    <rPh sb="4" eb="5">
      <t>ケイ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</si>
  <si>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</si>
  <si>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</si>
  <si>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</si>
  <si>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</si>
  <si>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</si>
  <si>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</si>
  <si>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</si>
  <si>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</si>
  <si>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</si>
  <si>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</si>
  <si>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</si>
  <si>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</si>
  <si>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</si>
  <si>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</si>
  <si>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</si>
  <si>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</si>
  <si>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</si>
  <si>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</si>
  <si>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</si>
  <si>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</si>
  <si>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</si>
  <si>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</si>
  <si>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</si>
  <si>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</si>
  <si>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</si>
  <si>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令和元年度末
基金残高（ａ）</t>
    <rPh sb="0" eb="2">
      <t>レイワ</t>
    </rPh>
    <rPh sb="2" eb="4">
      <t>ガンネン</t>
    </rPh>
    <rPh sb="4" eb="5">
      <t>ド</t>
    </rPh>
    <rPh sb="5" eb="6">
      <t>マツ</t>
    </rPh>
    <rPh sb="7" eb="9">
      <t>キキン</t>
    </rPh>
    <rPh sb="9" eb="11">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</si>
  <si>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</si>
  <si>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</si>
  <si>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</si>
  <si>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</si>
  <si>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</si>
  <si>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高校生修学支援基金
（被災私立高等学校等教育環境整備支援臨時特例交付金）</t>
  </si>
  <si>
    <t>-</t>
    <phoneticPr fontId="1"/>
  </si>
  <si>
    <t>⑤その他
　被災３県に所在する私立学校等が、東日本大震災後の厳しい経営環境にあっても、安定的・継続的な教育環境の保障等が図られるよう、中長期的に支援する必要があるため。</t>
  </si>
  <si>
    <t>【総括表】令和３年度地方公共団体等保有基金執行状況表（文部科学省）----- Ｂ‐１表</t>
    <rPh sb="5" eb="7">
      <t>レイワ</t>
    </rPh>
    <rPh sb="8" eb="10">
      <t>ネンド</t>
    </rPh>
    <rPh sb="9" eb="10">
      <t>ド</t>
    </rPh>
    <rPh sb="10" eb="12">
      <t>ヘイネンド</t>
    </rPh>
    <rPh sb="27" eb="29">
      <t>モンブ</t>
    </rPh>
    <rPh sb="29" eb="31">
      <t>カガク</t>
    </rPh>
    <rPh sb="31" eb="32">
      <t>ショウ</t>
    </rPh>
    <phoneticPr fontId="1"/>
  </si>
  <si>
    <t>福島県原子力災害等復興基金
（放射線医学研究開発拠点整備費等補助金）</t>
    <phoneticPr fontId="1"/>
  </si>
  <si>
    <t>⑤その他
　東日本大震災による原子力災害からの復旧・復興を図るため、福島県が主体となって中長期的に放射線医学・最先端診断に係る研究開発拠点の整備事業等を行う必要があるため</t>
    <phoneticPr fontId="1"/>
  </si>
  <si>
    <t>電源立地地域対策交付金基金
（電源立地地域対策交付金）</t>
  </si>
  <si>
    <t>⑦</t>
    <phoneticPr fontId="1"/>
  </si>
  <si>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地方公共団体において、施設整備事業や維持運営事業、企業の立地促進のための補助事業など複数年度にわたる事業を実施するため</t>
    <rPh sb="32" eb="34">
      <t>キギョウ</t>
    </rPh>
    <rPh sb="35" eb="37">
      <t>リッチ</t>
    </rPh>
    <rPh sb="37" eb="39">
      <t>ソクシン</t>
    </rPh>
    <rPh sb="42" eb="44">
      <t>チイキ</t>
    </rPh>
    <rPh sb="45" eb="48">
      <t>カッセイカ</t>
    </rPh>
    <rPh sb="49" eb="50">
      <t>ハカ</t>
    </rPh>
    <rPh sb="70" eb="72">
      <t>ヒツヨウ</t>
    </rPh>
    <rPh sb="81" eb="82">
      <t>タ</t>
    </rPh>
    <rPh sb="84" eb="86">
      <t>チホウ</t>
    </rPh>
    <rPh sb="86" eb="88">
      <t>コウキョウ</t>
    </rPh>
    <rPh sb="88" eb="90">
      <t>ダンタイ</t>
    </rPh>
    <rPh sb="95" eb="97">
      <t>シセツ</t>
    </rPh>
    <rPh sb="97" eb="99">
      <t>セイビ</t>
    </rPh>
    <rPh sb="99" eb="101">
      <t>ジギョウ</t>
    </rPh>
    <rPh sb="102" eb="104">
      <t>イジ</t>
    </rPh>
    <rPh sb="104" eb="106">
      <t>ウンエイ</t>
    </rPh>
    <rPh sb="106" eb="108">
      <t>ジギョウ</t>
    </rPh>
    <rPh sb="109" eb="111">
      <t>キギョウ</t>
    </rPh>
    <rPh sb="112" eb="114">
      <t>リッチ</t>
    </rPh>
    <rPh sb="114" eb="116">
      <t>ソクシン</t>
    </rPh>
    <rPh sb="120" eb="122">
      <t>ホジョ</t>
    </rPh>
    <rPh sb="122" eb="124">
      <t>ジギョウ</t>
    </rPh>
    <rPh sb="126" eb="128">
      <t>フクスウ</t>
    </rPh>
    <rPh sb="128" eb="130">
      <t>ネンド</t>
    </rPh>
    <rPh sb="134" eb="136">
      <t>ジギョウ</t>
    </rPh>
    <rPh sb="137" eb="139">
      <t>ジッシ</t>
    </rPh>
    <phoneticPr fontId="1"/>
  </si>
  <si>
    <t>高速増殖炉サイクル技術研究開発推進交付金基金
（高速増殖炉サイクル技術研究開発推進交付金）</t>
  </si>
  <si>
    <t>⑤その他
　地方公共団体において、施設整備事業や維持運営事業などの複数年度にわたる事業を実施するため</t>
  </si>
  <si>
    <t>リサイクル研究開発促進交付金基金
（リサイクル研究開発促進交付金）</t>
  </si>
  <si>
    <t>⑤その他
　地方公共団体において、維持運営事業などの複数年度にわたる事業を実施するため</t>
  </si>
  <si>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</si>
  <si>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r>
      <t xml:space="preserve">⑤その他
</t>
    </r>
    <r>
      <rPr>
        <sz val="8"/>
        <rFont val="ＭＳ ゴシック"/>
        <family val="3"/>
        <charset val="128"/>
      </rPr>
      <t>複数年にわたり実施する大会準備について、その執行状況に応じた機動的・弾力的な支出を行うことで、大会の円滑な準備に万全を期すため。</t>
    </r>
    <rPh sb="3" eb="4">
      <t>ホカ</t>
    </rPh>
    <rPh sb="5" eb="7">
      <t>フクスウ</t>
    </rPh>
    <rPh sb="7" eb="8">
      <t>ネン</t>
    </rPh>
    <rPh sb="12" eb="14">
      <t>ジッシ</t>
    </rPh>
    <rPh sb="16" eb="18">
      <t>タイカイ</t>
    </rPh>
    <rPh sb="18" eb="20">
      <t>ジュンビ</t>
    </rPh>
    <rPh sb="27" eb="29">
      <t>シッコウ</t>
    </rPh>
    <rPh sb="29" eb="31">
      <t>ジョウキョウ</t>
    </rPh>
    <rPh sb="32" eb="33">
      <t>オウ</t>
    </rPh>
    <rPh sb="35" eb="38">
      <t>キドウテキ</t>
    </rPh>
    <rPh sb="39" eb="42">
      <t>ダンリョクテキ</t>
    </rPh>
    <rPh sb="43" eb="45">
      <t>シシュツ</t>
    </rPh>
    <rPh sb="46" eb="47">
      <t>オコナ</t>
    </rPh>
    <rPh sb="52" eb="54">
      <t>タイカイ</t>
    </rPh>
    <rPh sb="55" eb="57">
      <t>エンカツ</t>
    </rPh>
    <rPh sb="58" eb="60">
      <t>ジュンビ</t>
    </rPh>
    <rPh sb="61" eb="63">
      <t>バンゼン</t>
    </rPh>
    <rPh sb="64" eb="65">
      <t>キ</t>
    </rPh>
    <phoneticPr fontId="1"/>
  </si>
  <si>
    <t>新型コロナウイルス感染症対策基金
（東京オリンピック・パラリンピック競技大会新型コロナウイルス感染症対策交付金）</t>
    <phoneticPr fontId="1"/>
  </si>
  <si>
    <r>
      <t xml:space="preserve">⑤その他
</t>
    </r>
    <r>
      <rPr>
        <sz val="8"/>
        <rFont val="ＭＳ ゴシック"/>
        <family val="3"/>
        <charset val="128"/>
      </rPr>
      <t>複数年にわたり実施する大会の感染症対策について、その執行状況に応じた機動的・弾力的な支出を行うことで、大会を安全・安心に開催するため。</t>
    </r>
    <rPh sb="3" eb="4">
      <t>ホカ</t>
    </rPh>
    <rPh sb="5" eb="7">
      <t>フクスウ</t>
    </rPh>
    <rPh sb="7" eb="8">
      <t>ネン</t>
    </rPh>
    <rPh sb="12" eb="14">
      <t>ジッシ</t>
    </rPh>
    <rPh sb="16" eb="18">
      <t>タイカイ</t>
    </rPh>
    <rPh sb="19" eb="22">
      <t>カンセンショウ</t>
    </rPh>
    <rPh sb="22" eb="24">
      <t>タイサク</t>
    </rPh>
    <rPh sb="31" eb="33">
      <t>シッコウ</t>
    </rPh>
    <rPh sb="33" eb="35">
      <t>ジョウキョウ</t>
    </rPh>
    <rPh sb="36" eb="37">
      <t>オウ</t>
    </rPh>
    <rPh sb="39" eb="42">
      <t>キドウテキ</t>
    </rPh>
    <rPh sb="43" eb="46">
      <t>ダンリョクテキ</t>
    </rPh>
    <rPh sb="47" eb="49">
      <t>シシュツ</t>
    </rPh>
    <rPh sb="50" eb="51">
      <t>オコナ</t>
    </rPh>
    <rPh sb="56" eb="58">
      <t>タイカイ</t>
    </rPh>
    <rPh sb="59" eb="61">
      <t>アンゼン</t>
    </rPh>
    <rPh sb="62" eb="64">
      <t>アンシン</t>
    </rPh>
    <rPh sb="65" eb="67">
      <t>カイサイ</t>
    </rPh>
    <phoneticPr fontId="1"/>
  </si>
  <si>
    <t>ホストタウン等新型コロナウイルス感染症対策基金
（ホストタウン等新型コロナウイルス感染症対策交付金）</t>
    <phoneticPr fontId="1"/>
  </si>
  <si>
    <r>
      <t xml:space="preserve">⑤その他
</t>
    </r>
    <r>
      <rPr>
        <sz val="8"/>
        <rFont val="ＭＳ ゴシック"/>
        <family val="3"/>
        <charset val="128"/>
      </rPr>
      <t>複数年にわたり実施するホストタウン等の感染症対策について、その執行状況に応じた機動的・弾力的な支出を行うことで、大会の安全・安心な運営を確保するため。</t>
    </r>
    <rPh sb="3" eb="4">
      <t>ホカ</t>
    </rPh>
    <rPh sb="5" eb="7">
      <t>フクスウ</t>
    </rPh>
    <rPh sb="7" eb="8">
      <t>ネン</t>
    </rPh>
    <rPh sb="12" eb="14">
      <t>ジッシ</t>
    </rPh>
    <rPh sb="22" eb="23">
      <t>トウ</t>
    </rPh>
    <rPh sb="24" eb="27">
      <t>カンセンショウ</t>
    </rPh>
    <rPh sb="27" eb="29">
      <t>タイサク</t>
    </rPh>
    <rPh sb="36" eb="38">
      <t>シッコウ</t>
    </rPh>
    <rPh sb="38" eb="40">
      <t>ジョウキョウ</t>
    </rPh>
    <rPh sb="41" eb="42">
      <t>オウ</t>
    </rPh>
    <rPh sb="44" eb="47">
      <t>キドウテキ</t>
    </rPh>
    <rPh sb="48" eb="51">
      <t>ダンリョクテキ</t>
    </rPh>
    <rPh sb="52" eb="54">
      <t>シシュツ</t>
    </rPh>
    <rPh sb="55" eb="56">
      <t>オコナ</t>
    </rPh>
    <rPh sb="61" eb="63">
      <t>タイカイ</t>
    </rPh>
    <rPh sb="64" eb="66">
      <t>アンゼン</t>
    </rPh>
    <rPh sb="67" eb="69">
      <t>アンシン</t>
    </rPh>
    <rPh sb="70" eb="72">
      <t>ウンエイ</t>
    </rPh>
    <rPh sb="73" eb="75">
      <t>カクホ</t>
    </rPh>
    <phoneticPr fontId="1"/>
  </si>
  <si>
    <t>安心こども基金
（子育て支援対策臨時特例交付金）</t>
    <phoneticPr fontId="1"/>
  </si>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</sst>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0"/>
      <name val="ＭＳ ゴシック"/>
      <family val="3"/>
      <charset val="128"/>
    </font>
    <font>
      <sz val="9"/>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pplyAlignment="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47" xfId="0" applyFont="1" applyFill="1" applyBorder="1" applyAlignment="1">
      <alignment horizontal="center" vertical="center" wrapText="1"/>
    </xf>
    <xf numFmtId="0" fontId="19" fillId="5" borderId="47"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6"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178" fontId="20" fillId="0" borderId="1"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78" fontId="20" fillId="0" borderId="29"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41" fontId="20" fillId="0" borderId="26"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3" fillId="0" borderId="26"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178" fontId="20" fillId="0" borderId="1" xfId="0" applyNumberFormat="1" applyFont="1" applyBorder="1" applyAlignment="1">
      <alignment horizontal="right" vertical="center"/>
    </xf>
    <xf numFmtId="178" fontId="20" fillId="0" borderId="27" xfId="0" applyNumberFormat="1" applyFont="1" applyBorder="1" applyAlignment="1">
      <alignment horizontal="right" vertical="center"/>
    </xf>
    <xf numFmtId="178" fontId="20" fillId="0" borderId="29" xfId="0" applyNumberFormat="1" applyFont="1" applyBorder="1" applyAlignment="1">
      <alignment horizontal="right" vertical="center"/>
    </xf>
    <xf numFmtId="41" fontId="20" fillId="0" borderId="6" xfId="0" applyNumberFormat="1" applyFont="1" applyBorder="1" applyAlignment="1">
      <alignment horizontal="right" vertical="center"/>
    </xf>
    <xf numFmtId="41" fontId="20" fillId="0" borderId="26" xfId="0" applyNumberFormat="1" applyFont="1" applyBorder="1" applyAlignment="1">
      <alignment horizontal="right" vertical="center"/>
    </xf>
    <xf numFmtId="41" fontId="20" fillId="0" borderId="14"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1" fontId="3" fillId="3" borderId="42"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2"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3" fillId="0" borderId="9" xfId="0" applyFont="1" applyBorder="1" applyAlignment="1">
      <alignment vertical="center" wrapText="1"/>
    </xf>
    <xf numFmtId="41" fontId="3" fillId="0" borderId="19" xfId="0" applyNumberFormat="1" applyFont="1" applyBorder="1" applyAlignment="1">
      <alignment horizontal="right" vertical="center"/>
    </xf>
    <xf numFmtId="41" fontId="3" fillId="0" borderId="17" xfId="0" applyNumberFormat="1" applyFont="1" applyBorder="1" applyAlignment="1">
      <alignment horizontal="right"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48" xfId="0" applyNumberFormat="1" applyFont="1" applyFill="1" applyBorder="1" applyAlignment="1">
      <alignment horizontal="center" vertical="center"/>
    </xf>
    <xf numFmtId="41" fontId="3" fillId="3" borderId="49" xfId="0" applyNumberFormat="1" applyFont="1" applyFill="1" applyBorder="1" applyAlignment="1">
      <alignment horizontal="center" vertical="center"/>
    </xf>
    <xf numFmtId="41" fontId="3" fillId="0" borderId="29"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3" fillId="0" borderId="42" xfId="0" applyNumberFormat="1" applyFont="1" applyBorder="1" applyAlignment="1">
      <alignment vertical="center"/>
    </xf>
    <xf numFmtId="41" fontId="0" fillId="0" borderId="19" xfId="0" applyNumberFormat="1" applyFont="1" applyBorder="1" applyAlignment="1">
      <alignment vertical="center"/>
    </xf>
    <xf numFmtId="41" fontId="3" fillId="3" borderId="1" xfId="0" applyNumberFormat="1" applyFont="1" applyFill="1" applyBorder="1" applyAlignment="1">
      <alignment horizontal="right" vertical="center"/>
    </xf>
    <xf numFmtId="41" fontId="0" fillId="3" borderId="43"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4" borderId="29"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0" fontId="12" fillId="2" borderId="4" xfId="0" applyFont="1" applyFill="1" applyBorder="1" applyAlignment="1">
      <alignment horizontal="center" vertical="center" wrapText="1"/>
    </xf>
    <xf numFmtId="0" fontId="13" fillId="2" borderId="36" xfId="0" applyFont="1" applyFill="1" applyBorder="1" applyAlignment="1">
      <alignment horizontal="center" vertical="center"/>
    </xf>
    <xf numFmtId="41" fontId="0" fillId="0" borderId="14" xfId="0" applyNumberFormat="1" applyFill="1" applyBorder="1" applyAlignment="1">
      <alignment horizontal="right" vertical="center"/>
    </xf>
    <xf numFmtId="41" fontId="0" fillId="0" borderId="19" xfId="0" applyNumberFormat="1" applyBorder="1" applyAlignment="1">
      <alignment vertical="center"/>
    </xf>
    <xf numFmtId="41" fontId="20" fillId="0" borderId="42" xfId="0" applyNumberFormat="1" applyFont="1" applyBorder="1" applyAlignment="1">
      <alignment horizontal="right" vertical="center"/>
    </xf>
    <xf numFmtId="41" fontId="20" fillId="0" borderId="19" xfId="0" applyNumberFormat="1" applyFont="1" applyBorder="1" applyAlignment="1">
      <alignment horizontal="right" vertical="center"/>
    </xf>
    <xf numFmtId="41" fontId="20" fillId="4" borderId="29"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49" fontId="4" fillId="0" borderId="7" xfId="0" applyNumberFormat="1" applyFont="1" applyBorder="1" applyAlignment="1">
      <alignment horizontal="left" vertical="center" wrapText="1"/>
    </xf>
    <xf numFmtId="41" fontId="3" fillId="0" borderId="1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41" fontId="3" fillId="3" borderId="19" xfId="0" applyNumberFormat="1" applyFont="1" applyFill="1" applyBorder="1" applyAlignment="1">
      <alignment horizontal="right" vertical="center"/>
    </xf>
    <xf numFmtId="49" fontId="4" fillId="0" borderId="9" xfId="0" applyNumberFormat="1" applyFont="1" applyBorder="1" applyAlignment="1">
      <alignment horizontal="left" vertical="center" wrapText="1"/>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41" fontId="23" fillId="4" borderId="14" xfId="0" applyNumberFormat="1" applyFont="1" applyFill="1" applyBorder="1" applyAlignment="1">
      <alignment horizontal="right" vertical="center"/>
    </xf>
    <xf numFmtId="41" fontId="20" fillId="0" borderId="29" xfId="0" applyNumberFormat="1" applyFont="1" applyFill="1" applyBorder="1" applyAlignment="1">
      <alignment horizontal="center" vertical="center"/>
    </xf>
    <xf numFmtId="41" fontId="20" fillId="0" borderId="14" xfId="0" applyNumberFormat="1" applyFont="1" applyFill="1" applyBorder="1" applyAlignment="1">
      <alignment horizontal="center" vertical="center"/>
    </xf>
    <xf numFmtId="41" fontId="20" fillId="0" borderId="29" xfId="0" applyNumberFormat="1" applyFont="1" applyFill="1" applyBorder="1" applyAlignment="1">
      <alignment horizontal="right" vertical="center"/>
    </xf>
    <xf numFmtId="41" fontId="23" fillId="0" borderId="14" xfId="0" applyNumberFormat="1" applyFont="1" applyFill="1" applyBorder="1" applyAlignment="1">
      <alignment horizontal="right" vertical="center"/>
    </xf>
    <xf numFmtId="41" fontId="20" fillId="0" borderId="42" xfId="0" applyNumberFormat="1" applyFont="1" applyBorder="1" applyAlignment="1">
      <alignment vertical="center"/>
    </xf>
    <xf numFmtId="41" fontId="23" fillId="0" borderId="19" xfId="0" applyNumberFormat="1" applyFont="1" applyBorder="1" applyAlignment="1">
      <alignment vertical="center"/>
    </xf>
    <xf numFmtId="41" fontId="20" fillId="3" borderId="42" xfId="0" applyNumberFormat="1" applyFont="1" applyFill="1" applyBorder="1" applyAlignment="1">
      <alignment horizontal="right" vertical="center"/>
    </xf>
    <xf numFmtId="41" fontId="23" fillId="3" borderId="19" xfId="0" applyNumberFormat="1" applyFont="1" applyFill="1" applyBorder="1" applyAlignment="1">
      <alignment horizontal="right" vertical="center"/>
    </xf>
    <xf numFmtId="41" fontId="20" fillId="0" borderId="18" xfId="0" applyNumberFormat="1" applyFont="1" applyBorder="1" applyAlignment="1">
      <alignment horizontal="right" vertical="center"/>
    </xf>
    <xf numFmtId="41" fontId="23" fillId="0" borderId="17" xfId="0" applyNumberFormat="1" applyFont="1" applyBorder="1" applyAlignment="1">
      <alignment horizontal="right" vertical="center"/>
    </xf>
    <xf numFmtId="49" fontId="22" fillId="0" borderId="7" xfId="0" applyNumberFormat="1" applyFont="1" applyBorder="1" applyAlignment="1">
      <alignment horizontal="left" vertical="center" wrapText="1"/>
    </xf>
    <xf numFmtId="49" fontId="22" fillId="0" borderId="9" xfId="0" applyNumberFormat="1" applyFont="1" applyBorder="1" applyAlignment="1">
      <alignment horizontal="left" vertical="center"/>
    </xf>
    <xf numFmtId="41" fontId="20" fillId="4" borderId="29" xfId="0" applyNumberFormat="1" applyFont="1" applyFill="1" applyBorder="1" applyAlignment="1">
      <alignment horizontal="center" vertical="center"/>
    </xf>
    <xf numFmtId="41" fontId="20" fillId="4" borderId="14" xfId="0" applyNumberFormat="1" applyFont="1" applyFill="1" applyBorder="1" applyAlignment="1">
      <alignment horizontal="center" vertical="center"/>
    </xf>
    <xf numFmtId="41" fontId="3" fillId="4" borderId="29" xfId="0" applyNumberFormat="1" applyFont="1" applyFill="1" applyBorder="1" applyAlignment="1">
      <alignment horizontal="center" vertical="center"/>
    </xf>
    <xf numFmtId="41" fontId="3" fillId="4" borderId="14" xfId="0" applyNumberFormat="1" applyFont="1" applyFill="1" applyBorder="1" applyAlignment="1">
      <alignment horizontal="center" vertical="center"/>
    </xf>
    <xf numFmtId="41" fontId="20" fillId="0" borderId="18" xfId="0" applyNumberFormat="1" applyFont="1" applyFill="1" applyBorder="1" applyAlignment="1">
      <alignment horizontal="center" vertical="center"/>
    </xf>
    <xf numFmtId="41" fontId="20" fillId="0" borderId="17" xfId="0" applyNumberFormat="1" applyFont="1" applyFill="1" applyBorder="1" applyAlignment="1">
      <alignment horizontal="center" vertical="center"/>
    </xf>
    <xf numFmtId="41" fontId="20" fillId="0" borderId="7" xfId="0" applyNumberFormat="1" applyFont="1" applyBorder="1" applyAlignment="1">
      <alignment vertical="center"/>
    </xf>
    <xf numFmtId="41" fontId="20" fillId="0" borderId="9" xfId="0" applyNumberFormat="1" applyFont="1" applyBorder="1" applyAlignment="1">
      <alignment vertical="center"/>
    </xf>
    <xf numFmtId="41" fontId="20" fillId="3" borderId="19" xfId="0" applyNumberFormat="1" applyFont="1" applyFill="1" applyBorder="1" applyAlignment="1">
      <alignment horizontal="right" vertical="center"/>
    </xf>
    <xf numFmtId="41" fontId="20" fillId="0" borderId="17" xfId="0" applyNumberFormat="1" applyFont="1" applyBorder="1" applyAlignment="1">
      <alignment horizontal="right"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0" fontId="21" fillId="0" borderId="7" xfId="0" applyFont="1" applyBorder="1" applyAlignment="1">
      <alignment vertical="center" wrapText="1"/>
    </xf>
    <xf numFmtId="0" fontId="21" fillId="0" borderId="9" xfId="0" applyFont="1" applyBorder="1" applyAlignment="1">
      <alignment vertical="center" wrapText="1"/>
    </xf>
    <xf numFmtId="41" fontId="23" fillId="0" borderId="19" xfId="0" applyNumberFormat="1" applyFont="1" applyBorder="1" applyAlignment="1">
      <alignment horizontal="right" vertical="center"/>
    </xf>
    <xf numFmtId="41" fontId="0" fillId="3" borderId="19" xfId="0" applyNumberFormat="1" applyFont="1" applyFill="1" applyBorder="1" applyAlignment="1">
      <alignment horizontal="right" vertical="center"/>
    </xf>
    <xf numFmtId="41" fontId="3" fillId="0" borderId="4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3" fillId="0" borderId="29" xfId="0" applyNumberFormat="1" applyFont="1" applyFill="1" applyBorder="1" applyAlignment="1">
      <alignment horizontal="center" vertical="center"/>
    </xf>
    <xf numFmtId="41" fontId="0" fillId="0" borderId="1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39"/>
  <sheetViews>
    <sheetView tabSelected="1" view="pageBreakPreview" topLeftCell="A7" zoomScale="85" zoomScaleNormal="100" zoomScaleSheetLayoutView="85" workbookViewId="0">
      <selection activeCell="J24" sqref="J24:J25"/>
    </sheetView>
  </sheetViews>
  <sheetFormatPr defaultColWidth="9" defaultRowHeight="13.5" x14ac:dyDescent="0.15"/>
  <cols>
    <col min="1" max="1" width="4.125" style="1" customWidth="1"/>
    <col min="2" max="2" width="22.625" style="1" customWidth="1"/>
    <col min="3" max="4" width="9.5" style="1" customWidth="1"/>
    <col min="5" max="12" width="9" style="1" customWidth="1"/>
    <col min="13" max="13" width="10" style="1" customWidth="1"/>
    <col min="14" max="15" width="9.625" style="1" customWidth="1"/>
    <col min="16" max="23" width="8" style="1" customWidth="1"/>
    <col min="24" max="24" width="37.625" style="1" customWidth="1"/>
    <col min="25" max="25" width="9" style="33"/>
    <col min="26" max="16384" width="9" style="1"/>
  </cols>
  <sheetData>
    <row r="1" spans="1:25" ht="20.25" customHeight="1" thickBot="1" x14ac:dyDescent="0.2">
      <c r="A1" s="4" t="s">
        <v>49</v>
      </c>
    </row>
    <row r="2" spans="1:25" s="2" customFormat="1" ht="12.75" customHeight="1" x14ac:dyDescent="0.15">
      <c r="A2" s="78" t="s">
        <v>2</v>
      </c>
      <c r="B2" s="78" t="s">
        <v>15</v>
      </c>
      <c r="C2" s="84" t="s">
        <v>40</v>
      </c>
      <c r="D2" s="85"/>
      <c r="E2" s="84" t="s">
        <v>41</v>
      </c>
      <c r="F2" s="103"/>
      <c r="G2" s="103"/>
      <c r="H2" s="103"/>
      <c r="I2" s="103"/>
      <c r="J2" s="103"/>
      <c r="K2" s="103"/>
      <c r="L2" s="103"/>
      <c r="M2" s="106" t="s">
        <v>42</v>
      </c>
      <c r="N2" s="84" t="s">
        <v>43</v>
      </c>
      <c r="O2" s="85"/>
      <c r="P2" s="84" t="s">
        <v>44</v>
      </c>
      <c r="Q2" s="132"/>
      <c r="R2" s="132"/>
      <c r="S2" s="132"/>
      <c r="T2" s="132"/>
      <c r="U2" s="84" t="s">
        <v>45</v>
      </c>
      <c r="V2" s="132"/>
      <c r="W2" s="133"/>
      <c r="X2" s="39" t="s">
        <v>16</v>
      </c>
      <c r="Y2" s="34"/>
    </row>
    <row r="3" spans="1:25" s="2" customFormat="1" ht="12" customHeight="1" x14ac:dyDescent="0.15">
      <c r="A3" s="79"/>
      <c r="B3" s="79"/>
      <c r="C3" s="86"/>
      <c r="D3" s="87"/>
      <c r="E3" s="104"/>
      <c r="F3" s="105"/>
      <c r="G3" s="105"/>
      <c r="H3" s="105"/>
      <c r="I3" s="105"/>
      <c r="J3" s="105"/>
      <c r="K3" s="105"/>
      <c r="L3" s="105"/>
      <c r="M3" s="107"/>
      <c r="N3" s="86"/>
      <c r="O3" s="87"/>
      <c r="P3" s="18" t="s">
        <v>11</v>
      </c>
      <c r="Q3" s="134" t="s">
        <v>1</v>
      </c>
      <c r="R3" s="134" t="s">
        <v>9</v>
      </c>
      <c r="S3" s="137" t="s">
        <v>0</v>
      </c>
      <c r="T3" s="140" t="s">
        <v>13</v>
      </c>
      <c r="U3" s="143" t="s">
        <v>1</v>
      </c>
      <c r="V3" s="137" t="s">
        <v>9</v>
      </c>
      <c r="W3" s="146" t="s">
        <v>0</v>
      </c>
      <c r="X3" s="165" t="s">
        <v>34</v>
      </c>
      <c r="Y3" s="34"/>
    </row>
    <row r="4" spans="1:25" s="2" customFormat="1" ht="13.5" customHeight="1" x14ac:dyDescent="0.15">
      <c r="A4" s="79"/>
      <c r="B4" s="79"/>
      <c r="C4" s="24"/>
      <c r="D4" s="23"/>
      <c r="E4" s="8" t="s">
        <v>6</v>
      </c>
      <c r="F4" s="9"/>
      <c r="G4" s="9"/>
      <c r="H4" s="9"/>
      <c r="I4" s="9"/>
      <c r="J4" s="9"/>
      <c r="K4" s="9"/>
      <c r="L4" s="111" t="s">
        <v>7</v>
      </c>
      <c r="M4" s="107"/>
      <c r="N4" s="24"/>
      <c r="O4" s="23"/>
      <c r="P4" s="149" t="s">
        <v>10</v>
      </c>
      <c r="Q4" s="135"/>
      <c r="R4" s="135"/>
      <c r="S4" s="138"/>
      <c r="T4" s="141"/>
      <c r="U4" s="144"/>
      <c r="V4" s="138"/>
      <c r="W4" s="147"/>
      <c r="X4" s="166"/>
      <c r="Y4" s="34"/>
    </row>
    <row r="5" spans="1:25" s="2" customFormat="1" ht="12" customHeight="1" x14ac:dyDescent="0.15">
      <c r="A5" s="79"/>
      <c r="B5" s="79"/>
      <c r="C5" s="24"/>
      <c r="D5" s="81" t="s">
        <v>4</v>
      </c>
      <c r="E5" s="24"/>
      <c r="F5" s="6" t="s">
        <v>3</v>
      </c>
      <c r="G5" s="40"/>
      <c r="H5" s="40"/>
      <c r="I5" s="40"/>
      <c r="J5" s="40"/>
      <c r="K5" s="41"/>
      <c r="L5" s="112"/>
      <c r="M5" s="107"/>
      <c r="N5" s="24"/>
      <c r="O5" s="81" t="s">
        <v>4</v>
      </c>
      <c r="P5" s="150"/>
      <c r="Q5" s="136"/>
      <c r="R5" s="136"/>
      <c r="S5" s="139"/>
      <c r="T5" s="142"/>
      <c r="U5" s="145"/>
      <c r="V5" s="139"/>
      <c r="W5" s="148"/>
      <c r="X5" s="166"/>
      <c r="Y5" s="34"/>
    </row>
    <row r="6" spans="1:25" s="2" customFormat="1" ht="12" customHeight="1" x14ac:dyDescent="0.15">
      <c r="A6" s="79"/>
      <c r="B6" s="79"/>
      <c r="C6" s="24"/>
      <c r="D6" s="82"/>
      <c r="E6" s="24"/>
      <c r="F6" s="22" t="s">
        <v>5</v>
      </c>
      <c r="G6" s="114" t="s">
        <v>32</v>
      </c>
      <c r="H6" s="115"/>
      <c r="I6" s="115"/>
      <c r="J6" s="116"/>
      <c r="K6" s="109" t="s">
        <v>19</v>
      </c>
      <c r="L6" s="112"/>
      <c r="M6" s="107"/>
      <c r="N6" s="24"/>
      <c r="O6" s="82"/>
      <c r="P6" s="13" t="s">
        <v>12</v>
      </c>
      <c r="Q6" s="14" t="s">
        <v>12</v>
      </c>
      <c r="R6" s="14" t="s">
        <v>12</v>
      </c>
      <c r="S6" s="15" t="s">
        <v>12</v>
      </c>
      <c r="T6" s="16" t="s">
        <v>12</v>
      </c>
      <c r="U6" s="20" t="s">
        <v>12</v>
      </c>
      <c r="V6" s="15" t="s">
        <v>12</v>
      </c>
      <c r="W6" s="16" t="s">
        <v>12</v>
      </c>
      <c r="X6" s="166"/>
      <c r="Y6" s="35" t="s">
        <v>12</v>
      </c>
    </row>
    <row r="7" spans="1:25" s="2" customFormat="1" ht="12.75" customHeight="1" thickBot="1" x14ac:dyDescent="0.2">
      <c r="A7" s="80"/>
      <c r="B7" s="80"/>
      <c r="C7" s="5"/>
      <c r="D7" s="83"/>
      <c r="E7" s="5"/>
      <c r="F7" s="7"/>
      <c r="G7" s="44" t="s">
        <v>17</v>
      </c>
      <c r="H7" s="44" t="s">
        <v>18</v>
      </c>
      <c r="I7" s="44" t="s">
        <v>20</v>
      </c>
      <c r="J7" s="45" t="s">
        <v>33</v>
      </c>
      <c r="K7" s="110"/>
      <c r="L7" s="113"/>
      <c r="M7" s="108"/>
      <c r="N7" s="5"/>
      <c r="O7" s="83"/>
      <c r="P7" s="10" t="s">
        <v>8</v>
      </c>
      <c r="Q7" s="11" t="s">
        <v>8</v>
      </c>
      <c r="R7" s="11" t="s">
        <v>8</v>
      </c>
      <c r="S7" s="12" t="s">
        <v>8</v>
      </c>
      <c r="T7" s="17" t="s">
        <v>8</v>
      </c>
      <c r="U7" s="19" t="s">
        <v>8</v>
      </c>
      <c r="V7" s="12" t="s">
        <v>8</v>
      </c>
      <c r="W7" s="21" t="s">
        <v>8</v>
      </c>
      <c r="X7" s="167"/>
      <c r="Y7" s="36" t="s">
        <v>8</v>
      </c>
    </row>
    <row r="8" spans="1:25" s="2" customFormat="1" ht="21.95" customHeight="1" x14ac:dyDescent="0.15">
      <c r="A8" s="74">
        <v>1</v>
      </c>
      <c r="B8" s="92" t="s">
        <v>65</v>
      </c>
      <c r="C8" s="94">
        <v>3970.612999999998</v>
      </c>
      <c r="D8" s="96">
        <v>3970.612999999998</v>
      </c>
      <c r="E8" s="94">
        <v>4.2850000000000001</v>
      </c>
      <c r="F8" s="129">
        <v>4.2850000000000001</v>
      </c>
      <c r="G8" s="129">
        <v>0</v>
      </c>
      <c r="H8" s="129">
        <v>0</v>
      </c>
      <c r="I8" s="129">
        <v>0</v>
      </c>
      <c r="J8" s="129">
        <v>0</v>
      </c>
      <c r="K8" s="129">
        <v>4.2850000000000001</v>
      </c>
      <c r="L8" s="121">
        <v>763.74400000000026</v>
      </c>
      <c r="M8" s="123">
        <v>0</v>
      </c>
      <c r="N8" s="88">
        <v>3211.1540000000005</v>
      </c>
      <c r="O8" s="96">
        <v>3211.1540000000005</v>
      </c>
      <c r="P8" s="25">
        <v>23</v>
      </c>
      <c r="Q8" s="26">
        <v>0</v>
      </c>
      <c r="R8" s="26">
        <v>0</v>
      </c>
      <c r="S8" s="27">
        <v>0</v>
      </c>
      <c r="T8" s="26">
        <v>0</v>
      </c>
      <c r="U8" s="25">
        <v>0</v>
      </c>
      <c r="V8" s="27">
        <v>0</v>
      </c>
      <c r="W8" s="28">
        <v>0</v>
      </c>
      <c r="X8" s="157" t="s">
        <v>66</v>
      </c>
      <c r="Y8" s="37" t="s">
        <v>12</v>
      </c>
    </row>
    <row r="9" spans="1:25" s="2" customFormat="1" ht="69.75" customHeight="1" thickBot="1" x14ac:dyDescent="0.2">
      <c r="A9" s="75"/>
      <c r="B9" s="93"/>
      <c r="C9" s="95"/>
      <c r="D9" s="97"/>
      <c r="E9" s="95"/>
      <c r="F9" s="130"/>
      <c r="G9" s="131"/>
      <c r="H9" s="131"/>
      <c r="I9" s="131"/>
      <c r="J9" s="130"/>
      <c r="K9" s="130"/>
      <c r="L9" s="151"/>
      <c r="M9" s="152"/>
      <c r="N9" s="89"/>
      <c r="O9" s="97"/>
      <c r="P9" s="46">
        <v>763.74400000000003</v>
      </c>
      <c r="Q9" s="47">
        <v>0</v>
      </c>
      <c r="R9" s="47">
        <v>0</v>
      </c>
      <c r="S9" s="48">
        <v>0</v>
      </c>
      <c r="T9" s="47">
        <v>0</v>
      </c>
      <c r="U9" s="46">
        <v>0</v>
      </c>
      <c r="V9" s="48">
        <v>0</v>
      </c>
      <c r="W9" s="49">
        <v>0</v>
      </c>
      <c r="X9" s="102"/>
      <c r="Y9" s="38" t="s">
        <v>8</v>
      </c>
    </row>
    <row r="10" spans="1:25" s="2" customFormat="1" ht="33.75" customHeight="1" x14ac:dyDescent="0.15">
      <c r="A10" s="74">
        <v>2</v>
      </c>
      <c r="B10" s="92" t="s">
        <v>46</v>
      </c>
      <c r="C10" s="94">
        <v>1098</v>
      </c>
      <c r="D10" s="96">
        <v>1098</v>
      </c>
      <c r="E10" s="94">
        <v>0</v>
      </c>
      <c r="F10" s="129">
        <v>0</v>
      </c>
      <c r="G10" s="129">
        <v>0</v>
      </c>
      <c r="H10" s="129">
        <v>0</v>
      </c>
      <c r="I10" s="129">
        <v>0</v>
      </c>
      <c r="J10" s="129" t="s">
        <v>47</v>
      </c>
      <c r="K10" s="129">
        <v>0</v>
      </c>
      <c r="L10" s="158">
        <v>181.89699999999999</v>
      </c>
      <c r="M10" s="161">
        <v>916.52099999999996</v>
      </c>
      <c r="N10" s="88">
        <v>0</v>
      </c>
      <c r="O10" s="96">
        <v>0</v>
      </c>
      <c r="P10" s="25">
        <v>51</v>
      </c>
      <c r="Q10" s="26">
        <v>0</v>
      </c>
      <c r="R10" s="26">
        <v>0</v>
      </c>
      <c r="S10" s="27">
        <v>0</v>
      </c>
      <c r="T10" s="26">
        <v>0</v>
      </c>
      <c r="U10" s="25">
        <v>0</v>
      </c>
      <c r="V10" s="27">
        <v>0</v>
      </c>
      <c r="W10" s="28">
        <v>0</v>
      </c>
      <c r="X10" s="157" t="s">
        <v>48</v>
      </c>
      <c r="Y10" s="37" t="s">
        <v>12</v>
      </c>
    </row>
    <row r="11" spans="1:25" s="2" customFormat="1" ht="33.75" customHeight="1" thickBot="1" x14ac:dyDescent="0.2">
      <c r="A11" s="75"/>
      <c r="B11" s="98"/>
      <c r="C11" s="99"/>
      <c r="D11" s="100"/>
      <c r="E11" s="99"/>
      <c r="F11" s="130"/>
      <c r="G11" s="130"/>
      <c r="H11" s="130"/>
      <c r="I11" s="130"/>
      <c r="J11" s="130"/>
      <c r="K11" s="130"/>
      <c r="L11" s="160"/>
      <c r="M11" s="162"/>
      <c r="N11" s="163"/>
      <c r="O11" s="100"/>
      <c r="P11" s="46">
        <v>181.89699999999999</v>
      </c>
      <c r="Q11" s="47">
        <v>0</v>
      </c>
      <c r="R11" s="47">
        <v>0</v>
      </c>
      <c r="S11" s="48">
        <v>0</v>
      </c>
      <c r="T11" s="47">
        <v>0</v>
      </c>
      <c r="U11" s="46">
        <v>0</v>
      </c>
      <c r="V11" s="48">
        <v>0</v>
      </c>
      <c r="W11" s="49">
        <v>0</v>
      </c>
      <c r="X11" s="164"/>
      <c r="Y11" s="38" t="s">
        <v>8</v>
      </c>
    </row>
    <row r="12" spans="1:25" s="2" customFormat="1" ht="42.75" customHeight="1" x14ac:dyDescent="0.15">
      <c r="A12" s="74">
        <v>3</v>
      </c>
      <c r="B12" s="92" t="s">
        <v>50</v>
      </c>
      <c r="C12" s="94">
        <v>2607.835</v>
      </c>
      <c r="D12" s="96">
        <v>2607.835</v>
      </c>
      <c r="E12" s="94">
        <v>4.0960000000000001</v>
      </c>
      <c r="F12" s="129">
        <v>4.0960000000000001</v>
      </c>
      <c r="G12" s="129">
        <v>0</v>
      </c>
      <c r="H12" s="129">
        <v>0</v>
      </c>
      <c r="I12" s="129">
        <v>0</v>
      </c>
      <c r="J12" s="185">
        <v>0</v>
      </c>
      <c r="K12" s="129">
        <v>4.0960000000000001</v>
      </c>
      <c r="L12" s="121">
        <v>525.46500000000003</v>
      </c>
      <c r="M12" s="123">
        <v>0</v>
      </c>
      <c r="N12" s="88">
        <f>+(+C12+E12)-(L12+M12)</f>
        <v>2086.4659999999999</v>
      </c>
      <c r="O12" s="96">
        <v>2086.4650000000001</v>
      </c>
      <c r="P12" s="25">
        <v>2</v>
      </c>
      <c r="Q12" s="26">
        <v>0</v>
      </c>
      <c r="R12" s="26">
        <v>0</v>
      </c>
      <c r="S12" s="27">
        <v>0</v>
      </c>
      <c r="T12" s="26">
        <v>1</v>
      </c>
      <c r="U12" s="25">
        <v>0</v>
      </c>
      <c r="V12" s="27">
        <v>0</v>
      </c>
      <c r="W12" s="28">
        <v>0</v>
      </c>
      <c r="X12" s="157" t="s">
        <v>51</v>
      </c>
      <c r="Y12" s="37" t="s">
        <v>12</v>
      </c>
    </row>
    <row r="13" spans="1:25" s="2" customFormat="1" ht="42.75" customHeight="1" thickBot="1" x14ac:dyDescent="0.2">
      <c r="A13" s="75"/>
      <c r="B13" s="93"/>
      <c r="C13" s="95"/>
      <c r="D13" s="97"/>
      <c r="E13" s="95"/>
      <c r="F13" s="131"/>
      <c r="G13" s="131"/>
      <c r="H13" s="131"/>
      <c r="I13" s="131"/>
      <c r="J13" s="186"/>
      <c r="K13" s="131"/>
      <c r="L13" s="151"/>
      <c r="M13" s="152"/>
      <c r="N13" s="89"/>
      <c r="O13" s="97"/>
      <c r="P13" s="46">
        <v>221.97</v>
      </c>
      <c r="Q13" s="47">
        <v>0</v>
      </c>
      <c r="R13" s="47">
        <v>0</v>
      </c>
      <c r="S13" s="48">
        <v>0</v>
      </c>
      <c r="T13" s="47">
        <v>303.495</v>
      </c>
      <c r="U13" s="46">
        <v>0</v>
      </c>
      <c r="V13" s="48">
        <v>0</v>
      </c>
      <c r="W13" s="49">
        <v>0</v>
      </c>
      <c r="X13" s="102"/>
      <c r="Y13" s="38" t="s">
        <v>8</v>
      </c>
    </row>
    <row r="14" spans="1:25" s="2" customFormat="1" ht="43.5" customHeight="1" x14ac:dyDescent="0.15">
      <c r="A14" s="193">
        <v>4</v>
      </c>
      <c r="B14" s="195" t="s">
        <v>52</v>
      </c>
      <c r="C14" s="153">
        <v>3852.3220000000001</v>
      </c>
      <c r="D14" s="179">
        <v>3852.3220000000001</v>
      </c>
      <c r="E14" s="153">
        <f>F14</f>
        <v>733.47799999999995</v>
      </c>
      <c r="F14" s="155">
        <f>G14+K14</f>
        <v>733.47799999999995</v>
      </c>
      <c r="G14" s="155">
        <v>533.96699999999998</v>
      </c>
      <c r="H14" s="155">
        <v>0</v>
      </c>
      <c r="I14" s="155">
        <v>0</v>
      </c>
      <c r="J14" s="171" t="s">
        <v>53</v>
      </c>
      <c r="K14" s="155">
        <v>199.511</v>
      </c>
      <c r="L14" s="173">
        <v>269.79500000000002</v>
      </c>
      <c r="M14" s="175">
        <v>1.2E-2</v>
      </c>
      <c r="N14" s="177">
        <f>+(+C14+E14)-(L14+M14)</f>
        <v>4315.9930000000004</v>
      </c>
      <c r="O14" s="179">
        <f>N14</f>
        <v>4315.9930000000004</v>
      </c>
      <c r="P14" s="54">
        <v>6</v>
      </c>
      <c r="Q14" s="55">
        <v>0</v>
      </c>
      <c r="R14" s="55">
        <v>0</v>
      </c>
      <c r="S14" s="56">
        <v>0</v>
      </c>
      <c r="T14" s="57">
        <v>0</v>
      </c>
      <c r="U14" s="58">
        <v>0</v>
      </c>
      <c r="V14" s="59">
        <v>10</v>
      </c>
      <c r="W14" s="60">
        <v>0</v>
      </c>
      <c r="X14" s="181" t="s">
        <v>54</v>
      </c>
      <c r="Y14" s="37" t="s">
        <v>12</v>
      </c>
    </row>
    <row r="15" spans="1:25" s="2" customFormat="1" ht="43.5" customHeight="1" thickBot="1" x14ac:dyDescent="0.2">
      <c r="A15" s="194"/>
      <c r="B15" s="196"/>
      <c r="C15" s="197"/>
      <c r="D15" s="180"/>
      <c r="E15" s="197"/>
      <c r="F15" s="170"/>
      <c r="G15" s="170"/>
      <c r="H15" s="170"/>
      <c r="I15" s="170"/>
      <c r="J15" s="172"/>
      <c r="K15" s="170"/>
      <c r="L15" s="174"/>
      <c r="M15" s="176"/>
      <c r="N15" s="178"/>
      <c r="O15" s="180"/>
      <c r="P15" s="61">
        <v>269.79500000000002</v>
      </c>
      <c r="Q15" s="62">
        <v>0</v>
      </c>
      <c r="R15" s="62">
        <v>0</v>
      </c>
      <c r="S15" s="63">
        <v>0</v>
      </c>
      <c r="T15" s="64">
        <v>0</v>
      </c>
      <c r="U15" s="65">
        <v>0</v>
      </c>
      <c r="V15" s="66">
        <v>1691.3030000000001</v>
      </c>
      <c r="W15" s="67">
        <v>0</v>
      </c>
      <c r="X15" s="182"/>
      <c r="Y15" s="38" t="s">
        <v>8</v>
      </c>
    </row>
    <row r="16" spans="1:25" s="2" customFormat="1" ht="28.5" customHeight="1" x14ac:dyDescent="0.15">
      <c r="A16" s="193">
        <v>5</v>
      </c>
      <c r="B16" s="195" t="s">
        <v>55</v>
      </c>
      <c r="C16" s="153">
        <v>432.286</v>
      </c>
      <c r="D16" s="179">
        <v>432.286</v>
      </c>
      <c r="E16" s="153">
        <f t="shared" ref="E16" si="0">F16</f>
        <v>0.64800000000000002</v>
      </c>
      <c r="F16" s="155">
        <f t="shared" ref="F16" si="1">G16+K16</f>
        <v>0.64800000000000002</v>
      </c>
      <c r="G16" s="155">
        <v>0</v>
      </c>
      <c r="H16" s="155">
        <v>0</v>
      </c>
      <c r="I16" s="155">
        <v>0</v>
      </c>
      <c r="J16" s="183">
        <v>0</v>
      </c>
      <c r="K16" s="155">
        <v>0.64800000000000002</v>
      </c>
      <c r="L16" s="187">
        <v>48</v>
      </c>
      <c r="M16" s="189">
        <v>0</v>
      </c>
      <c r="N16" s="177">
        <f>+(+C16+E16)-(L16+M16)</f>
        <v>384.93400000000003</v>
      </c>
      <c r="O16" s="179">
        <f t="shared" ref="O16" si="2">N16</f>
        <v>384.93400000000003</v>
      </c>
      <c r="P16" s="68">
        <v>1</v>
      </c>
      <c r="Q16" s="69">
        <v>0</v>
      </c>
      <c r="R16" s="69">
        <v>0</v>
      </c>
      <c r="S16" s="70">
        <v>0</v>
      </c>
      <c r="T16" s="26">
        <v>0</v>
      </c>
      <c r="U16" s="25">
        <v>0</v>
      </c>
      <c r="V16" s="27">
        <v>0</v>
      </c>
      <c r="W16" s="28">
        <v>0</v>
      </c>
      <c r="X16" s="181" t="s">
        <v>56</v>
      </c>
      <c r="Y16" s="37" t="s">
        <v>12</v>
      </c>
    </row>
    <row r="17" spans="1:25" s="2" customFormat="1" ht="28.5" customHeight="1" thickBot="1" x14ac:dyDescent="0.2">
      <c r="A17" s="194"/>
      <c r="B17" s="196"/>
      <c r="C17" s="154"/>
      <c r="D17" s="192"/>
      <c r="E17" s="154"/>
      <c r="F17" s="156"/>
      <c r="G17" s="156"/>
      <c r="H17" s="156"/>
      <c r="I17" s="156"/>
      <c r="J17" s="184"/>
      <c r="K17" s="156"/>
      <c r="L17" s="188"/>
      <c r="M17" s="190"/>
      <c r="N17" s="191"/>
      <c r="O17" s="192"/>
      <c r="P17" s="71">
        <v>48</v>
      </c>
      <c r="Q17" s="72">
        <v>0</v>
      </c>
      <c r="R17" s="72">
        <v>0</v>
      </c>
      <c r="S17" s="73">
        <v>0</v>
      </c>
      <c r="T17" s="47">
        <v>0</v>
      </c>
      <c r="U17" s="46">
        <v>0</v>
      </c>
      <c r="V17" s="48">
        <v>0</v>
      </c>
      <c r="W17" s="49">
        <v>0</v>
      </c>
      <c r="X17" s="182"/>
      <c r="Y17" s="38" t="s">
        <v>8</v>
      </c>
    </row>
    <row r="18" spans="1:25" s="2" customFormat="1" ht="28.5" customHeight="1" x14ac:dyDescent="0.15">
      <c r="A18" s="193">
        <v>6</v>
      </c>
      <c r="B18" s="195" t="s">
        <v>57</v>
      </c>
      <c r="C18" s="94">
        <v>19.317</v>
      </c>
      <c r="D18" s="96">
        <v>19.317</v>
      </c>
      <c r="E18" s="94">
        <f t="shared" ref="E18" si="3">F18</f>
        <v>2.9999999999999997E-4</v>
      </c>
      <c r="F18" s="129">
        <f t="shared" ref="F18" si="4">G18+K18</f>
        <v>2.9999999999999997E-4</v>
      </c>
      <c r="G18" s="129">
        <v>0</v>
      </c>
      <c r="H18" s="129">
        <v>0</v>
      </c>
      <c r="I18" s="129">
        <v>0</v>
      </c>
      <c r="J18" s="185">
        <v>0</v>
      </c>
      <c r="K18" s="129">
        <v>2.9999999999999997E-4</v>
      </c>
      <c r="L18" s="127">
        <v>0.19700000000000001</v>
      </c>
      <c r="M18" s="123">
        <v>0</v>
      </c>
      <c r="N18" s="88">
        <f>+(+C18+E18)-(L18+M18)</f>
        <v>19.1203</v>
      </c>
      <c r="O18" s="96">
        <f t="shared" ref="O18" si="5">N18</f>
        <v>19.1203</v>
      </c>
      <c r="P18" s="25">
        <v>1</v>
      </c>
      <c r="Q18" s="26">
        <v>0</v>
      </c>
      <c r="R18" s="26">
        <v>0</v>
      </c>
      <c r="S18" s="27">
        <v>0</v>
      </c>
      <c r="T18" s="26">
        <v>0</v>
      </c>
      <c r="U18" s="25">
        <v>0</v>
      </c>
      <c r="V18" s="27">
        <v>0</v>
      </c>
      <c r="W18" s="28">
        <v>0</v>
      </c>
      <c r="X18" s="181" t="s">
        <v>58</v>
      </c>
      <c r="Y18" s="37" t="s">
        <v>12</v>
      </c>
    </row>
    <row r="19" spans="1:25" s="2" customFormat="1" ht="28.5" customHeight="1" thickBot="1" x14ac:dyDescent="0.2">
      <c r="A19" s="194"/>
      <c r="B19" s="196"/>
      <c r="C19" s="95"/>
      <c r="D19" s="97"/>
      <c r="E19" s="95"/>
      <c r="F19" s="131"/>
      <c r="G19" s="130"/>
      <c r="H19" s="130"/>
      <c r="I19" s="130"/>
      <c r="J19" s="186"/>
      <c r="K19" s="130"/>
      <c r="L19" s="128"/>
      <c r="M19" s="152"/>
      <c r="N19" s="89"/>
      <c r="O19" s="97"/>
      <c r="P19" s="46">
        <v>0.19700000000000001</v>
      </c>
      <c r="Q19" s="47">
        <v>0</v>
      </c>
      <c r="R19" s="47">
        <v>0</v>
      </c>
      <c r="S19" s="48">
        <v>0</v>
      </c>
      <c r="T19" s="47">
        <v>0</v>
      </c>
      <c r="U19" s="46">
        <v>0</v>
      </c>
      <c r="V19" s="48">
        <v>0</v>
      </c>
      <c r="W19" s="49">
        <v>0</v>
      </c>
      <c r="X19" s="182"/>
      <c r="Y19" s="38" t="s">
        <v>8</v>
      </c>
    </row>
    <row r="20" spans="1:25" s="2" customFormat="1" ht="54" customHeight="1" x14ac:dyDescent="0.15">
      <c r="A20" s="74">
        <v>7</v>
      </c>
      <c r="B20" s="92" t="s">
        <v>59</v>
      </c>
      <c r="C20" s="199">
        <v>24458.601999999999</v>
      </c>
      <c r="D20" s="158">
        <f>C20</f>
        <v>24458.601999999999</v>
      </c>
      <c r="E20" s="199">
        <f>F20</f>
        <v>15004.018</v>
      </c>
      <c r="F20" s="121">
        <f>H20+K20</f>
        <v>15004.018</v>
      </c>
      <c r="G20" s="121">
        <v>0</v>
      </c>
      <c r="H20" s="121">
        <v>15000</v>
      </c>
      <c r="I20" s="121">
        <v>0</v>
      </c>
      <c r="J20" s="201" t="s">
        <v>67</v>
      </c>
      <c r="K20" s="121">
        <f>1.844+2.174</f>
        <v>4.0179999999999998</v>
      </c>
      <c r="L20" s="121">
        <v>5815.5370000000003</v>
      </c>
      <c r="M20" s="123">
        <v>0</v>
      </c>
      <c r="N20" s="88">
        <f>+(+C20+E20)-(L20+M20)</f>
        <v>33647.082999999999</v>
      </c>
      <c r="O20" s="158">
        <f>N20</f>
        <v>33647.082999999999</v>
      </c>
      <c r="P20" s="58">
        <v>1</v>
      </c>
      <c r="Q20" s="26">
        <v>0</v>
      </c>
      <c r="R20" s="26">
        <v>0</v>
      </c>
      <c r="S20" s="27">
        <v>0</v>
      </c>
      <c r="T20" s="26">
        <v>0</v>
      </c>
      <c r="U20" s="25">
        <v>0</v>
      </c>
      <c r="V20" s="27">
        <v>0</v>
      </c>
      <c r="W20" s="28">
        <v>0</v>
      </c>
      <c r="X20" s="168" t="s">
        <v>60</v>
      </c>
      <c r="Y20" s="37" t="s">
        <v>12</v>
      </c>
    </row>
    <row r="21" spans="1:25" s="2" customFormat="1" ht="54" customHeight="1" thickBot="1" x14ac:dyDescent="0.2">
      <c r="A21" s="75"/>
      <c r="B21" s="93"/>
      <c r="C21" s="200"/>
      <c r="D21" s="159"/>
      <c r="E21" s="200"/>
      <c r="F21" s="122"/>
      <c r="G21" s="122"/>
      <c r="H21" s="122"/>
      <c r="I21" s="122"/>
      <c r="J21" s="202"/>
      <c r="K21" s="122"/>
      <c r="L21" s="122"/>
      <c r="M21" s="124"/>
      <c r="N21" s="198"/>
      <c r="O21" s="159"/>
      <c r="P21" s="65">
        <v>5815.5370000000003</v>
      </c>
      <c r="Q21" s="47">
        <v>0</v>
      </c>
      <c r="R21" s="47">
        <v>0</v>
      </c>
      <c r="S21" s="48">
        <v>0</v>
      </c>
      <c r="T21" s="47">
        <v>0</v>
      </c>
      <c r="U21" s="46">
        <v>0</v>
      </c>
      <c r="V21" s="48">
        <v>0</v>
      </c>
      <c r="W21" s="49">
        <v>0</v>
      </c>
      <c r="X21" s="169"/>
      <c r="Y21" s="38" t="s">
        <v>8</v>
      </c>
    </row>
    <row r="22" spans="1:25" s="2" customFormat="1" ht="54" customHeight="1" x14ac:dyDescent="0.15">
      <c r="A22" s="74">
        <v>8</v>
      </c>
      <c r="B22" s="92" t="s">
        <v>61</v>
      </c>
      <c r="C22" s="94">
        <v>0</v>
      </c>
      <c r="D22" s="96">
        <v>0</v>
      </c>
      <c r="E22" s="94">
        <f>F22</f>
        <v>56000</v>
      </c>
      <c r="F22" s="129">
        <f>H22</f>
        <v>56000</v>
      </c>
      <c r="G22" s="121">
        <v>0</v>
      </c>
      <c r="H22" s="129">
        <v>56000</v>
      </c>
      <c r="I22" s="121">
        <v>0</v>
      </c>
      <c r="J22" s="201" t="s">
        <v>67</v>
      </c>
      <c r="K22" s="121">
        <v>0</v>
      </c>
      <c r="L22" s="127">
        <v>70.504999999999995</v>
      </c>
      <c r="M22" s="123">
        <v>0</v>
      </c>
      <c r="N22" s="88">
        <f>+(+C22+E22)-(L22+M22)</f>
        <v>55929.495000000003</v>
      </c>
      <c r="O22" s="96">
        <f>N22</f>
        <v>55929.495000000003</v>
      </c>
      <c r="P22" s="58">
        <v>1</v>
      </c>
      <c r="Q22" s="26">
        <v>0</v>
      </c>
      <c r="R22" s="26">
        <v>0</v>
      </c>
      <c r="S22" s="27">
        <v>0</v>
      </c>
      <c r="T22" s="26">
        <v>0</v>
      </c>
      <c r="U22" s="25">
        <v>0</v>
      </c>
      <c r="V22" s="27">
        <v>0</v>
      </c>
      <c r="W22" s="28">
        <v>0</v>
      </c>
      <c r="X22" s="168" t="s">
        <v>62</v>
      </c>
      <c r="Y22" s="37" t="s">
        <v>12</v>
      </c>
    </row>
    <row r="23" spans="1:25" s="2" customFormat="1" ht="54" customHeight="1" thickBot="1" x14ac:dyDescent="0.2">
      <c r="A23" s="75"/>
      <c r="B23" s="93"/>
      <c r="C23" s="95"/>
      <c r="D23" s="97"/>
      <c r="E23" s="95"/>
      <c r="F23" s="131"/>
      <c r="G23" s="122"/>
      <c r="H23" s="130"/>
      <c r="I23" s="122"/>
      <c r="J23" s="202"/>
      <c r="K23" s="122"/>
      <c r="L23" s="128"/>
      <c r="M23" s="124"/>
      <c r="N23" s="163"/>
      <c r="O23" s="97"/>
      <c r="P23" s="46">
        <v>70.504999999999995</v>
      </c>
      <c r="Q23" s="47">
        <v>0</v>
      </c>
      <c r="R23" s="47">
        <v>0</v>
      </c>
      <c r="S23" s="48">
        <v>0</v>
      </c>
      <c r="T23" s="47">
        <v>0</v>
      </c>
      <c r="U23" s="46">
        <v>0</v>
      </c>
      <c r="V23" s="48">
        <v>0</v>
      </c>
      <c r="W23" s="49">
        <v>0</v>
      </c>
      <c r="X23" s="169"/>
      <c r="Y23" s="38" t="s">
        <v>8</v>
      </c>
    </row>
    <row r="24" spans="1:25" s="2" customFormat="1" ht="54" customHeight="1" x14ac:dyDescent="0.15">
      <c r="A24" s="74">
        <v>9</v>
      </c>
      <c r="B24" s="92" t="s">
        <v>63</v>
      </c>
      <c r="C24" s="94">
        <v>0</v>
      </c>
      <c r="D24" s="96">
        <v>0</v>
      </c>
      <c r="E24" s="94">
        <f>F24</f>
        <v>12691</v>
      </c>
      <c r="F24" s="129">
        <f>H24</f>
        <v>12691</v>
      </c>
      <c r="G24" s="121">
        <v>0</v>
      </c>
      <c r="H24" s="129">
        <v>12691</v>
      </c>
      <c r="I24" s="121">
        <v>0</v>
      </c>
      <c r="J24" s="201" t="s">
        <v>67</v>
      </c>
      <c r="K24" s="121">
        <v>0</v>
      </c>
      <c r="L24" s="127">
        <v>0</v>
      </c>
      <c r="M24" s="123">
        <v>0</v>
      </c>
      <c r="N24" s="88">
        <f>+(+C24+E24)-(L24+M24)</f>
        <v>12691</v>
      </c>
      <c r="O24" s="96">
        <f>N24</f>
        <v>12691</v>
      </c>
      <c r="P24" s="25">
        <v>0</v>
      </c>
      <c r="Q24" s="26">
        <v>0</v>
      </c>
      <c r="R24" s="26">
        <v>0</v>
      </c>
      <c r="S24" s="27">
        <v>0</v>
      </c>
      <c r="T24" s="26">
        <v>0</v>
      </c>
      <c r="U24" s="25">
        <v>0</v>
      </c>
      <c r="V24" s="27">
        <v>0</v>
      </c>
      <c r="W24" s="28">
        <v>0</v>
      </c>
      <c r="X24" s="168" t="s">
        <v>64</v>
      </c>
      <c r="Y24" s="37" t="s">
        <v>12</v>
      </c>
    </row>
    <row r="25" spans="1:25" s="2" customFormat="1" ht="54" customHeight="1" thickBot="1" x14ac:dyDescent="0.2">
      <c r="A25" s="75"/>
      <c r="B25" s="93"/>
      <c r="C25" s="95"/>
      <c r="D25" s="97"/>
      <c r="E25" s="95"/>
      <c r="F25" s="131"/>
      <c r="G25" s="122"/>
      <c r="H25" s="130"/>
      <c r="I25" s="122"/>
      <c r="J25" s="202"/>
      <c r="K25" s="122"/>
      <c r="L25" s="128"/>
      <c r="M25" s="124"/>
      <c r="N25" s="89"/>
      <c r="O25" s="97"/>
      <c r="P25" s="46">
        <v>0</v>
      </c>
      <c r="Q25" s="47">
        <v>0</v>
      </c>
      <c r="R25" s="47">
        <v>0</v>
      </c>
      <c r="S25" s="48">
        <v>0</v>
      </c>
      <c r="T25" s="47">
        <v>0</v>
      </c>
      <c r="U25" s="46">
        <v>0</v>
      </c>
      <c r="V25" s="48">
        <v>0</v>
      </c>
      <c r="W25" s="49">
        <v>0</v>
      </c>
      <c r="X25" s="169"/>
      <c r="Y25" s="38" t="s">
        <v>8</v>
      </c>
    </row>
    <row r="26" spans="1:25" s="3" customFormat="1" ht="21.95" customHeight="1" x14ac:dyDescent="0.15">
      <c r="A26" s="74"/>
      <c r="B26" s="76" t="s">
        <v>14</v>
      </c>
      <c r="C26" s="88">
        <f t="shared" ref="C26:I26" si="6">SUM(C8:C25)</f>
        <v>36438.974999999991</v>
      </c>
      <c r="D26" s="90">
        <f t="shared" si="6"/>
        <v>36438.974999999991</v>
      </c>
      <c r="E26" s="88">
        <f t="shared" si="6"/>
        <v>84437.525299999994</v>
      </c>
      <c r="F26" s="117">
        <f t="shared" si="6"/>
        <v>84437.525299999994</v>
      </c>
      <c r="G26" s="117">
        <f t="shared" si="6"/>
        <v>533.96699999999998</v>
      </c>
      <c r="H26" s="117">
        <f t="shared" si="6"/>
        <v>83691</v>
      </c>
      <c r="I26" s="117">
        <f t="shared" si="6"/>
        <v>0</v>
      </c>
      <c r="J26" s="119"/>
      <c r="K26" s="117">
        <f>SUM(K8:K25)</f>
        <v>212.5583</v>
      </c>
      <c r="L26" s="117">
        <f>SUM(L8:L25)</f>
        <v>7675.14</v>
      </c>
      <c r="M26" s="125">
        <f>SUM(M8:M25)</f>
        <v>916.5329999999999</v>
      </c>
      <c r="N26" s="88">
        <f>SUM(N8:N25)</f>
        <v>112285.24530000001</v>
      </c>
      <c r="O26" s="90">
        <f>SUM(O8:O25)</f>
        <v>112285.24429999999</v>
      </c>
      <c r="P26" s="29">
        <f>SUMIF($Y$8:$Y$25,$Y$6,P8:P25)</f>
        <v>86</v>
      </c>
      <c r="Q26" s="30">
        <f>SUMIF($Y$8:$Y$25,$Y$6,Q8:Q25)</f>
        <v>0</v>
      </c>
      <c r="R26" s="30">
        <f t="shared" ref="R26:S26" si="7">SUMIF($Y$8:$Y$25,$Y$6,R8:R25)</f>
        <v>0</v>
      </c>
      <c r="S26" s="30">
        <f t="shared" si="7"/>
        <v>0</v>
      </c>
      <c r="T26" s="30">
        <f>SUMIF($Y$8:$Y$25,$Y$6,T8:T25)</f>
        <v>1</v>
      </c>
      <c r="U26" s="29">
        <f>SUMIF($Y$8:$Y$25,$Y$6,U8:U25)</f>
        <v>0</v>
      </c>
      <c r="V26" s="31">
        <f>SUMIF($Y$8:$Y$25,$Y$6,V8:V25)</f>
        <v>10</v>
      </c>
      <c r="W26" s="32">
        <f>SUMIF($Y$8:$Y$25,$Y$6,W8:W25)</f>
        <v>0</v>
      </c>
      <c r="X26" s="101"/>
      <c r="Y26" s="37" t="s">
        <v>12</v>
      </c>
    </row>
    <row r="27" spans="1:25" s="3" customFormat="1" ht="21.95" customHeight="1" thickBot="1" x14ac:dyDescent="0.2">
      <c r="A27" s="75"/>
      <c r="B27" s="77"/>
      <c r="C27" s="89"/>
      <c r="D27" s="91"/>
      <c r="E27" s="89"/>
      <c r="F27" s="118"/>
      <c r="G27" s="118"/>
      <c r="H27" s="118"/>
      <c r="I27" s="118"/>
      <c r="J27" s="120"/>
      <c r="K27" s="118"/>
      <c r="L27" s="118"/>
      <c r="M27" s="126"/>
      <c r="N27" s="89"/>
      <c r="O27" s="91"/>
      <c r="P27" s="50">
        <f>SUMIF($Y$8:$Y$25,$Y$7,P8:P25)</f>
        <v>7371.6450000000004</v>
      </c>
      <c r="Q27" s="51">
        <f>SUMIF($Y$8:$Y$25,$Y$7,Q8:Q25)</f>
        <v>0</v>
      </c>
      <c r="R27" s="51">
        <f t="shared" ref="R27:S27" si="8">SUMIF($Y$8:$Y$25,$Y$7,R8:R25)</f>
        <v>0</v>
      </c>
      <c r="S27" s="51">
        <f t="shared" si="8"/>
        <v>0</v>
      </c>
      <c r="T27" s="51">
        <f>SUMIF($Y$8:$Y$25,$Y$7,T8:T25)</f>
        <v>303.495</v>
      </c>
      <c r="U27" s="50">
        <f>SUMIF($Y$8:$Y$25,$Y$7,U8:U25)</f>
        <v>0</v>
      </c>
      <c r="V27" s="52">
        <f>SUMIF($Y$8:$Y$25,$Y$7,V8:V25)</f>
        <v>1691.3030000000001</v>
      </c>
      <c r="W27" s="53">
        <f>SUMIF($Y$8:$Y$25,$Y$7,W8:W25)</f>
        <v>0</v>
      </c>
      <c r="X27" s="102"/>
      <c r="Y27" s="38" t="s">
        <v>8</v>
      </c>
    </row>
    <row r="28" spans="1:25" x14ac:dyDescent="0.15">
      <c r="A28" s="1" t="s">
        <v>21</v>
      </c>
    </row>
    <row r="29" spans="1:25" x14ac:dyDescent="0.15">
      <c r="B29" s="1" t="s">
        <v>22</v>
      </c>
      <c r="E29" s="1" t="s">
        <v>35</v>
      </c>
      <c r="N29" s="43"/>
    </row>
    <row r="30" spans="1:25" x14ac:dyDescent="0.15">
      <c r="B30" s="1" t="s">
        <v>23</v>
      </c>
      <c r="E30" s="1" t="s">
        <v>36</v>
      </c>
    </row>
    <row r="31" spans="1:25" x14ac:dyDescent="0.15">
      <c r="B31" s="1" t="s">
        <v>24</v>
      </c>
      <c r="E31" s="1" t="s">
        <v>37</v>
      </c>
    </row>
    <row r="32" spans="1:25" x14ac:dyDescent="0.15">
      <c r="B32" s="1" t="s">
        <v>25</v>
      </c>
      <c r="E32" s="1" t="s">
        <v>38</v>
      </c>
    </row>
    <row r="33" spans="2:14" x14ac:dyDescent="0.15">
      <c r="B33" s="1" t="s">
        <v>26</v>
      </c>
      <c r="E33" s="1" t="s">
        <v>39</v>
      </c>
    </row>
    <row r="34" spans="2:14" x14ac:dyDescent="0.15">
      <c r="B34" s="1" t="s">
        <v>27</v>
      </c>
    </row>
    <row r="35" spans="2:14" x14ac:dyDescent="0.15">
      <c r="B35" s="1" t="s">
        <v>28</v>
      </c>
    </row>
    <row r="36" spans="2:14" x14ac:dyDescent="0.15">
      <c r="B36" s="1" t="s">
        <v>29</v>
      </c>
    </row>
    <row r="37" spans="2:14" x14ac:dyDescent="0.15">
      <c r="B37" s="1" t="s">
        <v>30</v>
      </c>
    </row>
    <row r="38" spans="2:14" ht="14.25" thickBot="1" x14ac:dyDescent="0.2">
      <c r="B38" s="1" t="s">
        <v>31</v>
      </c>
    </row>
    <row r="39" spans="2:14" x14ac:dyDescent="0.15">
      <c r="N39" s="42">
        <f>+(+$C$26+$E$26)-($L$26+$M$26)</f>
        <v>112284.82729999999</v>
      </c>
    </row>
  </sheetData>
  <mergeCells count="182">
    <mergeCell ref="A20:A21"/>
    <mergeCell ref="B20:B21"/>
    <mergeCell ref="C20:C21"/>
    <mergeCell ref="D20:D21"/>
    <mergeCell ref="E20:E21"/>
    <mergeCell ref="F20:F21"/>
    <mergeCell ref="G20:G21"/>
    <mergeCell ref="H20:H21"/>
    <mergeCell ref="I20:I21"/>
    <mergeCell ref="A14:A15"/>
    <mergeCell ref="A18:A19"/>
    <mergeCell ref="B18:B19"/>
    <mergeCell ref="C18:C19"/>
    <mergeCell ref="D18:D19"/>
    <mergeCell ref="E18:E19"/>
    <mergeCell ref="F18:F19"/>
    <mergeCell ref="G18:G19"/>
    <mergeCell ref="H18:H19"/>
    <mergeCell ref="A16:A17"/>
    <mergeCell ref="B16:B17"/>
    <mergeCell ref="C16:C17"/>
    <mergeCell ref="D16:D17"/>
    <mergeCell ref="B14:B15"/>
    <mergeCell ref="C14:C15"/>
    <mergeCell ref="D14:D15"/>
    <mergeCell ref="E14:E15"/>
    <mergeCell ref="F14:F15"/>
    <mergeCell ref="G14:G15"/>
    <mergeCell ref="H14:H15"/>
    <mergeCell ref="N22:N23"/>
    <mergeCell ref="J14:J15"/>
    <mergeCell ref="K14:K15"/>
    <mergeCell ref="L14:L15"/>
    <mergeCell ref="M14:M15"/>
    <mergeCell ref="N14:N15"/>
    <mergeCell ref="O14:O15"/>
    <mergeCell ref="X14:X15"/>
    <mergeCell ref="J16:J17"/>
    <mergeCell ref="K16:K17"/>
    <mergeCell ref="L16:L17"/>
    <mergeCell ref="M16:M17"/>
    <mergeCell ref="N16:N17"/>
    <mergeCell ref="O16:O17"/>
    <mergeCell ref="X16:X17"/>
    <mergeCell ref="J18:J19"/>
    <mergeCell ref="K18:K19"/>
    <mergeCell ref="L18:L19"/>
    <mergeCell ref="X20:X21"/>
    <mergeCell ref="O18:O19"/>
    <mergeCell ref="X18:X19"/>
    <mergeCell ref="J20:J21"/>
    <mergeCell ref="K20:K21"/>
    <mergeCell ref="L20:L21"/>
    <mergeCell ref="D24:D25"/>
    <mergeCell ref="C24:C25"/>
    <mergeCell ref="X3:X7"/>
    <mergeCell ref="X24:X25"/>
    <mergeCell ref="O22:O23"/>
    <mergeCell ref="X22:X23"/>
    <mergeCell ref="C8:C9"/>
    <mergeCell ref="D8:D9"/>
    <mergeCell ref="E8:E9"/>
    <mergeCell ref="F8:F9"/>
    <mergeCell ref="G8:G9"/>
    <mergeCell ref="H8:H9"/>
    <mergeCell ref="I8:I9"/>
    <mergeCell ref="J8:J9"/>
    <mergeCell ref="K8:K9"/>
    <mergeCell ref="L8:L9"/>
    <mergeCell ref="M8:M9"/>
    <mergeCell ref="N8:N9"/>
    <mergeCell ref="I14:I15"/>
    <mergeCell ref="H12:H13"/>
    <mergeCell ref="I12:I13"/>
    <mergeCell ref="E12:E13"/>
    <mergeCell ref="F12:F13"/>
    <mergeCell ref="G12:G13"/>
    <mergeCell ref="O8:O9"/>
    <mergeCell ref="X8:X9"/>
    <mergeCell ref="E10:E11"/>
    <mergeCell ref="F10:F11"/>
    <mergeCell ref="G10:G11"/>
    <mergeCell ref="N12:N13"/>
    <mergeCell ref="O12:O13"/>
    <mergeCell ref="O20:O21"/>
    <mergeCell ref="N18:N19"/>
    <mergeCell ref="K10:K11"/>
    <mergeCell ref="L10:L11"/>
    <mergeCell ref="M10:M11"/>
    <mergeCell ref="N10:N11"/>
    <mergeCell ref="O10:O11"/>
    <mergeCell ref="X10:X11"/>
    <mergeCell ref="H10:H11"/>
    <mergeCell ref="I10:I11"/>
    <mergeCell ref="J10:J11"/>
    <mergeCell ref="X12:X13"/>
    <mergeCell ref="J12:J13"/>
    <mergeCell ref="K12:K13"/>
    <mergeCell ref="M20:M21"/>
    <mergeCell ref="N20:N21"/>
    <mergeCell ref="E26:E27"/>
    <mergeCell ref="F26:F27"/>
    <mergeCell ref="L26:L27"/>
    <mergeCell ref="G26:G27"/>
    <mergeCell ref="L12:L13"/>
    <mergeCell ref="M12:M13"/>
    <mergeCell ref="G24:G25"/>
    <mergeCell ref="F24:F25"/>
    <mergeCell ref="E24:E25"/>
    <mergeCell ref="E16:E17"/>
    <mergeCell ref="F16:F17"/>
    <mergeCell ref="G16:G17"/>
    <mergeCell ref="H16:H17"/>
    <mergeCell ref="I16:I17"/>
    <mergeCell ref="G22:G23"/>
    <mergeCell ref="H22:H23"/>
    <mergeCell ref="I22:I23"/>
    <mergeCell ref="I18:I19"/>
    <mergeCell ref="M18:M19"/>
    <mergeCell ref="J22:J23"/>
    <mergeCell ref="K22:K23"/>
    <mergeCell ref="L22:L23"/>
    <mergeCell ref="M22:M23"/>
    <mergeCell ref="O5:O7"/>
    <mergeCell ref="P2:T2"/>
    <mergeCell ref="U2:W2"/>
    <mergeCell ref="Q3:Q5"/>
    <mergeCell ref="R3:R5"/>
    <mergeCell ref="S3:S5"/>
    <mergeCell ref="T3:T5"/>
    <mergeCell ref="U3:U5"/>
    <mergeCell ref="V3:V5"/>
    <mergeCell ref="W3:W5"/>
    <mergeCell ref="P4:P5"/>
    <mergeCell ref="X26:X27"/>
    <mergeCell ref="E2:L3"/>
    <mergeCell ref="M2:M7"/>
    <mergeCell ref="K6:K7"/>
    <mergeCell ref="L4:L7"/>
    <mergeCell ref="G6:J6"/>
    <mergeCell ref="N24:N25"/>
    <mergeCell ref="O24:O25"/>
    <mergeCell ref="H26:H27"/>
    <mergeCell ref="K26:K27"/>
    <mergeCell ref="J26:J27"/>
    <mergeCell ref="I26:I27"/>
    <mergeCell ref="J24:J25"/>
    <mergeCell ref="M24:M25"/>
    <mergeCell ref="M26:M27"/>
    <mergeCell ref="L24:L25"/>
    <mergeCell ref="K24:K25"/>
    <mergeCell ref="I24:I25"/>
    <mergeCell ref="H24:H25"/>
    <mergeCell ref="N26:N27"/>
    <mergeCell ref="E22:E23"/>
    <mergeCell ref="F22:F23"/>
    <mergeCell ref="O26:O27"/>
    <mergeCell ref="N2:O3"/>
    <mergeCell ref="A26:A27"/>
    <mergeCell ref="B26:B27"/>
    <mergeCell ref="A2:A7"/>
    <mergeCell ref="B2:B7"/>
    <mergeCell ref="D5:D7"/>
    <mergeCell ref="C2:D3"/>
    <mergeCell ref="C26:C27"/>
    <mergeCell ref="D26:D27"/>
    <mergeCell ref="A24:A25"/>
    <mergeCell ref="B24:B25"/>
    <mergeCell ref="A22:A23"/>
    <mergeCell ref="B22:B23"/>
    <mergeCell ref="C22:C23"/>
    <mergeCell ref="D22:D23"/>
    <mergeCell ref="A8:A9"/>
    <mergeCell ref="B8:B9"/>
    <mergeCell ref="A10:A11"/>
    <mergeCell ref="B10:B11"/>
    <mergeCell ref="C10:C11"/>
    <mergeCell ref="D10:D11"/>
    <mergeCell ref="A12:A13"/>
    <mergeCell ref="B12:B13"/>
    <mergeCell ref="C12:C13"/>
    <mergeCell ref="D12:D13"/>
  </mergeCells>
  <phoneticPr fontId="1"/>
  <pageMargins left="0.51181102362204722" right="0.31496062992125984" top="0.55118110236220474" bottom="0.55118110236220474" header="0.31496062992125984" footer="0.31496062992125984"/>
  <pageSetup paperSize="8" scale="7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総括表B-1</vt:lpstr>
      <vt:lpstr>'総括表B-1'!Print_Area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m</cp:lastModifiedBy>
  <cp:lastPrinted>2021-09-24T02:15:46Z</cp:lastPrinted>
  <dcterms:created xsi:type="dcterms:W3CDTF">2010-08-24T08:00:05Z</dcterms:created>
  <dcterms:modified xsi:type="dcterms:W3CDTF">2021-09-29T05:08:58Z</dcterms:modified>
</cp:coreProperties>
</file>