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C2" i="4"/>
  <c r="D2" i="4" s="1"/>
  <c r="W28" i="3"/>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<sst xmlns="http://schemas.openxmlformats.org/spreadsheetml/2006/main" count="3108" uniqueCount="791">
  <si>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</si>
  <si>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</si>
  <si>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</si>
  <si>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</si>
  <si>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</si>
  <si>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</si>
  <si>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</si>
  <si>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</si>
  <si>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</si>
  <si>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</si>
  <si>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</si>
  <si>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</si>
  <si>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</si>
  <si>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</si>
  <si>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</si>
  <si>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</si>
  <si>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</si>
  <si>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</si>
  <si>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</si>
  <si>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</si>
  <si>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</si>
  <si>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</si>
  <si>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</si>
  <si>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</si>
  <si>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</si>
  <si>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</si>
  <si>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</si>
  <si>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</si>
  <si>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</si>
  <si>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</si>
  <si>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</si>
  <si>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</si>
  <si>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</si>
  <si>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</si>
  <si>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</si>
  <si>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</si>
  <si>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</si>
  <si>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</si>
  <si>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</si>
  <si>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</si>
  <si>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</si>
  <si>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</si>
  <si>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</si>
  <si>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</si>
  <si>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</si>
  <si>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</si>
  <si>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</si>
  <si>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</si>
  <si>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</si>
  <si>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</si>
  <si>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</si>
  <si>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</si>
  <si>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</si>
  <si>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</si>
  <si>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</si>
  <si>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</si>
  <si>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</si>
  <si>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</si>
  <si>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</si>
  <si>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</si>
  <si>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</si>
  <si>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</si>
  <si>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</si>
  <si>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</si>
  <si>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</si>
  <si>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</si>
  <si>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</si>
  <si>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</si>
  <si>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</si>
  <si>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</si>
  <si>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</si>
  <si>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</si>
  <si>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</si>
  <si>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</si>
  <si>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</si>
  <si>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</si>
  <si>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</si>
  <si>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</si>
  <si>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</si>
  <si>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</si>
  <si>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</si>
  <si>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</si>
  <si>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</si>
  <si>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</si>
  <si>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</si>
  <si>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</si>
  <si>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</si>
  <si>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</si>
  <si>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</si>
  <si>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</si>
  <si>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</si>
  <si>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</si>
  <si>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</si>
  <si>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</si>
  <si>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</si>
  <si>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</si>
  <si>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</si>
  <si>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</si>
  <si>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</si>
  <si>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</si>
  <si>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</si>
  <si>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</si>
  <si>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</si>
  <si>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</si>
  <si>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</si>
  <si>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</si>
  <si>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</si>
  <si>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</si>
  <si>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</si>
  <si>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</si>
  <si>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</si>
  <si>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</si>
  <si>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</si>
  <si>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</si>
  <si>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</si>
  <si>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</si>
  <si>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</si>
  <si>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</si>
  <si>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</si>
  <si>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</si>
  <si>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</si>
  <si>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</si>
  <si>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</si>
  <si>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</si>
  <si>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</si>
  <si>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</si>
  <si>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</si>
  <si>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</si>
  <si>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</si>
  <si>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</si>
  <si>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</si>
  <si>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</si>
  <si>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</si>
  <si>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</si>
  <si>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</si>
  <si>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</si>
  <si>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</si>
  <si>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</si>
  <si>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</si>
  <si>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</si>
  <si>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</si>
  <si>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</si>
  <si>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</si>
  <si>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</si>
  <si>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</si>
  <si>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</si>
  <si>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</si>
  <si>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</si>
  <si>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</si>
  <si>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</si>
  <si>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</si>
  <si>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</si>
  <si>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</si>
  <si>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</si>
  <si>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</si>
  <si>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</si>
  <si>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</si>
  <si>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</si>
  <si>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</si>
  <si>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</si>
  <si>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</si>
  <si>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</si>
  <si>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</si>
  <si>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</si>
  <si>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</si>
  <si>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</si>
  <si>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</si>
  <si>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</si>
  <si>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</si>
  <si>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</si>
  <si>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</si>
  <si>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</si>
  <si>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</si>
  <si>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</si>
  <si>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</si>
  <si>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</si>
  <si>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</si>
  <si>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</si>
  <si>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</si>
  <si>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</si>
  <si>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</si>
  <si>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</si>
  <si>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</si>
  <si>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</si>
  <si>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</si>
  <si>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</si>
  <si>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</si>
  <si>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</si>
  <si>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</si>
  <si>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</si>
  <si>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</si>
  <si>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</si>
  <si>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</si>
  <si>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</si>
  <si>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</si>
  <si>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</si>
  <si>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</si>
  <si>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</si>
  <si>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</si>
  <si>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</si>
  <si>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</si>
  <si>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</si>
  <si>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</si>
  <si>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</si>
  <si>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</si>
  <si>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</si>
  <si>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</si>
  <si>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</si>
  <si>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</si>
  <si>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</si>
  <si>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</si>
  <si>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</si>
  <si>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</si>
  <si>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</si>
  <si>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</si>
  <si>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</si>
  <si>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</si>
  <si>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</si>
  <si>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</si>
  <si>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</si>
  <si>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</si>
  <si>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</si>
  <si>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</si>
  <si>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</si>
  <si>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</si>
  <si>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</si>
  <si>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</si>
  <si>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</si>
  <si>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</si>
  <si>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</si>
  <si>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</si>
  <si>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</si>
  <si>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</si>
  <si>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</si>
  <si>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</si>
  <si>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</si>
  <si>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</si>
  <si>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</si>
  <si>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</si>
  <si>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</si>
  <si>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</si>
  <si>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</si>
  <si>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</si>
  <si>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</si>
  <si>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</si>
  <si>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</si>
  <si>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</si>
  <si>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</si>
  <si>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</si>
  <si>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</si>
  <si>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</si>
  <si>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</si>
  <si>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</si>
  <si>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</si>
  <si>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</si>
  <si>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</si>
  <si>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</si>
  <si>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</si>
  <si>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</si>
  <si>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</si>
  <si>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</si>
  <si>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</si>
  <si>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</si>
  <si>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</si>
  <si>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</si>
  <si>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</si>
  <si>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</si>
  <si>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</si>
  <si>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</si>
  <si>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</si>
  <si>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</si>
  <si>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</si>
  <si>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</si>
  <si>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</si>
  <si>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</si>
  <si>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</si>
  <si>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</si>
  <si>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</si>
  <si>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</si>
  <si>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</si>
  <si>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</si>
  <si>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</si>
  <si>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</si>
  <si>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</si>
  <si>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</si>
  <si>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</si>
  <si>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</si>
  <si>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</si>
  <si>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</si>
  <si>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</si>
  <si>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</si>
  <si>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</si>
  <si>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</si>
  <si>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</si>
  <si>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</si>
  <si>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</si>
  <si>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</si>
  <si>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</si>
  <si>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</si>
  <si>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</si>
  <si>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</si>
  <si>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</si>
  <si>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</si>
  <si>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</si>
  <si>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</si>
  <si>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</si>
  <si>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</si>
  <si>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</si>
  <si>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</si>
  <si>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</si>
  <si>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</si>
  <si>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</si>
  <si>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</si>
  <si>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</si>
  <si>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</si>
  <si>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</si>
  <si>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</si>
  <si>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</si>
  <si>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</si>
  <si>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</si>
  <si>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</si>
  <si>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</si>
  <si>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</si>
  <si>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</si>
  <si>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</si>
  <si>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</si>
  <si>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</si>
  <si>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</si>
  <si>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</si>
  <si>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</si>
  <si>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</si>
  <si>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</si>
  <si>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</si>
  <si>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</si>
  <si>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</si>
  <si>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</si>
  <si>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</si>
  <si>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</si>
  <si>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</si>
  <si>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</si>
  <si>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</si>
  <si>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</si>
  <si>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</si>
  <si>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</si>
  <si>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</si>
  <si>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</si>
  <si>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</si>
  <si>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</si>
  <si>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</si>
  <si>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</si>
  <si>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</si>
  <si>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</si>
  <si>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</si>
  <si>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</si>
  <si>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</si>
  <si>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</si>
  <si>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</si>
  <si>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</si>
  <si>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</si>
  <si>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</si>
  <si>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</si>
  <si>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</si>
  <si>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</si>
  <si>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</si>
  <si>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</si>
  <si>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</si>
  <si>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</si>
  <si>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</si>
  <si>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</si>
  <si>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</si>
  <si>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</si>
  <si>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</si>
  <si>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</si>
  <si>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</si>
  <si>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</si>
  <si>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</si>
  <si>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</si>
  <si>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</si>
  <si>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</si>
  <si>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</si>
  <si>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</si>
  <si>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</si>
  <si>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</si>
  <si>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</si>
  <si>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</si>
  <si>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</si>
  <si>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</si>
  <si>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</si>
  <si>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</si>
  <si>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</si>
  <si>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</si>
  <si>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</si>
  <si>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</si>
  <si>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</si>
  <si>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</si>
  <si>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</si>
  <si>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</si>
  <si>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</si>
  <si>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</si>
  <si>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</si>
  <si>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</si>
  <si>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</si>
  <si>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</si>
  <si>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</si>
  <si>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</si>
  <si>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</si>
  <si>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</si>
  <si>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</si>
  <si>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</si>
  <si>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</si>
  <si>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</si>
  <si>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</si>
  <si>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</si>
  <si>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</si>
  <si>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</si>
  <si>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</si>
  <si>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</si>
  <si>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</si>
  <si>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</si>
  <si>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</si>
  <si>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</si>
  <si>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</si>
  <si>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</si>
  <si>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</si>
  <si>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</si>
  <si>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</si>
  <si>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</si>
  <si>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</si>
  <si>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</si>
  <si>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</si>
  <si>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</si>
  <si>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</si>
  <si>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</si>
  <si>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</si>
  <si>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</si>
  <si>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</si>
  <si>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</si>
  <si>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</si>
  <si>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</si>
  <si>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</si>
  <si>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</si>
  <si>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</si>
  <si>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</si>
  <si>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</si>
  <si>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</si>
  <si>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</si>
  <si>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</si>
  <si>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</si>
  <si>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</si>
  <si>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</si>
  <si>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</si>
  <si>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</si>
  <si>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</si>
  <si>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</si>
  <si>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</si>
  <si>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</si>
  <si>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</si>
  <si>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</si>
  <si>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</si>
  <si>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</si>
  <si>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</si>
  <si>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</si>
  <si>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</si>
  <si>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</si>
  <si>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</si>
  <si>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</si>
  <si>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</si>
  <si>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</si>
  <si>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</si>
  <si>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</si>
  <si>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</si>
  <si>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</si>
  <si>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</si>
  <si>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</si>
  <si>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</si>
  <si>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</si>
  <si>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</si>
  <si>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</si>
  <si>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</si>
  <si>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</si>
  <si>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</si>
  <si>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</si>
  <si>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</si>
  <si>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</si>
  <si>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</si>
  <si>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</si>
  <si>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</si>
  <si>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</si>
  <si>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</si>
  <si>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</si>
  <si>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</si>
  <si>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</si>
  <si>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</si>
  <si>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</si>
  <si>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</si>
  <si>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</si>
  <si>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</si>
  <si>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</si>
  <si>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</si>
  <si>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</si>
  <si>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</si>
  <si>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</si>
  <si>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</si>
  <si>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</si>
  <si>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</si>
  <si>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</si>
  <si>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</si>
  <si>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</si>
  <si>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</si>
  <si>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</si>
  <si>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</si>
  <si>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</si>
  <si>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</si>
  <si>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</si>
  <si>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</si>
  <si>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</si>
  <si>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</si>
  <si>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</si>
  <si>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</si>
  <si>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</si>
  <si>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</si>
  <si>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</si>
  <si>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</si>
  <si>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</si>
  <si>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</si>
  <si>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</si>
  <si>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</si>
  <si>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</si>
  <si>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</si>
  <si>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</si>
  <si>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</si>
  <si>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</si>
  <si>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</si>
  <si>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</si>
  <si>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</si>
  <si>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</si>
  <si>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</si>
  <si>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</si>
  <si>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</si>
  <si>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</si>
  <si>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</si>
  <si>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</si>
  <si>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</si>
  <si>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</si>
  <si>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</si>
  <si>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</si>
  <si>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</si>
  <si>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</si>
  <si>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</si>
  <si>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</si>
  <si>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</si>
  <si>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</si>
  <si>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</si>
  <si>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</si>
  <si>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</si>
  <si>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</si>
  <si>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</si>
  <si>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</si>
  <si>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</si>
  <si>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</si>
  <si>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</si>
  <si>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</si>
  <si>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</si>
  <si>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</si>
  <si>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</si>
  <si>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</si>
  <si>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</si>
  <si>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</si>
  <si>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</si>
  <si>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</si>
  <si>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</si>
  <si>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</si>
  <si>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</si>
  <si>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</si>
  <si>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</si>
  <si>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</si>
  <si>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</si>
  <si>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</si>
  <si>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</si>
  <si>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</si>
  <si>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</si>
  <si>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</si>
  <si>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</si>
  <si>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</si>
  <si>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</si>
  <si>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</si>
  <si>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</si>
  <si>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</si>
  <si>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</si>
  <si>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</si>
  <si>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</si>
  <si>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</si>
  <si>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</si>
  <si>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</si>
  <si>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</si>
  <si>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</si>
  <si>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</si>
  <si>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</si>
  <si>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</si>
  <si>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</si>
  <si>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</si>
  <si>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</si>
  <si>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</si>
  <si>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</si>
  <si>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</si>
  <si>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</si>
  <si>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</si>
  <si>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</si>
  <si>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</si>
  <si>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</si>
  <si>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</si>
  <si>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</si>
  <si>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</si>
  <si>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</si>
  <si>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</si>
  <si>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</si>
  <si>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</si>
  <si>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</si>
  <si>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</si>
  <si>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</si>
  <si>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</si>
  <si>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</si>
  <si>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</si>
  <si>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</si>
  <si>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</si>
  <si>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</si>
  <si>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</si>
  <si>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</si>
  <si>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</si>
  <si>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</si>
  <si>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</si>
  <si>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</si>
  <si>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</si>
  <si>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</si>
  <si>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</si>
  <si>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</si>
  <si>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</si>
  <si>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</si>
  <si>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</si>
  <si>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</si>
  <si>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</si>
  <si>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</si>
  <si>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</si>
  <si>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</si>
  <si>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</si>
  <si>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</si>
  <si>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</si>
  <si>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</si>
  <si>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</si>
  <si>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</si>
  <si>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</si>
  <si>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</si>
  <si>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</si>
  <si>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</si>
  <si>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</si>
  <si>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</si>
  <si>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</si>
  <si>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</si>
  <si>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</si>
  <si>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</si>
  <si>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</si>
  <si>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</si>
  <si>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</si>
  <si>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</si>
  <si>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</si>
  <si>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</si>
  <si>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</si>
  <si>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</si>
  <si>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</si>
  <si>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</si>
  <si>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</si>
  <si>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</si>
  <si>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</si>
  <si>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</si>
  <si>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</si>
  <si>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</si>
  <si>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</si>
  <si>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</si>
  <si>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</si>
  <si>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</si>
  <si>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</si>
  <si>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</si>
  <si>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</si>
  <si>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</si>
  <si>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</si>
  <si>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</si>
  <si>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</si>
  <si>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</si>
  <si>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</si>
  <si>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</si>
  <si>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</si>
  <si>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</si>
  <si>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</si>
  <si>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</si>
  <si>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</si>
  <si>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</si>
  <si>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</si>
  <si>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</si>
  <si>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</si>
  <si>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</si>
  <si>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</si>
  <si>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</si>
  <si>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</si>
  <si>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</si>
  <si>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</si>
  <si>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</si>
  <si>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</si>
  <si>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</si>
  <si>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</si>
  <si>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</si>
  <si>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</si>
  <si>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</si>
  <si>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</si>
  <si>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</si>
  <si>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</si>
  <si>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</si>
  <si>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</si>
  <si>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</si>
  <si>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「留学生３０万人計画」骨子（平成20年7月29日策定）
「日本再興戦略2016」（平成28年6月2日閣議決定）
「経済財政運営と改革の基本方針2016」（平成28年6月2日閣議決定）
「ニッポン一億総活躍プラン」（平成28年6月2日閣議決定）</t>
  </si>
  <si>
    <t>成長戦略における「外国人材の我が国企業への就職の拡大」に向け、各大学が地域の自治体や産業界と連携し、就職に必要なスキルである「日本語能力」「日本での企業文化等キャリア教育」「中長期インターンシップ」を一体として学ぶ環境を創設する取組を支援し、外国人留学生の我が国での定着を図るとともに、日本留学の魅力を高め、諸外国から我が国への留学生増加を図る。</t>
  </si>
  <si>
    <t>外国人留学生受入推進事業委託費</t>
  </si>
  <si>
    <t>政府開発援助外国人留学生受入推進事業委託費</t>
  </si>
  <si>
    <t>政府開発援助教員等派遣旅費</t>
  </si>
  <si>
    <t>政府開発援助留学生業務謝金</t>
  </si>
  <si>
    <t>政府開発援助留学生業務庁費</t>
  </si>
  <si>
    <t>事業採択大学調べ</t>
  </si>
  <si>
    <t>件</t>
  </si>
  <si>
    <t>百万円</t>
  </si>
  <si>
    <t>百万円/件</t>
    <phoneticPr fontId="5"/>
  </si>
  <si>
    <t>356/594</t>
  </si>
  <si>
    <t>13　豊かな国際社会の構築に資する国際交流・協力の推進</t>
    <phoneticPr fontId="5"/>
  </si>
  <si>
    <t>13-1 国際交流の推進</t>
    <phoneticPr fontId="5"/>
  </si>
  <si>
    <t>外国人留学生数（日本語教育機関を含む）</t>
    <phoneticPr fontId="5"/>
  </si>
  <si>
    <t>人</t>
    <phoneticPr fontId="5"/>
  </si>
  <si>
    <t>新29-0048</t>
  </si>
  <si>
    <t>○</t>
  </si>
  <si>
    <t>留学生就職促進プログラム</t>
    <phoneticPr fontId="5"/>
  </si>
  <si>
    <t>平成29年度</t>
    <phoneticPr fontId="5"/>
  </si>
  <si>
    <t>令和4年度</t>
    <phoneticPr fontId="5"/>
  </si>
  <si>
    <t>高等教育局</t>
    <phoneticPr fontId="5"/>
  </si>
  <si>
    <t>-</t>
    <phoneticPr fontId="5"/>
  </si>
  <si>
    <t>高等教育国際戦略ＰＴ</t>
    <rPh sb="4" eb="6">
      <t>コクサイ</t>
    </rPh>
    <rPh sb="6" eb="8">
      <t>センリャク</t>
    </rPh>
    <phoneticPr fontId="5"/>
  </si>
  <si>
    <t>ＰＴリーダー
佐藤　邦明</t>
    <rPh sb="7" eb="9">
      <t>サトウ</t>
    </rPh>
    <rPh sb="10" eb="12">
      <t>クニアキ</t>
    </rPh>
    <phoneticPr fontId="5"/>
  </si>
  <si>
    <t>少子高齢化の進む我が国において、高度外国人材の活用が求められている状況の中、我が国で学修する外国人留学生を我が国国内の企業に就職させるための特別な教育プログラムを構築し支援を行うことで、企業における高度人材の確保を促進させることが可能となるとともに、我が国への留学の魅力を高め、「留学生30万人計画」のさらなる推進を目指す。</t>
    <phoneticPr fontId="5"/>
  </si>
  <si>
    <t>-</t>
    <phoneticPr fontId="5"/>
  </si>
  <si>
    <t>外国人留学生の日本国内での就職率を現状の３割から５割に向上させる(目標値は各大学の目標値の平均とする)</t>
    <phoneticPr fontId="5"/>
  </si>
  <si>
    <t>外国人留学生の日本における就職率の引上げが指摘されており、社会のニーズを的確に反映している。</t>
    <phoneticPr fontId="5"/>
  </si>
  <si>
    <t>「日本再興戦略」及び「第２期教育振興基本計画」において2020年までに留学生の受入れを30万人にすることとされており、明確に設定された成果目標に対する達成手段として優先度の高い事業である。</t>
    <phoneticPr fontId="5"/>
  </si>
  <si>
    <t>無</t>
  </si>
  <si>
    <t>公募先の選定にあたっては、事業計画を精査し、経費の支出の透明性について確認を行うと共に、より少ないコストで大きな効果を引き出すことのできる事業者を選定している。</t>
    <phoneticPr fontId="5"/>
  </si>
  <si>
    <t>‐</t>
  </si>
  <si>
    <t>人件費</t>
    <rPh sb="0" eb="3">
      <t>ジンケンヒ</t>
    </rPh>
    <phoneticPr fontId="5"/>
  </si>
  <si>
    <t>給与、謝金</t>
    <rPh sb="0" eb="2">
      <t>キュウヨ</t>
    </rPh>
    <rPh sb="3" eb="5">
      <t>シャキン</t>
    </rPh>
    <phoneticPr fontId="5"/>
  </si>
  <si>
    <t>事業活動費</t>
    <rPh sb="0" eb="2">
      <t>ジギョウ</t>
    </rPh>
    <rPh sb="2" eb="4">
      <t>カツドウ</t>
    </rPh>
    <rPh sb="4" eb="5">
      <t>ヒ</t>
    </rPh>
    <phoneticPr fontId="5"/>
  </si>
  <si>
    <t>国立大学法人東京大学</t>
    <phoneticPr fontId="5"/>
  </si>
  <si>
    <t>留学生の就職促進に係る業務</t>
    <rPh sb="0" eb="3">
      <t>リュウガクセイ</t>
    </rPh>
    <rPh sb="4" eb="6">
      <t>シュウショク</t>
    </rPh>
    <rPh sb="6" eb="8">
      <t>ソクシン</t>
    </rPh>
    <rPh sb="9" eb="10">
      <t>カカ</t>
    </rPh>
    <rPh sb="11" eb="13">
      <t>ギョウム</t>
    </rPh>
    <phoneticPr fontId="5"/>
  </si>
  <si>
    <t>-</t>
    <phoneticPr fontId="5"/>
  </si>
  <si>
    <t>国立大学法人山形大学</t>
    <phoneticPr fontId="5"/>
  </si>
  <si>
    <t>国立大学法人金沢大学</t>
    <phoneticPr fontId="5"/>
  </si>
  <si>
    <t>国立大学法人東海国立大学機構</t>
    <phoneticPr fontId="5"/>
  </si>
  <si>
    <t>学校法人東洋大学</t>
  </si>
  <si>
    <t>国立大学法人愛媛大学</t>
  </si>
  <si>
    <t>学校法人関西大学</t>
  </si>
  <si>
    <t>国立大学法人熊本大学</t>
  </si>
  <si>
    <t>国立大学法人横浜国立大学</t>
    <phoneticPr fontId="5"/>
  </si>
  <si>
    <t>国立大学法人静岡大学</t>
    <rPh sb="6" eb="8">
      <t>シズオカ</t>
    </rPh>
    <phoneticPr fontId="5"/>
  </si>
  <si>
    <t>A.国立大学法人東京大学</t>
    <rPh sb="8" eb="10">
      <t>トウキョウ</t>
    </rPh>
    <phoneticPr fontId="5"/>
  </si>
  <si>
    <t>設備備品費</t>
    <rPh sb="0" eb="2">
      <t>セツビ</t>
    </rPh>
    <rPh sb="2" eb="4">
      <t>ビヒン</t>
    </rPh>
    <rPh sb="4" eb="5">
      <t>ヒ</t>
    </rPh>
    <phoneticPr fontId="5"/>
  </si>
  <si>
    <t>消耗品費、雑役務費　等</t>
    <rPh sb="0" eb="3">
      <t>ショウモウヒン</t>
    </rPh>
    <rPh sb="3" eb="4">
      <t>ヒ</t>
    </rPh>
    <rPh sb="5" eb="6">
      <t>ザツ</t>
    </rPh>
    <rPh sb="6" eb="9">
      <t>エキムヒ</t>
    </rPh>
    <rPh sb="10" eb="11">
      <t>トウ</t>
    </rPh>
    <phoneticPr fontId="5"/>
  </si>
  <si>
    <t>備品費</t>
    <rPh sb="0" eb="2">
      <t>ビヒン</t>
    </rPh>
    <rPh sb="2" eb="3">
      <t>ヒ</t>
    </rPh>
    <phoneticPr fontId="5"/>
  </si>
  <si>
    <t>352.5/727</t>
    <phoneticPr fontId="5"/>
  </si>
  <si>
    <t>本事業は、大学の行う外国人留学生の国内定着に資する取組を支援することで、留学生30万人計画の更なる推進を目指し行う事業であることから、国が主体となり、国費を投じて実施する必要があると認められる。</t>
    <rPh sb="0" eb="1">
      <t>ホン</t>
    </rPh>
    <rPh sb="1" eb="3">
      <t>ジギョウ</t>
    </rPh>
    <rPh sb="5" eb="7">
      <t>ダイガク</t>
    </rPh>
    <rPh sb="8" eb="9">
      <t>オコナ</t>
    </rPh>
    <rPh sb="10" eb="12">
      <t>ガイコク</t>
    </rPh>
    <rPh sb="12" eb="13">
      <t>ジン</t>
    </rPh>
    <rPh sb="13" eb="15">
      <t>リュウガク</t>
    </rPh>
    <rPh sb="15" eb="16">
      <t>ナマ</t>
    </rPh>
    <rPh sb="17" eb="19">
      <t>コクナイ</t>
    </rPh>
    <rPh sb="19" eb="21">
      <t>テイチャク</t>
    </rPh>
    <rPh sb="22" eb="23">
      <t>シ</t>
    </rPh>
    <rPh sb="25" eb="27">
      <t>トリクミ</t>
    </rPh>
    <rPh sb="28" eb="30">
      <t>シエン</t>
    </rPh>
    <rPh sb="36" eb="39">
      <t>リュウガクセイ</t>
    </rPh>
    <rPh sb="41" eb="43">
      <t>マンニン</t>
    </rPh>
    <rPh sb="43" eb="45">
      <t>ケイカク</t>
    </rPh>
    <rPh sb="46" eb="47">
      <t>サラ</t>
    </rPh>
    <rPh sb="49" eb="51">
      <t>スイシン</t>
    </rPh>
    <rPh sb="52" eb="54">
      <t>メザ</t>
    </rPh>
    <rPh sb="55" eb="56">
      <t>オコナ</t>
    </rPh>
    <phoneticPr fontId="5"/>
  </si>
  <si>
    <t>国が主体となって実施すべき事業であるため、委託契約により国が負担することが妥当なものである。
また、本事業は、留学生の国内定着率の向上を目的の一つとして実施する事業であるため、受益者となる留学生に負担を求めることは、その裾野を狭めることとなり、そぐわないと考えられる。</t>
    <phoneticPr fontId="5"/>
  </si>
  <si>
    <t>△</t>
  </si>
  <si>
    <t>本事業の成果実績は、令和元年度に国内で進学する留学生数が増加したことの影響を受けたものの、同年度に実施した中間評価の結果を踏まえ、各拠点がより成果を上げられるよう更なる取組みを進めている。</t>
    <phoneticPr fontId="5"/>
  </si>
  <si>
    <t>本事業は「留学生30万人計画」及び「日本再興戦略2016」等を踏まえて実施されるものであり、優先度の高い事業であると認められる。
政策評価の測定指標の目標値として2020年までに外国人留学生の受入れ30万人を目指すこととしており、１年前倒しして2019年度に達成したが、引続き我が国への定着を図るため、日本での就職を希望する外国人留学生を日本国内の企業に就職に資する特別な教育プログラムの構築支援を行うことは、事業効果及び費用対効果の面からも妥当であると判断できる。
今後は、令和元年度に実施した中間評価の結果も踏まえ、事業の取組効果を高めるための成果の検証が必要と考えられる。</t>
    <phoneticPr fontId="5"/>
  </si>
  <si>
    <t>企画競争により適切に委託先を選定し、計画の効果が大きいと予想される大学に事業を委託している。経費の執行に関しては、受託している各大学から提出される申請書及び実績報告書等により、事業目的に沿って使用されているか確認しており、引き続き事業の適正な実施に努める。
今後は、令和元年度に実施した中間評価の結果も踏まえ、各拠点においてより成果を上げられるよう、事業の有効な活用・運用を図る。</t>
    <phoneticPr fontId="5"/>
  </si>
  <si>
    <t>支出先（委託業者）の一部（全15件中の3件）は、令和2年度中に公募を行い、有識者による選考委員会において申請者の事業内容等を厳正に審査の上で決定したものであり、その妥当性や競争性を確保している。
上記3件を除く12件も、前年度以前に、複数の年度で委託契約を締結することを前提に企画競争を行い、有識者による選考委員会で申請内容等を厳正に審査の上、決定したものである。</t>
    <rPh sb="10" eb="12">
      <t>イチブ</t>
    </rPh>
    <rPh sb="13" eb="14">
      <t>ゼン</t>
    </rPh>
    <rPh sb="16" eb="17">
      <t>ケン</t>
    </rPh>
    <rPh sb="17" eb="18">
      <t>チュウ</t>
    </rPh>
    <rPh sb="20" eb="21">
      <t>ケン</t>
    </rPh>
    <rPh sb="24" eb="26">
      <t>レイワ</t>
    </rPh>
    <rPh sb="27" eb="30">
      <t>ネンドチュウ</t>
    </rPh>
    <rPh sb="98" eb="100">
      <t>ジョウキ</t>
    </rPh>
    <rPh sb="101" eb="102">
      <t>ケン</t>
    </rPh>
    <rPh sb="103" eb="104">
      <t>ノゾ</t>
    </rPh>
    <rPh sb="107" eb="108">
      <t>ケン</t>
    </rPh>
    <phoneticPr fontId="5"/>
  </si>
  <si>
    <t>本事業は国が主体となって実施すべき事業であるが、留学生へ教育プログラムを提供する事業内容であるため、直接実施は適当でなく、大学への委託事業として実施する。
大学に委託することで、通常の教育課程と本事業による教育プログラムを併せて履修する場合でも、留学生の学修負担が過大とならないかたちで実施されることが見込まれる。
また、大学が実施することで、委託事業終了後にも本事業に基づき策定された教育プログラムが継続的に実施されることが見込まれ、民間企業に委託する場合と比較して長期的にはコスト面でも有利な事業実施となることが期待できる。</t>
    <phoneticPr fontId="5"/>
  </si>
  <si>
    <t>本事業は、我が国で学修する外国人留学生を日本国内の企業に就職させるための特別な教育プログラムを構築し支援を行うことで、我が国における高度人材の定着を促進させる。本事業の推進により、外国人留学生の我が国への定着を図るとともに、日本留学の魅力を高めることで外国人留学生の増加が見込まれる。</t>
    <rPh sb="5" eb="6">
      <t>ワ</t>
    </rPh>
    <rPh sb="7" eb="8">
      <t>コク</t>
    </rPh>
    <rPh sb="9" eb="11">
      <t>ガクシュウ</t>
    </rPh>
    <rPh sb="97" eb="98">
      <t>ワ</t>
    </rPh>
    <rPh sb="99" eb="100">
      <t>クニ</t>
    </rPh>
    <phoneticPr fontId="5"/>
  </si>
  <si>
    <t>-</t>
    <phoneticPr fontId="5"/>
  </si>
  <si>
    <t>-</t>
    <phoneticPr fontId="5"/>
  </si>
  <si>
    <t>採択事業拠点の日本企業等に就職した外国人留学生の割合
※前年度実績は暫定値</t>
    <rPh sb="34" eb="37">
      <t>ザンテイチ</t>
    </rPh>
    <phoneticPr fontId="5"/>
  </si>
  <si>
    <t>インターンシッププログラムへの参加者数</t>
    <phoneticPr fontId="5"/>
  </si>
  <si>
    <t>執行額／インターンシッププログラムへの参加者数</t>
    <phoneticPr fontId="5"/>
  </si>
  <si>
    <t>326.6/671</t>
    <phoneticPr fontId="5"/>
  </si>
  <si>
    <t>判定：事業内容の一部改善
・アウトカム指標について改善が必要である。就職率だけの把握では事業全体の改善を見誤る可能性があり、就職率以外の初期アウトカムを選定し共有する必要がある。
・モデル事業だからこそ採択大学と非採択大学の違いを明確化するなど、さらに分析を充実化しうる指標、分析方法の見直しが必要である。一方でモデル事業から全国展開について、具体的な課題と認定制度の展開という方向性が見えてきたことは評価し得る。
・認定制度においても、アウトカムの見直しに加えて丁寧な事後チェックの仕組みの構築が必要である。認定された拠点で実施された教育がどういう成果を生み出すのか整理が必要である。
・数的規模の拡大に偏らない現状認識に立った目標設定にする必要がある。</t>
    <phoneticPr fontId="5"/>
  </si>
  <si>
    <t>事業内容の一部改善</t>
    <phoneticPr fontId="5"/>
  </si>
  <si>
    <t>この事業は、公開プロセスの指摘を踏まえ、離職率以外のアウトカム指標の再設定、モデル事業の採択・非採択大学の差異の明確化、認定制度におけるアウトカムの見直しに加えて事後チェックの仕組みの構築、現状認識に沿った目標の再設定の観点で改善すべきである。</t>
    <phoneticPr fontId="5"/>
  </si>
  <si>
    <t>年度内に改善を検討</t>
    <phoneticPr fontId="5"/>
  </si>
  <si>
    <t>留学生の国内就職率のみをアウトカムとするのでなく、指標設定等の見直しが必要等との指摘を踏まえ、各拠点におけるより効果的な事業実施に繋がるよう、本事業の採択を受けたことにより実施している教育プログラム（ビジネス日本語、キャリア教育、インターンシップ）ごとの諸成果や実施体制の整備状況など、より細分化された観点による指標を再設定することにより成果等の把握方法の改善を図る。なお、指標の再設定及び本事業成果の水平展開に当たる「留学生就職促進教育プログラム認定制度」の事後チェックの仕組みの構築に際しては、選定委員会における審議を経た上で行なうこととし、前者は本年秋頃、後者は年度内を目途に確定させ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</si>
</sst>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95249</xdr:colOff>
      <xdr:row>750</xdr:row>
      <xdr:rowOff>27214</xdr:rowOff>
    </xdr:from>
    <xdr:to>
      <xdr:col>29</xdr:col>
      <xdr:colOff>205945</xdr:colOff>
      <xdr:row>752</xdr:row>
      <xdr:rowOff>238125</xdr:rowOff>
    </xdr:to>
    <xdr:sp macro="" textlink="">
      <xdr:nvSpPr>
        <xdr:cNvPr id="2" name="正方形/長方形 1">
          <a:extLst>
            <a:ext uri="{FF2B5EF4-FFF2-40B4-BE49-F238E27FC236}">
              <a16:creationId xmlns:a16="http://schemas.microsoft.com/office/drawing/2014/main" id="{12357BCB-796F-4F42-986F-D28BC4A624FB}"/>
            </a:ext>
          </a:extLst>
        </xdr:cNvPr>
        <xdr:cNvSpPr/>
      </xdr:nvSpPr>
      <xdr:spPr>
        <a:xfrm>
          <a:off x="3295649" y="49985839"/>
          <a:ext cx="2701496" cy="9157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文部科学省</a:t>
          </a:r>
        </a:p>
        <a:p>
          <a:pPr algn="ctr"/>
          <a:r>
            <a:rPr kumimoji="1" lang="ja-JP" altLang="en-US" sz="1600">
              <a:solidFill>
                <a:srgbClr xmlns:mc="http://schemas.openxmlformats.org/markup-compatibility/2006" xmlns:a14="http://schemas.microsoft.com/office/drawing/2010/main" val="000000" mc:Ignorable="a14" a14:legacySpreadsheetColorIndex="8"/>
              </a:solidFill>
            </a:rPr>
            <a:t>３２６．６百万円</a:t>
          </a:r>
        </a:p>
      </xdr:txBody>
    </xdr:sp>
    <xdr:clientData/>
  </xdr:twoCellAnchor>
  <xdr:twoCellAnchor>
    <xdr:from>
      <xdr:col>33</xdr:col>
      <xdr:colOff>163286</xdr:colOff>
      <xdr:row>750</xdr:row>
      <xdr:rowOff>81643</xdr:rowOff>
    </xdr:from>
    <xdr:to>
      <xdr:col>44</xdr:col>
      <xdr:colOff>129669</xdr:colOff>
      <xdr:row>752</xdr:row>
      <xdr:rowOff>189593</xdr:rowOff>
    </xdr:to>
    <xdr:sp macro="" textlink="">
      <xdr:nvSpPr>
        <xdr:cNvPr id="3" name="テキスト ボックス 2">
          <a:extLst>
            <a:ext uri="{FF2B5EF4-FFF2-40B4-BE49-F238E27FC236}">
              <a16:creationId xmlns:a16="http://schemas.microsoft.com/office/drawing/2014/main" id="{BFD1E8B7-40FE-40AB-BB0A-AF0683656A99}"/>
            </a:ext>
          </a:extLst>
        </xdr:cNvPr>
        <xdr:cNvSpPr txBox="1"/>
      </xdr:nvSpPr>
      <xdr:spPr>
        <a:xfrm>
          <a:off x="6764111" y="50040268"/>
          <a:ext cx="2166658"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0.4</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nSpc>
              <a:spcPts val="1300"/>
            </a:lnSpc>
          </a:pPr>
          <a:endPar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136071</xdr:colOff>
      <xdr:row>750</xdr:row>
      <xdr:rowOff>136071</xdr:rowOff>
    </xdr:from>
    <xdr:to>
      <xdr:col>41</xdr:col>
      <xdr:colOff>152881</xdr:colOff>
      <xdr:row>751</xdr:row>
      <xdr:rowOff>303357</xdr:rowOff>
    </xdr:to>
    <xdr:sp macro="" textlink="">
      <xdr:nvSpPr>
        <xdr:cNvPr id="4" name="右中かっこ 3">
          <a:extLst>
            <a:ext uri="{FF2B5EF4-FFF2-40B4-BE49-F238E27FC236}">
              <a16:creationId xmlns:a16="http://schemas.microsoft.com/office/drawing/2014/main" id="{B299C299-B0D8-4030-A449-20AC50BF3728}"/>
            </a:ext>
          </a:extLst>
        </xdr:cNvPr>
        <xdr:cNvSpPr/>
      </xdr:nvSpPr>
      <xdr:spPr>
        <a:xfrm>
          <a:off x="8137071" y="50094696"/>
          <a:ext cx="216835" cy="51971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40821</xdr:colOff>
      <xdr:row>750</xdr:row>
      <xdr:rowOff>190500</xdr:rowOff>
    </xdr:from>
    <xdr:to>
      <xdr:col>46</xdr:col>
      <xdr:colOff>96851</xdr:colOff>
      <xdr:row>751</xdr:row>
      <xdr:rowOff>273744</xdr:rowOff>
    </xdr:to>
    <xdr:sp macro="" textlink="">
      <xdr:nvSpPr>
        <xdr:cNvPr id="5" name="テキスト ボックス 4">
          <a:extLst>
            <a:ext uri="{FF2B5EF4-FFF2-40B4-BE49-F238E27FC236}">
              <a16:creationId xmlns:a16="http://schemas.microsoft.com/office/drawing/2014/main" id="{4172191D-D346-409B-AA3E-9878AB51CDD6}"/>
            </a:ext>
          </a:extLst>
        </xdr:cNvPr>
        <xdr:cNvSpPr txBox="1"/>
      </xdr:nvSpPr>
      <xdr:spPr>
        <a:xfrm>
          <a:off x="8441871" y="50149125"/>
          <a:ext cx="856130" cy="43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等を含む</a:t>
          </a:r>
        </a:p>
      </xdr:txBody>
    </xdr:sp>
    <xdr:clientData/>
  </xdr:twoCellAnchor>
  <xdr:twoCellAnchor>
    <xdr:from>
      <xdr:col>13</xdr:col>
      <xdr:colOff>149678</xdr:colOff>
      <xdr:row>753</xdr:row>
      <xdr:rowOff>68035</xdr:rowOff>
    </xdr:from>
    <xdr:to>
      <xdr:col>34</xdr:col>
      <xdr:colOff>25743</xdr:colOff>
      <xdr:row>755</xdr:row>
      <xdr:rowOff>144873</xdr:rowOff>
    </xdr:to>
    <xdr:sp macro="" textlink="">
      <xdr:nvSpPr>
        <xdr:cNvPr id="6" name="テキスト ボックス 5">
          <a:extLst>
            <a:ext uri="{FF2B5EF4-FFF2-40B4-BE49-F238E27FC236}">
              <a16:creationId xmlns:a16="http://schemas.microsoft.com/office/drawing/2014/main" id="{4D159E62-E266-458B-9655-2C8B5A25F168}"/>
            </a:ext>
          </a:extLst>
        </xdr:cNvPr>
        <xdr:cNvSpPr txBox="1"/>
      </xdr:nvSpPr>
      <xdr:spPr>
        <a:xfrm>
          <a:off x="2750003" y="51083935"/>
          <a:ext cx="4076590" cy="78168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委託費を交付</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する。</a:t>
          </a:r>
        </a:p>
      </xdr:txBody>
    </xdr:sp>
    <xdr:clientData/>
  </xdr:twoCellAnchor>
  <xdr:twoCellAnchor>
    <xdr:from>
      <xdr:col>13</xdr:col>
      <xdr:colOff>27214</xdr:colOff>
      <xdr:row>752</xdr:row>
      <xdr:rowOff>272142</xdr:rowOff>
    </xdr:from>
    <xdr:to>
      <xdr:col>33</xdr:col>
      <xdr:colOff>167330</xdr:colOff>
      <xdr:row>754</xdr:row>
      <xdr:rowOff>304156</xdr:rowOff>
    </xdr:to>
    <xdr:sp macro="" textlink="">
      <xdr:nvSpPr>
        <xdr:cNvPr id="7" name="大かっこ 6">
          <a:extLst>
            <a:ext uri="{FF2B5EF4-FFF2-40B4-BE49-F238E27FC236}">
              <a16:creationId xmlns:a16="http://schemas.microsoft.com/office/drawing/2014/main" id="{88CDD0A6-4F40-4088-9883-B7E0118A82AC}"/>
            </a:ext>
          </a:extLst>
        </xdr:cNvPr>
        <xdr:cNvSpPr/>
      </xdr:nvSpPr>
      <xdr:spPr>
        <a:xfrm>
          <a:off x="2627539" y="50935617"/>
          <a:ext cx="4140616" cy="73686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30155</xdr:colOff>
      <xdr:row>755</xdr:row>
      <xdr:rowOff>45970</xdr:rowOff>
    </xdr:from>
    <xdr:to>
      <xdr:col>24</xdr:col>
      <xdr:colOff>170692</xdr:colOff>
      <xdr:row>756</xdr:row>
      <xdr:rowOff>151651</xdr:rowOff>
    </xdr:to>
    <xdr:sp macro="" textlink="">
      <xdr:nvSpPr>
        <xdr:cNvPr id="8" name="下矢印 24">
          <a:extLst>
            <a:ext uri="{FF2B5EF4-FFF2-40B4-BE49-F238E27FC236}">
              <a16:creationId xmlns:a16="http://schemas.microsoft.com/office/drawing/2014/main" id="{DF940110-A24E-4F43-BDF5-DDD0AF3BB126}"/>
            </a:ext>
          </a:extLst>
        </xdr:cNvPr>
        <xdr:cNvSpPr/>
      </xdr:nvSpPr>
      <xdr:spPr>
        <a:xfrm>
          <a:off x="4030655" y="51766720"/>
          <a:ext cx="940637" cy="458106"/>
        </a:xfrm>
        <a:prstGeom prst="downArrow">
          <a:avLst>
            <a:gd name="adj1" fmla="val 50000"/>
            <a:gd name="adj2" fmla="val 53207"/>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48177</xdr:colOff>
      <xdr:row>756</xdr:row>
      <xdr:rowOff>314802</xdr:rowOff>
    </xdr:from>
    <xdr:to>
      <xdr:col>22</xdr:col>
      <xdr:colOff>141396</xdr:colOff>
      <xdr:row>757</xdr:row>
      <xdr:rowOff>331572</xdr:rowOff>
    </xdr:to>
    <xdr:sp macro="" textlink="">
      <xdr:nvSpPr>
        <xdr:cNvPr id="9" name="テキスト ボックス 8">
          <a:extLst>
            <a:ext uri="{FF2B5EF4-FFF2-40B4-BE49-F238E27FC236}">
              <a16:creationId xmlns:a16="http://schemas.microsoft.com/office/drawing/2014/main" id="{D73BFFC2-52BA-4977-BD30-33A9E760B4D1}"/>
            </a:ext>
          </a:extLst>
        </xdr:cNvPr>
        <xdr:cNvSpPr txBox="1"/>
      </xdr:nvSpPr>
      <xdr:spPr>
        <a:xfrm>
          <a:off x="2048427" y="52387977"/>
          <a:ext cx="2493519" cy="369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その他</a:t>
          </a:r>
          <a:r>
            <a:rPr kumimoji="1" lang="en-US" altLang="ja-JP" sz="1200"/>
            <a:t>)】</a:t>
          </a:r>
          <a:endParaRPr kumimoji="1" lang="ja-JP" altLang="en-US" sz="1200"/>
        </a:p>
      </xdr:txBody>
    </xdr:sp>
    <xdr:clientData/>
  </xdr:twoCellAnchor>
  <xdr:twoCellAnchor>
    <xdr:from>
      <xdr:col>15</xdr:col>
      <xdr:colOff>164755</xdr:colOff>
      <xdr:row>758</xdr:row>
      <xdr:rowOff>88997</xdr:rowOff>
    </xdr:from>
    <xdr:to>
      <xdr:col>29</xdr:col>
      <xdr:colOff>193075</xdr:colOff>
      <xdr:row>760</xdr:row>
      <xdr:rowOff>227889</xdr:rowOff>
    </xdr:to>
    <xdr:sp macro="" textlink="">
      <xdr:nvSpPr>
        <xdr:cNvPr id="10" name="テキスト ボックス 9">
          <a:extLst>
            <a:ext uri="{FF2B5EF4-FFF2-40B4-BE49-F238E27FC236}">
              <a16:creationId xmlns:a16="http://schemas.microsoft.com/office/drawing/2014/main" id="{F01ACA4C-94E6-452D-AC20-9047024C7A0D}"/>
            </a:ext>
          </a:extLst>
        </xdr:cNvPr>
        <xdr:cNvSpPr txBox="1"/>
      </xdr:nvSpPr>
      <xdr:spPr>
        <a:xfrm>
          <a:off x="3165130" y="52867022"/>
          <a:ext cx="2828670" cy="8437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国立大学法人等</a:t>
          </a:r>
          <a:r>
            <a:rPr kumimoji="1" lang="ja-JP" altLang="en-US" sz="1400">
              <a:solidFill>
                <a:sysClr val="windowText" lastClr="000000"/>
              </a:solidFill>
            </a:rPr>
            <a:t>（全１５法人）</a:t>
          </a:r>
          <a:endParaRPr kumimoji="1" lang="en-US" altLang="ja-JP" sz="1400">
            <a:solidFill>
              <a:sysClr val="windowText" lastClr="000000"/>
            </a:solidFill>
          </a:endParaRPr>
        </a:p>
        <a:p>
          <a:pPr algn="ctr"/>
          <a:r>
            <a:rPr kumimoji="1" lang="ja-JP" altLang="en-US" sz="1400">
              <a:solidFill>
                <a:sysClr val="windowText" lastClr="000000"/>
              </a:solidFill>
            </a:rPr>
            <a:t>３２６．１百万円</a:t>
          </a:r>
        </a:p>
      </xdr:txBody>
    </xdr:sp>
    <xdr:clientData/>
  </xdr:twoCellAnchor>
  <xdr:twoCellAnchor>
    <xdr:from>
      <xdr:col>12</xdr:col>
      <xdr:colOff>47624</xdr:colOff>
      <xdr:row>761</xdr:row>
      <xdr:rowOff>202406</xdr:rowOff>
    </xdr:from>
    <xdr:to>
      <xdr:col>34</xdr:col>
      <xdr:colOff>119061</xdr:colOff>
      <xdr:row>763</xdr:row>
      <xdr:rowOff>295275</xdr:rowOff>
    </xdr:to>
    <xdr:sp macro="" textlink="">
      <xdr:nvSpPr>
        <xdr:cNvPr id="11" name="大かっこ 10">
          <a:extLst>
            <a:ext uri="{FF2B5EF4-FFF2-40B4-BE49-F238E27FC236}">
              <a16:creationId xmlns:a16="http://schemas.microsoft.com/office/drawing/2014/main" id="{B5FFB7BD-DF51-4862-A73A-2D7BB8B0D2E2}"/>
            </a:ext>
          </a:extLst>
        </xdr:cNvPr>
        <xdr:cNvSpPr/>
      </xdr:nvSpPr>
      <xdr:spPr>
        <a:xfrm>
          <a:off x="2447924" y="51227831"/>
          <a:ext cx="4471987" cy="797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・各大学における、日本で学習する外国人留学生を日本国内の企業に就職させるための特別な教育プログラムを構築し支援。</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75" zoomScaleNormal="75" zoomScaleSheetLayoutView="75" zoomScalePageLayoutView="85" workbookViewId="0">
      <selection activeCell="BI7" sqref="BI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v>20</v>
      </c>
      <c r="AP2" s="940"/>
      <c r="AQ2" s="940"/>
      <c r="AR2" s="99" t="s">
        <v>710</v>
      </c>
      <c r="AS2" s="946">
        <v>435</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739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737</v>
      </c>
      <c r="H5" s="835"/>
      <c r="I5" s="835"/>
      <c r="J5" s="835"/>
      <c r="K5" s="835"/>
      <c r="L5" s="835"/>
      <c r="M5" s="836" t="s">
        <v>66</v>
      </c>
      <c r="N5" s="837"/>
      <c r="O5" s="837"/>
      <c r="P5" s="837"/>
      <c r="Q5" s="837"/>
      <c r="R5" s="838"/>
      <c r="S5" s="839" t="s">
        <v>738</v>
      </c>
      <c r="T5" s="835"/>
      <c r="U5" s="835"/>
      <c r="V5" s="835"/>
      <c r="W5" s="835"/>
      <c r="X5" s="840"/>
      <c r="Y5" s="696" t="s">
        <v>3</v>
      </c>
      <c r="Z5" s="542"/>
      <c r="AA5" s="542"/>
      <c r="AB5" s="542"/>
      <c r="AC5" s="542"/>
      <c r="AD5" s="543"/>
      <c r="AE5" s="697" t="s">
        <v>741</v>
      </c>
      <c r="AF5" s="697"/>
      <c r="AG5" s="697"/>
      <c r="AH5" s="697"/>
      <c r="AI5" s="697"/>
      <c r="AJ5" s="697"/>
      <c r="AK5" s="697"/>
      <c r="AL5" s="697"/>
      <c r="AM5" s="697"/>
      <c r="AN5" s="697"/>
      <c r="AO5" s="697"/>
      <c r="AP5" s="698"/>
      <c r="AQ5" s="699" t="s">
        <v>742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3.2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地方創生、ＯＤＡ</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経済協力</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743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361.8</v>
      </c>
      <c r="Q13" s="656"/>
      <c r="R13" s="656"/>
      <c r="S13" s="656"/>
      <c r="T13" s="656"/>
      <c r="U13" s="656"/>
      <c r="V13" s="657"/>
      <c r="W13" s="655">
        <v>370</v>
      </c>
      <c r="X13" s="656"/>
      <c r="Y13" s="656"/>
      <c r="Z13" s="656"/>
      <c r="AA13" s="656"/>
      <c r="AB13" s="656"/>
      <c r="AC13" s="657"/>
      <c r="AD13" s="655">
        <v>372.1</v>
      </c>
      <c r="AE13" s="656"/>
      <c r="AF13" s="656"/>
      <c r="AG13" s="656"/>
      <c r="AH13" s="656"/>
      <c r="AI13" s="656"/>
      <c r="AJ13" s="657"/>
      <c r="AK13" s="655">
        <v>372.1</v>
      </c>
      <c r="AL13" s="656"/>
      <c r="AM13" s="656"/>
      <c r="AN13" s="656"/>
      <c r="AO13" s="656"/>
      <c r="AP13" s="656"/>
      <c r="AQ13" s="657"/>
      <c r="AR13" s="915">
        <v>71</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740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744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744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744</v>
      </c>
      <c r="AE17" s="656"/>
      <c r="AF17" s="656"/>
      <c r="AG17" s="656"/>
      <c r="AH17" s="656"/>
      <c r="AI17" s="656"/>
      <c r="AJ17" s="657"/>
      <c r="AK17" s="655" t="s">
        <v>780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361.8</v>
      </c>
      <c r="Q18" s="874"/>
      <c r="R18" s="874"/>
      <c r="S18" s="874"/>
      <c r="T18" s="874"/>
      <c r="U18" s="874"/>
      <c r="V18" s="875"/>
      <c r="W18" s="873">
        <f>SUM(W13:AC17)</f>
        <v>370</v>
      </c>
      <c r="X18" s="874"/>
      <c r="Y18" s="874"/>
      <c r="Z18" s="874"/>
      <c r="AA18" s="874"/>
      <c r="AB18" s="874"/>
      <c r="AC18" s="875"/>
      <c r="AD18" s="873">
        <f>SUM(AD13:AJ17)</f>
        <v>372.1</v>
      </c>
      <c r="AE18" s="874"/>
      <c r="AF18" s="874"/>
      <c r="AG18" s="874"/>
      <c r="AH18" s="874"/>
      <c r="AI18" s="874"/>
      <c r="AJ18" s="875"/>
      <c r="AK18" s="873">
        <f>SUM(AK13:AQ17)</f>
        <v>372.1</v>
      </c>
      <c r="AL18" s="874"/>
      <c r="AM18" s="874"/>
      <c r="AN18" s="874"/>
      <c r="AO18" s="874"/>
      <c r="AP18" s="874"/>
      <c r="AQ18" s="875"/>
      <c r="AR18" s="873">
        <f>SUM(AR13:AX17)</f>
        <v>71</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356</v>
      </c>
      <c r="Q19" s="656"/>
      <c r="R19" s="656"/>
      <c r="S19" s="656"/>
      <c r="T19" s="656"/>
      <c r="U19" s="656"/>
      <c r="V19" s="657"/>
      <c r="W19" s="655">
        <v>352.5</v>
      </c>
      <c r="X19" s="656"/>
      <c r="Y19" s="656"/>
      <c r="Z19" s="656"/>
      <c r="AA19" s="656"/>
      <c r="AB19" s="656"/>
      <c r="AC19" s="657"/>
      <c r="AD19" s="655">
        <v>326.60000000000002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0.98396904367053617</v>
      </c>
      <c r="Q20" s="316"/>
      <c r="R20" s="316"/>
      <c r="S20" s="316"/>
      <c r="T20" s="316"/>
      <c r="U20" s="316"/>
      <c r="V20" s="316"/>
      <c r="W20" s="316">
        <f t="shared" ref="W20" si="0">IF(W18=0, "-", SUM(W19)/W18)</f>
        <v>0.95270270270270274</v>
      </c>
      <c r="X20" s="316"/>
      <c r="Y20" s="316"/>
      <c r="Z20" s="316"/>
      <c r="AA20" s="316"/>
      <c r="AB20" s="316"/>
      <c r="AC20" s="316"/>
      <c r="AD20" s="316">
        <f t="shared" ref="AD20" si="1">IF(AD18=0, "-", SUM(AD19)/AD18)</f>
        <v>0.87772104273044882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0.98396904367053617</v>
      </c>
      <c r="Q21" s="316"/>
      <c r="R21" s="316"/>
      <c r="S21" s="316"/>
      <c r="T21" s="316"/>
      <c r="U21" s="316"/>
      <c r="V21" s="316"/>
      <c r="W21" s="316">
        <f t="shared" ref="W21" si="2">IF(W19=0, "-", SUM(W19)/SUM(W13,W14))</f>
        <v>0.95270270270270274</v>
      </c>
      <c r="X21" s="316"/>
      <c r="Y21" s="316"/>
      <c r="Z21" s="316"/>
      <c r="AA21" s="316"/>
      <c r="AB21" s="316"/>
      <c r="AC21" s="316"/>
      <c r="AD21" s="316">
        <f t="shared" ref="AD21" si="3">IF(AD19=0, "-", SUM(AD19)/SUM(AD13,AD14))</f>
        <v>0.87772104273044882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211.29900000000001</v>
      </c>
      <c r="Q23" s="916"/>
      <c r="R23" s="916"/>
      <c r="S23" s="916"/>
      <c r="T23" s="916"/>
      <c r="U23" s="916"/>
      <c r="V23" s="930"/>
      <c r="W23" s="915">
        <v>39</v>
      </c>
      <c r="X23" s="916"/>
      <c r="Y23" s="916"/>
      <c r="Z23" s="916"/>
      <c r="AA23" s="916"/>
      <c r="AB23" s="916"/>
      <c r="AC23" s="930"/>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159.40100000000001</v>
      </c>
      <c r="Q24" s="656"/>
      <c r="R24" s="656"/>
      <c r="S24" s="656"/>
      <c r="T24" s="656"/>
      <c r="U24" s="656"/>
      <c r="V24" s="657"/>
      <c r="W24" s="655">
        <v>30.1</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0.68500000000000005</v>
      </c>
      <c r="Q25" s="656"/>
      <c r="R25" s="656"/>
      <c r="S25" s="656"/>
      <c r="T25" s="656"/>
      <c r="U25" s="656"/>
      <c r="V25" s="657"/>
      <c r="W25" s="655">
        <v>0.7</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723</v>
      </c>
      <c r="H26" s="932"/>
      <c r="I26" s="932"/>
      <c r="J26" s="932"/>
      <c r="K26" s="932"/>
      <c r="L26" s="932"/>
      <c r="M26" s="932"/>
      <c r="N26" s="932"/>
      <c r="O26" s="933"/>
      <c r="P26" s="655">
        <v>0.56000000000000005</v>
      </c>
      <c r="Q26" s="656"/>
      <c r="R26" s="656"/>
      <c r="S26" s="656"/>
      <c r="T26" s="656"/>
      <c r="U26" s="656"/>
      <c r="V26" s="657"/>
      <c r="W26" s="655">
        <v>0.6</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724</v>
      </c>
      <c r="H27" s="932"/>
      <c r="I27" s="932"/>
      <c r="J27" s="932"/>
      <c r="K27" s="932"/>
      <c r="L27" s="932"/>
      <c r="M27" s="932"/>
      <c r="N27" s="932"/>
      <c r="O27" s="933"/>
      <c r="P27" s="655">
        <v>0.126</v>
      </c>
      <c r="Q27" s="656"/>
      <c r="R27" s="656"/>
      <c r="S27" s="656"/>
      <c r="T27" s="656"/>
      <c r="U27" s="656"/>
      <c r="V27" s="657"/>
      <c r="W27" s="655">
        <v>0.1</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0.75" customHeight="1" x14ac:dyDescent="0.15">
      <c r="A28" s="971"/>
      <c r="B28" s="972"/>
      <c r="C28" s="972"/>
      <c r="D28" s="972"/>
      <c r="E28" s="972"/>
      <c r="F28" s="973"/>
      <c r="G28" s="934" t="s">
        <v>337</v>
      </c>
      <c r="H28" s="935"/>
      <c r="I28" s="935"/>
      <c r="J28" s="935"/>
      <c r="K28" s="935"/>
      <c r="L28" s="935"/>
      <c r="M28" s="935"/>
      <c r="N28" s="935"/>
      <c r="O28" s="936"/>
      <c r="P28" s="873">
        <f>P29-SUM(P23:P27)</f>
        <v>2.8999999999996362E-2</v>
      </c>
      <c r="Q28" s="874"/>
      <c r="R28" s="874"/>
      <c r="S28" s="874"/>
      <c r="T28" s="874"/>
      <c r="U28" s="874"/>
      <c r="V28" s="875"/>
      <c r="W28" s="873">
        <f>W29-SUM(W23:W27)</f>
        <v>0.50000000000001421</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372.1</v>
      </c>
      <c r="Q29" s="656"/>
      <c r="R29" s="656"/>
      <c r="S29" s="656"/>
      <c r="T29" s="656"/>
      <c r="U29" s="656"/>
      <c r="V29" s="657"/>
      <c r="W29" s="947">
        <f>AR13</f>
        <v>71</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30</v>
      </c>
      <c r="AR31" s="201"/>
      <c r="AS31" s="136" t="s">
        <v>233</v>
      </c>
      <c r="AT31" s="137"/>
      <c r="AU31" s="200">
        <v>4</v>
      </c>
      <c r="AV31" s="200"/>
      <c r="AW31" s="392" t="s">
        <v>179</v>
      </c>
      <c r="AX31" s="393"/>
    </row>
    <row r="32" spans="1:50" ht="23.25" customHeight="1" x14ac:dyDescent="0.15">
      <c r="A32" s="397"/>
      <c r="B32" s="395"/>
      <c r="C32" s="395"/>
      <c r="D32" s="395"/>
      <c r="E32" s="395"/>
      <c r="F32" s="396"/>
      <c r="G32" s="563" t="s">
        <v>745</v>
      </c>
      <c r="H32" s="564"/>
      <c r="I32" s="564"/>
      <c r="J32" s="564"/>
      <c r="K32" s="564"/>
      <c r="L32" s="564"/>
      <c r="M32" s="564"/>
      <c r="N32" s="564"/>
      <c r="O32" s="565"/>
      <c r="P32" s="108" t="s">
        <v>782</v>
      </c>
      <c r="Q32" s="108"/>
      <c r="R32" s="108"/>
      <c r="S32" s="108"/>
      <c r="T32" s="108"/>
      <c r="U32" s="108"/>
      <c r="V32" s="108"/>
      <c r="W32" s="108"/>
      <c r="X32" s="109"/>
      <c r="Y32" s="470" t="s">
        <v>12</v>
      </c>
      <c r="Z32" s="530"/>
      <c r="AA32" s="531"/>
      <c r="AB32" s="460" t="s">
        <v>372</v>
      </c>
      <c r="AC32" s="460"/>
      <c r="AD32" s="460"/>
      <c r="AE32" s="218">
        <v>34.6</v>
      </c>
      <c r="AF32" s="219"/>
      <c r="AG32" s="219"/>
      <c r="AH32" s="219"/>
      <c r="AI32" s="218">
        <v>32.799999999999997</v>
      </c>
      <c r="AJ32" s="219"/>
      <c r="AK32" s="219"/>
      <c r="AL32" s="219"/>
      <c r="AM32" s="218">
        <v>25.5</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t="s">
        <v>717</v>
      </c>
      <c r="AF33" s="219"/>
      <c r="AG33" s="219"/>
      <c r="AH33" s="219"/>
      <c r="AI33" s="218" t="s">
        <v>717</v>
      </c>
      <c r="AJ33" s="219"/>
      <c r="AK33" s="219"/>
      <c r="AL33" s="219"/>
      <c r="AM33" s="218" t="s">
        <v>780</v>
      </c>
      <c r="AN33" s="219"/>
      <c r="AO33" s="219"/>
      <c r="AP33" s="219"/>
      <c r="AQ33" s="336" t="s">
        <v>717</v>
      </c>
      <c r="AR33" s="208"/>
      <c r="AS33" s="208"/>
      <c r="AT33" s="337"/>
      <c r="AU33" s="219">
        <v>50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781</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783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594</v>
      </c>
      <c r="AF101" s="282"/>
      <c r="AG101" s="282"/>
      <c r="AH101" s="282"/>
      <c r="AI101" s="282">
        <v>727</v>
      </c>
      <c r="AJ101" s="282"/>
      <c r="AK101" s="282"/>
      <c r="AL101" s="282"/>
      <c r="AM101" s="282">
        <v>671</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717</v>
      </c>
      <c r="AF102" s="282"/>
      <c r="AG102" s="282"/>
      <c r="AH102" s="282"/>
      <c r="AI102" s="282" t="s">
        <v>717</v>
      </c>
      <c r="AJ102" s="282"/>
      <c r="AK102" s="282"/>
      <c r="AL102" s="282"/>
      <c r="AM102" s="282" t="s">
        <v>781</v>
      </c>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784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0.6</v>
      </c>
      <c r="AF116" s="282"/>
      <c r="AG116" s="282"/>
      <c r="AH116" s="282"/>
      <c r="AI116" s="282">
        <v>0.5</v>
      </c>
      <c r="AJ116" s="282"/>
      <c r="AK116" s="282"/>
      <c r="AL116" s="282"/>
      <c r="AM116" s="282">
        <v>0.5</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770</v>
      </c>
      <c r="AJ117" s="550"/>
      <c r="AK117" s="550"/>
      <c r="AL117" s="550"/>
      <c r="AM117" s="550" t="s">
        <v>785</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v>298980</v>
      </c>
      <c r="AF134" s="208"/>
      <c r="AG134" s="208"/>
      <c r="AH134" s="208"/>
      <c r="AI134" s="207">
        <v>312214</v>
      </c>
      <c r="AJ134" s="208"/>
      <c r="AK134" s="208"/>
      <c r="AL134" s="208"/>
      <c r="AM134" s="207">
        <v>279597</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v>300000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407</v>
      </c>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407</v>
      </c>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7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771</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40.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735</v>
      </c>
      <c r="AE705" s="713"/>
      <c r="AF705" s="713"/>
      <c r="AG705" s="128" t="s">
        <v>777</v>
      </c>
      <c r="AH705" s="108"/>
      <c r="AI705" s="108"/>
      <c r="AJ705" s="108"/>
      <c r="AK705" s="108"/>
      <c r="AL705" s="108"/>
      <c r="AM705" s="108"/>
      <c r="AN705" s="108"/>
      <c r="AO705" s="108"/>
      <c r="AP705" s="108"/>
      <c r="AQ705" s="108"/>
      <c r="AR705" s="108"/>
      <c r="AS705" s="108"/>
      <c r="AT705" s="108"/>
      <c r="AU705" s="108"/>
      <c r="AV705" s="108"/>
      <c r="AW705" s="108"/>
      <c r="AX705" s="129"/>
    </row>
    <row r="706" spans="1:50" ht="40.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0.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104.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735</v>
      </c>
      <c r="AE708" s="603"/>
      <c r="AF708" s="603"/>
      <c r="AG708" s="740" t="s">
        <v>772</v>
      </c>
      <c r="AH708" s="741"/>
      <c r="AI708" s="741"/>
      <c r="AJ708" s="741"/>
      <c r="AK708" s="741"/>
      <c r="AL708" s="741"/>
      <c r="AM708" s="741"/>
      <c r="AN708" s="741"/>
      <c r="AO708" s="741"/>
      <c r="AP708" s="741"/>
      <c r="AQ708" s="741"/>
      <c r="AR708" s="741"/>
      <c r="AS708" s="741"/>
      <c r="AT708" s="741"/>
      <c r="AU708" s="741"/>
      <c r="AV708" s="741"/>
      <c r="AW708" s="741"/>
      <c r="AX708" s="742"/>
    </row>
    <row r="709" spans="1:50" ht="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4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4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750</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60"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735</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90"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773</v>
      </c>
      <c r="AE715" s="603"/>
      <c r="AF715" s="654"/>
      <c r="AG715" s="740" t="s">
        <v>774</v>
      </c>
      <c r="AH715" s="741"/>
      <c r="AI715" s="741"/>
      <c r="AJ715" s="741"/>
      <c r="AK715" s="741"/>
      <c r="AL715" s="741"/>
      <c r="AM715" s="741"/>
      <c r="AN715" s="741"/>
      <c r="AO715" s="741"/>
      <c r="AP715" s="741"/>
      <c r="AQ715" s="741"/>
      <c r="AR715" s="741"/>
      <c r="AS715" s="741"/>
      <c r="AT715" s="741"/>
      <c r="AU715" s="741"/>
      <c r="AV715" s="741"/>
      <c r="AW715" s="741"/>
      <c r="AX715" s="742"/>
    </row>
    <row r="716" spans="1:50" ht="162.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735</v>
      </c>
      <c r="AE716" s="625"/>
      <c r="AF716" s="625"/>
      <c r="AG716" s="104" t="s">
        <v>778</v>
      </c>
      <c r="AH716" s="105"/>
      <c r="AI716" s="105"/>
      <c r="AJ716" s="105"/>
      <c r="AK716" s="105"/>
      <c r="AL716" s="105"/>
      <c r="AM716" s="105"/>
      <c r="AN716" s="105"/>
      <c r="AO716" s="105"/>
      <c r="AP716" s="105"/>
      <c r="AQ716" s="105"/>
      <c r="AR716" s="105"/>
      <c r="AS716" s="105"/>
      <c r="AT716" s="105"/>
      <c r="AU716" s="105"/>
      <c r="AV716" s="105"/>
      <c r="AW716" s="105"/>
      <c r="AX716" s="106"/>
    </row>
    <row r="717" spans="1:50" ht="3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0" customHeight="1" x14ac:dyDescent="0.15">
      <c r="A726" s="638" t="s">
        <v>48</v>
      </c>
      <c r="B726" s="797"/>
      <c r="C726" s="810" t="s">
        <v>53</v>
      </c>
      <c r="D726" s="832"/>
      <c r="E726" s="832"/>
      <c r="F726" s="833"/>
      <c r="G726" s="576" t="s">
        <v>775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82.5" customHeight="1" thickBot="1" x14ac:dyDescent="0.2">
      <c r="A727" s="798"/>
      <c r="B727" s="799"/>
      <c r="C727" s="746" t="s">
        <v>57</v>
      </c>
      <c r="D727" s="747"/>
      <c r="E727" s="747"/>
      <c r="F727" s="748"/>
      <c r="G727" s="574" t="s">
        <v>776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132" customHeight="1" thickBot="1" x14ac:dyDescent="0.2">
      <c r="A729" s="632" t="s">
        <v>786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95.25" customHeight="1" thickBot="1" x14ac:dyDescent="0.2">
      <c r="A731" s="671" t="s">
        <v>787</v>
      </c>
      <c r="B731" s="672"/>
      <c r="C731" s="672"/>
      <c r="D731" s="672"/>
      <c r="E731" s="673"/>
      <c r="F731" s="727" t="s">
        <v>788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93" customHeight="1" thickBot="1" x14ac:dyDescent="0.2">
      <c r="A733" s="671" t="s">
        <v>789</v>
      </c>
      <c r="B733" s="672"/>
      <c r="C733" s="672"/>
      <c r="D733" s="672"/>
      <c r="E733" s="673"/>
      <c r="F733" s="635" t="s">
        <v>790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v>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v>417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410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411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753</v>
      </c>
      <c r="H789" s="669"/>
      <c r="I789" s="669"/>
      <c r="J789" s="669"/>
      <c r="K789" s="670"/>
      <c r="L789" s="662" t="s">
        <v>768</v>
      </c>
      <c r="M789" s="663"/>
      <c r="N789" s="663"/>
      <c r="O789" s="663"/>
      <c r="P789" s="663"/>
      <c r="Q789" s="663"/>
      <c r="R789" s="663"/>
      <c r="S789" s="663"/>
      <c r="T789" s="663"/>
      <c r="U789" s="663"/>
      <c r="V789" s="663"/>
      <c r="W789" s="663"/>
      <c r="X789" s="664"/>
      <c r="Y789" s="382">
        <v>12.5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751</v>
      </c>
      <c r="H790" s="605"/>
      <c r="I790" s="605"/>
      <c r="J790" s="605"/>
      <c r="K790" s="606"/>
      <c r="L790" s="596" t="s">
        <v>752</v>
      </c>
      <c r="M790" s="597"/>
      <c r="N790" s="597"/>
      <c r="O790" s="597"/>
      <c r="P790" s="597"/>
      <c r="Q790" s="597"/>
      <c r="R790" s="597"/>
      <c r="S790" s="597"/>
      <c r="T790" s="597"/>
      <c r="U790" s="597"/>
      <c r="V790" s="597"/>
      <c r="W790" s="597"/>
      <c r="X790" s="598"/>
      <c r="Y790" s="599">
        <v>10.5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767</v>
      </c>
      <c r="H791" s="605"/>
      <c r="I791" s="605"/>
      <c r="J791" s="605"/>
      <c r="K791" s="606"/>
      <c r="L791" s="596" t="s">
        <v>769</v>
      </c>
      <c r="M791" s="597"/>
      <c r="N791" s="597"/>
      <c r="O791" s="597"/>
      <c r="P791" s="597"/>
      <c r="Q791" s="597"/>
      <c r="R791" s="597"/>
      <c r="S791" s="597"/>
      <c r="T791" s="597"/>
      <c r="U791" s="597"/>
      <c r="V791" s="597"/>
      <c r="W791" s="597"/>
      <c r="X791" s="598"/>
      <c r="Y791" s="599">
        <v>6.6</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29.6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754</v>
      </c>
      <c r="D845" s="343"/>
      <c r="E845" s="343"/>
      <c r="F845" s="343"/>
      <c r="G845" s="343"/>
      <c r="H845" s="343"/>
      <c r="I845" s="343"/>
      <c r="J845" s="344">
        <v>5010005007398</v>
      </c>
      <c r="K845" s="345"/>
      <c r="L845" s="345"/>
      <c r="M845" s="345"/>
      <c r="N845" s="345"/>
      <c r="O845" s="345"/>
      <c r="P845" s="359" t="s">
        <v>755</v>
      </c>
      <c r="Q845" s="346"/>
      <c r="R845" s="346"/>
      <c r="S845" s="346"/>
      <c r="T845" s="346"/>
      <c r="U845" s="346"/>
      <c r="V845" s="346"/>
      <c r="W845" s="346"/>
      <c r="X845" s="346"/>
      <c r="Y845" s="347">
        <v>29.6</v>
      </c>
      <c r="Z845" s="348"/>
      <c r="AA845" s="348"/>
      <c r="AB845" s="349"/>
      <c r="AC845" s="350" t="s">
        <v>377</v>
      </c>
      <c r="AD845" s="351"/>
      <c r="AE845" s="351"/>
      <c r="AF845" s="351"/>
      <c r="AG845" s="351"/>
      <c r="AH845" s="366" t="s">
        <v>756</v>
      </c>
      <c r="AI845" s="367"/>
      <c r="AJ845" s="367"/>
      <c r="AK845" s="367"/>
      <c r="AL845" s="354">
        <v>100</v>
      </c>
      <c r="AM845" s="355"/>
      <c r="AN845" s="355"/>
      <c r="AO845" s="356"/>
      <c r="AP845" s="357" t="s">
        <v>756</v>
      </c>
      <c r="AQ845" s="357"/>
      <c r="AR845" s="357"/>
      <c r="AS845" s="357"/>
      <c r="AT845" s="357"/>
      <c r="AU845" s="357"/>
      <c r="AV845" s="357"/>
      <c r="AW845" s="357"/>
      <c r="AX845" s="357"/>
    </row>
    <row r="846" spans="1:51" ht="30" customHeight="1" x14ac:dyDescent="0.15">
      <c r="A846" s="370">
        <v>2</v>
      </c>
      <c r="B846" s="370">
        <v>1</v>
      </c>
      <c r="C846" s="358" t="s">
        <v>757</v>
      </c>
      <c r="D846" s="343"/>
      <c r="E846" s="343"/>
      <c r="F846" s="343"/>
      <c r="G846" s="343"/>
      <c r="H846" s="343"/>
      <c r="I846" s="343"/>
      <c r="J846" s="344">
        <v>8390005002565</v>
      </c>
      <c r="K846" s="345"/>
      <c r="L846" s="345"/>
      <c r="M846" s="345"/>
      <c r="N846" s="345"/>
      <c r="O846" s="345"/>
      <c r="P846" s="359" t="s">
        <v>755</v>
      </c>
      <c r="Q846" s="346"/>
      <c r="R846" s="346"/>
      <c r="S846" s="346"/>
      <c r="T846" s="346"/>
      <c r="U846" s="346"/>
      <c r="V846" s="346"/>
      <c r="W846" s="346"/>
      <c r="X846" s="346"/>
      <c r="Y846" s="347">
        <v>25.1</v>
      </c>
      <c r="Z846" s="348"/>
      <c r="AA846" s="348"/>
      <c r="AB846" s="349"/>
      <c r="AC846" s="350" t="s">
        <v>380</v>
      </c>
      <c r="AD846" s="351"/>
      <c r="AE846" s="351"/>
      <c r="AF846" s="351"/>
      <c r="AG846" s="351"/>
      <c r="AH846" s="366" t="s">
        <v>756</v>
      </c>
      <c r="AI846" s="367"/>
      <c r="AJ846" s="367"/>
      <c r="AK846" s="367"/>
      <c r="AL846" s="354">
        <v>100</v>
      </c>
      <c r="AM846" s="355"/>
      <c r="AN846" s="355"/>
      <c r="AO846" s="356"/>
      <c r="AP846" s="357" t="s">
        <v>756</v>
      </c>
      <c r="AQ846" s="357"/>
      <c r="AR846" s="357"/>
      <c r="AS846" s="357"/>
      <c r="AT846" s="357"/>
      <c r="AU846" s="357"/>
      <c r="AV846" s="357"/>
      <c r="AW846" s="357"/>
      <c r="AX846" s="357"/>
      <c r="AY846">
        <f>COUNTA($C$846)</f>
        <v>1</v>
      </c>
    </row>
    <row r="847" spans="1:51" ht="30" customHeight="1" x14ac:dyDescent="0.15">
      <c r="A847" s="370">
        <v>3</v>
      </c>
      <c r="B847" s="370">
        <v>1</v>
      </c>
      <c r="C847" s="358" t="s">
        <v>758</v>
      </c>
      <c r="D847" s="343"/>
      <c r="E847" s="343"/>
      <c r="F847" s="343"/>
      <c r="G847" s="343"/>
      <c r="H847" s="343"/>
      <c r="I847" s="343"/>
      <c r="J847" s="344">
        <v>2220005002604</v>
      </c>
      <c r="K847" s="345"/>
      <c r="L847" s="345"/>
      <c r="M847" s="345"/>
      <c r="N847" s="345"/>
      <c r="O847" s="345"/>
      <c r="P847" s="359" t="s">
        <v>755</v>
      </c>
      <c r="Q847" s="346"/>
      <c r="R847" s="346"/>
      <c r="S847" s="346"/>
      <c r="T847" s="346"/>
      <c r="U847" s="346"/>
      <c r="V847" s="346"/>
      <c r="W847" s="346"/>
      <c r="X847" s="346"/>
      <c r="Y847" s="347">
        <v>25.1</v>
      </c>
      <c r="Z847" s="348"/>
      <c r="AA847" s="348"/>
      <c r="AB847" s="349"/>
      <c r="AC847" s="350" t="s">
        <v>380</v>
      </c>
      <c r="AD847" s="351"/>
      <c r="AE847" s="351"/>
      <c r="AF847" s="351"/>
      <c r="AG847" s="351"/>
      <c r="AH847" s="366" t="s">
        <v>756</v>
      </c>
      <c r="AI847" s="367"/>
      <c r="AJ847" s="367"/>
      <c r="AK847" s="367"/>
      <c r="AL847" s="354">
        <v>100</v>
      </c>
      <c r="AM847" s="355"/>
      <c r="AN847" s="355"/>
      <c r="AO847" s="356"/>
      <c r="AP847" s="357" t="s">
        <v>756</v>
      </c>
      <c r="AQ847" s="357"/>
      <c r="AR847" s="357"/>
      <c r="AS847" s="357"/>
      <c r="AT847" s="357"/>
      <c r="AU847" s="357"/>
      <c r="AV847" s="357"/>
      <c r="AW847" s="357"/>
      <c r="AX847" s="357"/>
      <c r="AY847">
        <f>COUNTA($C$847)</f>
        <v>1</v>
      </c>
    </row>
    <row r="848" spans="1:51" ht="30" customHeight="1" x14ac:dyDescent="0.15">
      <c r="A848" s="370">
        <v>4</v>
      </c>
      <c r="B848" s="370">
        <v>1</v>
      </c>
      <c r="C848" s="358" t="s">
        <v>759</v>
      </c>
      <c r="D848" s="343"/>
      <c r="E848" s="343"/>
      <c r="F848" s="343"/>
      <c r="G848" s="343"/>
      <c r="H848" s="343"/>
      <c r="I848" s="343"/>
      <c r="J848" s="344">
        <v>3180005006071</v>
      </c>
      <c r="K848" s="345"/>
      <c r="L848" s="345"/>
      <c r="M848" s="345"/>
      <c r="N848" s="345"/>
      <c r="O848" s="345"/>
      <c r="P848" s="359" t="s">
        <v>755</v>
      </c>
      <c r="Q848" s="346"/>
      <c r="R848" s="346"/>
      <c r="S848" s="346"/>
      <c r="T848" s="346"/>
      <c r="U848" s="346"/>
      <c r="V848" s="346"/>
      <c r="W848" s="346"/>
      <c r="X848" s="346"/>
      <c r="Y848" s="347">
        <v>25.1</v>
      </c>
      <c r="Z848" s="348"/>
      <c r="AA848" s="348"/>
      <c r="AB848" s="349"/>
      <c r="AC848" s="350" t="s">
        <v>380</v>
      </c>
      <c r="AD848" s="351"/>
      <c r="AE848" s="351"/>
      <c r="AF848" s="351"/>
      <c r="AG848" s="351"/>
      <c r="AH848" s="366" t="s">
        <v>756</v>
      </c>
      <c r="AI848" s="367"/>
      <c r="AJ848" s="367"/>
      <c r="AK848" s="367"/>
      <c r="AL848" s="354">
        <v>100</v>
      </c>
      <c r="AM848" s="355"/>
      <c r="AN848" s="355"/>
      <c r="AO848" s="356"/>
      <c r="AP848" s="357" t="s">
        <v>756</v>
      </c>
      <c r="AQ848" s="357"/>
      <c r="AR848" s="357"/>
      <c r="AS848" s="357"/>
      <c r="AT848" s="357"/>
      <c r="AU848" s="357"/>
      <c r="AV848" s="357"/>
      <c r="AW848" s="357"/>
      <c r="AX848" s="357"/>
      <c r="AY848">
        <f>COUNTA($C$848)</f>
        <v>1</v>
      </c>
    </row>
    <row r="849" spans="1:51" ht="30" customHeight="1" x14ac:dyDescent="0.15">
      <c r="A849" s="370">
        <v>5</v>
      </c>
      <c r="B849" s="370">
        <v>1</v>
      </c>
      <c r="C849" s="358" t="s">
        <v>760</v>
      </c>
      <c r="D849" s="343"/>
      <c r="E849" s="343"/>
      <c r="F849" s="343"/>
      <c r="G849" s="343"/>
      <c r="H849" s="343"/>
      <c r="I849" s="343"/>
      <c r="J849" s="344">
        <v>4010005002375</v>
      </c>
      <c r="K849" s="345"/>
      <c r="L849" s="345"/>
      <c r="M849" s="345"/>
      <c r="N849" s="345"/>
      <c r="O849" s="345"/>
      <c r="P849" s="359" t="s">
        <v>755</v>
      </c>
      <c r="Q849" s="346"/>
      <c r="R849" s="346"/>
      <c r="S849" s="346"/>
      <c r="T849" s="346"/>
      <c r="U849" s="346"/>
      <c r="V849" s="346"/>
      <c r="W849" s="346"/>
      <c r="X849" s="346"/>
      <c r="Y849" s="347">
        <v>25.1</v>
      </c>
      <c r="Z849" s="348"/>
      <c r="AA849" s="348"/>
      <c r="AB849" s="349"/>
      <c r="AC849" s="350" t="s">
        <v>380</v>
      </c>
      <c r="AD849" s="351"/>
      <c r="AE849" s="351"/>
      <c r="AF849" s="351"/>
      <c r="AG849" s="351"/>
      <c r="AH849" s="366" t="s">
        <v>756</v>
      </c>
      <c r="AI849" s="367"/>
      <c r="AJ849" s="367"/>
      <c r="AK849" s="367"/>
      <c r="AL849" s="354">
        <v>100</v>
      </c>
      <c r="AM849" s="355"/>
      <c r="AN849" s="355"/>
      <c r="AO849" s="356"/>
      <c r="AP849" s="357" t="s">
        <v>756</v>
      </c>
      <c r="AQ849" s="357"/>
      <c r="AR849" s="357"/>
      <c r="AS849" s="357"/>
      <c r="AT849" s="357"/>
      <c r="AU849" s="357"/>
      <c r="AV849" s="357"/>
      <c r="AW849" s="357"/>
      <c r="AX849" s="357"/>
      <c r="AY849">
        <f>COUNTA($C$849)</f>
        <v>1</v>
      </c>
    </row>
    <row r="850" spans="1:51" ht="30" customHeight="1" x14ac:dyDescent="0.15">
      <c r="A850" s="370">
        <v>6</v>
      </c>
      <c r="B850" s="370">
        <v>1</v>
      </c>
      <c r="C850" s="358" t="s">
        <v>761</v>
      </c>
      <c r="D850" s="343"/>
      <c r="E850" s="343"/>
      <c r="F850" s="343"/>
      <c r="G850" s="343"/>
      <c r="H850" s="343"/>
      <c r="I850" s="343"/>
      <c r="J850" s="344">
        <v>9500005001934</v>
      </c>
      <c r="K850" s="345"/>
      <c r="L850" s="345"/>
      <c r="M850" s="345"/>
      <c r="N850" s="345"/>
      <c r="O850" s="345"/>
      <c r="P850" s="359" t="s">
        <v>755</v>
      </c>
      <c r="Q850" s="346"/>
      <c r="R850" s="346"/>
      <c r="S850" s="346"/>
      <c r="T850" s="346"/>
      <c r="U850" s="346"/>
      <c r="V850" s="346"/>
      <c r="W850" s="346"/>
      <c r="X850" s="346"/>
      <c r="Y850" s="347">
        <v>25</v>
      </c>
      <c r="Z850" s="348"/>
      <c r="AA850" s="348"/>
      <c r="AB850" s="349"/>
      <c r="AC850" s="350" t="s">
        <v>380</v>
      </c>
      <c r="AD850" s="351"/>
      <c r="AE850" s="351"/>
      <c r="AF850" s="351"/>
      <c r="AG850" s="351"/>
      <c r="AH850" s="366" t="s">
        <v>756</v>
      </c>
      <c r="AI850" s="367"/>
      <c r="AJ850" s="367"/>
      <c r="AK850" s="367"/>
      <c r="AL850" s="354">
        <v>100</v>
      </c>
      <c r="AM850" s="355"/>
      <c r="AN850" s="355"/>
      <c r="AO850" s="356"/>
      <c r="AP850" s="357" t="s">
        <v>756</v>
      </c>
      <c r="AQ850" s="357"/>
      <c r="AR850" s="357"/>
      <c r="AS850" s="357"/>
      <c r="AT850" s="357"/>
      <c r="AU850" s="357"/>
      <c r="AV850" s="357"/>
      <c r="AW850" s="357"/>
      <c r="AX850" s="357"/>
      <c r="AY850">
        <f>COUNTA($C$850)</f>
        <v>1</v>
      </c>
    </row>
    <row r="851" spans="1:51" ht="30" customHeight="1" x14ac:dyDescent="0.15">
      <c r="A851" s="370">
        <v>7</v>
      </c>
      <c r="B851" s="370">
        <v>1</v>
      </c>
      <c r="C851" s="358" t="s">
        <v>762</v>
      </c>
      <c r="D851" s="343"/>
      <c r="E851" s="343"/>
      <c r="F851" s="343"/>
      <c r="G851" s="343"/>
      <c r="H851" s="343"/>
      <c r="I851" s="343"/>
      <c r="J851" s="344">
        <v>6120905001356</v>
      </c>
      <c r="K851" s="345"/>
      <c r="L851" s="345"/>
      <c r="M851" s="345"/>
      <c r="N851" s="345"/>
      <c r="O851" s="345"/>
      <c r="P851" s="359" t="s">
        <v>755</v>
      </c>
      <c r="Q851" s="346"/>
      <c r="R851" s="346"/>
      <c r="S851" s="346"/>
      <c r="T851" s="346"/>
      <c r="U851" s="346"/>
      <c r="V851" s="346"/>
      <c r="W851" s="346"/>
      <c r="X851" s="346"/>
      <c r="Y851" s="347">
        <v>25</v>
      </c>
      <c r="Z851" s="348"/>
      <c r="AA851" s="348"/>
      <c r="AB851" s="349"/>
      <c r="AC851" s="350" t="s">
        <v>380</v>
      </c>
      <c r="AD851" s="351"/>
      <c r="AE851" s="351"/>
      <c r="AF851" s="351"/>
      <c r="AG851" s="351"/>
      <c r="AH851" s="366" t="s">
        <v>756</v>
      </c>
      <c r="AI851" s="367"/>
      <c r="AJ851" s="367"/>
      <c r="AK851" s="367"/>
      <c r="AL851" s="354">
        <v>100</v>
      </c>
      <c r="AM851" s="355"/>
      <c r="AN851" s="355"/>
      <c r="AO851" s="356"/>
      <c r="AP851" s="357" t="s">
        <v>756</v>
      </c>
      <c r="AQ851" s="357"/>
      <c r="AR851" s="357"/>
      <c r="AS851" s="357"/>
      <c r="AT851" s="357"/>
      <c r="AU851" s="357"/>
      <c r="AV851" s="357"/>
      <c r="AW851" s="357"/>
      <c r="AX851" s="357"/>
      <c r="AY851">
        <f>COUNTA($C$851)</f>
        <v>1</v>
      </c>
    </row>
    <row r="852" spans="1:51" ht="30" customHeight="1" x14ac:dyDescent="0.15">
      <c r="A852" s="370">
        <v>8</v>
      </c>
      <c r="B852" s="370">
        <v>1</v>
      </c>
      <c r="C852" s="358" t="s">
        <v>763</v>
      </c>
      <c r="D852" s="343"/>
      <c r="E852" s="343"/>
      <c r="F852" s="343"/>
      <c r="G852" s="343"/>
      <c r="H852" s="343"/>
      <c r="I852" s="343"/>
      <c r="J852" s="344">
        <v>2330005002106</v>
      </c>
      <c r="K852" s="345"/>
      <c r="L852" s="345"/>
      <c r="M852" s="345"/>
      <c r="N852" s="345"/>
      <c r="O852" s="345"/>
      <c r="P852" s="359" t="s">
        <v>755</v>
      </c>
      <c r="Q852" s="346"/>
      <c r="R852" s="346"/>
      <c r="S852" s="346"/>
      <c r="T852" s="346"/>
      <c r="U852" s="346"/>
      <c r="V852" s="346"/>
      <c r="W852" s="346"/>
      <c r="X852" s="346"/>
      <c r="Y852" s="347">
        <v>24.6</v>
      </c>
      <c r="Z852" s="348"/>
      <c r="AA852" s="348"/>
      <c r="AB852" s="349"/>
      <c r="AC852" s="350" t="s">
        <v>380</v>
      </c>
      <c r="AD852" s="351"/>
      <c r="AE852" s="351"/>
      <c r="AF852" s="351"/>
      <c r="AG852" s="351"/>
      <c r="AH852" s="366" t="s">
        <v>756</v>
      </c>
      <c r="AI852" s="367"/>
      <c r="AJ852" s="367"/>
      <c r="AK852" s="367"/>
      <c r="AL852" s="354">
        <v>100</v>
      </c>
      <c r="AM852" s="355"/>
      <c r="AN852" s="355"/>
      <c r="AO852" s="356"/>
      <c r="AP852" s="357" t="s">
        <v>756</v>
      </c>
      <c r="AQ852" s="357"/>
      <c r="AR852" s="357"/>
      <c r="AS852" s="357"/>
      <c r="AT852" s="357"/>
      <c r="AU852" s="357"/>
      <c r="AV852" s="357"/>
      <c r="AW852" s="357"/>
      <c r="AX852" s="357"/>
      <c r="AY852">
        <f>COUNTA($C$852)</f>
        <v>1</v>
      </c>
    </row>
    <row r="853" spans="1:51" ht="30" customHeight="1" x14ac:dyDescent="0.15">
      <c r="A853" s="370">
        <v>9</v>
      </c>
      <c r="B853" s="370">
        <v>1</v>
      </c>
      <c r="C853" s="358" t="s">
        <v>765</v>
      </c>
      <c r="D853" s="343"/>
      <c r="E853" s="343"/>
      <c r="F853" s="343"/>
      <c r="G853" s="343"/>
      <c r="H853" s="343"/>
      <c r="I853" s="343"/>
      <c r="J853" s="344">
        <v>7080005003835</v>
      </c>
      <c r="K853" s="345"/>
      <c r="L853" s="345"/>
      <c r="M853" s="345"/>
      <c r="N853" s="345"/>
      <c r="O853" s="345"/>
      <c r="P853" s="359" t="s">
        <v>755</v>
      </c>
      <c r="Q853" s="346"/>
      <c r="R853" s="346"/>
      <c r="S853" s="346"/>
      <c r="T853" s="346"/>
      <c r="U853" s="346"/>
      <c r="V853" s="346"/>
      <c r="W853" s="346"/>
      <c r="X853" s="346"/>
      <c r="Y853" s="347">
        <v>24.5</v>
      </c>
      <c r="Z853" s="348"/>
      <c r="AA853" s="348"/>
      <c r="AB853" s="349"/>
      <c r="AC853" s="350" t="s">
        <v>380</v>
      </c>
      <c r="AD853" s="351"/>
      <c r="AE853" s="351"/>
      <c r="AF853" s="351"/>
      <c r="AG853" s="351"/>
      <c r="AH853" s="366" t="s">
        <v>756</v>
      </c>
      <c r="AI853" s="367"/>
      <c r="AJ853" s="367"/>
      <c r="AK853" s="367"/>
      <c r="AL853" s="354">
        <v>100</v>
      </c>
      <c r="AM853" s="355"/>
      <c r="AN853" s="355"/>
      <c r="AO853" s="356"/>
      <c r="AP853" s="357" t="s">
        <v>756</v>
      </c>
      <c r="AQ853" s="357"/>
      <c r="AR853" s="357"/>
      <c r="AS853" s="357"/>
      <c r="AT853" s="357"/>
      <c r="AU853" s="357"/>
      <c r="AV853" s="357"/>
      <c r="AW853" s="357"/>
      <c r="AX853" s="357"/>
      <c r="AY853">
        <f>COUNTA($C$853)</f>
        <v>1</v>
      </c>
    </row>
    <row r="854" spans="1:51" ht="30" customHeight="1" x14ac:dyDescent="0.15">
      <c r="A854" s="370">
        <v>10</v>
      </c>
      <c r="B854" s="370">
        <v>1</v>
      </c>
      <c r="C854" s="358" t="s">
        <v>764</v>
      </c>
      <c r="D854" s="343"/>
      <c r="E854" s="343"/>
      <c r="F854" s="343"/>
      <c r="G854" s="343"/>
      <c r="H854" s="343"/>
      <c r="I854" s="343"/>
      <c r="J854" s="344">
        <v>6020005004971</v>
      </c>
      <c r="K854" s="345"/>
      <c r="L854" s="345"/>
      <c r="M854" s="345"/>
      <c r="N854" s="345"/>
      <c r="O854" s="345"/>
      <c r="P854" s="359" t="s">
        <v>755</v>
      </c>
      <c r="Q854" s="346"/>
      <c r="R854" s="346"/>
      <c r="S854" s="346"/>
      <c r="T854" s="346"/>
      <c r="U854" s="346"/>
      <c r="V854" s="346"/>
      <c r="W854" s="346"/>
      <c r="X854" s="346"/>
      <c r="Y854" s="347">
        <v>23.6</v>
      </c>
      <c r="Z854" s="348"/>
      <c r="AA854" s="348"/>
      <c r="AB854" s="349"/>
      <c r="AC854" s="350" t="s">
        <v>380</v>
      </c>
      <c r="AD854" s="351"/>
      <c r="AE854" s="351"/>
      <c r="AF854" s="351"/>
      <c r="AG854" s="351"/>
      <c r="AH854" s="366" t="s">
        <v>756</v>
      </c>
      <c r="AI854" s="367"/>
      <c r="AJ854" s="367"/>
      <c r="AK854" s="367"/>
      <c r="AL854" s="354">
        <v>100</v>
      </c>
      <c r="AM854" s="355"/>
      <c r="AN854" s="355"/>
      <c r="AO854" s="356"/>
      <c r="AP854" s="357" t="s">
        <v>756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704"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7" sqref="G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735</v>
      </c>
      <c r="M7" s="13" t="str">
        <f t="shared" si="2"/>
        <v>経済協力</v>
      </c>
      <c r="N7" s="13" t="str">
        <f t="shared" si="6"/>
        <v>経済協力</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735</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t="s">
        <v>735</v>
      </c>
      <c r="C22" s="13" t="str">
        <f t="shared" si="9"/>
        <v>ＯＤＡ</v>
      </c>
      <c r="D22" s="13" t="str">
        <f>IF(C22="",D21,IF(D21&lt;&gt;"",CONCATENATE(D21,"、",C22),C22))</f>
        <v>地方創生、ＯＤＡ</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地方創生、ＯＤＡ</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地方創生、ＯＤＡ</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地方創生、ＯＤＡ</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今泉守正</dc:creator>
  <cp:lastModifiedBy>m</cp:lastModifiedBy>
  <cp:lastPrinted>2021-09-24T01:45:05Z</cp:lastPrinted>
  <dcterms:created xsi:type="dcterms:W3CDTF">2012-03-13T00:50:25Z</dcterms:created>
  <dcterms:modified xsi:type="dcterms:W3CDTF">2021-09-24T01:45:14Z</dcterms:modified>
</cp:coreProperties>
</file>