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<sst xmlns="http://schemas.openxmlformats.org/spreadsheetml/2006/main" count="3137" uniqueCount="825">
  <si>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</si>
  <si>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</si>
  <si>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</si>
  <si>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</si>
  <si>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</si>
  <si>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</si>
  <si>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</si>
  <si>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</si>
  <si>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</si>
  <si>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</si>
  <si>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</si>
  <si>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</si>
  <si>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</si>
  <si>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</si>
  <si>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</si>
  <si>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</si>
  <si>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</si>
  <si>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</si>
  <si>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</si>
  <si>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</si>
  <si>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</si>
  <si>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</si>
  <si>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</si>
  <si>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</si>
  <si>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</si>
  <si>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</si>
  <si>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</si>
  <si>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</si>
  <si>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</si>
  <si>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</si>
  <si>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</si>
  <si>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</si>
  <si>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</si>
  <si>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</si>
  <si>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</si>
  <si>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</si>
  <si>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</si>
  <si>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</si>
  <si>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</si>
  <si>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</si>
  <si>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</si>
  <si>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</si>
  <si>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</si>
  <si>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</si>
  <si>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</si>
  <si>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</si>
  <si>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</si>
  <si>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</si>
  <si>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</si>
  <si>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</si>
  <si>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</si>
  <si>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</si>
  <si>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</si>
  <si>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</si>
  <si>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</si>
  <si>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</si>
  <si>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</si>
  <si>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</si>
  <si>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</si>
  <si>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</si>
  <si>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</si>
  <si>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</si>
  <si>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</si>
  <si>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</si>
  <si>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</si>
  <si>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</si>
  <si>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</si>
  <si>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</si>
  <si>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</si>
  <si>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</si>
  <si>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</si>
  <si>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</si>
  <si>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</si>
  <si>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</si>
  <si>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</si>
  <si>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</si>
  <si>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</si>
  <si>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</si>
  <si>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</si>
  <si>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</si>
  <si>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</si>
  <si>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</si>
  <si>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</si>
  <si>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</si>
  <si>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</si>
  <si>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</si>
  <si>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</si>
  <si>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</si>
  <si>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</si>
  <si>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</si>
  <si>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</si>
  <si>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</si>
  <si>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</si>
  <si>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</si>
  <si>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</si>
  <si>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</si>
  <si>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</si>
  <si>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</si>
  <si>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</si>
  <si>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</si>
  <si>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</si>
  <si>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</si>
  <si>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</si>
  <si>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</si>
  <si>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</si>
  <si>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</si>
  <si>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</si>
  <si>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</si>
  <si>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</si>
  <si>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</si>
  <si>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</si>
  <si>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</si>
  <si>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</si>
  <si>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</si>
  <si>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</si>
  <si>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</si>
  <si>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</si>
  <si>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</si>
  <si>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</si>
  <si>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</si>
  <si>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</si>
  <si>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</si>
  <si>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</si>
  <si>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</si>
  <si>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</si>
  <si>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</si>
  <si>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</si>
  <si>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</si>
  <si>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</si>
  <si>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</si>
  <si>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</si>
  <si>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</si>
  <si>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</si>
  <si>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</si>
  <si>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</si>
  <si>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</si>
  <si>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</si>
  <si>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</si>
  <si>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</si>
  <si>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</si>
  <si>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</si>
  <si>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</si>
  <si>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</si>
  <si>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</si>
  <si>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</si>
  <si>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</si>
  <si>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</si>
  <si>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</si>
  <si>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</si>
  <si>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</si>
  <si>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</si>
  <si>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</si>
  <si>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</si>
  <si>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</si>
  <si>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</si>
  <si>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</si>
  <si>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</si>
  <si>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</si>
  <si>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</si>
  <si>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</si>
  <si>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</si>
  <si>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</si>
  <si>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</si>
  <si>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</si>
  <si>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</si>
  <si>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</si>
  <si>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</si>
  <si>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</si>
  <si>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</si>
  <si>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</si>
  <si>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</si>
  <si>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</si>
  <si>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</si>
  <si>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</si>
  <si>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</si>
  <si>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</si>
  <si>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</si>
  <si>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</si>
  <si>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</si>
  <si>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</si>
  <si>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</si>
  <si>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</si>
  <si>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</si>
  <si>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</si>
  <si>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</si>
  <si>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</si>
  <si>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</si>
  <si>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</si>
  <si>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</si>
  <si>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</si>
  <si>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</si>
  <si>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</si>
  <si>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</si>
  <si>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</si>
  <si>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</si>
  <si>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</si>
  <si>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</si>
  <si>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</si>
  <si>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</si>
  <si>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</si>
  <si>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</si>
  <si>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</si>
  <si>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</si>
  <si>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</si>
  <si>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</si>
  <si>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</si>
  <si>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</si>
  <si>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</si>
  <si>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</si>
  <si>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</si>
  <si>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</si>
  <si>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</si>
  <si>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</si>
  <si>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</si>
  <si>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</si>
  <si>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</si>
  <si>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</si>
  <si>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</si>
  <si>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</si>
  <si>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</si>
  <si>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</si>
  <si>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</si>
  <si>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</si>
  <si>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</si>
  <si>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</si>
  <si>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</si>
  <si>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</si>
  <si>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</si>
  <si>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</si>
  <si>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</si>
  <si>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</si>
  <si>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</si>
  <si>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</si>
  <si>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</si>
  <si>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</si>
  <si>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</si>
  <si>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</si>
  <si>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</si>
  <si>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</si>
  <si>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</si>
  <si>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</si>
  <si>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</si>
  <si>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</si>
  <si>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</si>
  <si>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</si>
  <si>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</si>
  <si>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</si>
  <si>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</si>
  <si>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</si>
  <si>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</si>
  <si>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</si>
  <si>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</si>
  <si>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</si>
  <si>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</si>
  <si>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</si>
  <si>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</si>
  <si>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</si>
  <si>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</si>
  <si>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</si>
  <si>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</si>
  <si>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</si>
  <si>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</si>
  <si>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</si>
  <si>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</si>
  <si>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</si>
  <si>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</si>
  <si>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</si>
  <si>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</si>
  <si>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</si>
  <si>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</si>
  <si>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</si>
  <si>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</si>
  <si>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</si>
  <si>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</si>
  <si>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</si>
  <si>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</si>
  <si>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</si>
  <si>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</si>
  <si>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</si>
  <si>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</si>
  <si>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</si>
  <si>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</si>
  <si>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</si>
  <si>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</si>
  <si>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</si>
  <si>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</si>
  <si>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</si>
  <si>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</si>
  <si>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</si>
  <si>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</si>
  <si>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</si>
  <si>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</si>
  <si>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</si>
  <si>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</si>
  <si>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</si>
  <si>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</si>
  <si>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</si>
  <si>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</si>
  <si>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</si>
  <si>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</si>
  <si>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</si>
  <si>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</si>
  <si>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</si>
  <si>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</si>
  <si>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</si>
  <si>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</si>
  <si>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</si>
  <si>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</si>
  <si>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</si>
  <si>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</si>
  <si>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</si>
  <si>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</si>
  <si>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</si>
  <si>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</si>
  <si>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</si>
  <si>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</si>
  <si>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</si>
  <si>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</si>
  <si>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</si>
  <si>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</si>
  <si>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</si>
  <si>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</si>
  <si>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</si>
  <si>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</si>
  <si>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</si>
  <si>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</si>
  <si>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</si>
  <si>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</si>
  <si>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</si>
  <si>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</si>
  <si>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</si>
  <si>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</si>
  <si>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</si>
  <si>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</si>
  <si>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</si>
  <si>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</si>
  <si>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</si>
  <si>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</si>
  <si>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</si>
  <si>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</si>
  <si>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</si>
  <si>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</si>
  <si>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</si>
  <si>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</si>
  <si>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</si>
  <si>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</si>
  <si>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</si>
  <si>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</si>
  <si>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</si>
  <si>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</si>
  <si>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</si>
  <si>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</si>
  <si>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</si>
  <si>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</si>
  <si>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</si>
  <si>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</si>
  <si>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</si>
  <si>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</si>
  <si>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</si>
  <si>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</si>
  <si>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</si>
  <si>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</si>
  <si>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</si>
  <si>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</si>
  <si>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</si>
  <si>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</si>
  <si>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</si>
  <si>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</si>
  <si>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</si>
  <si>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</si>
  <si>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</si>
  <si>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</si>
  <si>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</si>
  <si>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</si>
  <si>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</si>
  <si>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</si>
  <si>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</si>
  <si>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</si>
  <si>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</si>
  <si>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</si>
  <si>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</si>
  <si>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</si>
  <si>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</si>
  <si>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</si>
  <si>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</si>
  <si>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</si>
  <si>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</si>
  <si>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</si>
  <si>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</si>
  <si>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</si>
  <si>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</si>
  <si>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</si>
  <si>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</si>
  <si>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</si>
  <si>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</si>
  <si>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</si>
  <si>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</si>
  <si>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</si>
  <si>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</si>
  <si>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</si>
  <si>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</si>
  <si>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</si>
  <si>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</si>
  <si>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</si>
  <si>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</si>
  <si>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</si>
  <si>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</si>
  <si>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</si>
  <si>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</si>
  <si>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</si>
  <si>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</si>
  <si>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</si>
  <si>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</si>
  <si>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</si>
  <si>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</si>
  <si>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</si>
  <si>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</si>
  <si>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</si>
  <si>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</si>
  <si>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</si>
  <si>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</si>
  <si>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</si>
  <si>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</si>
  <si>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</si>
  <si>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</si>
  <si>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</si>
  <si>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</si>
  <si>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</si>
  <si>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</si>
  <si>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</si>
  <si>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</si>
  <si>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</si>
  <si>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</si>
  <si>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</si>
  <si>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</si>
  <si>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</si>
  <si>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</si>
  <si>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</si>
  <si>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</si>
  <si>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</si>
  <si>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</si>
  <si>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</si>
  <si>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</si>
  <si>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</si>
  <si>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</si>
  <si>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</si>
  <si>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</si>
  <si>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</si>
  <si>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</si>
  <si>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</si>
  <si>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</si>
  <si>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</si>
  <si>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</si>
  <si>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</si>
  <si>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</si>
  <si>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</si>
  <si>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</si>
  <si>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</si>
  <si>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</si>
  <si>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</si>
  <si>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</si>
  <si>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</si>
  <si>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</si>
  <si>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</si>
  <si>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</si>
  <si>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</si>
  <si>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</si>
  <si>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</si>
  <si>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</si>
  <si>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</si>
  <si>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</si>
  <si>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</si>
  <si>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</si>
  <si>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</si>
  <si>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</si>
  <si>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</si>
  <si>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</si>
  <si>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</si>
  <si>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</si>
  <si>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</si>
  <si>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</si>
  <si>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</si>
  <si>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</si>
  <si>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</si>
  <si>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</si>
  <si>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</si>
  <si>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</si>
  <si>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</si>
  <si>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</si>
  <si>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</si>
  <si>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</si>
  <si>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</si>
  <si>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</si>
  <si>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</si>
  <si>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</si>
  <si>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</si>
  <si>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</si>
  <si>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</si>
  <si>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</si>
  <si>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</si>
  <si>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</si>
  <si>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</si>
  <si>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</si>
  <si>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</si>
  <si>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</si>
  <si>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</si>
  <si>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</si>
  <si>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</si>
  <si>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</si>
  <si>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</si>
  <si>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</si>
  <si>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</si>
  <si>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</si>
  <si>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</si>
  <si>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</si>
  <si>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</si>
  <si>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</si>
  <si>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</si>
  <si>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</si>
  <si>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</si>
  <si>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</si>
  <si>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</si>
  <si>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</si>
  <si>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</si>
  <si>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</si>
  <si>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</si>
  <si>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</si>
  <si>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</si>
  <si>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</si>
  <si>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</si>
  <si>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</si>
  <si>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</si>
  <si>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</si>
  <si>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</si>
  <si>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</si>
  <si>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</si>
  <si>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</si>
  <si>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</si>
  <si>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</si>
  <si>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</si>
  <si>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</si>
  <si>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</si>
  <si>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</si>
  <si>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</si>
  <si>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</si>
  <si>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</si>
  <si>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</si>
  <si>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</si>
  <si>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</si>
  <si>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</si>
  <si>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</si>
  <si>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</si>
  <si>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</si>
  <si>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</si>
  <si>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</si>
  <si>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</si>
  <si>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</si>
  <si>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</si>
  <si>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</si>
  <si>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</si>
  <si>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</si>
  <si>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</si>
  <si>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</si>
  <si>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</si>
  <si>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</si>
  <si>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</si>
  <si>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</si>
  <si>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</si>
  <si>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</si>
  <si>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</si>
  <si>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</si>
  <si>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</si>
  <si>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</si>
  <si>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</si>
  <si>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</si>
  <si>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</si>
  <si>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</si>
  <si>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</si>
  <si>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</si>
  <si>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</si>
  <si>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</si>
  <si>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</si>
  <si>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</si>
  <si>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</si>
  <si>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</si>
  <si>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</si>
  <si>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</si>
  <si>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</si>
  <si>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</si>
  <si>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</si>
  <si>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</si>
  <si>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</si>
  <si>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</si>
  <si>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</si>
  <si>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</si>
  <si>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</si>
  <si>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</si>
  <si>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</si>
  <si>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</si>
  <si>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</si>
  <si>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</si>
  <si>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</si>
  <si>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</si>
  <si>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</si>
  <si>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</si>
  <si>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</si>
  <si>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</si>
  <si>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</si>
  <si>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</si>
  <si>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</si>
  <si>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</si>
  <si>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</si>
  <si>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</si>
  <si>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</si>
  <si>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</si>
  <si>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</si>
  <si>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</si>
  <si>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</si>
  <si>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</si>
  <si>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</si>
  <si>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</si>
  <si>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</si>
  <si>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</si>
  <si>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</si>
  <si>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</si>
  <si>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</si>
  <si>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</si>
  <si>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</si>
  <si>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</si>
  <si>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</si>
  <si>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</si>
  <si>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</si>
  <si>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</si>
  <si>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</si>
  <si>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</si>
  <si>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</si>
  <si>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</si>
  <si>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</si>
  <si>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</si>
  <si>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</si>
  <si>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</si>
  <si>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</si>
  <si>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</si>
  <si>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</si>
  <si>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</si>
  <si>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</si>
  <si>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</si>
  <si>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</si>
  <si>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</si>
  <si>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</si>
  <si>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</si>
  <si>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</si>
  <si>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</si>
  <si>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</si>
  <si>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</si>
  <si>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</si>
  <si>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</si>
  <si>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</si>
  <si>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</si>
  <si>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</si>
  <si>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</si>
  <si>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</si>
  <si>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</si>
  <si>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</si>
  <si>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</si>
  <si>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</si>
  <si>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</si>
  <si>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</si>
  <si>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</si>
  <si>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</si>
  <si>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</si>
  <si>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</si>
  <si>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</si>
  <si>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</si>
  <si>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</si>
  <si>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</si>
  <si>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</si>
  <si>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</si>
  <si>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</si>
  <si>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</si>
  <si>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</si>
  <si>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</si>
  <si>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</si>
  <si>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</si>
  <si>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</si>
  <si>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</si>
  <si>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</si>
  <si>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</si>
  <si>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</si>
  <si>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</si>
  <si>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</si>
  <si>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</si>
  <si>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</si>
  <si>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</si>
  <si>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</si>
  <si>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</si>
  <si>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</si>
  <si>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</si>
  <si>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</si>
  <si>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</si>
  <si>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</si>
  <si>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</si>
  <si>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</si>
  <si>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</si>
  <si>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</si>
  <si>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</si>
  <si>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</si>
  <si>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</si>
  <si>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</si>
  <si>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</si>
  <si>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</si>
  <si>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</si>
  <si>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</si>
  <si>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</si>
  <si>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文化芸術基本法　第15条</t>
  </si>
  <si>
    <t>我が国現代アートの国際的な評価を高める活動と国内アート市場の活性化に向けた環境整備に取り組み、我が国におけるアートの持続的発展を支えるアート・エコシステムの形成を図る。</t>
  </si>
  <si>
    <t xml:space="preserve">①アートプラットフォームの形成（委託）
　日本における現代アートの持続的発展を目指し、日本人及び日本で活動する作家とその作品が国際的な評価を高めていくための取組等を推進する事業。
②優れた現代美術の国際発信促進事業　〔補助率　対象経費の１／２〕
　海外の著名なアートフェスティバル等への我が国の現代美術作家・作品の出展や国内の国際発信力のある現代美術の展覧会等に対して支援。
</t>
  </si>
  <si>
    <t>-</t>
  </si>
  <si>
    <t>文化芸術振興委託費</t>
  </si>
  <si>
    <t>文化芸術振興費補助金</t>
  </si>
  <si>
    <t>庁費</t>
  </si>
  <si>
    <t>世界中の展覧会、オークションデータ等により、約10万人のランキングを作成しているARTFACTS.NETの100位までに入る日本人アーティストが3人になることを目指す。</t>
  </si>
  <si>
    <t>ARTFACTS.NETの100位までに掲載されている日本人アーティストの数。</t>
  </si>
  <si>
    <t>人</t>
  </si>
  <si>
    <t xml:space="preserve"> </t>
  </si>
  <si>
    <t>｢優れた現代美術の国際発信促進事業｣ 支援事業数</t>
  </si>
  <si>
    <t>件</t>
  </si>
  <si>
    <t>①アートプラットフォームの形成（委託）
委託総額（百万円）／委託事業件数</t>
    <phoneticPr fontId="5"/>
  </si>
  <si>
    <t>百万円</t>
  </si>
  <si>
    <t>百万円/件</t>
    <phoneticPr fontId="5"/>
  </si>
  <si>
    <t>57.4/1</t>
  </si>
  <si>
    <t>74/1</t>
  </si>
  <si>
    <t>②優れた現代美術の国際発信促進事業（補助金）
支援総額（百万円）／支援事業数</t>
    <phoneticPr fontId="5"/>
  </si>
  <si>
    <t>55/17</t>
  </si>
  <si>
    <t>48/31</t>
  </si>
  <si>
    <t>12　文化芸術の振興</t>
    <phoneticPr fontId="5"/>
  </si>
  <si>
    <t>我が国現代アートの国際的な評価を高める活動と国内アート市場の活性化に向けた環境整備に取り組み、我が国におけるアートの持続的発展を支えるアート・エコシステムの形成により、日本のブランド価値及びプレゼンスの向上に資する。</t>
    <phoneticPr fontId="5"/>
  </si>
  <si>
    <t>17　民間資金を活用した文化施設の推進</t>
    <phoneticPr fontId="5"/>
  </si>
  <si>
    <t>アート市場規模の拡大</t>
    <phoneticPr fontId="5"/>
  </si>
  <si>
    <t>文化の市場規模</t>
    <phoneticPr fontId="5"/>
  </si>
  <si>
    <t>兆円</t>
    <phoneticPr fontId="5"/>
  </si>
  <si>
    <t>アート・エコシステムの形成を通したアート市場の拡大と文化経済発展への貢献</t>
    <phoneticPr fontId="5"/>
  </si>
  <si>
    <t>399</t>
  </si>
  <si>
    <t>397</t>
  </si>
  <si>
    <t>380</t>
  </si>
  <si>
    <t>○</t>
  </si>
  <si>
    <t>12-1 文化芸術の創造・発展・継承と教育の充実</t>
    <phoneticPr fontId="5"/>
  </si>
  <si>
    <t>我が国におけるアート・エコシステムの形成</t>
    <phoneticPr fontId="5"/>
  </si>
  <si>
    <t>平成26年度</t>
    <phoneticPr fontId="5"/>
  </si>
  <si>
    <t>終了予定なし</t>
    <phoneticPr fontId="5"/>
  </si>
  <si>
    <t>文化庁</t>
    <phoneticPr fontId="5"/>
  </si>
  <si>
    <t>文化経済・国際課</t>
    <phoneticPr fontId="5"/>
  </si>
  <si>
    <t>成長戦略フォローアップ(令和2年7月17日閣議決定)
文化芸術推進基本計画－文化芸術の「多様な価値」を活かして，未来をつくる－（第1期）（平成30年3月6日閣議決定）
文化経済戦略（平成29年12月27日内閣官房・文化庁）</t>
    <phoneticPr fontId="5"/>
  </si>
  <si>
    <t>委員等旅費</t>
    <rPh sb="0" eb="2">
      <t>イイン</t>
    </rPh>
    <rPh sb="2" eb="3">
      <t>トウ</t>
    </rPh>
    <phoneticPr fontId="5"/>
  </si>
  <si>
    <t>99/1</t>
    <phoneticPr fontId="5"/>
  </si>
  <si>
    <t>ARTFACTS.NET</t>
    <phoneticPr fontId="5"/>
  </si>
  <si>
    <t>億円</t>
    <rPh sb="0" eb="1">
      <t>オク</t>
    </rPh>
    <rPh sb="1" eb="2">
      <t>エン</t>
    </rPh>
    <phoneticPr fontId="5"/>
  </si>
  <si>
    <t>億円</t>
    <rPh sb="0" eb="2">
      <t>オクエン</t>
    </rPh>
    <phoneticPr fontId="5"/>
  </si>
  <si>
    <t>日本国内のアート市場規模</t>
    <rPh sb="10" eb="12">
      <t>キボ</t>
    </rPh>
    <phoneticPr fontId="5"/>
  </si>
  <si>
    <t>一般社団法人アート東京「日本のアート産業に関する市場調査」</t>
    <phoneticPr fontId="5"/>
  </si>
  <si>
    <t>日本国内のアート市場の取引高を世界第4位のフランス（2019年約4,200億円）に次ぐ規模に引き上げる</t>
    <rPh sb="0" eb="2">
      <t>ニホン</t>
    </rPh>
    <rPh sb="2" eb="4">
      <t>コクナイ</t>
    </rPh>
    <rPh sb="8" eb="10">
      <t>シジョウ</t>
    </rPh>
    <rPh sb="11" eb="13">
      <t>トリヒキ</t>
    </rPh>
    <rPh sb="13" eb="14">
      <t>ダカ</t>
    </rPh>
    <rPh sb="15" eb="17">
      <t>セカイ</t>
    </rPh>
    <rPh sb="17" eb="18">
      <t>ダイ</t>
    </rPh>
    <rPh sb="19" eb="20">
      <t>イ</t>
    </rPh>
    <rPh sb="30" eb="31">
      <t>ネン</t>
    </rPh>
    <rPh sb="31" eb="32">
      <t>ヤク</t>
    </rPh>
    <rPh sb="37" eb="39">
      <t>オクエン</t>
    </rPh>
    <rPh sb="41" eb="42">
      <t>ツ</t>
    </rPh>
    <rPh sb="43" eb="45">
      <t>キボ</t>
    </rPh>
    <rPh sb="46" eb="47">
      <t>ヒ</t>
    </rPh>
    <rPh sb="48" eb="49">
      <t>ア</t>
    </rPh>
    <phoneticPr fontId="5"/>
  </si>
  <si>
    <t>45/10</t>
    <phoneticPr fontId="5"/>
  </si>
  <si>
    <t>内閣府「社会意識に関する世論調査(平成30年度）」では、日本の誇りとして、「すぐれた文化や芸術」（49.6％）を多くの人が挙げており、我が国の優れた文化芸術の海外発信の推進は国民のニーズに合致したものと言える。</t>
    <phoneticPr fontId="5"/>
  </si>
  <si>
    <t>我が国の現代美術を海外の著名なフェスティバル等で紹介していくためには、渡航費、文芸費、舞台費、会場費、運搬費等の多額の費用を要することから国費による支援が必要である。</t>
    <phoneticPr fontId="5"/>
  </si>
  <si>
    <t>本事業は、現代アート等の我が国の優れた芸術文化を世界に発信することを目的として、その基盤整備及び海外展等への出展を支援するものであり、政策目的の日本文化の発信に資するものである。</t>
    <rPh sb="10" eb="11">
      <t>トウ</t>
    </rPh>
    <rPh sb="42" eb="44">
      <t>キバン</t>
    </rPh>
    <rPh sb="44" eb="46">
      <t>セイビ</t>
    </rPh>
    <rPh sb="46" eb="47">
      <t>オヨ</t>
    </rPh>
    <rPh sb="51" eb="52">
      <t>トウ</t>
    </rPh>
    <phoneticPr fontId="5"/>
  </si>
  <si>
    <t>有</t>
  </si>
  <si>
    <t>無</t>
  </si>
  <si>
    <t>委託先の選定は、競争性を確保するため、公募を実施し、外部有識者等で構成する選定委員により決定しており、妥当である。
なお、一者応札・応募となったものについても、十分な公告期間を設け妥当性や競争性を確保しており、問題はないものと考えられるが、今後一者応札・応募の状況が改善されるよう、更なる公告期間の確保等を検討していく。</t>
    <phoneticPr fontId="5"/>
  </si>
  <si>
    <t>アートプラットフォーム事業では、プラットフォーム構築に資する事業のみに支出しており、海外のアートフェア・フェスティバルへの補助であれば、会場費、会場設営費、運搬費、旅費と補助対象経費を限定した上で補助対象経費総額の1/2の補助としており、受益者との負担関係は妥当である。</t>
    <rPh sb="11" eb="13">
      <t>ジギョウ</t>
    </rPh>
    <rPh sb="24" eb="26">
      <t>コウチク</t>
    </rPh>
    <rPh sb="27" eb="28">
      <t>シ</t>
    </rPh>
    <rPh sb="30" eb="32">
      <t>ジギョウ</t>
    </rPh>
    <rPh sb="35" eb="37">
      <t>シシュツ</t>
    </rPh>
    <phoneticPr fontId="5"/>
  </si>
  <si>
    <t>委託事業は事業全体を一者への委託としており、補助事業は、実施団体の提出する予算書について、有識者等で構成する委員会等の議論を経て補助額を決めており、コストの水準は妥当である。なお、アートプラットフォーム事業では、令和元年度はコロナの影響により直前にシンポジウムが実施できなくなったために不用額がでたが、令和２年度はコロナの影響を踏まえて事業計画の変更をしながら事業を進めており、当初予算通りの執行を予定している。そのため、見た目の単位当たりコストは上昇しているが、実際は、令和２年度も令和元年度とほぼ同等の水準であり、妥当である。</t>
    <rPh sb="0" eb="2">
      <t>イタク</t>
    </rPh>
    <rPh sb="2" eb="4">
      <t>ジギョウ</t>
    </rPh>
    <rPh sb="5" eb="7">
      <t>ジギョウ</t>
    </rPh>
    <rPh sb="7" eb="9">
      <t>ゼンタイ</t>
    </rPh>
    <rPh sb="10" eb="12">
      <t>イッシャ</t>
    </rPh>
    <rPh sb="14" eb="16">
      <t>イタク</t>
    </rPh>
    <rPh sb="101" eb="103">
      <t>ジギョウ</t>
    </rPh>
    <rPh sb="106" eb="108">
      <t>レイワ</t>
    </rPh>
    <rPh sb="108" eb="110">
      <t>ガンネン</t>
    </rPh>
    <rPh sb="110" eb="111">
      <t>ド</t>
    </rPh>
    <rPh sb="116" eb="118">
      <t>エイキョウ</t>
    </rPh>
    <rPh sb="131" eb="133">
      <t>ジッシ</t>
    </rPh>
    <rPh sb="143" eb="145">
      <t>フヨウ</t>
    </rPh>
    <rPh sb="145" eb="146">
      <t>ガク</t>
    </rPh>
    <rPh sb="151" eb="153">
      <t>レイワ</t>
    </rPh>
    <rPh sb="154" eb="156">
      <t>ネンド</t>
    </rPh>
    <rPh sb="161" eb="163">
      <t>エイキョウ</t>
    </rPh>
    <rPh sb="164" eb="165">
      <t>フ</t>
    </rPh>
    <rPh sb="168" eb="170">
      <t>ジギョウ</t>
    </rPh>
    <rPh sb="170" eb="172">
      <t>ケイカク</t>
    </rPh>
    <rPh sb="173" eb="175">
      <t>ヘンコウ</t>
    </rPh>
    <rPh sb="180" eb="182">
      <t>ジギョウ</t>
    </rPh>
    <rPh sb="183" eb="184">
      <t>スス</t>
    </rPh>
    <rPh sb="189" eb="191">
      <t>トウショ</t>
    </rPh>
    <rPh sb="191" eb="193">
      <t>ヨサン</t>
    </rPh>
    <rPh sb="193" eb="194">
      <t>ドオ</t>
    </rPh>
    <rPh sb="196" eb="198">
      <t>シッコウ</t>
    </rPh>
    <rPh sb="199" eb="201">
      <t>ヨテイ</t>
    </rPh>
    <rPh sb="211" eb="212">
      <t>ミ</t>
    </rPh>
    <rPh sb="213" eb="214">
      <t>メ</t>
    </rPh>
    <rPh sb="215" eb="217">
      <t>タンイ</t>
    </rPh>
    <rPh sb="217" eb="218">
      <t>ア</t>
    </rPh>
    <rPh sb="224" eb="226">
      <t>ジョウショウ</t>
    </rPh>
    <rPh sb="232" eb="234">
      <t>ジッサイ</t>
    </rPh>
    <rPh sb="236" eb="238">
      <t>レイワ</t>
    </rPh>
    <rPh sb="239" eb="241">
      <t>ネンド</t>
    </rPh>
    <rPh sb="242" eb="244">
      <t>レイワ</t>
    </rPh>
    <rPh sb="244" eb="246">
      <t>ガンネン</t>
    </rPh>
    <rPh sb="246" eb="247">
      <t>ド</t>
    </rPh>
    <rPh sb="250" eb="252">
      <t>ドウトウ</t>
    </rPh>
    <rPh sb="253" eb="255">
      <t>スイジュン</t>
    </rPh>
    <rPh sb="259" eb="261">
      <t>ダトウ</t>
    </rPh>
    <phoneticPr fontId="5"/>
  </si>
  <si>
    <t>‐</t>
  </si>
  <si>
    <t>アートプラットフォーム事業では、プラットフォーム構築に資する事業への支出に限定しており、海外のアートフェア・フェスティバルへの補助であれば、会場費、会場設営費、運搬費、旅費と補助対象経費を限定した上で補助対象経費総額の1/2の補助とするなど、費目・使途は限定している。</t>
    <rPh sb="11" eb="13">
      <t>ジギョウ</t>
    </rPh>
    <rPh sb="24" eb="26">
      <t>コウチク</t>
    </rPh>
    <rPh sb="27" eb="28">
      <t>シ</t>
    </rPh>
    <rPh sb="30" eb="32">
      <t>ジギョウ</t>
    </rPh>
    <rPh sb="34" eb="36">
      <t>シシュツ</t>
    </rPh>
    <rPh sb="37" eb="39">
      <t>ゲンテイ</t>
    </rPh>
    <phoneticPr fontId="5"/>
  </si>
  <si>
    <t>公募要領のペーパーレス化を実施するなど、経費の削減に努めている。</t>
    <phoneticPr fontId="5"/>
  </si>
  <si>
    <t>成果実績は、概ね目標と同等の水準に達している。</t>
    <phoneticPr fontId="5"/>
  </si>
  <si>
    <t>事業は公募を行った上で、有識者による会議において、事業目的達成に効果的であると判断されるものを選定し、経費を査定した上で実施しており、効果的かつコストを抑えた事業が実施できている。</t>
  </si>
  <si>
    <t>活動実績は、おおむね見込みどおりのものとなっている。</t>
    <phoneticPr fontId="5"/>
  </si>
  <si>
    <t>優れた現代アートの国際発信事業において、補助対象となっていたアートフェアが中止や延期となったため、補助できなかったことにより、結果として大きな不用額が発生した。</t>
    <rPh sb="0" eb="1">
      <t>スグ</t>
    </rPh>
    <rPh sb="3" eb="5">
      <t>ゲンダイ</t>
    </rPh>
    <rPh sb="9" eb="11">
      <t>コクサイ</t>
    </rPh>
    <rPh sb="11" eb="13">
      <t>ハッシン</t>
    </rPh>
    <rPh sb="13" eb="15">
      <t>ジギョウ</t>
    </rPh>
    <rPh sb="20" eb="22">
      <t>ホジョ</t>
    </rPh>
    <rPh sb="22" eb="24">
      <t>タイショウ</t>
    </rPh>
    <rPh sb="37" eb="39">
      <t>チュウシ</t>
    </rPh>
    <rPh sb="40" eb="42">
      <t>エンキ</t>
    </rPh>
    <rPh sb="49" eb="51">
      <t>ホジョ</t>
    </rPh>
    <rPh sb="63" eb="65">
      <t>ケッカ</t>
    </rPh>
    <rPh sb="68" eb="69">
      <t>オオ</t>
    </rPh>
    <rPh sb="71" eb="73">
      <t>フヨウ</t>
    </rPh>
    <rPh sb="73" eb="74">
      <t>ガク</t>
    </rPh>
    <rPh sb="75" eb="77">
      <t>ハッセイ</t>
    </rPh>
    <phoneticPr fontId="5"/>
  </si>
  <si>
    <t>令和2年度に構築されたウェブサイトは新たなコンテンツを充実されるなど、日本の現代アートの発信拠点として活用されている。</t>
    <rPh sb="0" eb="2">
      <t>レイワ</t>
    </rPh>
    <rPh sb="3" eb="5">
      <t>ネンド</t>
    </rPh>
    <rPh sb="6" eb="8">
      <t>コウチク</t>
    </rPh>
    <rPh sb="18" eb="19">
      <t>アラ</t>
    </rPh>
    <rPh sb="27" eb="29">
      <t>ジュウジツ</t>
    </rPh>
    <rPh sb="35" eb="37">
      <t>ニホン</t>
    </rPh>
    <rPh sb="38" eb="40">
      <t>ゲンダイ</t>
    </rPh>
    <rPh sb="44" eb="46">
      <t>ハッシン</t>
    </rPh>
    <rPh sb="46" eb="48">
      <t>キョテン</t>
    </rPh>
    <rPh sb="51" eb="53">
      <t>カツヨウ</t>
    </rPh>
    <phoneticPr fontId="5"/>
  </si>
  <si>
    <t>課長　寺本　恒昌</t>
    <rPh sb="3" eb="5">
      <t>テラモト</t>
    </rPh>
    <rPh sb="6" eb="7">
      <t>ツネ</t>
    </rPh>
    <rPh sb="7" eb="8">
      <t>マサ</t>
    </rPh>
    <phoneticPr fontId="5"/>
  </si>
  <si>
    <t>A.国立新美術館</t>
    <rPh sb="2" eb="4">
      <t>コクリツ</t>
    </rPh>
    <rPh sb="4" eb="5">
      <t>シン</t>
    </rPh>
    <rPh sb="5" eb="8">
      <t>ビジュツカン</t>
    </rPh>
    <phoneticPr fontId="5"/>
  </si>
  <si>
    <t>C.インフォラウンジ株式会社</t>
    <rPh sb="10" eb="14">
      <t>カブシキガイシャ</t>
    </rPh>
    <phoneticPr fontId="5"/>
  </si>
  <si>
    <t>人件費</t>
    <rPh sb="0" eb="3">
      <t>ジンケンヒ</t>
    </rPh>
    <phoneticPr fontId="5"/>
  </si>
  <si>
    <t>事業費</t>
    <rPh sb="0" eb="3">
      <t>ジギョウヒ</t>
    </rPh>
    <phoneticPr fontId="5"/>
  </si>
  <si>
    <t>その他</t>
    <rPh sb="2" eb="3">
      <t>タ</t>
    </rPh>
    <phoneticPr fontId="5"/>
  </si>
  <si>
    <t>システム設計等</t>
    <rPh sb="4" eb="6">
      <t>セッケイ</t>
    </rPh>
    <rPh sb="6" eb="7">
      <t>トウ</t>
    </rPh>
    <phoneticPr fontId="5"/>
  </si>
  <si>
    <t>ウェブサイトデザイン等</t>
    <rPh sb="10" eb="11">
      <t>トウ</t>
    </rPh>
    <phoneticPr fontId="5"/>
  </si>
  <si>
    <t>一般管理費等</t>
    <rPh sb="0" eb="2">
      <t>イッパン</t>
    </rPh>
    <rPh sb="2" eb="5">
      <t>カンリヒ</t>
    </rPh>
    <rPh sb="5" eb="6">
      <t>トウ</t>
    </rPh>
    <phoneticPr fontId="5"/>
  </si>
  <si>
    <t>独立行政法人国立美術館（国立新美術館）</t>
    <rPh sb="0" eb="2">
      <t>ドクリツ</t>
    </rPh>
    <rPh sb="2" eb="4">
      <t>ギョウセイ</t>
    </rPh>
    <rPh sb="4" eb="6">
      <t>ホウジン</t>
    </rPh>
    <rPh sb="6" eb="8">
      <t>コクリツ</t>
    </rPh>
    <rPh sb="8" eb="11">
      <t>ビジュツカン</t>
    </rPh>
    <rPh sb="12" eb="14">
      <t>コクリツ</t>
    </rPh>
    <rPh sb="14" eb="15">
      <t>シン</t>
    </rPh>
    <rPh sb="15" eb="18">
      <t>ビジュツカン</t>
    </rPh>
    <phoneticPr fontId="5"/>
  </si>
  <si>
    <t>アートプラットフォーム事業運営</t>
    <rPh sb="11" eb="13">
      <t>ジギョウ</t>
    </rPh>
    <rPh sb="13" eb="15">
      <t>ウンエイ</t>
    </rPh>
    <phoneticPr fontId="5"/>
  </si>
  <si>
    <t>インフォラウンジ株式会社</t>
    <rPh sb="8" eb="12">
      <t>カブシキガイシャ</t>
    </rPh>
    <phoneticPr fontId="5"/>
  </si>
  <si>
    <t>データベース構築、ウェブサイトデザイン</t>
    <rPh sb="6" eb="8">
      <t>コウチク</t>
    </rPh>
    <phoneticPr fontId="5"/>
  </si>
  <si>
    <t>-</t>
    <phoneticPr fontId="5"/>
  </si>
  <si>
    <t>ペロタン株式会社</t>
    <phoneticPr fontId="5"/>
  </si>
  <si>
    <t>一般社団法人アート東京</t>
    <phoneticPr fontId="5"/>
  </si>
  <si>
    <t>Take Ninagawa合同会社</t>
    <phoneticPr fontId="5"/>
  </si>
  <si>
    <t>(公財)金沢芸術創造財団</t>
    <phoneticPr fontId="5"/>
  </si>
  <si>
    <t>株式会社無人島プロダクション</t>
    <phoneticPr fontId="5"/>
  </si>
  <si>
    <t>補助金等交付</t>
  </si>
  <si>
    <t>久保田成子展</t>
    <phoneticPr fontId="5"/>
  </si>
  <si>
    <t>東京都歴史文化財団</t>
    <rPh sb="0" eb="2">
      <t>トウキョウ</t>
    </rPh>
    <rPh sb="2" eb="3">
      <t>ト</t>
    </rPh>
    <rPh sb="3" eb="5">
      <t>レキシ</t>
    </rPh>
    <rPh sb="5" eb="7">
      <t>ブンカ</t>
    </rPh>
    <rPh sb="7" eb="9">
      <t>ザイダン</t>
    </rPh>
    <phoneticPr fontId="5"/>
  </si>
  <si>
    <t>ライゾマティクス展</t>
    <rPh sb="8" eb="9">
      <t>テン</t>
    </rPh>
    <phoneticPr fontId="5"/>
  </si>
  <si>
    <t>アートバーゼル（オンライン）</t>
    <phoneticPr fontId="5"/>
  </si>
  <si>
    <t>株式会社アブストラクトエンジン</t>
    <phoneticPr fontId="5"/>
  </si>
  <si>
    <t>シアターコモンズ２１</t>
    <phoneticPr fontId="5"/>
  </si>
  <si>
    <t>ＮＰＯ法人芸術公社</t>
    <rPh sb="3" eb="5">
      <t>ホウジン</t>
    </rPh>
    <rPh sb="5" eb="7">
      <t>ゲイジュツ</t>
    </rPh>
    <rPh sb="7" eb="9">
      <t>コウシャ</t>
    </rPh>
    <phoneticPr fontId="5"/>
  </si>
  <si>
    <t>Re:Incarnation</t>
    <phoneticPr fontId="5"/>
  </si>
  <si>
    <t>Future Artists Tokyo Boost</t>
    <phoneticPr fontId="5"/>
  </si>
  <si>
    <t>高橋治希展</t>
    <rPh sb="0" eb="2">
      <t>タカハシ</t>
    </rPh>
    <rPh sb="2" eb="3">
      <t>オサム</t>
    </rPh>
    <rPh sb="3" eb="4">
      <t>ノゾミ</t>
    </rPh>
    <rPh sb="4" eb="5">
      <t>テン</t>
    </rPh>
    <phoneticPr fontId="5"/>
  </si>
  <si>
    <t>B.久保田成子展実行委員会（東京都歴史文化財団）</t>
    <rPh sb="14" eb="16">
      <t>トウキョウ</t>
    </rPh>
    <rPh sb="16" eb="17">
      <t>ト</t>
    </rPh>
    <rPh sb="17" eb="19">
      <t>レキシ</t>
    </rPh>
    <rPh sb="19" eb="21">
      <t>ブンカ</t>
    </rPh>
    <rPh sb="21" eb="23">
      <t>ザイダン</t>
    </rPh>
    <phoneticPr fontId="5"/>
  </si>
  <si>
    <t>会場設営費、運搬輸送費等</t>
    <rPh sb="0" eb="2">
      <t>カイジョウ</t>
    </rPh>
    <rPh sb="2" eb="4">
      <t>セツエイ</t>
    </rPh>
    <rPh sb="4" eb="5">
      <t>ヒ</t>
    </rPh>
    <rPh sb="6" eb="8">
      <t>ウンパン</t>
    </rPh>
    <rPh sb="8" eb="11">
      <t>ユソウヒ</t>
    </rPh>
    <rPh sb="11" eb="12">
      <t>トウ</t>
    </rPh>
    <phoneticPr fontId="5"/>
  </si>
  <si>
    <t>令和2年度事業では、当初目標としていたアートプラットフォームジャパンウェブサイトの一般公開及びそれに伴うデータベース整備、翻訳文献の整理等、順調に実施することができた。一方、優れた現代美術の国際発信推進事業では、コロナの影響で多くのアートフェアが中止・延期となったため、多くの執行残がでた。次年度もアートフェア等の中止・延期の可能性もあるため、柔軟な募集・執行を行えるようにしていきたい。</t>
    <rPh sb="0" eb="2">
      <t>レイワ</t>
    </rPh>
    <rPh sb="3" eb="4">
      <t>ネン</t>
    </rPh>
    <rPh sb="4" eb="5">
      <t>ド</t>
    </rPh>
    <rPh sb="5" eb="7">
      <t>ジギョウ</t>
    </rPh>
    <rPh sb="10" eb="12">
      <t>トウショ</t>
    </rPh>
    <rPh sb="12" eb="14">
      <t>モクヒョウ</t>
    </rPh>
    <rPh sb="41" eb="43">
      <t>イッパン</t>
    </rPh>
    <rPh sb="43" eb="45">
      <t>コウカイ</t>
    </rPh>
    <rPh sb="45" eb="46">
      <t>オヨ</t>
    </rPh>
    <rPh sb="50" eb="51">
      <t>トモナ</t>
    </rPh>
    <rPh sb="58" eb="60">
      <t>セイビ</t>
    </rPh>
    <rPh sb="61" eb="63">
      <t>ホンヤク</t>
    </rPh>
    <rPh sb="63" eb="65">
      <t>ブンケン</t>
    </rPh>
    <rPh sb="66" eb="68">
      <t>セイリ</t>
    </rPh>
    <rPh sb="68" eb="69">
      <t>トウ</t>
    </rPh>
    <rPh sb="70" eb="72">
      <t>ジュンチョウ</t>
    </rPh>
    <rPh sb="73" eb="75">
      <t>ジッシ</t>
    </rPh>
    <rPh sb="84" eb="86">
      <t>イッポウ</t>
    </rPh>
    <rPh sb="87" eb="88">
      <t>スグ</t>
    </rPh>
    <rPh sb="90" eb="92">
      <t>ゲンダイ</t>
    </rPh>
    <rPh sb="92" eb="94">
      <t>ビジュツ</t>
    </rPh>
    <rPh sb="95" eb="97">
      <t>コクサイ</t>
    </rPh>
    <rPh sb="97" eb="99">
      <t>ハッシン</t>
    </rPh>
    <rPh sb="99" eb="101">
      <t>スイシン</t>
    </rPh>
    <rPh sb="101" eb="103">
      <t>ジギョウ</t>
    </rPh>
    <rPh sb="110" eb="112">
      <t>エイキョウ</t>
    </rPh>
    <rPh sb="113" eb="114">
      <t>オオ</t>
    </rPh>
    <rPh sb="123" eb="125">
      <t>チュウシ</t>
    </rPh>
    <rPh sb="126" eb="128">
      <t>エンキ</t>
    </rPh>
    <rPh sb="135" eb="136">
      <t>オオ</t>
    </rPh>
    <rPh sb="138" eb="140">
      <t>シッコウ</t>
    </rPh>
    <rPh sb="140" eb="141">
      <t>ザン</t>
    </rPh>
    <rPh sb="145" eb="148">
      <t>ジネンド</t>
    </rPh>
    <rPh sb="155" eb="156">
      <t>トウ</t>
    </rPh>
    <rPh sb="157" eb="159">
      <t>チュウシ</t>
    </rPh>
    <rPh sb="160" eb="162">
      <t>エンキ</t>
    </rPh>
    <rPh sb="163" eb="166">
      <t>カノウセイ</t>
    </rPh>
    <rPh sb="172" eb="174">
      <t>ジュウナン</t>
    </rPh>
    <rPh sb="175" eb="177">
      <t>ボシュウ</t>
    </rPh>
    <rPh sb="178" eb="180">
      <t>シッコウ</t>
    </rPh>
    <rPh sb="181" eb="182">
      <t>オコナ</t>
    </rPh>
    <phoneticPr fontId="5"/>
  </si>
  <si>
    <t>アートプラットフォーム事業は令和3年度に5年計画の4年目を迎えるため、計画期間終了後の事業移管等について検討していく。優れた現代美術の国際発信事業では、募集項目を増やすなど柔軟な募集・執行が行えるようにしていく。</t>
    <rPh sb="11" eb="13">
      <t>ジギョウ</t>
    </rPh>
    <rPh sb="14" eb="16">
      <t>レイワ</t>
    </rPh>
    <rPh sb="17" eb="19">
      <t>ネンド</t>
    </rPh>
    <rPh sb="21" eb="22">
      <t>ネン</t>
    </rPh>
    <rPh sb="22" eb="24">
      <t>ケイカク</t>
    </rPh>
    <rPh sb="26" eb="27">
      <t>ネン</t>
    </rPh>
    <rPh sb="27" eb="28">
      <t>メ</t>
    </rPh>
    <rPh sb="29" eb="30">
      <t>ムカ</t>
    </rPh>
    <rPh sb="35" eb="37">
      <t>ケイカク</t>
    </rPh>
    <rPh sb="37" eb="39">
      <t>キカン</t>
    </rPh>
    <rPh sb="39" eb="42">
      <t>シュウリョウゴ</t>
    </rPh>
    <rPh sb="43" eb="45">
      <t>ジギョウ</t>
    </rPh>
    <rPh sb="45" eb="47">
      <t>イカン</t>
    </rPh>
    <rPh sb="47" eb="48">
      <t>トウ</t>
    </rPh>
    <rPh sb="52" eb="54">
      <t>ケントウ</t>
    </rPh>
    <rPh sb="59" eb="60">
      <t>スグ</t>
    </rPh>
    <rPh sb="62" eb="64">
      <t>ゲンダイ</t>
    </rPh>
    <rPh sb="64" eb="66">
      <t>ビジュツ</t>
    </rPh>
    <rPh sb="67" eb="69">
      <t>コクサイ</t>
    </rPh>
    <rPh sb="69" eb="71">
      <t>ハッシン</t>
    </rPh>
    <rPh sb="71" eb="73">
      <t>ジギョウ</t>
    </rPh>
    <rPh sb="76" eb="78">
      <t>ボシュウ</t>
    </rPh>
    <rPh sb="78" eb="80">
      <t>コウモク</t>
    </rPh>
    <rPh sb="81" eb="82">
      <t>フ</t>
    </rPh>
    <rPh sb="86" eb="88">
      <t>ジュウナン</t>
    </rPh>
    <rPh sb="89" eb="91">
      <t>ボシュウ</t>
    </rPh>
    <rPh sb="92" eb="94">
      <t>シッコウ</t>
    </rPh>
    <rPh sb="95" eb="96">
      <t>オコナ</t>
    </rPh>
    <phoneticPr fontId="5"/>
  </si>
  <si>
    <t>この事業は事業の目的及び内容については施策目標の達成手段として適切なものとなっているが、予算執行に当たって、一者応札になる等の競争性が十分に働いていない状況も見受けられるため、公告期間、仕様等について検証を行い、より効率的な事業実施となるよう努めるべきである。</t>
    <phoneticPr fontId="5"/>
  </si>
  <si>
    <t>業務の拡充を図るにあたり、選定から執行に至るプロセスを含め全体的に事業実施の適正化に努めたい。</t>
    <phoneticPr fontId="5"/>
  </si>
  <si>
    <t>-</t>
    <phoneticPr fontId="5"/>
  </si>
  <si>
    <t>事業費</t>
    <phoneticPr fontId="25"/>
  </si>
  <si>
    <t>委員謝金、シンポジウム運営費等</t>
    <phoneticPr fontId="25"/>
  </si>
  <si>
    <t>再委託費</t>
    <phoneticPr fontId="25"/>
  </si>
  <si>
    <t>人件費</t>
    <phoneticPr fontId="25"/>
  </si>
  <si>
    <t>会計事務等</t>
    <phoneticPr fontId="25"/>
  </si>
  <si>
    <t>一般管理費</t>
    <phoneticPr fontId="25"/>
  </si>
  <si>
    <t>事業内容の一部改善</t>
    <phoneticPr fontId="5"/>
  </si>
  <si>
    <t>99/1</t>
    <phoneticPr fontId="5"/>
  </si>
  <si>
    <t>90/18</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</si>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</sst>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98947</xdr:colOff>
      <xdr:row>749</xdr:row>
      <xdr:rowOff>336946</xdr:rowOff>
    </xdr:from>
    <xdr:to>
      <xdr:col>43</xdr:col>
      <xdr:colOff>187601</xdr:colOff>
      <xdr:row>767</xdr:row>
      <xdr:rowOff>0</xdr:rowOff>
    </xdr:to>
    <xdr:grpSp>
      <xdr:nvGrpSpPr>
        <xdr:cNvPr id="2" name="グループ化 1">
          <a:extLst>
            <a:ext uri="{FF2B5EF4-FFF2-40B4-BE49-F238E27FC236}">
              <a16:creationId xmlns:a16="http://schemas.microsoft.com/office/drawing/2014/main" id="{E2C53E1F-ADF8-4F4C-9E59-FBE2D9BEEBC5}"/>
            </a:ext>
          </a:extLst>
        </xdr:cNvPr>
        <xdr:cNvGrpSpPr/>
      </xdr:nvGrpSpPr>
      <xdr:grpSpPr>
        <a:xfrm>
          <a:off x="2943747" y="54045246"/>
          <a:ext cx="5981454" cy="7016354"/>
          <a:chOff x="2593945" y="60062302"/>
          <a:chExt cx="5961586" cy="7049729"/>
        </a:xfrm>
      </xdr:grpSpPr>
      <xdr:grpSp>
        <xdr:nvGrpSpPr>
          <xdr:cNvPr id="3" name="グループ化 1265">
            <a:extLst>
              <a:ext uri="{FF2B5EF4-FFF2-40B4-BE49-F238E27FC236}">
                <a16:creationId xmlns:a16="http://schemas.microsoft.com/office/drawing/2014/main" id="{E1E8934F-A170-4B6E-9764-787EEB207A30}"/>
              </a:ext>
            </a:extLst>
          </xdr:cNvPr>
          <xdr:cNvGrpSpPr>
            <a:grpSpLocks/>
          </xdr:cNvGrpSpPr>
        </xdr:nvGrpSpPr>
        <xdr:grpSpPr bwMode="auto">
          <a:xfrm>
            <a:off x="2784909" y="63841334"/>
            <a:ext cx="1644216" cy="2719032"/>
            <a:chOff x="2917821" y="33875133"/>
            <a:chExt cx="1599824" cy="2696630"/>
          </a:xfrm>
        </xdr:grpSpPr>
        <xdr:sp macro="" textlink="">
          <xdr:nvSpPr>
            <xdr:cNvPr id="21" name="Line 23">
              <a:extLst>
                <a:ext uri="{FF2B5EF4-FFF2-40B4-BE49-F238E27FC236}">
                  <a16:creationId xmlns:a16="http://schemas.microsoft.com/office/drawing/2014/main" id="{6C6E0D21-F7E0-45E4-872D-BFA6ED799A96}"/>
                </a:ext>
              </a:extLst>
            </xdr:cNvPr>
            <xdr:cNvSpPr>
              <a:spLocks noChangeShapeType="1"/>
            </xdr:cNvSpPr>
          </xdr:nvSpPr>
          <xdr:spPr bwMode="auto">
            <a:xfrm>
              <a:off x="3688381" y="33875133"/>
              <a:ext cx="0" cy="4095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大かっこ 21">
              <a:extLst>
                <a:ext uri="{FF2B5EF4-FFF2-40B4-BE49-F238E27FC236}">
                  <a16:creationId xmlns:a16="http://schemas.microsoft.com/office/drawing/2014/main" id="{163179C6-D458-43B1-9052-88A9D8F970A2}"/>
                </a:ext>
              </a:extLst>
            </xdr:cNvPr>
            <xdr:cNvSpPr/>
          </xdr:nvSpPr>
          <xdr:spPr bwMode="auto">
            <a:xfrm>
              <a:off x="2917821" y="35631520"/>
              <a:ext cx="1599824" cy="94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Rectangle 22">
              <a:extLst>
                <a:ext uri="{FF2B5EF4-FFF2-40B4-BE49-F238E27FC236}">
                  <a16:creationId xmlns:a16="http://schemas.microsoft.com/office/drawing/2014/main" id="{9FCB3E72-3884-4423-9970-1F73F9CA6E66}"/>
                </a:ext>
              </a:extLst>
            </xdr:cNvPr>
            <xdr:cNvSpPr>
              <a:spLocks noChangeArrowheads="1"/>
            </xdr:cNvSpPr>
          </xdr:nvSpPr>
          <xdr:spPr bwMode="auto">
            <a:xfrm>
              <a:off x="3057601" y="35740158"/>
              <a:ext cx="1407957" cy="513229"/>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アートプラットフォーム事業を実施</a:t>
              </a:r>
            </a:p>
          </xdr:txBody>
        </xdr:sp>
      </xdr:grpSp>
      <xdr:grpSp>
        <xdr:nvGrpSpPr>
          <xdr:cNvPr id="4" name="グループ化 1264">
            <a:extLst>
              <a:ext uri="{FF2B5EF4-FFF2-40B4-BE49-F238E27FC236}">
                <a16:creationId xmlns:a16="http://schemas.microsoft.com/office/drawing/2014/main" id="{94ED230B-0D65-40FE-8DAB-372DA09C8515}"/>
              </a:ext>
            </a:extLst>
          </xdr:cNvPr>
          <xdr:cNvGrpSpPr>
            <a:grpSpLocks/>
          </xdr:cNvGrpSpPr>
        </xdr:nvGrpSpPr>
        <xdr:grpSpPr bwMode="auto">
          <a:xfrm>
            <a:off x="2651957" y="62727511"/>
            <a:ext cx="1875296" cy="1129277"/>
            <a:chOff x="2801016" y="32863072"/>
            <a:chExt cx="1836964" cy="1301640"/>
          </a:xfrm>
        </xdr:grpSpPr>
        <xdr:sp macro="" textlink="">
          <xdr:nvSpPr>
            <xdr:cNvPr id="19" name="Rectangle 18">
              <a:extLst>
                <a:ext uri="{FF2B5EF4-FFF2-40B4-BE49-F238E27FC236}">
                  <a16:creationId xmlns:a16="http://schemas.microsoft.com/office/drawing/2014/main" id="{2D505832-4A21-4284-8F90-3F5EB0B76335}"/>
                </a:ext>
              </a:extLst>
            </xdr:cNvPr>
            <xdr:cNvSpPr>
              <a:spLocks noChangeArrowheads="1"/>
            </xdr:cNvSpPr>
          </xdr:nvSpPr>
          <xdr:spPr bwMode="auto">
            <a:xfrm>
              <a:off x="2910610" y="32872664"/>
              <a:ext cx="1613418" cy="1292048"/>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日本における現代アートの持続的発展を目指し、日本人及び日本で活動する作家とその作品が国際的な評価を高めていくための取組等を推進</a:t>
              </a:r>
              <a:endParaRPr lang="ja-JP" altLang="en-US" sz="1000" b="0" i="0" u="none" strike="noStrike" baseline="0">
                <a:solidFill>
                  <a:sysClr val="windowText" lastClr="000000"/>
                </a:solidFill>
                <a:latin typeface="ＭＳ Ｐゴシック"/>
                <a:ea typeface="ＭＳ Ｐゴシック"/>
              </a:endParaRPr>
            </a:p>
          </xdr:txBody>
        </xdr:sp>
        <xdr:sp macro="" textlink="">
          <xdr:nvSpPr>
            <xdr:cNvPr id="20" name="大かっこ 19">
              <a:extLst>
                <a:ext uri="{FF2B5EF4-FFF2-40B4-BE49-F238E27FC236}">
                  <a16:creationId xmlns:a16="http://schemas.microsoft.com/office/drawing/2014/main" id="{F4EFEA12-54C3-4961-A07E-FEAD2055EF05}"/>
                </a:ext>
              </a:extLst>
            </xdr:cNvPr>
            <xdr:cNvSpPr/>
          </xdr:nvSpPr>
          <xdr:spPr bwMode="auto">
            <a:xfrm>
              <a:off x="2801016" y="32863072"/>
              <a:ext cx="1836964" cy="1154557"/>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5" name="グループ化 4">
            <a:extLst>
              <a:ext uri="{FF2B5EF4-FFF2-40B4-BE49-F238E27FC236}">
                <a16:creationId xmlns:a16="http://schemas.microsoft.com/office/drawing/2014/main" id="{9430A0E8-4618-4240-B0CF-28BDE1B619D3}"/>
              </a:ext>
            </a:extLst>
          </xdr:cNvPr>
          <xdr:cNvGrpSpPr/>
        </xdr:nvGrpSpPr>
        <xdr:grpSpPr>
          <a:xfrm>
            <a:off x="6574783" y="62801748"/>
            <a:ext cx="1980748" cy="4310283"/>
            <a:chOff x="7218498" y="33676697"/>
            <a:chExt cx="1905198" cy="4350364"/>
          </a:xfrm>
        </xdr:grpSpPr>
        <xdr:grpSp>
          <xdr:nvGrpSpPr>
            <xdr:cNvPr id="12" name="グループ化 78">
              <a:extLst>
                <a:ext uri="{FF2B5EF4-FFF2-40B4-BE49-F238E27FC236}">
                  <a16:creationId xmlns:a16="http://schemas.microsoft.com/office/drawing/2014/main" id="{9E5CA7EF-122D-497B-A431-7CA39985C7B2}"/>
                </a:ext>
              </a:extLst>
            </xdr:cNvPr>
            <xdr:cNvGrpSpPr>
              <a:grpSpLocks/>
            </xdr:cNvGrpSpPr>
          </xdr:nvGrpSpPr>
          <xdr:grpSpPr bwMode="auto">
            <a:xfrm>
              <a:off x="7218498" y="33676697"/>
              <a:ext cx="1815352" cy="1237048"/>
              <a:chOff x="4626112" y="32739663"/>
              <a:chExt cx="1836964" cy="829302"/>
            </a:xfrm>
          </xdr:grpSpPr>
          <xdr:sp macro="" textlink="">
            <xdr:nvSpPr>
              <xdr:cNvPr id="17" name="Rectangle 18">
                <a:extLst>
                  <a:ext uri="{FF2B5EF4-FFF2-40B4-BE49-F238E27FC236}">
                    <a16:creationId xmlns:a16="http://schemas.microsoft.com/office/drawing/2014/main" id="{321A7621-D448-403E-BA49-5EADDB5F7962}"/>
                  </a:ext>
                </a:extLst>
              </xdr:cNvPr>
              <xdr:cNvSpPr>
                <a:spLocks noChangeArrowheads="1"/>
              </xdr:cNvSpPr>
            </xdr:nvSpPr>
            <xdr:spPr bwMode="auto">
              <a:xfrm>
                <a:off x="4739440" y="32762668"/>
                <a:ext cx="1613418" cy="806297"/>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海外で行われる著名なアートフェスティバル等への我が国の現代美術作家・作品の出展や国内で行われる国際発信力のある現代美術の展覧会等に対して支援。</a:t>
                </a:r>
                <a:endParaRPr lang="ja-JP" altLang="en-US" sz="1000" b="0" i="0" u="none" strike="noStrike" baseline="0">
                  <a:solidFill>
                    <a:srgbClr val="000000"/>
                  </a:solidFill>
                  <a:latin typeface="ＭＳ Ｐゴシック"/>
                  <a:ea typeface="ＭＳ Ｐゴシック"/>
                </a:endParaRPr>
              </a:p>
            </xdr:txBody>
          </xdr:sp>
          <xdr:sp macro="" textlink="">
            <xdr:nvSpPr>
              <xdr:cNvPr id="18" name="大かっこ 17">
                <a:extLst>
                  <a:ext uri="{FF2B5EF4-FFF2-40B4-BE49-F238E27FC236}">
                    <a16:creationId xmlns:a16="http://schemas.microsoft.com/office/drawing/2014/main" id="{DAC1A6B6-AA94-404D-BA68-B5EEB0468E3F}"/>
                  </a:ext>
                </a:extLst>
              </xdr:cNvPr>
              <xdr:cNvSpPr/>
            </xdr:nvSpPr>
            <xdr:spPr bwMode="auto">
              <a:xfrm>
                <a:off x="4626112" y="32739663"/>
                <a:ext cx="1836964" cy="696196"/>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13" name="Rectangle 17">
              <a:extLst>
                <a:ext uri="{FF2B5EF4-FFF2-40B4-BE49-F238E27FC236}">
                  <a16:creationId xmlns:a16="http://schemas.microsoft.com/office/drawing/2014/main" id="{2DF9A1C0-3468-4F48-89AC-9E162B2F9B21}"/>
                </a:ext>
              </a:extLst>
            </xdr:cNvPr>
            <xdr:cNvSpPr>
              <a:spLocks noChangeArrowheads="1"/>
            </xdr:cNvSpPr>
          </xdr:nvSpPr>
          <xdr:spPr bwMode="auto">
            <a:xfrm>
              <a:off x="7382836" y="35173913"/>
              <a:ext cx="1470821" cy="24534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補助金等交付</a:t>
              </a:r>
              <a:r>
                <a:rPr lang="en-US" altLang="ja-JP" sz="1100" b="0" i="0" u="none" strike="noStrike" baseline="0">
                  <a:solidFill>
                    <a:srgbClr val="000000"/>
                  </a:solidFill>
                  <a:latin typeface="ＭＳ Ｐゴシック"/>
                  <a:ea typeface="ＭＳ Ｐゴシック"/>
                </a:rPr>
                <a:t>】</a:t>
              </a:r>
            </a:p>
          </xdr:txBody>
        </xdr:sp>
        <xdr:sp macro="" textlink="">
          <xdr:nvSpPr>
            <xdr:cNvPr id="14" name="大かっこ 13">
              <a:extLst>
                <a:ext uri="{FF2B5EF4-FFF2-40B4-BE49-F238E27FC236}">
                  <a16:creationId xmlns:a16="http://schemas.microsoft.com/office/drawing/2014/main" id="{F60F6BFA-7D5A-40B9-9C73-B4F8FC70A07C}"/>
                </a:ext>
              </a:extLst>
            </xdr:cNvPr>
            <xdr:cNvSpPr/>
          </xdr:nvSpPr>
          <xdr:spPr bwMode="auto">
            <a:xfrm>
              <a:off x="7308343" y="36394464"/>
              <a:ext cx="1815353" cy="1081907"/>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Rectangle 18">
              <a:extLst>
                <a:ext uri="{FF2B5EF4-FFF2-40B4-BE49-F238E27FC236}">
                  <a16:creationId xmlns:a16="http://schemas.microsoft.com/office/drawing/2014/main" id="{A5E11398-0BBF-438E-8885-A9D437FD94D5}"/>
                </a:ext>
              </a:extLst>
            </xdr:cNvPr>
            <xdr:cNvSpPr>
              <a:spLocks noChangeArrowheads="1"/>
            </xdr:cNvSpPr>
          </xdr:nvSpPr>
          <xdr:spPr bwMode="auto">
            <a:xfrm>
              <a:off x="7416770" y="36382308"/>
              <a:ext cx="1655621" cy="1644753"/>
            </a:xfrm>
            <a:prstGeom prst="rect">
              <a:avLst/>
            </a:prstGeom>
            <a:no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海外で行われる著名なアートフェスティバル等への我が国の現代美術作家・作品</a:t>
              </a:r>
              <a:r>
                <a:rPr lang="ja-JP" altLang="en-US" sz="1100" b="0" i="0" baseline="0">
                  <a:effectLst/>
                  <a:latin typeface="+mn-lt"/>
                  <a:ea typeface="+mn-ea"/>
                  <a:cs typeface="+mn-cs"/>
                </a:rPr>
                <a:t>を</a:t>
              </a:r>
              <a:r>
                <a:rPr lang="ja-JP" altLang="ja-JP" sz="1100" b="0" i="0" baseline="0">
                  <a:effectLst/>
                  <a:latin typeface="+mn-lt"/>
                  <a:ea typeface="+mn-ea"/>
                  <a:cs typeface="+mn-cs"/>
                </a:rPr>
                <a:t>出展</a:t>
              </a:r>
              <a:r>
                <a:rPr lang="ja-JP" altLang="en-US" sz="1100" b="0" i="0" baseline="0">
                  <a:effectLst/>
                  <a:latin typeface="+mn-lt"/>
                  <a:ea typeface="+mn-ea"/>
                  <a:cs typeface="+mn-cs"/>
                </a:rPr>
                <a:t>。また、海外発信も視野に入れ、</a:t>
              </a:r>
              <a:r>
                <a:rPr lang="ja-JP" altLang="ja-JP" sz="1100" b="0" i="0" baseline="0">
                  <a:effectLst/>
                  <a:latin typeface="+mn-lt"/>
                  <a:ea typeface="+mn-ea"/>
                  <a:cs typeface="+mn-cs"/>
                </a:rPr>
                <a:t>国内で</a:t>
              </a:r>
              <a:r>
                <a:rPr lang="ja-JP" altLang="en-US" sz="1100" b="0" i="0" baseline="0">
                  <a:effectLst/>
                  <a:latin typeface="+mn-lt"/>
                  <a:ea typeface="+mn-ea"/>
                  <a:cs typeface="+mn-cs"/>
                </a:rPr>
                <a:t>現</a:t>
              </a:r>
              <a:r>
                <a:rPr lang="ja-JP" altLang="ja-JP" sz="1100" b="0" i="0" baseline="0">
                  <a:effectLst/>
                  <a:latin typeface="+mn-lt"/>
                  <a:ea typeface="+mn-ea"/>
                  <a:cs typeface="+mn-cs"/>
                </a:rPr>
                <a:t>代美術の展覧会</a:t>
              </a:r>
              <a:r>
                <a:rPr lang="ja-JP" altLang="en-US" sz="1100" b="0" i="0" baseline="0">
                  <a:effectLst/>
                  <a:latin typeface="+mn-lt"/>
                  <a:ea typeface="+mn-ea"/>
                  <a:cs typeface="+mn-cs"/>
                </a:rPr>
                <a:t>を実施。</a:t>
              </a:r>
              <a:endParaRPr lang="ja-JP" altLang="ja-JP" sz="1200">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16" name="Line 23">
              <a:extLst>
                <a:ext uri="{FF2B5EF4-FFF2-40B4-BE49-F238E27FC236}">
                  <a16:creationId xmlns:a16="http://schemas.microsoft.com/office/drawing/2014/main" id="{5ABE03B0-EEDB-44EF-94DB-4CDC42624362}"/>
                </a:ext>
              </a:extLst>
            </xdr:cNvPr>
            <xdr:cNvSpPr>
              <a:spLocks noChangeShapeType="1"/>
            </xdr:cNvSpPr>
          </xdr:nvSpPr>
          <xdr:spPr bwMode="auto">
            <a:xfrm>
              <a:off x="8079932" y="34784736"/>
              <a:ext cx="0" cy="3806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6" name="Rectangle 4">
            <a:extLst>
              <a:ext uri="{FF2B5EF4-FFF2-40B4-BE49-F238E27FC236}">
                <a16:creationId xmlns:a16="http://schemas.microsoft.com/office/drawing/2014/main" id="{177483CC-90DC-4047-9E95-42A3CDFEABFA}"/>
              </a:ext>
            </a:extLst>
          </xdr:cNvPr>
          <xdr:cNvSpPr>
            <a:spLocks noChangeArrowheads="1"/>
          </xdr:cNvSpPr>
        </xdr:nvSpPr>
        <xdr:spPr bwMode="auto">
          <a:xfrm>
            <a:off x="4777756" y="60062302"/>
            <a:ext cx="1467987" cy="54338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en-US" altLang="ja-JP" sz="1100" b="0" i="0" u="none" strike="noStrike" baseline="0">
                <a:solidFill>
                  <a:srgbClr val="000000"/>
                </a:solidFill>
                <a:latin typeface="ＭＳ Ｐゴシック"/>
                <a:ea typeface="ＭＳ Ｐゴシック"/>
              </a:rPr>
              <a:t>144</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Rectangle 5">
            <a:extLst>
              <a:ext uri="{FF2B5EF4-FFF2-40B4-BE49-F238E27FC236}">
                <a16:creationId xmlns:a16="http://schemas.microsoft.com/office/drawing/2014/main" id="{CDDE6C55-67B8-4D69-8EFE-C74C0D6BEA55}"/>
              </a:ext>
            </a:extLst>
          </xdr:cNvPr>
          <xdr:cNvSpPr>
            <a:spLocks noChangeArrowheads="1"/>
          </xdr:cNvSpPr>
        </xdr:nvSpPr>
        <xdr:spPr bwMode="auto">
          <a:xfrm>
            <a:off x="6712350" y="64534488"/>
            <a:ext cx="1817191"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200" b="0" i="0" baseline="0">
                <a:effectLst/>
                <a:latin typeface="+mn-lt"/>
                <a:ea typeface="+mn-ea"/>
                <a:cs typeface="+mn-cs"/>
              </a:rPr>
              <a:t>B</a:t>
            </a:r>
            <a:r>
              <a:rPr lang="ja-JP" altLang="ja-JP" sz="1200" b="0" i="0" baseline="0">
                <a:effectLst/>
                <a:latin typeface="+mn-lt"/>
                <a:ea typeface="+mn-ea"/>
                <a:cs typeface="+mn-cs"/>
              </a:rPr>
              <a:t>　現代美術関係団体等</a:t>
            </a:r>
            <a:endParaRPr lang="ja-JP" altLang="ja-JP" sz="1200">
              <a:effectLst/>
            </a:endParaRPr>
          </a:p>
          <a:p>
            <a:pPr algn="ctr" rtl="0"/>
            <a:r>
              <a:rPr lang="ja-JP" altLang="ja-JP" sz="1200" b="0" i="0" baseline="0">
                <a:effectLst/>
                <a:latin typeface="+mn-lt"/>
                <a:ea typeface="+mn-ea"/>
                <a:cs typeface="+mn-cs"/>
              </a:rPr>
              <a:t>（全</a:t>
            </a:r>
            <a:r>
              <a:rPr lang="en-US" altLang="ja-JP" sz="1200" b="0" i="0" baseline="0">
                <a:effectLst/>
                <a:latin typeface="+mn-lt"/>
                <a:ea typeface="+mn-ea"/>
                <a:cs typeface="+mn-cs"/>
              </a:rPr>
              <a:t>10</a:t>
            </a:r>
            <a:r>
              <a:rPr lang="ja-JP" altLang="en-US" sz="1200"/>
              <a:t> 機関）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r>
              <a:rPr lang="ja-JP" altLang="en-US" sz="1100" b="0" i="0" u="none" strike="noStrike">
                <a:effectLst/>
                <a:latin typeface="+mn-lt"/>
                <a:ea typeface="+mn-ea"/>
                <a:cs typeface="+mn-cs"/>
              </a:rPr>
              <a:t>　</a:t>
            </a:r>
            <a:r>
              <a:rPr lang="ja-JP" altLang="en-US" sz="1200"/>
              <a:t> </a:t>
            </a:r>
            <a:endParaRPr lang="ja-JP" altLang="ja-JP" sz="1200">
              <a:effectLst/>
            </a:endParaRPr>
          </a:p>
          <a:p>
            <a:pPr algn="ctr" rtl="0"/>
            <a:r>
              <a:rPr lang="en-US" altLang="ja-JP" sz="1200" b="0" i="0" baseline="0">
                <a:effectLst/>
                <a:latin typeface="+mn-lt"/>
                <a:ea typeface="+mn-ea"/>
                <a:cs typeface="+mn-cs"/>
              </a:rPr>
              <a:t>45</a:t>
            </a:r>
            <a:r>
              <a:rPr lang="ja-JP" altLang="ja-JP" sz="1200" b="0" i="0" baseline="0">
                <a:effectLst/>
                <a:latin typeface="+mn-lt"/>
                <a:ea typeface="+mn-ea"/>
                <a:cs typeface="+mn-cs"/>
              </a:rPr>
              <a:t>百万円</a:t>
            </a:r>
            <a:endParaRPr lang="ja-JP" altLang="ja-JP" sz="1200">
              <a:effectLst/>
            </a:endParaRPr>
          </a:p>
        </xdr:txBody>
      </xdr:sp>
      <xdr:sp macro="" textlink="">
        <xdr:nvSpPr>
          <xdr:cNvPr id="8" name="Text Box 8">
            <a:extLst>
              <a:ext uri="{FF2B5EF4-FFF2-40B4-BE49-F238E27FC236}">
                <a16:creationId xmlns:a16="http://schemas.microsoft.com/office/drawing/2014/main" id="{65568703-6CED-4BDF-B7D2-C4BEC314CE72}"/>
              </a:ext>
            </a:extLst>
          </xdr:cNvPr>
          <xdr:cNvSpPr txBox="1">
            <a:spLocks noChangeArrowheads="1"/>
          </xdr:cNvSpPr>
        </xdr:nvSpPr>
        <xdr:spPr bwMode="auto">
          <a:xfrm>
            <a:off x="2698290" y="64224922"/>
            <a:ext cx="2100758" cy="309506"/>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9" name="Rectangle 5">
            <a:extLst>
              <a:ext uri="{FF2B5EF4-FFF2-40B4-BE49-F238E27FC236}">
                <a16:creationId xmlns:a16="http://schemas.microsoft.com/office/drawing/2014/main" id="{90A056CE-5340-4F6E-B89D-CB140501BF98}"/>
              </a:ext>
            </a:extLst>
          </xdr:cNvPr>
          <xdr:cNvSpPr>
            <a:spLocks noChangeArrowheads="1"/>
          </xdr:cNvSpPr>
        </xdr:nvSpPr>
        <xdr:spPr bwMode="auto">
          <a:xfrm>
            <a:off x="2699183" y="64562465"/>
            <a:ext cx="184833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200" b="0" i="0" baseline="0">
                <a:effectLst/>
                <a:latin typeface="+mn-lt"/>
                <a:ea typeface="+mn-ea"/>
                <a:cs typeface="+mn-cs"/>
              </a:rPr>
              <a:t>A</a:t>
            </a:r>
            <a:r>
              <a:rPr lang="ja-JP" altLang="ja-JP" sz="1200" b="0" i="0" baseline="0">
                <a:effectLst/>
                <a:latin typeface="+mn-lt"/>
                <a:ea typeface="+mn-ea"/>
                <a:cs typeface="+mn-cs"/>
              </a:rPr>
              <a:t>　</a:t>
            </a:r>
            <a:r>
              <a:rPr lang="ja-JP" altLang="en-US" sz="1200" b="0" i="0" baseline="0">
                <a:effectLst/>
                <a:latin typeface="+mn-lt"/>
                <a:ea typeface="+mn-ea"/>
                <a:cs typeface="+mn-cs"/>
              </a:rPr>
              <a:t>独立行政法人国立美術館（ 国立新美術館）</a:t>
            </a:r>
            <a:endParaRPr lang="en-US" altLang="ja-JP" sz="1200" b="0" i="0" baseline="0">
              <a:effectLst/>
              <a:latin typeface="+mn-lt"/>
              <a:ea typeface="+mn-ea"/>
              <a:cs typeface="+mn-cs"/>
            </a:endParaRPr>
          </a:p>
          <a:p>
            <a:pPr algn="ctr" rtl="0"/>
            <a:r>
              <a:rPr lang="en-US" altLang="ja-JP" sz="1200" b="0" i="0" baseline="0">
                <a:effectLst/>
                <a:latin typeface="+mn-lt"/>
                <a:ea typeface="+mn-ea"/>
                <a:cs typeface="+mn-cs"/>
              </a:rPr>
              <a:t>99</a:t>
            </a:r>
            <a:r>
              <a:rPr lang="ja-JP" altLang="ja-JP" sz="1200" b="0" i="0" baseline="0">
                <a:effectLst/>
                <a:latin typeface="+mn-lt"/>
                <a:ea typeface="+mn-ea"/>
                <a:cs typeface="+mn-cs"/>
              </a:rPr>
              <a:t>百万円</a:t>
            </a:r>
            <a:endParaRPr lang="ja-JP" altLang="ja-JP" sz="1200">
              <a:effectLst/>
            </a:endParaRPr>
          </a:p>
        </xdr:txBody>
      </xdr:sp>
      <xdr:sp macro="" textlink="">
        <xdr:nvSpPr>
          <xdr:cNvPr id="10" name="テキスト ボックス 9">
            <a:extLst>
              <a:ext uri="{FF2B5EF4-FFF2-40B4-BE49-F238E27FC236}">
                <a16:creationId xmlns:a16="http://schemas.microsoft.com/office/drawing/2014/main" id="{892687F0-F77F-457B-8299-BD4B3F90D6DF}"/>
              </a:ext>
            </a:extLst>
          </xdr:cNvPr>
          <xdr:cNvSpPr txBox="1"/>
        </xdr:nvSpPr>
        <xdr:spPr bwMode="auto">
          <a:xfrm>
            <a:off x="6514578" y="61852097"/>
            <a:ext cx="1956154" cy="830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優れた現代美術の</a:t>
            </a:r>
            <a:endParaRPr kumimoji="1" lang="en-US" altLang="ja-JP" sz="1100"/>
          </a:p>
          <a:p>
            <a:pPr algn="ctr"/>
            <a:r>
              <a:rPr kumimoji="1" lang="ja-JP" altLang="en-US" sz="1100"/>
              <a:t>　国際発信促進事業</a:t>
            </a:r>
            <a:endParaRPr kumimoji="1" lang="en-US" altLang="ja-JP" sz="1100"/>
          </a:p>
        </xdr:txBody>
      </xdr:sp>
      <xdr:sp macro="" textlink="">
        <xdr:nvSpPr>
          <xdr:cNvPr id="11" name="テキスト ボックス 10">
            <a:extLst>
              <a:ext uri="{FF2B5EF4-FFF2-40B4-BE49-F238E27FC236}">
                <a16:creationId xmlns:a16="http://schemas.microsoft.com/office/drawing/2014/main" id="{1232FAA4-D4DF-4047-A5C6-E35C1D3F29E3}"/>
              </a:ext>
            </a:extLst>
          </xdr:cNvPr>
          <xdr:cNvSpPr txBox="1"/>
        </xdr:nvSpPr>
        <xdr:spPr bwMode="auto">
          <a:xfrm>
            <a:off x="2593945" y="61839356"/>
            <a:ext cx="1922513" cy="85817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アートプラットフォーム事業</a:t>
            </a:r>
            <a:endParaRPr kumimoji="1" lang="en-US" altLang="ja-JP" sz="1100"/>
          </a:p>
        </xdr:txBody>
      </xdr:sp>
    </xdr:grpSp>
    <xdr:clientData/>
  </xdr:twoCellAnchor>
  <xdr:twoCellAnchor>
    <xdr:from>
      <xdr:col>28</xdr:col>
      <xdr:colOff>115845</xdr:colOff>
      <xdr:row>751</xdr:row>
      <xdr:rowOff>205946</xdr:rowOff>
    </xdr:from>
    <xdr:to>
      <xdr:col>28</xdr:col>
      <xdr:colOff>115845</xdr:colOff>
      <xdr:row>753</xdr:row>
      <xdr:rowOff>128716</xdr:rowOff>
    </xdr:to>
    <xdr:cxnSp macro="">
      <xdr:nvCxnSpPr>
        <xdr:cNvPr id="24" name="直線コネクタ 23"/>
        <xdr:cNvCxnSpPr/>
      </xdr:nvCxnSpPr>
      <xdr:spPr>
        <a:xfrm>
          <a:off x="5716545" y="52945871"/>
          <a:ext cx="0" cy="62762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167331</xdr:colOff>
      <xdr:row>753</xdr:row>
      <xdr:rowOff>128716</xdr:rowOff>
    </xdr:from>
    <xdr:to>
      <xdr:col>39</xdr:col>
      <xdr:colOff>0</xdr:colOff>
      <xdr:row>753</xdr:row>
      <xdr:rowOff>128717</xdr:rowOff>
    </xdr:to>
    <xdr:cxnSp macro="">
      <xdr:nvCxnSpPr>
        <xdr:cNvPr id="25" name="直線コネクタ 24"/>
        <xdr:cNvCxnSpPr/>
      </xdr:nvCxnSpPr>
      <xdr:spPr>
        <a:xfrm>
          <a:off x="3767781" y="53573491"/>
          <a:ext cx="4033194"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193074</xdr:colOff>
      <xdr:row>753</xdr:row>
      <xdr:rowOff>141588</xdr:rowOff>
    </xdr:from>
    <xdr:to>
      <xdr:col>38</xdr:col>
      <xdr:colOff>193074</xdr:colOff>
      <xdr:row>755</xdr:row>
      <xdr:rowOff>64357</xdr:rowOff>
    </xdr:to>
    <xdr:cxnSp macro="">
      <xdr:nvCxnSpPr>
        <xdr:cNvPr id="26" name="直線コネクタ 25"/>
        <xdr:cNvCxnSpPr/>
      </xdr:nvCxnSpPr>
      <xdr:spPr>
        <a:xfrm>
          <a:off x="7794024" y="53586363"/>
          <a:ext cx="0" cy="627619"/>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167331</xdr:colOff>
      <xdr:row>753</xdr:row>
      <xdr:rowOff>128716</xdr:rowOff>
    </xdr:from>
    <xdr:to>
      <xdr:col>18</xdr:col>
      <xdr:colOff>167331</xdr:colOff>
      <xdr:row>755</xdr:row>
      <xdr:rowOff>51485</xdr:rowOff>
    </xdr:to>
    <xdr:cxnSp macro="">
      <xdr:nvCxnSpPr>
        <xdr:cNvPr id="27" name="直線コネクタ 26"/>
        <xdr:cNvCxnSpPr/>
      </xdr:nvCxnSpPr>
      <xdr:spPr>
        <a:xfrm>
          <a:off x="3767781" y="53573491"/>
          <a:ext cx="0" cy="627619"/>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180203</xdr:colOff>
      <xdr:row>767</xdr:row>
      <xdr:rowOff>296047</xdr:rowOff>
    </xdr:from>
    <xdr:to>
      <xdr:col>24</xdr:col>
      <xdr:colOff>0</xdr:colOff>
      <xdr:row>770</xdr:row>
      <xdr:rowOff>126072</xdr:rowOff>
    </xdr:to>
    <xdr:sp macro="" textlink="">
      <xdr:nvSpPr>
        <xdr:cNvPr id="28" name="Rectangle 5">
          <a:extLst>
            <a:ext uri="{FF2B5EF4-FFF2-40B4-BE49-F238E27FC236}">
              <a16:creationId xmlns:a16="http://schemas.microsoft.com/office/drawing/2014/main" id="{90A056CE-5340-4F6E-B89D-CB140501BF98}"/>
            </a:ext>
          </a:extLst>
        </xdr:cNvPr>
        <xdr:cNvSpPr>
          <a:spLocks noChangeArrowheads="1"/>
        </xdr:cNvSpPr>
      </xdr:nvSpPr>
      <xdr:spPr bwMode="auto">
        <a:xfrm>
          <a:off x="2980553" y="59617747"/>
          <a:ext cx="1820047" cy="87777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200" b="0" i="0" baseline="0">
              <a:effectLst/>
              <a:latin typeface="+mn-lt"/>
              <a:ea typeface="+mn-ea"/>
              <a:cs typeface="+mn-cs"/>
            </a:rPr>
            <a:t>C</a:t>
          </a:r>
          <a:r>
            <a:rPr lang="ja-JP" altLang="en-US" sz="1200" b="0" i="0" baseline="0">
              <a:effectLst/>
              <a:latin typeface="+mn-lt"/>
              <a:ea typeface="+mn-ea"/>
              <a:cs typeface="+mn-cs"/>
            </a:rPr>
            <a:t>　インフォラウンジ</a:t>
          </a:r>
          <a:endParaRPr lang="en-US" altLang="ja-JP" sz="1200" b="0" i="0" baseline="0">
            <a:effectLst/>
            <a:latin typeface="+mn-lt"/>
            <a:ea typeface="+mn-ea"/>
            <a:cs typeface="+mn-cs"/>
          </a:endParaRPr>
        </a:p>
        <a:p>
          <a:pPr algn="ctr" rtl="0"/>
          <a:r>
            <a:rPr lang="ja-JP" altLang="en-US" sz="1200" b="0" i="0" baseline="0">
              <a:effectLst/>
              <a:latin typeface="+mn-lt"/>
              <a:ea typeface="+mn-ea"/>
              <a:cs typeface="+mn-cs"/>
            </a:rPr>
            <a:t>株式会社</a:t>
          </a:r>
          <a:endParaRPr lang="en-US" altLang="ja-JP" sz="1200" b="0" i="0" baseline="0">
            <a:effectLst/>
            <a:latin typeface="+mn-lt"/>
            <a:ea typeface="+mn-ea"/>
            <a:cs typeface="+mn-cs"/>
          </a:endParaRPr>
        </a:p>
        <a:p>
          <a:pPr algn="ctr" rtl="0"/>
          <a:r>
            <a:rPr lang="en-US" altLang="ja-JP" sz="1200" b="0" i="0" baseline="0">
              <a:effectLst/>
              <a:latin typeface="+mn-lt"/>
              <a:ea typeface="+mn-ea"/>
              <a:cs typeface="+mn-cs"/>
            </a:rPr>
            <a:t>24</a:t>
          </a:r>
          <a:r>
            <a:rPr lang="ja-JP" altLang="ja-JP" sz="1200" b="0" i="0" baseline="0">
              <a:effectLst/>
              <a:latin typeface="+mn-lt"/>
              <a:ea typeface="+mn-ea"/>
              <a:cs typeface="+mn-cs"/>
            </a:rPr>
            <a:t>百万円</a:t>
          </a:r>
          <a:endParaRPr lang="ja-JP" altLang="ja-JP" sz="1200">
            <a:effectLst/>
          </a:endParaRPr>
        </a:p>
      </xdr:txBody>
    </xdr:sp>
    <xdr:clientData/>
  </xdr:twoCellAnchor>
  <xdr:twoCellAnchor>
    <xdr:from>
      <xdr:col>19</xdr:col>
      <xdr:colOff>77230</xdr:colOff>
      <xdr:row>766</xdr:row>
      <xdr:rowOff>334662</xdr:rowOff>
    </xdr:from>
    <xdr:to>
      <xdr:col>19</xdr:col>
      <xdr:colOff>77230</xdr:colOff>
      <xdr:row>767</xdr:row>
      <xdr:rowOff>82534</xdr:rowOff>
    </xdr:to>
    <xdr:sp macro="" textlink="">
      <xdr:nvSpPr>
        <xdr:cNvPr id="29" name="Line 23">
          <a:extLst>
            <a:ext uri="{FF2B5EF4-FFF2-40B4-BE49-F238E27FC236}">
              <a16:creationId xmlns:a16="http://schemas.microsoft.com/office/drawing/2014/main" id="{6C6E0D21-F7E0-45E4-872D-BFA6ED799A96}"/>
            </a:ext>
          </a:extLst>
        </xdr:cNvPr>
        <xdr:cNvSpPr>
          <a:spLocks noChangeShapeType="1"/>
        </xdr:cNvSpPr>
      </xdr:nvSpPr>
      <xdr:spPr bwMode="auto">
        <a:xfrm>
          <a:off x="3877705" y="58989612"/>
          <a:ext cx="0" cy="41462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167331</xdr:colOff>
      <xdr:row>767</xdr:row>
      <xdr:rowOff>25743</xdr:rowOff>
    </xdr:from>
    <xdr:to>
      <xdr:col>23</xdr:col>
      <xdr:colOff>203244</xdr:colOff>
      <xdr:row>767</xdr:row>
      <xdr:rowOff>338364</xdr:rowOff>
    </xdr:to>
    <xdr:sp macro="" textlink="">
      <xdr:nvSpPr>
        <xdr:cNvPr id="30" name="Text Box 8">
          <a:extLst>
            <a:ext uri="{FF2B5EF4-FFF2-40B4-BE49-F238E27FC236}">
              <a16:creationId xmlns:a16="http://schemas.microsoft.com/office/drawing/2014/main" id="{65568703-6CED-4BDF-B7D2-C4BEC314CE72}"/>
            </a:ext>
          </a:extLst>
        </xdr:cNvPr>
        <xdr:cNvSpPr txBox="1">
          <a:spLocks noChangeArrowheads="1"/>
        </xdr:cNvSpPr>
      </xdr:nvSpPr>
      <xdr:spPr bwMode="auto">
        <a:xfrm>
          <a:off x="2967681" y="59347443"/>
          <a:ext cx="1836138" cy="312621"/>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1100" b="0" i="0" u="none" strike="noStrike" baseline="0">
              <a:solidFill>
                <a:sysClr val="windowText" lastClr="000000"/>
              </a:solidFill>
              <a:latin typeface="ＭＳ Ｐゴシック"/>
              <a:ea typeface="ＭＳ Ｐゴシック"/>
            </a:rPr>
            <a:t>再委託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一般競争入札</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15</xdr:col>
      <xdr:colOff>115844</xdr:colOff>
      <xdr:row>770</xdr:row>
      <xdr:rowOff>231690</xdr:rowOff>
    </xdr:from>
    <xdr:to>
      <xdr:col>23</xdr:col>
      <xdr:colOff>139999</xdr:colOff>
      <xdr:row>771</xdr:row>
      <xdr:rowOff>296047</xdr:rowOff>
    </xdr:to>
    <xdr:sp macro="" textlink="">
      <xdr:nvSpPr>
        <xdr:cNvPr id="31" name="大かっこ 30">
          <a:extLst>
            <a:ext uri="{FF2B5EF4-FFF2-40B4-BE49-F238E27FC236}">
              <a16:creationId xmlns:a16="http://schemas.microsoft.com/office/drawing/2014/main" id="{163179C6-D458-43B1-9052-88A9D8F970A2}"/>
            </a:ext>
          </a:extLst>
        </xdr:cNvPr>
        <xdr:cNvSpPr/>
      </xdr:nvSpPr>
      <xdr:spPr bwMode="auto">
        <a:xfrm>
          <a:off x="3116219" y="60601140"/>
          <a:ext cx="1624355" cy="445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55960</xdr:colOff>
      <xdr:row>770</xdr:row>
      <xdr:rowOff>342356</xdr:rowOff>
    </xdr:from>
    <xdr:to>
      <xdr:col>23</xdr:col>
      <xdr:colOff>85571</xdr:colOff>
      <xdr:row>771</xdr:row>
      <xdr:rowOff>257433</xdr:rowOff>
    </xdr:to>
    <xdr:sp macro="" textlink="">
      <xdr:nvSpPr>
        <xdr:cNvPr id="32" name="Rectangle 22">
          <a:extLst>
            <a:ext uri="{FF2B5EF4-FFF2-40B4-BE49-F238E27FC236}">
              <a16:creationId xmlns:a16="http://schemas.microsoft.com/office/drawing/2014/main" id="{9FCB3E72-3884-4423-9970-1F73F9CA6E66}"/>
            </a:ext>
          </a:extLst>
        </xdr:cNvPr>
        <xdr:cNvSpPr>
          <a:spLocks noChangeArrowheads="1"/>
        </xdr:cNvSpPr>
      </xdr:nvSpPr>
      <xdr:spPr bwMode="auto">
        <a:xfrm>
          <a:off x="3256360" y="60711806"/>
          <a:ext cx="1429786" cy="296077"/>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ウェブサイト・データベース構築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8" zoomScale="75" zoomScaleNormal="75" zoomScaleSheetLayoutView="75" zoomScalePageLayoutView="85" workbookViewId="0">
      <selection activeCell="BI11" sqref="BI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380</v>
      </c>
      <c r="AT2" s="207"/>
      <c r="AU2" s="207"/>
      <c r="AV2" s="98" t="str">
        <f>IF(AW2="","","-")</f>
        <v/>
      </c>
      <c r="AW2" s="394"/>
      <c r="AX2" s="394"/>
    </row>
    <row r="3" spans="1:50" ht="21" customHeight="1" thickBot="1" x14ac:dyDescent="0.2">
      <c r="A3" s="521" t="s">
        <v>700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713</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748</v>
      </c>
      <c r="H5" s="557"/>
      <c r="I5" s="557"/>
      <c r="J5" s="557"/>
      <c r="K5" s="557"/>
      <c r="L5" s="557"/>
      <c r="M5" s="558" t="s">
        <v>66</v>
      </c>
      <c r="N5" s="559"/>
      <c r="O5" s="559"/>
      <c r="P5" s="559"/>
      <c r="Q5" s="559"/>
      <c r="R5" s="560"/>
      <c r="S5" s="561" t="s">
        <v>749</v>
      </c>
      <c r="T5" s="557"/>
      <c r="U5" s="557"/>
      <c r="V5" s="557"/>
      <c r="W5" s="557"/>
      <c r="X5" s="562"/>
      <c r="Y5" s="715" t="s">
        <v>3</v>
      </c>
      <c r="Z5" s="716"/>
      <c r="AA5" s="716"/>
      <c r="AB5" s="716"/>
      <c r="AC5" s="716"/>
      <c r="AD5" s="717"/>
      <c r="AE5" s="718" t="s">
        <v>751</v>
      </c>
      <c r="AF5" s="718"/>
      <c r="AG5" s="718"/>
      <c r="AH5" s="718"/>
      <c r="AI5" s="718"/>
      <c r="AJ5" s="718"/>
      <c r="AK5" s="718"/>
      <c r="AL5" s="718"/>
      <c r="AM5" s="718"/>
      <c r="AN5" s="718"/>
      <c r="AO5" s="718"/>
      <c r="AP5" s="719"/>
      <c r="AQ5" s="720" t="s">
        <v>778</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72.75" customHeight="1" x14ac:dyDescent="0.15">
      <c r="A7" s="822" t="s">
        <v>22</v>
      </c>
      <c r="B7" s="823"/>
      <c r="C7" s="823"/>
      <c r="D7" s="823"/>
      <c r="E7" s="823"/>
      <c r="F7" s="824"/>
      <c r="G7" s="825" t="s">
        <v>714</v>
      </c>
      <c r="H7" s="826"/>
      <c r="I7" s="826"/>
      <c r="J7" s="826"/>
      <c r="K7" s="826"/>
      <c r="L7" s="826"/>
      <c r="M7" s="826"/>
      <c r="N7" s="826"/>
      <c r="O7" s="826"/>
      <c r="P7" s="826"/>
      <c r="Q7" s="826"/>
      <c r="R7" s="826"/>
      <c r="S7" s="826"/>
      <c r="T7" s="826"/>
      <c r="U7" s="826"/>
      <c r="V7" s="826"/>
      <c r="W7" s="826"/>
      <c r="X7" s="827"/>
      <c r="Y7" s="392" t="s">
        <v>387</v>
      </c>
      <c r="Z7" s="296"/>
      <c r="AA7" s="296"/>
      <c r="AB7" s="296"/>
      <c r="AC7" s="296"/>
      <c r="AD7" s="393"/>
      <c r="AE7" s="379" t="s">
        <v>752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クールジャパン、知的財産</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715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75" customHeight="1" x14ac:dyDescent="0.15">
      <c r="A10" s="740" t="s">
        <v>30</v>
      </c>
      <c r="B10" s="741"/>
      <c r="C10" s="741"/>
      <c r="D10" s="741"/>
      <c r="E10" s="741"/>
      <c r="F10" s="741"/>
      <c r="G10" s="673" t="s">
        <v>716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191</v>
      </c>
      <c r="Q13" s="164"/>
      <c r="R13" s="164"/>
      <c r="S13" s="164"/>
      <c r="T13" s="164"/>
      <c r="U13" s="164"/>
      <c r="V13" s="165"/>
      <c r="W13" s="163">
        <v>192.3</v>
      </c>
      <c r="X13" s="164"/>
      <c r="Y13" s="164"/>
      <c r="Z13" s="164"/>
      <c r="AA13" s="164"/>
      <c r="AB13" s="164"/>
      <c r="AC13" s="165"/>
      <c r="AD13" s="163">
        <v>192.3</v>
      </c>
      <c r="AE13" s="164"/>
      <c r="AF13" s="164"/>
      <c r="AG13" s="164"/>
      <c r="AH13" s="164"/>
      <c r="AI13" s="164"/>
      <c r="AJ13" s="165"/>
      <c r="AK13" s="163">
        <v>191.7</v>
      </c>
      <c r="AL13" s="164"/>
      <c r="AM13" s="164"/>
      <c r="AN13" s="164"/>
      <c r="AO13" s="164"/>
      <c r="AP13" s="164"/>
      <c r="AQ13" s="165"/>
      <c r="AR13" s="160">
        <v>500</v>
      </c>
      <c r="AS13" s="161"/>
      <c r="AT13" s="161"/>
      <c r="AU13" s="161"/>
      <c r="AV13" s="161"/>
      <c r="AW13" s="161"/>
      <c r="AX13" s="391"/>
    </row>
    <row r="14" spans="1:50" ht="21" customHeight="1" x14ac:dyDescent="0.15">
      <c r="A14" s="120"/>
      <c r="B14" s="121"/>
      <c r="C14" s="121"/>
      <c r="D14" s="121"/>
      <c r="E14" s="121"/>
      <c r="F14" s="122"/>
      <c r="G14" s="745"/>
      <c r="H14" s="746"/>
      <c r="I14" s="573" t="s">
        <v>8</v>
      </c>
      <c r="J14" s="627"/>
      <c r="K14" s="627"/>
      <c r="L14" s="627"/>
      <c r="M14" s="627"/>
      <c r="N14" s="627"/>
      <c r="O14" s="628"/>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814</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814</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814</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814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191</v>
      </c>
      <c r="Q18" s="170"/>
      <c r="R18" s="170"/>
      <c r="S18" s="170"/>
      <c r="T18" s="170"/>
      <c r="U18" s="170"/>
      <c r="V18" s="171"/>
      <c r="W18" s="169">
        <f>SUM(W13:AC17)</f>
        <v>192.3</v>
      </c>
      <c r="X18" s="170"/>
      <c r="Y18" s="170"/>
      <c r="Z18" s="170"/>
      <c r="AA18" s="170"/>
      <c r="AB18" s="170"/>
      <c r="AC18" s="171"/>
      <c r="AD18" s="169">
        <f>SUM(AD13:AJ17)</f>
        <v>192.3</v>
      </c>
      <c r="AE18" s="170"/>
      <c r="AF18" s="170"/>
      <c r="AG18" s="170"/>
      <c r="AH18" s="170"/>
      <c r="AI18" s="170"/>
      <c r="AJ18" s="171"/>
      <c r="AK18" s="169">
        <f>SUM(AK13:AQ17)</f>
        <v>191.7</v>
      </c>
      <c r="AL18" s="170"/>
      <c r="AM18" s="170"/>
      <c r="AN18" s="170"/>
      <c r="AO18" s="170"/>
      <c r="AP18" s="170"/>
      <c r="AQ18" s="171"/>
      <c r="AR18" s="169">
        <f>SUM(AR13:AX17)</f>
        <v>500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112.4</v>
      </c>
      <c r="Q19" s="164"/>
      <c r="R19" s="164"/>
      <c r="S19" s="164"/>
      <c r="T19" s="164"/>
      <c r="U19" s="164"/>
      <c r="V19" s="165"/>
      <c r="W19" s="163">
        <v>123.2</v>
      </c>
      <c r="X19" s="164"/>
      <c r="Y19" s="164"/>
      <c r="Z19" s="164"/>
      <c r="AA19" s="164"/>
      <c r="AB19" s="164"/>
      <c r="AC19" s="165"/>
      <c r="AD19" s="163">
        <v>144.69999999999999</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0.58848167539267016</v>
      </c>
      <c r="Q20" s="537"/>
      <c r="R20" s="537"/>
      <c r="S20" s="537"/>
      <c r="T20" s="537"/>
      <c r="U20" s="537"/>
      <c r="V20" s="537"/>
      <c r="W20" s="537">
        <f t="shared" ref="W20" si="0">IF(W18=0, "-", SUM(W19)/W18)</f>
        <v>0.64066562662506499</v>
      </c>
      <c r="X20" s="537"/>
      <c r="Y20" s="537"/>
      <c r="Z20" s="537"/>
      <c r="AA20" s="537"/>
      <c r="AB20" s="537"/>
      <c r="AC20" s="537"/>
      <c r="AD20" s="537">
        <f t="shared" ref="AD20" si="1">IF(AD18=0, "-", SUM(AD19)/AD18)</f>
        <v>0.7524700988039521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353</v>
      </c>
      <c r="H21" s="921"/>
      <c r="I21" s="921"/>
      <c r="J21" s="921"/>
      <c r="K21" s="921"/>
      <c r="L21" s="921"/>
      <c r="M21" s="921"/>
      <c r="N21" s="921"/>
      <c r="O21" s="921"/>
      <c r="P21" s="537">
        <f>IF(P19=0, "-", SUM(P19)/SUM(P13,P14))</f>
        <v>0.58848167539267016</v>
      </c>
      <c r="Q21" s="537"/>
      <c r="R21" s="537"/>
      <c r="S21" s="537"/>
      <c r="T21" s="537"/>
      <c r="U21" s="537"/>
      <c r="V21" s="537"/>
      <c r="W21" s="537">
        <f t="shared" ref="W21" si="2">IF(W19=0, "-", SUM(W19)/SUM(W13,W14))</f>
        <v>0.64066562662506499</v>
      </c>
      <c r="X21" s="537"/>
      <c r="Y21" s="537"/>
      <c r="Z21" s="537"/>
      <c r="AA21" s="537"/>
      <c r="AB21" s="537"/>
      <c r="AC21" s="537"/>
      <c r="AD21" s="537">
        <f t="shared" ref="AD21" si="3">IF(AD19=0, "-", SUM(AD19)/SUM(AD13,AD14))</f>
        <v>0.7524700988039521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94.7</v>
      </c>
      <c r="Q23" s="161"/>
      <c r="R23" s="161"/>
      <c r="S23" s="161"/>
      <c r="T23" s="161"/>
      <c r="U23" s="161"/>
      <c r="V23" s="162"/>
      <c r="W23" s="160">
        <v>197.2</v>
      </c>
      <c r="X23" s="161"/>
      <c r="Y23" s="161"/>
      <c r="Z23" s="161"/>
      <c r="AA23" s="161"/>
      <c r="AB23" s="161"/>
      <c r="AC23" s="162"/>
      <c r="AD23" s="149" t="s">
        <v>710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90</v>
      </c>
      <c r="Q24" s="164"/>
      <c r="R24" s="164"/>
      <c r="S24" s="164"/>
      <c r="T24" s="164"/>
      <c r="U24" s="164"/>
      <c r="V24" s="165"/>
      <c r="W24" s="163">
        <v>300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1.1000000000000001</v>
      </c>
      <c r="Q25" s="164"/>
      <c r="R25" s="164"/>
      <c r="S25" s="164"/>
      <c r="T25" s="164"/>
      <c r="U25" s="164"/>
      <c r="V25" s="165"/>
      <c r="W25" s="163">
        <v>1.1000000000000001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753</v>
      </c>
      <c r="H26" s="136"/>
      <c r="I26" s="136"/>
      <c r="J26" s="136"/>
      <c r="K26" s="136"/>
      <c r="L26" s="136"/>
      <c r="M26" s="136"/>
      <c r="N26" s="136"/>
      <c r="O26" s="137"/>
      <c r="P26" s="163">
        <v>0.5</v>
      </c>
      <c r="Q26" s="164"/>
      <c r="R26" s="164"/>
      <c r="S26" s="164"/>
      <c r="T26" s="164"/>
      <c r="U26" s="164"/>
      <c r="V26" s="165"/>
      <c r="W26" s="163">
        <v>0.5</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341</v>
      </c>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5.4000000000000057</v>
      </c>
      <c r="Q28" s="170"/>
      <c r="R28" s="170"/>
      <c r="S28" s="170"/>
      <c r="T28" s="170"/>
      <c r="U28" s="170"/>
      <c r="V28" s="171"/>
      <c r="W28" s="169">
        <f>W29-SUM(W23:W27)</f>
        <v>1.1999999999999886</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191.7</v>
      </c>
      <c r="Q29" s="164"/>
      <c r="R29" s="164"/>
      <c r="S29" s="164"/>
      <c r="T29" s="164"/>
      <c r="U29" s="164"/>
      <c r="V29" s="165"/>
      <c r="W29" s="211">
        <f>AR13</f>
        <v>500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348</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388</v>
      </c>
      <c r="AF30" s="383"/>
      <c r="AG30" s="383"/>
      <c r="AH30" s="384"/>
      <c r="AI30" s="385" t="s">
        <v>410</v>
      </c>
      <c r="AJ30" s="385"/>
      <c r="AK30" s="385"/>
      <c r="AL30" s="382"/>
      <c r="AM30" s="385" t="s">
        <v>507</v>
      </c>
      <c r="AN30" s="385"/>
      <c r="AO30" s="385"/>
      <c r="AP30" s="382"/>
      <c r="AQ30" s="639" t="s">
        <v>232</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t="s">
        <v>717</v>
      </c>
      <c r="AV31" s="271"/>
      <c r="AW31" s="375" t="s">
        <v>179</v>
      </c>
      <c r="AX31" s="376"/>
    </row>
    <row r="32" spans="1:50" ht="35.25" customHeight="1" x14ac:dyDescent="0.15">
      <c r="A32" s="513"/>
      <c r="B32" s="511"/>
      <c r="C32" s="511"/>
      <c r="D32" s="511"/>
      <c r="E32" s="511"/>
      <c r="F32" s="512"/>
      <c r="G32" s="538" t="s">
        <v>721</v>
      </c>
      <c r="H32" s="539"/>
      <c r="I32" s="539"/>
      <c r="J32" s="539"/>
      <c r="K32" s="539"/>
      <c r="L32" s="539"/>
      <c r="M32" s="539"/>
      <c r="N32" s="539"/>
      <c r="O32" s="540"/>
      <c r="P32" s="191" t="s">
        <v>722</v>
      </c>
      <c r="Q32" s="191"/>
      <c r="R32" s="191"/>
      <c r="S32" s="191"/>
      <c r="T32" s="191"/>
      <c r="U32" s="191"/>
      <c r="V32" s="191"/>
      <c r="W32" s="191"/>
      <c r="X32" s="233"/>
      <c r="Y32" s="339" t="s">
        <v>12</v>
      </c>
      <c r="Z32" s="547"/>
      <c r="AA32" s="548"/>
      <c r="AB32" s="549" t="s">
        <v>723</v>
      </c>
      <c r="AC32" s="549"/>
      <c r="AD32" s="549"/>
      <c r="AE32" s="363">
        <v>2</v>
      </c>
      <c r="AF32" s="364"/>
      <c r="AG32" s="364"/>
      <c r="AH32" s="364"/>
      <c r="AI32" s="363">
        <v>3</v>
      </c>
      <c r="AJ32" s="364"/>
      <c r="AK32" s="364"/>
      <c r="AL32" s="364"/>
      <c r="AM32" s="363">
        <v>3</v>
      </c>
      <c r="AN32" s="364"/>
      <c r="AO32" s="364"/>
      <c r="AP32" s="364"/>
      <c r="AQ32" s="166" t="s">
        <v>717</v>
      </c>
      <c r="AR32" s="167"/>
      <c r="AS32" s="167"/>
      <c r="AT32" s="168"/>
      <c r="AU32" s="364" t="s">
        <v>717</v>
      </c>
      <c r="AV32" s="364"/>
      <c r="AW32" s="364"/>
      <c r="AX32" s="365"/>
    </row>
    <row r="33" spans="1:51" ht="35.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723</v>
      </c>
      <c r="AC33" s="520"/>
      <c r="AD33" s="520"/>
      <c r="AE33" s="363">
        <v>3</v>
      </c>
      <c r="AF33" s="364"/>
      <c r="AG33" s="364"/>
      <c r="AH33" s="364"/>
      <c r="AI33" s="363">
        <v>3</v>
      </c>
      <c r="AJ33" s="364"/>
      <c r="AK33" s="364"/>
      <c r="AL33" s="364"/>
      <c r="AM33" s="363">
        <v>3</v>
      </c>
      <c r="AN33" s="364"/>
      <c r="AO33" s="364"/>
      <c r="AP33" s="364"/>
      <c r="AQ33" s="166" t="s">
        <v>717</v>
      </c>
      <c r="AR33" s="167"/>
      <c r="AS33" s="167"/>
      <c r="AT33" s="168"/>
      <c r="AU33" s="364" t="s">
        <v>717</v>
      </c>
      <c r="AV33" s="364"/>
      <c r="AW33" s="364"/>
      <c r="AX33" s="365"/>
    </row>
    <row r="34" spans="1:51" ht="35.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67</v>
      </c>
      <c r="AF34" s="364"/>
      <c r="AG34" s="364"/>
      <c r="AH34" s="364"/>
      <c r="AI34" s="363">
        <v>100</v>
      </c>
      <c r="AJ34" s="364"/>
      <c r="AK34" s="364"/>
      <c r="AL34" s="364"/>
      <c r="AM34" s="363">
        <v>100</v>
      </c>
      <c r="AN34" s="364"/>
      <c r="AO34" s="364"/>
      <c r="AP34" s="364"/>
      <c r="AQ34" s="166" t="s">
        <v>717</v>
      </c>
      <c r="AR34" s="167"/>
      <c r="AS34" s="167"/>
      <c r="AT34" s="168"/>
      <c r="AU34" s="364" t="s">
        <v>717</v>
      </c>
      <c r="AV34" s="364"/>
      <c r="AW34" s="364"/>
      <c r="AX34" s="365"/>
    </row>
    <row r="35" spans="1:51" ht="20.100000000000001" customHeight="1" x14ac:dyDescent="0.15">
      <c r="A35" s="893" t="s">
        <v>378</v>
      </c>
      <c r="B35" s="894"/>
      <c r="C35" s="894"/>
      <c r="D35" s="894"/>
      <c r="E35" s="894"/>
      <c r="F35" s="895"/>
      <c r="G35" s="899" t="s">
        <v>755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0.100000000000001"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2" t="s">
        <v>348</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t="s">
        <v>717</v>
      </c>
      <c r="AR38" s="178"/>
      <c r="AS38" s="179" t="s">
        <v>233</v>
      </c>
      <c r="AT38" s="202"/>
      <c r="AU38" s="271">
        <v>3</v>
      </c>
      <c r="AV38" s="271"/>
      <c r="AW38" s="375" t="s">
        <v>179</v>
      </c>
      <c r="AX38" s="376"/>
      <c r="AY38">
        <f>$AY$37</f>
        <v>1</v>
      </c>
    </row>
    <row r="39" spans="1:51" ht="23.25" customHeight="1" x14ac:dyDescent="0.15">
      <c r="A39" s="513"/>
      <c r="B39" s="511"/>
      <c r="C39" s="511"/>
      <c r="D39" s="511"/>
      <c r="E39" s="511"/>
      <c r="F39" s="512"/>
      <c r="G39" s="538" t="s">
        <v>758</v>
      </c>
      <c r="H39" s="539"/>
      <c r="I39" s="539"/>
      <c r="J39" s="539"/>
      <c r="K39" s="539"/>
      <c r="L39" s="539"/>
      <c r="M39" s="539"/>
      <c r="N39" s="539"/>
      <c r="O39" s="540"/>
      <c r="P39" s="191" t="s">
        <v>760</v>
      </c>
      <c r="Q39" s="191"/>
      <c r="R39" s="191"/>
      <c r="S39" s="191"/>
      <c r="T39" s="191"/>
      <c r="U39" s="191"/>
      <c r="V39" s="191"/>
      <c r="W39" s="191"/>
      <c r="X39" s="233"/>
      <c r="Y39" s="339" t="s">
        <v>12</v>
      </c>
      <c r="Z39" s="547"/>
      <c r="AA39" s="548"/>
      <c r="AB39" s="549" t="s">
        <v>756</v>
      </c>
      <c r="AC39" s="549"/>
      <c r="AD39" s="549"/>
      <c r="AE39" s="363">
        <v>2460</v>
      </c>
      <c r="AF39" s="364"/>
      <c r="AG39" s="364"/>
      <c r="AH39" s="364"/>
      <c r="AI39" s="363">
        <v>2580</v>
      </c>
      <c r="AJ39" s="364"/>
      <c r="AK39" s="364"/>
      <c r="AL39" s="364"/>
      <c r="AM39" s="363">
        <v>2363</v>
      </c>
      <c r="AN39" s="364"/>
      <c r="AO39" s="364"/>
      <c r="AP39" s="364"/>
      <c r="AQ39" s="166" t="s">
        <v>717</v>
      </c>
      <c r="AR39" s="167"/>
      <c r="AS39" s="167"/>
      <c r="AT39" s="168"/>
      <c r="AU39" s="364" t="s">
        <v>717</v>
      </c>
      <c r="AV39" s="364"/>
      <c r="AW39" s="364"/>
      <c r="AX39" s="365"/>
      <c r="AY39">
        <f t="shared" ref="AY39:AY43" si="4">$AY$37</f>
        <v>1</v>
      </c>
    </row>
    <row r="40" spans="1:51" ht="23.25"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t="s">
        <v>757</v>
      </c>
      <c r="AC40" s="520"/>
      <c r="AD40" s="520"/>
      <c r="AE40" s="363" t="s">
        <v>717</v>
      </c>
      <c r="AF40" s="364"/>
      <c r="AG40" s="364"/>
      <c r="AH40" s="364"/>
      <c r="AI40" s="363" t="s">
        <v>717</v>
      </c>
      <c r="AJ40" s="364"/>
      <c r="AK40" s="364"/>
      <c r="AL40" s="364"/>
      <c r="AM40" s="363"/>
      <c r="AN40" s="364"/>
      <c r="AO40" s="364"/>
      <c r="AP40" s="364"/>
      <c r="AQ40" s="166" t="s">
        <v>717</v>
      </c>
      <c r="AR40" s="167"/>
      <c r="AS40" s="167"/>
      <c r="AT40" s="168"/>
      <c r="AU40" s="364">
        <v>3000</v>
      </c>
      <c r="AV40" s="364"/>
      <c r="AW40" s="364"/>
      <c r="AX40" s="365"/>
      <c r="AY40">
        <f t="shared" si="4"/>
        <v>1</v>
      </c>
    </row>
    <row r="41" spans="1:51" ht="23.25"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t="s">
        <v>717</v>
      </c>
      <c r="AF41" s="364"/>
      <c r="AG41" s="364"/>
      <c r="AH41" s="364"/>
      <c r="AI41" s="363" t="s">
        <v>717</v>
      </c>
      <c r="AJ41" s="364"/>
      <c r="AK41" s="364"/>
      <c r="AL41" s="364"/>
      <c r="AM41" s="363"/>
      <c r="AN41" s="364"/>
      <c r="AO41" s="364"/>
      <c r="AP41" s="364"/>
      <c r="AQ41" s="166" t="s">
        <v>717</v>
      </c>
      <c r="AR41" s="167"/>
      <c r="AS41" s="167"/>
      <c r="AT41" s="168"/>
      <c r="AU41" s="364" t="s">
        <v>717</v>
      </c>
      <c r="AV41" s="364"/>
      <c r="AW41" s="364"/>
      <c r="AX41" s="365"/>
      <c r="AY41">
        <f t="shared" si="4"/>
        <v>1</v>
      </c>
    </row>
    <row r="42" spans="1:51" ht="20.100000000000001" customHeight="1" x14ac:dyDescent="0.15">
      <c r="A42" s="893" t="s">
        <v>378</v>
      </c>
      <c r="B42" s="894"/>
      <c r="C42" s="894"/>
      <c r="D42" s="894"/>
      <c r="E42" s="894"/>
      <c r="F42" s="895"/>
      <c r="G42" s="899" t="s">
        <v>759</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0.100000000000001" customHeight="1" thickBo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hidden="1" customHeight="1" x14ac:dyDescent="0.15">
      <c r="A44" s="642" t="s">
        <v>348</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1</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t="s">
        <v>717</v>
      </c>
      <c r="AR45" s="178"/>
      <c r="AS45" s="179" t="s">
        <v>233</v>
      </c>
      <c r="AT45" s="202"/>
      <c r="AU45" s="271" t="s">
        <v>717</v>
      </c>
      <c r="AV45" s="271"/>
      <c r="AW45" s="375" t="s">
        <v>179</v>
      </c>
      <c r="AX45" s="376"/>
      <c r="AY45">
        <f>$AY$44</f>
        <v>1</v>
      </c>
    </row>
    <row r="46" spans="1:51" ht="23.25" hidden="1" customHeight="1" x14ac:dyDescent="0.15">
      <c r="A46" s="513"/>
      <c r="B46" s="511"/>
      <c r="C46" s="511"/>
      <c r="D46" s="511"/>
      <c r="E46" s="511"/>
      <c r="F46" s="512"/>
      <c r="G46" s="538" t="s">
        <v>724</v>
      </c>
      <c r="H46" s="539"/>
      <c r="I46" s="539"/>
      <c r="J46" s="539"/>
      <c r="K46" s="539"/>
      <c r="L46" s="539"/>
      <c r="M46" s="539"/>
      <c r="N46" s="539"/>
      <c r="O46" s="540"/>
      <c r="P46" s="191" t="s">
        <v>724</v>
      </c>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t="s">
        <v>717</v>
      </c>
      <c r="AR46" s="167"/>
      <c r="AS46" s="167"/>
      <c r="AT46" s="168"/>
      <c r="AU46" s="364" t="s">
        <v>717</v>
      </c>
      <c r="AV46" s="364"/>
      <c r="AW46" s="364"/>
      <c r="AX46" s="365"/>
      <c r="AY46">
        <f t="shared" ref="AY46:AY50" si="5">$AY$44</f>
        <v>1</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t="s">
        <v>717</v>
      </c>
      <c r="AR47" s="167"/>
      <c r="AS47" s="167"/>
      <c r="AT47" s="168"/>
      <c r="AU47" s="364" t="s">
        <v>717</v>
      </c>
      <c r="AV47" s="364"/>
      <c r="AW47" s="364"/>
      <c r="AX47" s="365"/>
      <c r="AY47">
        <f t="shared" si="5"/>
        <v>1</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t="s">
        <v>717</v>
      </c>
      <c r="AR48" s="167"/>
      <c r="AS48" s="167"/>
      <c r="AT48" s="168"/>
      <c r="AU48" s="364" t="s">
        <v>717</v>
      </c>
      <c r="AV48" s="364"/>
      <c r="AW48" s="364"/>
      <c r="AX48" s="365"/>
      <c r="AY48">
        <f t="shared" si="5"/>
        <v>1</v>
      </c>
    </row>
    <row r="49" spans="1:51" ht="23.25" hidden="1" customHeight="1" x14ac:dyDescent="0.15">
      <c r="A49" s="893" t="s">
        <v>378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hidden="1" customHeight="1" x14ac:dyDescent="0.15">
      <c r="A51" s="510" t="s">
        <v>348</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1</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1</v>
      </c>
    </row>
    <row r="53" spans="1:51" ht="23.25" hidden="1" customHeight="1" x14ac:dyDescent="0.15">
      <c r="A53" s="513"/>
      <c r="B53" s="511"/>
      <c r="C53" s="511"/>
      <c r="D53" s="511"/>
      <c r="E53" s="511"/>
      <c r="F53" s="512"/>
      <c r="G53" s="538" t="s">
        <v>724</v>
      </c>
      <c r="H53" s="539"/>
      <c r="I53" s="539"/>
      <c r="J53" s="539"/>
      <c r="K53" s="539"/>
      <c r="L53" s="539"/>
      <c r="M53" s="539"/>
      <c r="N53" s="539"/>
      <c r="O53" s="540"/>
      <c r="P53" s="191" t="s">
        <v>724</v>
      </c>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1</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1</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1</v>
      </c>
    </row>
    <row r="56" spans="1:51" ht="23.25" hidden="1" customHeight="1" x14ac:dyDescent="0.15">
      <c r="A56" s="893" t="s">
        <v>378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1</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1</v>
      </c>
    </row>
    <row r="58" spans="1:51" ht="18.75" hidden="1" customHeight="1" x14ac:dyDescent="0.15">
      <c r="A58" s="510" t="s">
        <v>348</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1</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1</v>
      </c>
    </row>
    <row r="60" spans="1:51" ht="23.25" hidden="1" customHeight="1" x14ac:dyDescent="0.15">
      <c r="A60" s="513"/>
      <c r="B60" s="511"/>
      <c r="C60" s="511"/>
      <c r="D60" s="511"/>
      <c r="E60" s="511"/>
      <c r="F60" s="512"/>
      <c r="G60" s="538" t="s">
        <v>724</v>
      </c>
      <c r="H60" s="539"/>
      <c r="I60" s="539"/>
      <c r="J60" s="539"/>
      <c r="K60" s="539"/>
      <c r="L60" s="539"/>
      <c r="M60" s="539"/>
      <c r="N60" s="539"/>
      <c r="O60" s="540"/>
      <c r="P60" s="191" t="s">
        <v>724</v>
      </c>
      <c r="Q60" s="191"/>
      <c r="R60" s="191"/>
      <c r="S60" s="191"/>
      <c r="T60" s="191"/>
      <c r="U60" s="191"/>
      <c r="V60" s="191"/>
      <c r="W60" s="191"/>
      <c r="X60" s="233"/>
      <c r="Y60" s="339" t="s">
        <v>12</v>
      </c>
      <c r="Z60" s="547"/>
      <c r="AA60" s="548"/>
      <c r="AB60" s="549" t="s">
        <v>724</v>
      </c>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1</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t="s">
        <v>724</v>
      </c>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1</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1</v>
      </c>
    </row>
    <row r="63" spans="1:51" ht="23.25" hidden="1" customHeight="1" x14ac:dyDescent="0.15">
      <c r="A63" s="893" t="s">
        <v>378</v>
      </c>
      <c r="B63" s="894"/>
      <c r="C63" s="894"/>
      <c r="D63" s="894"/>
      <c r="E63" s="894"/>
      <c r="F63" s="895"/>
      <c r="G63" s="899" t="s">
        <v>724</v>
      </c>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1</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1</v>
      </c>
    </row>
    <row r="65" spans="1:51" ht="18.75" hidden="1" customHeight="1" x14ac:dyDescent="0.15">
      <c r="A65" s="854" t="s">
        <v>349</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344</v>
      </c>
      <c r="X65" s="866"/>
      <c r="Y65" s="869"/>
      <c r="Z65" s="869"/>
      <c r="AA65" s="870"/>
      <c r="AB65" s="863" t="s">
        <v>11</v>
      </c>
      <c r="AC65" s="859"/>
      <c r="AD65" s="860"/>
      <c r="AE65" s="335" t="s">
        <v>388</v>
      </c>
      <c r="AF65" s="335"/>
      <c r="AG65" s="335"/>
      <c r="AH65" s="335"/>
      <c r="AI65" s="335" t="s">
        <v>410</v>
      </c>
      <c r="AJ65" s="335"/>
      <c r="AK65" s="335"/>
      <c r="AL65" s="335"/>
      <c r="AM65" s="335" t="s">
        <v>507</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347</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368</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368</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369</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354</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367</v>
      </c>
      <c r="X70" s="940"/>
      <c r="Y70" s="945" t="s">
        <v>12</v>
      </c>
      <c r="Z70" s="945"/>
      <c r="AA70" s="946"/>
      <c r="AB70" s="947" t="s">
        <v>368</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368</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369</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349</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381</v>
      </c>
      <c r="B78" s="909"/>
      <c r="C78" s="909"/>
      <c r="D78" s="909"/>
      <c r="E78" s="906" t="s">
        <v>327</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thickBot="1" x14ac:dyDescent="0.2">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343</v>
      </c>
      <c r="AP79" s="127"/>
      <c r="AQ79" s="127"/>
      <c r="AR79" s="76"/>
      <c r="AS79" s="126"/>
      <c r="AT79" s="127"/>
      <c r="AU79" s="127"/>
      <c r="AV79" s="127"/>
      <c r="AW79" s="127"/>
      <c r="AX79" s="128"/>
      <c r="AY79">
        <f>COUNTIF($AR$79,"☑")</f>
        <v>0</v>
      </c>
    </row>
    <row r="80" spans="1:51" ht="18.75" hidden="1" customHeight="1" x14ac:dyDescent="0.15">
      <c r="A80" s="517" t="s">
        <v>147</v>
      </c>
      <c r="B80" s="842" t="s">
        <v>340</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350</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388</v>
      </c>
      <c r="AF100" s="820"/>
      <c r="AG100" s="820"/>
      <c r="AH100" s="821"/>
      <c r="AI100" s="819" t="s">
        <v>410</v>
      </c>
      <c r="AJ100" s="820"/>
      <c r="AK100" s="820"/>
      <c r="AL100" s="821"/>
      <c r="AM100" s="819" t="s">
        <v>507</v>
      </c>
      <c r="AN100" s="820"/>
      <c r="AO100" s="820"/>
      <c r="AP100" s="821"/>
      <c r="AQ100" s="922" t="s">
        <v>415</v>
      </c>
      <c r="AR100" s="923"/>
      <c r="AS100" s="923"/>
      <c r="AT100" s="924"/>
      <c r="AU100" s="922" t="s">
        <v>539</v>
      </c>
      <c r="AV100" s="923"/>
      <c r="AW100" s="923"/>
      <c r="AX100" s="925"/>
    </row>
    <row r="101" spans="1:60" ht="23.25" customHeight="1" x14ac:dyDescent="0.15">
      <c r="A101" s="489"/>
      <c r="B101" s="490"/>
      <c r="C101" s="490"/>
      <c r="D101" s="490"/>
      <c r="E101" s="490"/>
      <c r="F101" s="491"/>
      <c r="G101" s="191" t="s">
        <v>725</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726</v>
      </c>
      <c r="AC101" s="549"/>
      <c r="AD101" s="549"/>
      <c r="AE101" s="358">
        <v>30</v>
      </c>
      <c r="AF101" s="358"/>
      <c r="AG101" s="358"/>
      <c r="AH101" s="358"/>
      <c r="AI101" s="358">
        <v>31</v>
      </c>
      <c r="AJ101" s="358"/>
      <c r="AK101" s="358"/>
      <c r="AL101" s="358"/>
      <c r="AM101" s="358">
        <v>10</v>
      </c>
      <c r="AN101" s="358"/>
      <c r="AO101" s="358"/>
      <c r="AP101" s="358"/>
      <c r="AQ101" s="358" t="s">
        <v>717</v>
      </c>
      <c r="AR101" s="358"/>
      <c r="AS101" s="358"/>
      <c r="AT101" s="358"/>
      <c r="AU101" s="363"/>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726</v>
      </c>
      <c r="AC102" s="549"/>
      <c r="AD102" s="549"/>
      <c r="AE102" s="358">
        <v>30</v>
      </c>
      <c r="AF102" s="358"/>
      <c r="AG102" s="358"/>
      <c r="AH102" s="358"/>
      <c r="AI102" s="358">
        <v>30</v>
      </c>
      <c r="AJ102" s="358"/>
      <c r="AK102" s="358"/>
      <c r="AL102" s="358"/>
      <c r="AM102" s="358">
        <v>30</v>
      </c>
      <c r="AN102" s="358"/>
      <c r="AO102" s="358"/>
      <c r="AP102" s="358"/>
      <c r="AQ102" s="358">
        <v>30</v>
      </c>
      <c r="AR102" s="358"/>
      <c r="AS102" s="358"/>
      <c r="AT102" s="358"/>
      <c r="AU102" s="371">
        <v>23</v>
      </c>
      <c r="AV102" s="372"/>
      <c r="AW102" s="372"/>
      <c r="AX102" s="926"/>
    </row>
    <row r="103" spans="1:60" ht="31.5" customHeight="1" x14ac:dyDescent="0.15">
      <c r="A103" s="486" t="s">
        <v>350</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1</v>
      </c>
    </row>
    <row r="104" spans="1:60" ht="23.25" customHeight="1" x14ac:dyDescent="0.15">
      <c r="A104" s="489"/>
      <c r="B104" s="490"/>
      <c r="C104" s="490"/>
      <c r="D104" s="490"/>
      <c r="E104" s="490"/>
      <c r="F104" s="491"/>
      <c r="G104" s="191" t="s">
        <v>341</v>
      </c>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1</v>
      </c>
    </row>
    <row r="105" spans="1:60" ht="23.25"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1</v>
      </c>
    </row>
    <row r="106" spans="1:60" ht="31.5" hidden="1" customHeight="1" x14ac:dyDescent="0.15">
      <c r="A106" s="486" t="s">
        <v>350</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1</v>
      </c>
    </row>
    <row r="107" spans="1:60" ht="23.25" hidden="1" customHeight="1" x14ac:dyDescent="0.15">
      <c r="A107" s="489"/>
      <c r="B107" s="490"/>
      <c r="C107" s="490"/>
      <c r="D107" s="490"/>
      <c r="E107" s="490"/>
      <c r="F107" s="491"/>
      <c r="G107" s="191" t="s">
        <v>341</v>
      </c>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1</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1</v>
      </c>
    </row>
    <row r="109" spans="1:60" ht="31.5" hidden="1" customHeight="1" x14ac:dyDescent="0.15">
      <c r="A109" s="486" t="s">
        <v>350</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1</v>
      </c>
    </row>
    <row r="110" spans="1:60" ht="23.25" hidden="1" customHeight="1" x14ac:dyDescent="0.15">
      <c r="A110" s="489"/>
      <c r="B110" s="490"/>
      <c r="C110" s="490"/>
      <c r="D110" s="490"/>
      <c r="E110" s="490"/>
      <c r="F110" s="491"/>
      <c r="G110" s="191" t="s">
        <v>341</v>
      </c>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1</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1</v>
      </c>
    </row>
    <row r="112" spans="1:60" ht="31.5" hidden="1" customHeight="1" x14ac:dyDescent="0.15">
      <c r="A112" s="486" t="s">
        <v>350</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1</v>
      </c>
    </row>
    <row r="113" spans="1:51" ht="23.25" hidden="1" customHeight="1" x14ac:dyDescent="0.15">
      <c r="A113" s="489"/>
      <c r="B113" s="490"/>
      <c r="C113" s="490"/>
      <c r="D113" s="490"/>
      <c r="E113" s="490"/>
      <c r="F113" s="491"/>
      <c r="G113" s="191" t="s">
        <v>341</v>
      </c>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1</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57.4</v>
      </c>
      <c r="AF116" s="358"/>
      <c r="AG116" s="358"/>
      <c r="AH116" s="358"/>
      <c r="AI116" s="358">
        <v>74</v>
      </c>
      <c r="AJ116" s="358"/>
      <c r="AK116" s="358"/>
      <c r="AL116" s="358"/>
      <c r="AM116" s="358">
        <v>99</v>
      </c>
      <c r="AN116" s="358"/>
      <c r="AO116" s="358"/>
      <c r="AP116" s="358"/>
      <c r="AQ116" s="363">
        <v>99</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731</v>
      </c>
      <c r="AJ117" s="306"/>
      <c r="AK117" s="306"/>
      <c r="AL117" s="306"/>
      <c r="AM117" s="306" t="s">
        <v>754</v>
      </c>
      <c r="AN117" s="306"/>
      <c r="AO117" s="306"/>
      <c r="AP117" s="306"/>
      <c r="AQ117" s="306" t="s">
        <v>822</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728</v>
      </c>
      <c r="AC119" s="301"/>
      <c r="AD119" s="302"/>
      <c r="AE119" s="358">
        <v>3.2</v>
      </c>
      <c r="AF119" s="358"/>
      <c r="AG119" s="358"/>
      <c r="AH119" s="358"/>
      <c r="AI119" s="358">
        <v>1.5</v>
      </c>
      <c r="AJ119" s="358"/>
      <c r="AK119" s="358"/>
      <c r="AL119" s="358"/>
      <c r="AM119" s="358">
        <f>45/10</f>
        <v>4.5</v>
      </c>
      <c r="AN119" s="358"/>
      <c r="AO119" s="358"/>
      <c r="AP119" s="358"/>
      <c r="AQ119" s="358">
        <v>5</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729</v>
      </c>
      <c r="AC120" s="343"/>
      <c r="AD120" s="344"/>
      <c r="AE120" s="306" t="s">
        <v>733</v>
      </c>
      <c r="AF120" s="306"/>
      <c r="AG120" s="306"/>
      <c r="AH120" s="306"/>
      <c r="AI120" s="306" t="s">
        <v>734</v>
      </c>
      <c r="AJ120" s="306"/>
      <c r="AK120" s="306"/>
      <c r="AL120" s="306"/>
      <c r="AM120" s="306" t="s">
        <v>761</v>
      </c>
      <c r="AN120" s="306"/>
      <c r="AO120" s="306"/>
      <c r="AP120" s="306"/>
      <c r="AQ120" s="306" t="s">
        <v>823</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403</v>
      </c>
      <c r="B130" s="987"/>
      <c r="C130" s="986" t="s">
        <v>236</v>
      </c>
      <c r="D130" s="987"/>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746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404</v>
      </c>
      <c r="AR133" s="271"/>
      <c r="AS133" s="179" t="s">
        <v>233</v>
      </c>
      <c r="AT133" s="202"/>
      <c r="AU133" s="178" t="s">
        <v>404</v>
      </c>
      <c r="AV133" s="178"/>
      <c r="AW133" s="179" t="s">
        <v>179</v>
      </c>
      <c r="AX133" s="180"/>
      <c r="AY133">
        <f>$AY$132</f>
        <v>1</v>
      </c>
    </row>
    <row r="134" spans="1:51" ht="39.75" customHeight="1" x14ac:dyDescent="0.15">
      <c r="A134" s="990"/>
      <c r="B134" s="253"/>
      <c r="C134" s="252"/>
      <c r="D134" s="253"/>
      <c r="E134" s="252"/>
      <c r="F134" s="314"/>
      <c r="G134" s="232" t="s">
        <v>404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404</v>
      </c>
      <c r="AC134" s="224"/>
      <c r="AD134" s="224"/>
      <c r="AE134" s="266" t="s">
        <v>404</v>
      </c>
      <c r="AF134" s="167"/>
      <c r="AG134" s="167"/>
      <c r="AH134" s="167"/>
      <c r="AI134" s="266" t="s">
        <v>404</v>
      </c>
      <c r="AJ134" s="167"/>
      <c r="AK134" s="167"/>
      <c r="AL134" s="167"/>
      <c r="AM134" s="266" t="s">
        <v>711</v>
      </c>
      <c r="AN134" s="167"/>
      <c r="AO134" s="167"/>
      <c r="AP134" s="167"/>
      <c r="AQ134" s="266" t="s">
        <v>404</v>
      </c>
      <c r="AR134" s="167"/>
      <c r="AS134" s="167"/>
      <c r="AT134" s="167"/>
      <c r="AU134" s="266" t="s">
        <v>404</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404</v>
      </c>
      <c r="AC135" s="175"/>
      <c r="AD135" s="175"/>
      <c r="AE135" s="266" t="s">
        <v>404</v>
      </c>
      <c r="AF135" s="167"/>
      <c r="AG135" s="167"/>
      <c r="AH135" s="167"/>
      <c r="AI135" s="266" t="s">
        <v>404</v>
      </c>
      <c r="AJ135" s="167"/>
      <c r="AK135" s="167"/>
      <c r="AL135" s="167"/>
      <c r="AM135" s="266" t="s">
        <v>711</v>
      </c>
      <c r="AN135" s="167"/>
      <c r="AO135" s="167"/>
      <c r="AP135" s="167"/>
      <c r="AQ135" s="266" t="s">
        <v>404</v>
      </c>
      <c r="AR135" s="167"/>
      <c r="AS135" s="167"/>
      <c r="AT135" s="167"/>
      <c r="AU135" s="266" t="s">
        <v>404</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404</v>
      </c>
      <c r="AJ138" s="167"/>
      <c r="AK138" s="167"/>
      <c r="AL138" s="167"/>
      <c r="AM138" s="266" t="s">
        <v>711</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404</v>
      </c>
      <c r="AJ139" s="167"/>
      <c r="AK139" s="167"/>
      <c r="AL139" s="167"/>
      <c r="AM139" s="266" t="s">
        <v>711</v>
      </c>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736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404</v>
      </c>
      <c r="AJ194" s="167"/>
      <c r="AK194" s="167"/>
      <c r="AL194" s="167"/>
      <c r="AM194" s="266" t="s">
        <v>711</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404</v>
      </c>
      <c r="AJ195" s="167"/>
      <c r="AK195" s="167"/>
      <c r="AL195" s="167"/>
      <c r="AM195" s="266" t="s">
        <v>711</v>
      </c>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404</v>
      </c>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404</v>
      </c>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669</v>
      </c>
      <c r="D430" s="251"/>
      <c r="E430" s="239" t="s">
        <v>397</v>
      </c>
      <c r="F430" s="446"/>
      <c r="G430" s="241" t="s">
        <v>252</v>
      </c>
      <c r="H430" s="188"/>
      <c r="I430" s="188"/>
      <c r="J430" s="242" t="s">
        <v>398</v>
      </c>
      <c r="K430" s="243"/>
      <c r="L430" s="243"/>
      <c r="M430" s="243"/>
      <c r="N430" s="243"/>
      <c r="O430" s="243"/>
      <c r="P430" s="243"/>
      <c r="Q430" s="243"/>
      <c r="R430" s="243"/>
      <c r="S430" s="243"/>
      <c r="T430" s="244"/>
      <c r="U430" s="245" t="s">
        <v>737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29</v>
      </c>
      <c r="AF432" s="178"/>
      <c r="AG432" s="179" t="s">
        <v>233</v>
      </c>
      <c r="AH432" s="202"/>
      <c r="AI432" s="216"/>
      <c r="AJ432" s="216"/>
      <c r="AK432" s="216"/>
      <c r="AL432" s="217"/>
      <c r="AM432" s="216"/>
      <c r="AN432" s="216"/>
      <c r="AO432" s="216"/>
      <c r="AP432" s="217"/>
      <c r="AQ432" s="231" t="s">
        <v>404</v>
      </c>
      <c r="AR432" s="178"/>
      <c r="AS432" s="179" t="s">
        <v>233</v>
      </c>
      <c r="AT432" s="202"/>
      <c r="AU432" s="178">
        <v>3</v>
      </c>
      <c r="AV432" s="178"/>
      <c r="AW432" s="179" t="s">
        <v>179</v>
      </c>
      <c r="AX432" s="180"/>
      <c r="AY432">
        <f>$AY$431</f>
        <v>1</v>
      </c>
    </row>
    <row r="433" spans="1:51" ht="23.25" customHeight="1" x14ac:dyDescent="0.15">
      <c r="A433" s="990"/>
      <c r="B433" s="253"/>
      <c r="C433" s="252"/>
      <c r="D433" s="253"/>
      <c r="E433" s="196"/>
      <c r="F433" s="197"/>
      <c r="G433" s="232" t="s">
        <v>738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14</v>
      </c>
      <c r="AC433" s="175"/>
      <c r="AD433" s="175"/>
      <c r="AE433" s="166">
        <v>3.6</v>
      </c>
      <c r="AF433" s="167"/>
      <c r="AG433" s="167"/>
      <c r="AH433" s="167"/>
      <c r="AI433" s="166">
        <v>4.3</v>
      </c>
      <c r="AJ433" s="167"/>
      <c r="AK433" s="167"/>
      <c r="AL433" s="167"/>
      <c r="AM433" s="166" t="s">
        <v>711</v>
      </c>
      <c r="AN433" s="167"/>
      <c r="AO433" s="167"/>
      <c r="AP433" s="168"/>
      <c r="AQ433" s="166" t="s">
        <v>404</v>
      </c>
      <c r="AR433" s="167"/>
      <c r="AS433" s="167"/>
      <c r="AT433" s="168"/>
      <c r="AU433" s="167" t="s">
        <v>404</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14</v>
      </c>
      <c r="AC434" s="224"/>
      <c r="AD434" s="224"/>
      <c r="AE434" s="166" t="s">
        <v>404</v>
      </c>
      <c r="AF434" s="167"/>
      <c r="AG434" s="167"/>
      <c r="AH434" s="168"/>
      <c r="AI434" s="166" t="s">
        <v>404</v>
      </c>
      <c r="AJ434" s="167"/>
      <c r="AK434" s="167"/>
      <c r="AL434" s="167"/>
      <c r="AM434" s="166" t="s">
        <v>711</v>
      </c>
      <c r="AN434" s="167"/>
      <c r="AO434" s="167"/>
      <c r="AP434" s="168"/>
      <c r="AQ434" s="166" t="s">
        <v>404</v>
      </c>
      <c r="AR434" s="167"/>
      <c r="AS434" s="167"/>
      <c r="AT434" s="168"/>
      <c r="AU434" s="167">
        <v>7</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404</v>
      </c>
      <c r="AF435" s="167"/>
      <c r="AG435" s="167"/>
      <c r="AH435" s="168"/>
      <c r="AI435" s="166" t="s">
        <v>404</v>
      </c>
      <c r="AJ435" s="167"/>
      <c r="AK435" s="167"/>
      <c r="AL435" s="167"/>
      <c r="AM435" s="166" t="s">
        <v>711</v>
      </c>
      <c r="AN435" s="167"/>
      <c r="AO435" s="167"/>
      <c r="AP435" s="168"/>
      <c r="AQ435" s="166" t="s">
        <v>404</v>
      </c>
      <c r="AR435" s="167"/>
      <c r="AS435" s="167"/>
      <c r="AT435" s="168"/>
      <c r="AU435" s="167" t="s">
        <v>404</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v>28</v>
      </c>
      <c r="AF457" s="178"/>
      <c r="AG457" s="179" t="s">
        <v>233</v>
      </c>
      <c r="AH457" s="202"/>
      <c r="AI457" s="216"/>
      <c r="AJ457" s="216"/>
      <c r="AK457" s="216"/>
      <c r="AL457" s="217"/>
      <c r="AM457" s="216"/>
      <c r="AN457" s="216"/>
      <c r="AO457" s="216"/>
      <c r="AP457" s="217"/>
      <c r="AQ457" s="231" t="s">
        <v>404</v>
      </c>
      <c r="AR457" s="178"/>
      <c r="AS457" s="179" t="s">
        <v>233</v>
      </c>
      <c r="AT457" s="202"/>
      <c r="AU457" s="178">
        <v>7</v>
      </c>
      <c r="AV457" s="178"/>
      <c r="AW457" s="179" t="s">
        <v>179</v>
      </c>
      <c r="AX457" s="180"/>
      <c r="AY457">
        <f>$AY$456</f>
        <v>1</v>
      </c>
    </row>
    <row r="458" spans="1:51" ht="23.25" customHeight="1" x14ac:dyDescent="0.15">
      <c r="A458" s="990"/>
      <c r="B458" s="253"/>
      <c r="C458" s="252"/>
      <c r="D458" s="253"/>
      <c r="E458" s="196"/>
      <c r="F458" s="197"/>
      <c r="G458" s="232" t="s">
        <v>739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740</v>
      </c>
      <c r="AC458" s="175"/>
      <c r="AD458" s="175"/>
      <c r="AE458" s="166">
        <v>8.9</v>
      </c>
      <c r="AF458" s="167"/>
      <c r="AG458" s="167"/>
      <c r="AH458" s="167"/>
      <c r="AI458" s="166" t="s">
        <v>404</v>
      </c>
      <c r="AJ458" s="167"/>
      <c r="AK458" s="167"/>
      <c r="AL458" s="167"/>
      <c r="AM458" s="166" t="s">
        <v>711</v>
      </c>
      <c r="AN458" s="167"/>
      <c r="AO458" s="167"/>
      <c r="AP458" s="168"/>
      <c r="AQ458" s="166" t="s">
        <v>404</v>
      </c>
      <c r="AR458" s="167"/>
      <c r="AS458" s="167"/>
      <c r="AT458" s="168"/>
      <c r="AU458" s="167" t="s">
        <v>404</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740</v>
      </c>
      <c r="AC459" s="224"/>
      <c r="AD459" s="224"/>
      <c r="AE459" s="166" t="s">
        <v>404</v>
      </c>
      <c r="AF459" s="167"/>
      <c r="AG459" s="167"/>
      <c r="AH459" s="168"/>
      <c r="AI459" s="166" t="s">
        <v>404</v>
      </c>
      <c r="AJ459" s="167"/>
      <c r="AK459" s="167"/>
      <c r="AL459" s="167"/>
      <c r="AM459" s="166" t="s">
        <v>711</v>
      </c>
      <c r="AN459" s="167"/>
      <c r="AO459" s="167"/>
      <c r="AP459" s="168"/>
      <c r="AQ459" s="166" t="s">
        <v>404</v>
      </c>
      <c r="AR459" s="167"/>
      <c r="AS459" s="167"/>
      <c r="AT459" s="168"/>
      <c r="AU459" s="167">
        <v>18</v>
      </c>
      <c r="AV459" s="167"/>
      <c r="AW459" s="167"/>
      <c r="AX459" s="208"/>
      <c r="AY459">
        <f t="shared" si="68"/>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711</v>
      </c>
      <c r="AN460" s="167"/>
      <c r="AO460" s="167"/>
      <c r="AP460" s="168"/>
      <c r="AQ460" s="166" t="s">
        <v>404</v>
      </c>
      <c r="AR460" s="167"/>
      <c r="AS460" s="167"/>
      <c r="AT460" s="168"/>
      <c r="AU460" s="167" t="s">
        <v>404</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741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75"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745</v>
      </c>
      <c r="AE702" s="892"/>
      <c r="AF702" s="892"/>
      <c r="AG702" s="881" t="s">
        <v>762</v>
      </c>
      <c r="AH702" s="882"/>
      <c r="AI702" s="882"/>
      <c r="AJ702" s="882"/>
      <c r="AK702" s="882"/>
      <c r="AL702" s="882"/>
      <c r="AM702" s="882"/>
      <c r="AN702" s="882"/>
      <c r="AO702" s="882"/>
      <c r="AP702" s="882"/>
      <c r="AQ702" s="882"/>
      <c r="AR702" s="882"/>
      <c r="AS702" s="882"/>
      <c r="AT702" s="882"/>
      <c r="AU702" s="882"/>
      <c r="AV702" s="882"/>
      <c r="AW702" s="882"/>
      <c r="AX702" s="883"/>
    </row>
    <row r="703" spans="1:51" ht="65.099999999999994"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745</v>
      </c>
      <c r="AE703" s="185"/>
      <c r="AF703" s="185"/>
      <c r="AG703" s="665" t="s">
        <v>763</v>
      </c>
      <c r="AH703" s="666"/>
      <c r="AI703" s="666"/>
      <c r="AJ703" s="666"/>
      <c r="AK703" s="666"/>
      <c r="AL703" s="666"/>
      <c r="AM703" s="666"/>
      <c r="AN703" s="666"/>
      <c r="AO703" s="666"/>
      <c r="AP703" s="666"/>
      <c r="AQ703" s="666"/>
      <c r="AR703" s="666"/>
      <c r="AS703" s="666"/>
      <c r="AT703" s="666"/>
      <c r="AU703" s="666"/>
      <c r="AV703" s="666"/>
      <c r="AW703" s="666"/>
      <c r="AX703" s="667"/>
    </row>
    <row r="704" spans="1:51" ht="65.099999999999994"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745</v>
      </c>
      <c r="AE704" s="584"/>
      <c r="AF704" s="584"/>
      <c r="AG704" s="424" t="s">
        <v>764</v>
      </c>
      <c r="AH704" s="235"/>
      <c r="AI704" s="235"/>
      <c r="AJ704" s="235"/>
      <c r="AK704" s="235"/>
      <c r="AL704" s="235"/>
      <c r="AM704" s="235"/>
      <c r="AN704" s="235"/>
      <c r="AO704" s="235"/>
      <c r="AP704" s="235"/>
      <c r="AQ704" s="235"/>
      <c r="AR704" s="235"/>
      <c r="AS704" s="235"/>
      <c r="AT704" s="235"/>
      <c r="AU704" s="235"/>
      <c r="AV704" s="235"/>
      <c r="AW704" s="235"/>
      <c r="AX704" s="425"/>
    </row>
    <row r="705" spans="1:50" ht="35.1"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745</v>
      </c>
      <c r="AE705" s="734"/>
      <c r="AF705" s="734"/>
      <c r="AG705" s="190" t="s">
        <v>767</v>
      </c>
      <c r="AH705" s="191"/>
      <c r="AI705" s="191"/>
      <c r="AJ705" s="191"/>
      <c r="AK705" s="191"/>
      <c r="AL705" s="191"/>
      <c r="AM705" s="191"/>
      <c r="AN705" s="191"/>
      <c r="AO705" s="191"/>
      <c r="AP705" s="191"/>
      <c r="AQ705" s="191"/>
      <c r="AR705" s="191"/>
      <c r="AS705" s="191"/>
      <c r="AT705" s="191"/>
      <c r="AU705" s="191"/>
      <c r="AV705" s="191"/>
      <c r="AW705" s="191"/>
      <c r="AX705" s="192"/>
    </row>
    <row r="706" spans="1:50" ht="35.1" customHeight="1" x14ac:dyDescent="0.15">
      <c r="A706" s="656"/>
      <c r="B706" s="768"/>
      <c r="C706" s="612"/>
      <c r="D706" s="613"/>
      <c r="E706" s="684" t="s">
        <v>379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765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5.1"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766</v>
      </c>
      <c r="AE707" s="582"/>
      <c r="AF707" s="582"/>
      <c r="AG707" s="424"/>
      <c r="AH707" s="235"/>
      <c r="AI707" s="235"/>
      <c r="AJ707" s="235"/>
      <c r="AK707" s="235"/>
      <c r="AL707" s="235"/>
      <c r="AM707" s="235"/>
      <c r="AN707" s="235"/>
      <c r="AO707" s="235"/>
      <c r="AP707" s="235"/>
      <c r="AQ707" s="235"/>
      <c r="AR707" s="235"/>
      <c r="AS707" s="235"/>
      <c r="AT707" s="235"/>
      <c r="AU707" s="235"/>
      <c r="AV707" s="235"/>
      <c r="AW707" s="235"/>
      <c r="AX707" s="425"/>
    </row>
    <row r="708" spans="1:50" ht="90"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745</v>
      </c>
      <c r="AE708" s="669"/>
      <c r="AF708" s="669"/>
      <c r="AG708" s="524" t="s">
        <v>768</v>
      </c>
      <c r="AH708" s="525"/>
      <c r="AI708" s="525"/>
      <c r="AJ708" s="525"/>
      <c r="AK708" s="525"/>
      <c r="AL708" s="525"/>
      <c r="AM708" s="525"/>
      <c r="AN708" s="525"/>
      <c r="AO708" s="525"/>
      <c r="AP708" s="525"/>
      <c r="AQ708" s="525"/>
      <c r="AR708" s="525"/>
      <c r="AS708" s="525"/>
      <c r="AT708" s="525"/>
      <c r="AU708" s="525"/>
      <c r="AV708" s="525"/>
      <c r="AW708" s="525"/>
      <c r="AX708" s="526"/>
    </row>
    <row r="709" spans="1:50" ht="159.94999999999999"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745</v>
      </c>
      <c r="AE709" s="185"/>
      <c r="AF709" s="185"/>
      <c r="AG709" s="665" t="s">
        <v>769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770</v>
      </c>
      <c r="AE710" s="185"/>
      <c r="AF710" s="185"/>
      <c r="AG710" s="665" t="s">
        <v>404</v>
      </c>
      <c r="AH710" s="666"/>
      <c r="AI710" s="666"/>
      <c r="AJ710" s="666"/>
      <c r="AK710" s="666"/>
      <c r="AL710" s="666"/>
      <c r="AM710" s="666"/>
      <c r="AN710" s="666"/>
      <c r="AO710" s="666"/>
      <c r="AP710" s="666"/>
      <c r="AQ710" s="666"/>
      <c r="AR710" s="666"/>
      <c r="AS710" s="666"/>
      <c r="AT710" s="666"/>
      <c r="AU710" s="666"/>
      <c r="AV710" s="666"/>
      <c r="AW710" s="666"/>
      <c r="AX710" s="667"/>
    </row>
    <row r="711" spans="1:50" ht="92.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745</v>
      </c>
      <c r="AE711" s="185"/>
      <c r="AF711" s="185"/>
      <c r="AG711" s="665" t="s">
        <v>771</v>
      </c>
      <c r="AH711" s="666"/>
      <c r="AI711" s="666"/>
      <c r="AJ711" s="666"/>
      <c r="AK711" s="666"/>
      <c r="AL711" s="666"/>
      <c r="AM711" s="666"/>
      <c r="AN711" s="666"/>
      <c r="AO711" s="666"/>
      <c r="AP711" s="666"/>
      <c r="AQ711" s="666"/>
      <c r="AR711" s="666"/>
      <c r="AS711" s="666"/>
      <c r="AT711" s="666"/>
      <c r="AU711" s="666"/>
      <c r="AV711" s="666"/>
      <c r="AW711" s="666"/>
      <c r="AX711" s="667"/>
    </row>
    <row r="712" spans="1:50" ht="54.75" customHeight="1" x14ac:dyDescent="0.15">
      <c r="A712" s="656"/>
      <c r="B712" s="657"/>
      <c r="C712" s="586" t="s">
        <v>345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770</v>
      </c>
      <c r="AE712" s="584"/>
      <c r="AF712" s="584"/>
      <c r="AG712" s="592" t="s">
        <v>776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770</v>
      </c>
      <c r="AE713" s="185"/>
      <c r="AF713" s="186"/>
      <c r="AG713" s="665" t="s">
        <v>404</v>
      </c>
      <c r="AH713" s="666"/>
      <c r="AI713" s="666"/>
      <c r="AJ713" s="666"/>
      <c r="AK713" s="666"/>
      <c r="AL713" s="666"/>
      <c r="AM713" s="666"/>
      <c r="AN713" s="666"/>
      <c r="AO713" s="666"/>
      <c r="AP713" s="666"/>
      <c r="AQ713" s="666"/>
      <c r="AR713" s="666"/>
      <c r="AS713" s="666"/>
      <c r="AT713" s="666"/>
      <c r="AU713" s="666"/>
      <c r="AV713" s="666"/>
      <c r="AW713" s="666"/>
      <c r="AX713" s="667"/>
    </row>
    <row r="714" spans="1:50" ht="35.1" customHeight="1" x14ac:dyDescent="0.15">
      <c r="A714" s="658"/>
      <c r="B714" s="659"/>
      <c r="C714" s="769" t="s">
        <v>324</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745</v>
      </c>
      <c r="AE714" s="590"/>
      <c r="AF714" s="591"/>
      <c r="AG714" s="690" t="s">
        <v>772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745</v>
      </c>
      <c r="AE715" s="669"/>
      <c r="AF715" s="775"/>
      <c r="AG715" s="524" t="s">
        <v>773</v>
      </c>
      <c r="AH715" s="525"/>
      <c r="AI715" s="525"/>
      <c r="AJ715" s="525"/>
      <c r="AK715" s="525"/>
      <c r="AL715" s="525"/>
      <c r="AM715" s="525"/>
      <c r="AN715" s="525"/>
      <c r="AO715" s="525"/>
      <c r="AP715" s="525"/>
      <c r="AQ715" s="525"/>
      <c r="AR715" s="525"/>
      <c r="AS715" s="525"/>
      <c r="AT715" s="525"/>
      <c r="AU715" s="525"/>
      <c r="AV715" s="525"/>
      <c r="AW715" s="525"/>
      <c r="AX715" s="526"/>
    </row>
    <row r="716" spans="1:50" ht="66"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745</v>
      </c>
      <c r="AE716" s="757"/>
      <c r="AF716" s="757"/>
      <c r="AG716" s="665" t="s">
        <v>774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745</v>
      </c>
      <c r="AE717" s="185"/>
      <c r="AF717" s="185"/>
      <c r="AG717" s="665" t="s">
        <v>775</v>
      </c>
      <c r="AH717" s="666"/>
      <c r="AI717" s="666"/>
      <c r="AJ717" s="666"/>
      <c r="AK717" s="666"/>
      <c r="AL717" s="666"/>
      <c r="AM717" s="666"/>
      <c r="AN717" s="666"/>
      <c r="AO717" s="666"/>
      <c r="AP717" s="666"/>
      <c r="AQ717" s="666"/>
      <c r="AR717" s="666"/>
      <c r="AS717" s="666"/>
      <c r="AT717" s="666"/>
      <c r="AU717" s="666"/>
      <c r="AV717" s="666"/>
      <c r="AW717" s="666"/>
      <c r="AX717" s="667"/>
    </row>
    <row r="718" spans="1:50" ht="45"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745</v>
      </c>
      <c r="AE718" s="185"/>
      <c r="AF718" s="185"/>
      <c r="AG718" s="193" t="s">
        <v>777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770</v>
      </c>
      <c r="AE719" s="669"/>
      <c r="AF719" s="66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338</v>
      </c>
      <c r="D720" s="928"/>
      <c r="E720" s="928"/>
      <c r="F720" s="931"/>
      <c r="G720" s="927" t="s">
        <v>339</v>
      </c>
      <c r="H720" s="928"/>
      <c r="I720" s="928"/>
      <c r="J720" s="928"/>
      <c r="K720" s="928"/>
      <c r="L720" s="928"/>
      <c r="M720" s="928"/>
      <c r="N720" s="927" t="s">
        <v>342</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1"/>
      <c r="B721" s="652"/>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5" t="s">
        <v>810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811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t="s">
        <v>824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t="s">
        <v>821</v>
      </c>
      <c r="B731" s="617"/>
      <c r="C731" s="617"/>
      <c r="D731" s="617"/>
      <c r="E731" s="618"/>
      <c r="F731" s="681" t="s">
        <v>812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t="s">
        <v>176</v>
      </c>
      <c r="B733" s="617"/>
      <c r="C733" s="617"/>
      <c r="D733" s="617"/>
      <c r="E733" s="618"/>
      <c r="F733" s="764" t="s">
        <v>813</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351</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670</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v>388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v>392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376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353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384</v>
      </c>
      <c r="B787" s="759"/>
      <c r="C787" s="759"/>
      <c r="D787" s="759"/>
      <c r="E787" s="759"/>
      <c r="F787" s="760"/>
      <c r="G787" s="437" t="s">
        <v>779</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808</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1"/>
      <c r="C789" s="761"/>
      <c r="D789" s="761"/>
      <c r="E789" s="761"/>
      <c r="F789" s="762"/>
      <c r="G789" s="447" t="s">
        <v>815</v>
      </c>
      <c r="H789" s="448"/>
      <c r="I789" s="448"/>
      <c r="J789" s="448"/>
      <c r="K789" s="449"/>
      <c r="L789" s="450" t="s">
        <v>816</v>
      </c>
      <c r="M789" s="451"/>
      <c r="N789" s="451"/>
      <c r="O789" s="451"/>
      <c r="P789" s="451"/>
      <c r="Q789" s="451"/>
      <c r="R789" s="451"/>
      <c r="S789" s="451"/>
      <c r="T789" s="451"/>
      <c r="U789" s="451"/>
      <c r="V789" s="451"/>
      <c r="W789" s="451"/>
      <c r="X789" s="452"/>
      <c r="Y789" s="453">
        <v>62</v>
      </c>
      <c r="Z789" s="454"/>
      <c r="AA789" s="454"/>
      <c r="AB789" s="555"/>
      <c r="AC789" s="447" t="s">
        <v>782</v>
      </c>
      <c r="AD789" s="448"/>
      <c r="AE789" s="448"/>
      <c r="AF789" s="448"/>
      <c r="AG789" s="449"/>
      <c r="AH789" s="450" t="s">
        <v>809</v>
      </c>
      <c r="AI789" s="451"/>
      <c r="AJ789" s="451"/>
      <c r="AK789" s="451"/>
      <c r="AL789" s="451"/>
      <c r="AM789" s="451"/>
      <c r="AN789" s="451"/>
      <c r="AO789" s="451"/>
      <c r="AP789" s="451"/>
      <c r="AQ789" s="451"/>
      <c r="AR789" s="451"/>
      <c r="AS789" s="451"/>
      <c r="AT789" s="452"/>
      <c r="AU789" s="453">
        <v>9</v>
      </c>
      <c r="AV789" s="454"/>
      <c r="AW789" s="454"/>
      <c r="AX789" s="455"/>
    </row>
    <row r="790" spans="1:51" ht="24.75" customHeight="1" x14ac:dyDescent="0.15">
      <c r="A790" s="554"/>
      <c r="B790" s="761"/>
      <c r="C790" s="761"/>
      <c r="D790" s="761"/>
      <c r="E790" s="761"/>
      <c r="F790" s="762"/>
      <c r="G790" s="348" t="s">
        <v>817</v>
      </c>
      <c r="H790" s="349"/>
      <c r="I790" s="349"/>
      <c r="J790" s="349"/>
      <c r="K790" s="350"/>
      <c r="L790" s="398"/>
      <c r="M790" s="399"/>
      <c r="N790" s="399"/>
      <c r="O790" s="399"/>
      <c r="P790" s="399"/>
      <c r="Q790" s="399"/>
      <c r="R790" s="399"/>
      <c r="S790" s="399"/>
      <c r="T790" s="399"/>
      <c r="U790" s="399"/>
      <c r="V790" s="399"/>
      <c r="W790" s="399"/>
      <c r="X790" s="400"/>
      <c r="Y790" s="395">
        <v>24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4"/>
      <c r="B791" s="761"/>
      <c r="C791" s="761"/>
      <c r="D791" s="761"/>
      <c r="E791" s="761"/>
      <c r="F791" s="762"/>
      <c r="G791" s="348" t="s">
        <v>818</v>
      </c>
      <c r="H791" s="349"/>
      <c r="I791" s="349"/>
      <c r="J791" s="349"/>
      <c r="K791" s="350"/>
      <c r="L791" s="398" t="s">
        <v>819</v>
      </c>
      <c r="M791" s="399"/>
      <c r="N791" s="399"/>
      <c r="O791" s="399"/>
      <c r="P791" s="399"/>
      <c r="Q791" s="399"/>
      <c r="R791" s="399"/>
      <c r="S791" s="399"/>
      <c r="T791" s="399"/>
      <c r="U791" s="399"/>
      <c r="V791" s="399"/>
      <c r="W791" s="399"/>
      <c r="X791" s="400"/>
      <c r="Y791" s="395">
        <v>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4"/>
      <c r="B792" s="761"/>
      <c r="C792" s="761"/>
      <c r="D792" s="761"/>
      <c r="E792" s="761"/>
      <c r="F792" s="762"/>
      <c r="G792" s="348" t="s">
        <v>820</v>
      </c>
      <c r="H792" s="349"/>
      <c r="I792" s="349"/>
      <c r="J792" s="349"/>
      <c r="K792" s="350"/>
      <c r="L792" s="398"/>
      <c r="M792" s="399"/>
      <c r="N792" s="399"/>
      <c r="O792" s="399"/>
      <c r="P792" s="399"/>
      <c r="Q792" s="399"/>
      <c r="R792" s="399"/>
      <c r="S792" s="399"/>
      <c r="T792" s="399"/>
      <c r="U792" s="399"/>
      <c r="V792" s="399"/>
      <c r="W792" s="399"/>
      <c r="X792" s="400"/>
      <c r="Y792" s="395">
        <v>7</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4"/>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4"/>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4"/>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99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9</v>
      </c>
      <c r="AV799" s="412"/>
      <c r="AW799" s="412"/>
      <c r="AX799" s="414"/>
    </row>
    <row r="800" spans="1:51" ht="24.75" customHeight="1" x14ac:dyDescent="0.15">
      <c r="A800" s="554"/>
      <c r="B800" s="761"/>
      <c r="C800" s="761"/>
      <c r="D800" s="761"/>
      <c r="E800" s="761"/>
      <c r="F800" s="762"/>
      <c r="G800" s="437" t="s">
        <v>780</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1</v>
      </c>
    </row>
    <row r="801" spans="1:51" ht="24.75"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1</v>
      </c>
    </row>
    <row r="802" spans="1:51" ht="24.75" customHeight="1" x14ac:dyDescent="0.15">
      <c r="A802" s="554"/>
      <c r="B802" s="761"/>
      <c r="C802" s="761"/>
      <c r="D802" s="761"/>
      <c r="E802" s="761"/>
      <c r="F802" s="762"/>
      <c r="G802" s="447" t="s">
        <v>781</v>
      </c>
      <c r="H802" s="448"/>
      <c r="I802" s="448"/>
      <c r="J802" s="448"/>
      <c r="K802" s="449"/>
      <c r="L802" s="450" t="s">
        <v>784</v>
      </c>
      <c r="M802" s="451"/>
      <c r="N802" s="451"/>
      <c r="O802" s="451"/>
      <c r="P802" s="451"/>
      <c r="Q802" s="451"/>
      <c r="R802" s="451"/>
      <c r="S802" s="451"/>
      <c r="T802" s="451"/>
      <c r="U802" s="451"/>
      <c r="V802" s="451"/>
      <c r="W802" s="451"/>
      <c r="X802" s="452"/>
      <c r="Y802" s="453">
        <v>15</v>
      </c>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1</v>
      </c>
    </row>
    <row r="803" spans="1:51" ht="24.75" customHeight="1" x14ac:dyDescent="0.15">
      <c r="A803" s="554"/>
      <c r="B803" s="761"/>
      <c r="C803" s="761"/>
      <c r="D803" s="761"/>
      <c r="E803" s="761"/>
      <c r="F803" s="762"/>
      <c r="G803" s="348" t="s">
        <v>782</v>
      </c>
      <c r="H803" s="349"/>
      <c r="I803" s="349"/>
      <c r="J803" s="349"/>
      <c r="K803" s="350"/>
      <c r="L803" s="398" t="s">
        <v>785</v>
      </c>
      <c r="M803" s="399"/>
      <c r="N803" s="399"/>
      <c r="O803" s="399"/>
      <c r="P803" s="399"/>
      <c r="Q803" s="399"/>
      <c r="R803" s="399"/>
      <c r="S803" s="399"/>
      <c r="T803" s="399"/>
      <c r="U803" s="399"/>
      <c r="V803" s="399"/>
      <c r="W803" s="399"/>
      <c r="X803" s="400"/>
      <c r="Y803" s="395">
        <v>6</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4"/>
      <c r="B804" s="761"/>
      <c r="C804" s="761"/>
      <c r="D804" s="761"/>
      <c r="E804" s="761"/>
      <c r="F804" s="762"/>
      <c r="G804" s="348" t="s">
        <v>783</v>
      </c>
      <c r="H804" s="349"/>
      <c r="I804" s="349"/>
      <c r="J804" s="349"/>
      <c r="K804" s="350"/>
      <c r="L804" s="398" t="s">
        <v>786</v>
      </c>
      <c r="M804" s="399"/>
      <c r="N804" s="399"/>
      <c r="O804" s="399"/>
      <c r="P804" s="399"/>
      <c r="Q804" s="399"/>
      <c r="R804" s="399"/>
      <c r="S804" s="399"/>
      <c r="T804" s="399"/>
      <c r="U804" s="399"/>
      <c r="V804" s="399"/>
      <c r="W804" s="399"/>
      <c r="X804" s="400"/>
      <c r="Y804" s="395">
        <v>3</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54"/>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4"/>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4"/>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4"/>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4"/>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4"/>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4"/>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4"/>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24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4"/>
      <c r="B813" s="761"/>
      <c r="C813" s="761"/>
      <c r="D813" s="761"/>
      <c r="E813" s="761"/>
      <c r="F813" s="762"/>
      <c r="G813" s="437" t="s">
        <v>319</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320</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4"/>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4"/>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4"/>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4"/>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4"/>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4"/>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4"/>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4"/>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4"/>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4"/>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4"/>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4"/>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4"/>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4"/>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4"/>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4"/>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4"/>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4"/>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343</v>
      </c>
      <c r="AM839" s="952"/>
      <c r="AN839" s="952"/>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45" customHeight="1" x14ac:dyDescent="0.15">
      <c r="A845" s="401">
        <v>1</v>
      </c>
      <c r="B845" s="401">
        <v>1</v>
      </c>
      <c r="C845" s="420" t="s">
        <v>787</v>
      </c>
      <c r="D845" s="415"/>
      <c r="E845" s="415"/>
      <c r="F845" s="415"/>
      <c r="G845" s="415"/>
      <c r="H845" s="415"/>
      <c r="I845" s="415"/>
      <c r="J845" s="416">
        <v>8010005005424</v>
      </c>
      <c r="K845" s="417"/>
      <c r="L845" s="417"/>
      <c r="M845" s="417"/>
      <c r="N845" s="417"/>
      <c r="O845" s="417"/>
      <c r="P845" s="426" t="s">
        <v>788</v>
      </c>
      <c r="Q845" s="427"/>
      <c r="R845" s="427"/>
      <c r="S845" s="427"/>
      <c r="T845" s="427"/>
      <c r="U845" s="427"/>
      <c r="V845" s="427"/>
      <c r="W845" s="427"/>
      <c r="X845" s="427"/>
      <c r="Y845" s="318">
        <v>99</v>
      </c>
      <c r="Z845" s="319"/>
      <c r="AA845" s="319"/>
      <c r="AB845" s="320"/>
      <c r="AC845" s="322" t="s">
        <v>371</v>
      </c>
      <c r="AD845" s="323"/>
      <c r="AE845" s="323"/>
      <c r="AF845" s="323"/>
      <c r="AG845" s="323"/>
      <c r="AH845" s="418">
        <v>1</v>
      </c>
      <c r="AI845" s="419"/>
      <c r="AJ845" s="419"/>
      <c r="AK845" s="419"/>
      <c r="AL845" s="326">
        <v>99</v>
      </c>
      <c r="AM845" s="327"/>
      <c r="AN845" s="327"/>
      <c r="AO845" s="328"/>
      <c r="AP845" s="321" t="s">
        <v>791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421"/>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799</v>
      </c>
      <c r="D878" s="415"/>
      <c r="E878" s="415"/>
      <c r="F878" s="415"/>
      <c r="G878" s="415"/>
      <c r="H878" s="415"/>
      <c r="I878" s="415"/>
      <c r="J878" s="416">
        <v>9010605002200</v>
      </c>
      <c r="K878" s="417"/>
      <c r="L878" s="417"/>
      <c r="M878" s="417"/>
      <c r="N878" s="417"/>
      <c r="O878" s="417"/>
      <c r="P878" s="421" t="s">
        <v>798</v>
      </c>
      <c r="Q878" s="317"/>
      <c r="R878" s="317"/>
      <c r="S878" s="317"/>
      <c r="T878" s="317"/>
      <c r="U878" s="317"/>
      <c r="V878" s="317"/>
      <c r="W878" s="317"/>
      <c r="X878" s="317"/>
      <c r="Y878" s="318">
        <v>9</v>
      </c>
      <c r="Z878" s="319"/>
      <c r="AA878" s="319"/>
      <c r="AB878" s="320"/>
      <c r="AC878" s="322" t="s">
        <v>797</v>
      </c>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1</v>
      </c>
    </row>
    <row r="879" spans="1:51" ht="30" customHeight="1" x14ac:dyDescent="0.15">
      <c r="A879" s="401">
        <v>2</v>
      </c>
      <c r="B879" s="401">
        <v>1</v>
      </c>
      <c r="C879" s="420" t="s">
        <v>802</v>
      </c>
      <c r="D879" s="415"/>
      <c r="E879" s="415"/>
      <c r="F879" s="415"/>
      <c r="G879" s="415"/>
      <c r="H879" s="415"/>
      <c r="I879" s="415"/>
      <c r="J879" s="416">
        <v>5010401063400</v>
      </c>
      <c r="K879" s="417"/>
      <c r="L879" s="417"/>
      <c r="M879" s="417"/>
      <c r="N879" s="417"/>
      <c r="O879" s="417"/>
      <c r="P879" s="421" t="s">
        <v>800</v>
      </c>
      <c r="Q879" s="317"/>
      <c r="R879" s="317"/>
      <c r="S879" s="317"/>
      <c r="T879" s="317"/>
      <c r="U879" s="317"/>
      <c r="V879" s="317"/>
      <c r="W879" s="317"/>
      <c r="X879" s="317"/>
      <c r="Y879" s="318">
        <v>9</v>
      </c>
      <c r="Z879" s="319"/>
      <c r="AA879" s="319"/>
      <c r="AB879" s="320"/>
      <c r="AC879" s="322" t="s">
        <v>797</v>
      </c>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1</v>
      </c>
    </row>
    <row r="880" spans="1:51" ht="30" customHeight="1" x14ac:dyDescent="0.15">
      <c r="A880" s="401">
        <v>3</v>
      </c>
      <c r="B880" s="401">
        <v>1</v>
      </c>
      <c r="C880" s="420" t="s">
        <v>804</v>
      </c>
      <c r="D880" s="415"/>
      <c r="E880" s="415"/>
      <c r="F880" s="415"/>
      <c r="G880" s="415"/>
      <c r="H880" s="415"/>
      <c r="I880" s="415"/>
      <c r="J880" s="416">
        <v>8010005023236</v>
      </c>
      <c r="K880" s="417"/>
      <c r="L880" s="417"/>
      <c r="M880" s="417"/>
      <c r="N880" s="417"/>
      <c r="O880" s="417"/>
      <c r="P880" s="421" t="s">
        <v>803</v>
      </c>
      <c r="Q880" s="317"/>
      <c r="R880" s="317"/>
      <c r="S880" s="317"/>
      <c r="T880" s="317"/>
      <c r="U880" s="317"/>
      <c r="V880" s="317"/>
      <c r="W880" s="317"/>
      <c r="X880" s="317"/>
      <c r="Y880" s="318">
        <v>8</v>
      </c>
      <c r="Z880" s="319"/>
      <c r="AA880" s="319"/>
      <c r="AB880" s="320"/>
      <c r="AC880" s="322" t="s">
        <v>797</v>
      </c>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1</v>
      </c>
    </row>
    <row r="881" spans="1:51" ht="30" customHeight="1" x14ac:dyDescent="0.15">
      <c r="A881" s="401">
        <v>4</v>
      </c>
      <c r="B881" s="401">
        <v>1</v>
      </c>
      <c r="C881" s="420" t="s">
        <v>792</v>
      </c>
      <c r="D881" s="415"/>
      <c r="E881" s="415"/>
      <c r="F881" s="415"/>
      <c r="G881" s="415"/>
      <c r="H881" s="415"/>
      <c r="I881" s="415"/>
      <c r="J881" s="416">
        <v>3010401126679</v>
      </c>
      <c r="K881" s="417"/>
      <c r="L881" s="417"/>
      <c r="M881" s="417"/>
      <c r="N881" s="417"/>
      <c r="O881" s="417"/>
      <c r="P881" s="421" t="s">
        <v>805</v>
      </c>
      <c r="Q881" s="317"/>
      <c r="R881" s="317"/>
      <c r="S881" s="317"/>
      <c r="T881" s="317"/>
      <c r="U881" s="317"/>
      <c r="V881" s="317"/>
      <c r="W881" s="317"/>
      <c r="X881" s="317"/>
      <c r="Y881" s="318">
        <v>8</v>
      </c>
      <c r="Z881" s="319"/>
      <c r="AA881" s="319"/>
      <c r="AB881" s="320"/>
      <c r="AC881" s="322" t="s">
        <v>797</v>
      </c>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1</v>
      </c>
    </row>
    <row r="882" spans="1:51" ht="30" customHeight="1" x14ac:dyDescent="0.15">
      <c r="A882" s="401">
        <v>5</v>
      </c>
      <c r="B882" s="401">
        <v>1</v>
      </c>
      <c r="C882" s="420" t="s">
        <v>793</v>
      </c>
      <c r="D882" s="415"/>
      <c r="E882" s="415"/>
      <c r="F882" s="415"/>
      <c r="G882" s="415"/>
      <c r="H882" s="415"/>
      <c r="I882" s="415"/>
      <c r="J882" s="416">
        <v>9010505002531</v>
      </c>
      <c r="K882" s="417"/>
      <c r="L882" s="417"/>
      <c r="M882" s="417"/>
      <c r="N882" s="417"/>
      <c r="O882" s="417"/>
      <c r="P882" s="421" t="s">
        <v>806</v>
      </c>
      <c r="Q882" s="317"/>
      <c r="R882" s="317"/>
      <c r="S882" s="317"/>
      <c r="T882" s="317"/>
      <c r="U882" s="317"/>
      <c r="V882" s="317"/>
      <c r="W882" s="317"/>
      <c r="X882" s="317"/>
      <c r="Y882" s="318">
        <v>8</v>
      </c>
      <c r="Z882" s="319"/>
      <c r="AA882" s="319"/>
      <c r="AB882" s="320"/>
      <c r="AC882" s="322" t="s">
        <v>797</v>
      </c>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1</v>
      </c>
    </row>
    <row r="883" spans="1:51" ht="30" customHeight="1" x14ac:dyDescent="0.15">
      <c r="A883" s="401">
        <v>6</v>
      </c>
      <c r="B883" s="401">
        <v>1</v>
      </c>
      <c r="C883" s="420" t="s">
        <v>794</v>
      </c>
      <c r="D883" s="415"/>
      <c r="E883" s="415"/>
      <c r="F883" s="415"/>
      <c r="G883" s="415"/>
      <c r="H883" s="415"/>
      <c r="I883" s="415"/>
      <c r="J883" s="416">
        <v>7010403015752</v>
      </c>
      <c r="K883" s="417"/>
      <c r="L883" s="417"/>
      <c r="M883" s="417"/>
      <c r="N883" s="417"/>
      <c r="O883" s="417"/>
      <c r="P883" s="421" t="s">
        <v>801</v>
      </c>
      <c r="Q883" s="317"/>
      <c r="R883" s="317"/>
      <c r="S883" s="317"/>
      <c r="T883" s="317"/>
      <c r="U883" s="317"/>
      <c r="V883" s="317"/>
      <c r="W883" s="317"/>
      <c r="X883" s="317"/>
      <c r="Y883" s="318">
        <v>1</v>
      </c>
      <c r="Z883" s="319"/>
      <c r="AA883" s="319"/>
      <c r="AB883" s="320"/>
      <c r="AC883" s="322" t="s">
        <v>797</v>
      </c>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1</v>
      </c>
    </row>
    <row r="884" spans="1:51" ht="30" customHeight="1" x14ac:dyDescent="0.15">
      <c r="A884" s="401">
        <v>7</v>
      </c>
      <c r="B884" s="401">
        <v>1</v>
      </c>
      <c r="C884" s="420" t="s">
        <v>795</v>
      </c>
      <c r="D884" s="415"/>
      <c r="E884" s="415"/>
      <c r="F884" s="415"/>
      <c r="G884" s="415"/>
      <c r="H884" s="415"/>
      <c r="I884" s="415"/>
      <c r="J884" s="416">
        <v>7220005004521</v>
      </c>
      <c r="K884" s="417"/>
      <c r="L884" s="417"/>
      <c r="M884" s="417"/>
      <c r="N884" s="417"/>
      <c r="O884" s="417"/>
      <c r="P884" s="421" t="s">
        <v>807</v>
      </c>
      <c r="Q884" s="317"/>
      <c r="R884" s="317"/>
      <c r="S884" s="317"/>
      <c r="T884" s="317"/>
      <c r="U884" s="317"/>
      <c r="V884" s="317"/>
      <c r="W884" s="317"/>
      <c r="X884" s="317"/>
      <c r="Y884" s="318">
        <v>1</v>
      </c>
      <c r="Z884" s="319"/>
      <c r="AA884" s="319"/>
      <c r="AB884" s="320"/>
      <c r="AC884" s="322" t="s">
        <v>797</v>
      </c>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1</v>
      </c>
    </row>
    <row r="885" spans="1:51" ht="30" customHeight="1" x14ac:dyDescent="0.15">
      <c r="A885" s="401">
        <v>8</v>
      </c>
      <c r="B885" s="401">
        <v>1</v>
      </c>
      <c r="C885" s="420" t="s">
        <v>796</v>
      </c>
      <c r="D885" s="415"/>
      <c r="E885" s="415"/>
      <c r="F885" s="415"/>
      <c r="G885" s="415"/>
      <c r="H885" s="415"/>
      <c r="I885" s="415"/>
      <c r="J885" s="416">
        <v>1010601038998</v>
      </c>
      <c r="K885" s="417"/>
      <c r="L885" s="417"/>
      <c r="M885" s="417"/>
      <c r="N885" s="417"/>
      <c r="O885" s="417"/>
      <c r="P885" s="421" t="s">
        <v>801</v>
      </c>
      <c r="Q885" s="317"/>
      <c r="R885" s="317"/>
      <c r="S885" s="317"/>
      <c r="T885" s="317"/>
      <c r="U885" s="317"/>
      <c r="V885" s="317"/>
      <c r="W885" s="317"/>
      <c r="X885" s="317"/>
      <c r="Y885" s="318">
        <v>0</v>
      </c>
      <c r="Z885" s="319"/>
      <c r="AA885" s="319"/>
      <c r="AB885" s="320"/>
      <c r="AC885" s="322" t="s">
        <v>797</v>
      </c>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1</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789</v>
      </c>
      <c r="D911" s="415"/>
      <c r="E911" s="415"/>
      <c r="F911" s="415"/>
      <c r="G911" s="415"/>
      <c r="H911" s="415"/>
      <c r="I911" s="415"/>
      <c r="J911" s="416">
        <v>9020003004731</v>
      </c>
      <c r="K911" s="417"/>
      <c r="L911" s="417"/>
      <c r="M911" s="417"/>
      <c r="N911" s="417"/>
      <c r="O911" s="417"/>
      <c r="P911" s="421" t="s">
        <v>790</v>
      </c>
      <c r="Q911" s="317"/>
      <c r="R911" s="317"/>
      <c r="S911" s="317"/>
      <c r="T911" s="317"/>
      <c r="U911" s="317"/>
      <c r="V911" s="317"/>
      <c r="W911" s="317"/>
      <c r="X911" s="317"/>
      <c r="Y911" s="318">
        <v>24</v>
      </c>
      <c r="Z911" s="319"/>
      <c r="AA911" s="319"/>
      <c r="AB911" s="320"/>
      <c r="AC911" s="322" t="s">
        <v>370</v>
      </c>
      <c r="AD911" s="323"/>
      <c r="AE911" s="323"/>
      <c r="AF911" s="323"/>
      <c r="AG911" s="323"/>
      <c r="AH911" s="418">
        <v>2</v>
      </c>
      <c r="AI911" s="419"/>
      <c r="AJ911" s="419"/>
      <c r="AK911" s="419"/>
      <c r="AL911" s="326" t="s">
        <v>791</v>
      </c>
      <c r="AM911" s="327"/>
      <c r="AN911" s="327"/>
      <c r="AO911" s="328"/>
      <c r="AP911" s="321" t="s">
        <v>791</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328</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343</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329</v>
      </c>
      <c r="AQ1109" s="423"/>
      <c r="AR1109" s="423"/>
      <c r="AS1109" s="423"/>
      <c r="AT1109" s="423"/>
      <c r="AU1109" s="423"/>
      <c r="AV1109" s="423"/>
      <c r="AW1109" s="423"/>
      <c r="AX1109" s="423"/>
    </row>
    <row r="1110" spans="1:51" ht="30" customHeight="1" x14ac:dyDescent="0.15">
      <c r="A1110" s="401">
        <v>1</v>
      </c>
      <c r="B1110" s="401">
        <v>1</v>
      </c>
      <c r="C1110" s="889"/>
      <c r="D1110" s="889"/>
      <c r="E1110" s="262" t="s">
        <v>711</v>
      </c>
      <c r="F1110" s="888"/>
      <c r="G1110" s="888"/>
      <c r="H1110" s="888"/>
      <c r="I1110" s="888"/>
      <c r="J1110" s="416" t="s">
        <v>711</v>
      </c>
      <c r="K1110" s="417"/>
      <c r="L1110" s="417"/>
      <c r="M1110" s="417"/>
      <c r="N1110" s="417"/>
      <c r="O1110" s="417"/>
      <c r="P1110" s="421" t="s">
        <v>711</v>
      </c>
      <c r="Q1110" s="317"/>
      <c r="R1110" s="317"/>
      <c r="S1110" s="317"/>
      <c r="T1110" s="317"/>
      <c r="U1110" s="317"/>
      <c r="V1110" s="317"/>
      <c r="W1110" s="317"/>
      <c r="X1110" s="317"/>
      <c r="Y1110" s="318" t="s">
        <v>711</v>
      </c>
      <c r="Z1110" s="319"/>
      <c r="AA1110" s="319"/>
      <c r="AB1110" s="320"/>
      <c r="AC1110" s="322"/>
      <c r="AD1110" s="323"/>
      <c r="AE1110" s="323"/>
      <c r="AF1110" s="323"/>
      <c r="AG1110" s="323"/>
      <c r="AH1110" s="324" t="s">
        <v>711</v>
      </c>
      <c r="AI1110" s="325"/>
      <c r="AJ1110" s="325"/>
      <c r="AK1110" s="325"/>
      <c r="AL1110" s="326" t="s">
        <v>711</v>
      </c>
      <c r="AM1110" s="327"/>
      <c r="AN1110" s="327"/>
      <c r="AO1110" s="328"/>
      <c r="AP1110" s="321" t="s">
        <v>711</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D15:AQ17">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99">
    <cfRule type="expression" dxfId="2799" priority="13887">
      <formula>IF(RIGHT(TEXT(Y799,"0.#"),1)=".",FALSE,TRUE)</formula>
    </cfRule>
    <cfRule type="expression" dxfId="2798" priority="13888">
      <formula>IF(RIGHT(TEXT(Y799,"0.#"),1)=".",TRUE,FALSE)</formula>
    </cfRule>
  </conditionalFormatting>
  <conditionalFormatting sqref="Y830:Y837 Y828 Y817:Y824 Y815 Y804:Y811 Y802">
    <cfRule type="expression" dxfId="2797" priority="13669">
      <formula>IF(RIGHT(TEXT(Y802,"0.#"),1)=".",FALSE,TRUE)</formula>
    </cfRule>
    <cfRule type="expression" dxfId="2796" priority="13670">
      <formula>IF(RIGHT(TEXT(Y802,"0.#"),1)=".",TRUE,FALSE)</formula>
    </cfRule>
  </conditionalFormatting>
  <conditionalFormatting sqref="P15:AC17 P13:AX13 AR15:AX15">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93:Y798">
    <cfRule type="expression" dxfId="2789" priority="13693">
      <formula>IF(RIGHT(TEXT(Y793,"0.#"),1)=".",FALSE,TRUE)</formula>
    </cfRule>
    <cfRule type="expression" dxfId="2788" priority="13694">
      <formula>IF(RIGHT(TEXT(Y793,"0.#"),1)=".",TRUE,FALSE)</formula>
    </cfRule>
  </conditionalFormatting>
  <conditionalFormatting sqref="AU790">
    <cfRule type="expression" dxfId="2787" priority="13691">
      <formula>IF(RIGHT(TEXT(AU790,"0.#"),1)=".",FALSE,TRUE)</formula>
    </cfRule>
    <cfRule type="expression" dxfId="2786" priority="13692">
      <formula>IF(RIGHT(TEXT(AU790,"0.#"),1)=".",TRUE,FALSE)</formula>
    </cfRule>
  </conditionalFormatting>
  <conditionalFormatting sqref="AU799">
    <cfRule type="expression" dxfId="2785" priority="13689">
      <formula>IF(RIGHT(TEXT(AU799,"0.#"),1)=".",FALSE,TRUE)</formula>
    </cfRule>
    <cfRule type="expression" dxfId="2784" priority="13690">
      <formula>IF(RIGHT(TEXT(AU799,"0.#"),1)=".",TRUE,FALSE)</formula>
    </cfRule>
  </conditionalFormatting>
  <conditionalFormatting sqref="AU791:AU798 AU789">
    <cfRule type="expression" dxfId="2783" priority="13687">
      <formula>IF(RIGHT(TEXT(AU789,"0.#"),1)=".",FALSE,TRUE)</formula>
    </cfRule>
    <cfRule type="expression" dxfId="2782" priority="13688">
      <formula>IF(RIGHT(TEXT(AU789,"0.#"),1)=".",TRUE,FALSE)</formula>
    </cfRule>
  </conditionalFormatting>
  <conditionalFormatting sqref="Y829 Y816 Y803">
    <cfRule type="expression" dxfId="2781" priority="13673">
      <formula>IF(RIGHT(TEXT(Y803,"0.#"),1)=".",FALSE,TRUE)</formula>
    </cfRule>
    <cfRule type="expression" dxfId="2780" priority="13674">
      <formula>IF(RIGHT(TEXT(Y803,"0.#"),1)=".",TRUE,FALSE)</formula>
    </cfRule>
  </conditionalFormatting>
  <conditionalFormatting sqref="Y838 Y825 Y812">
    <cfRule type="expression" dxfId="2779" priority="13671">
      <formula>IF(RIGHT(TEXT(Y812,"0.#"),1)=".",FALSE,TRUE)</formula>
    </cfRule>
    <cfRule type="expression" dxfId="2778" priority="13672">
      <formula>IF(RIGHT(TEXT(Y812,"0.#"),1)=".",TRUE,FALSE)</formula>
    </cfRule>
  </conditionalFormatting>
  <conditionalFormatting sqref="AU829 AU816 AU803">
    <cfRule type="expression" dxfId="2777" priority="13667">
      <formula>IF(RIGHT(TEXT(AU803,"0.#"),1)=".",FALSE,TRUE)</formula>
    </cfRule>
    <cfRule type="expression" dxfId="2776" priority="13668">
      <formula>IF(RIGHT(TEXT(AU803,"0.#"),1)=".",TRUE,FALSE)</formula>
    </cfRule>
  </conditionalFormatting>
  <conditionalFormatting sqref="AU838 AU825 AU812">
    <cfRule type="expression" dxfId="2775" priority="13665">
      <formula>IF(RIGHT(TEXT(AU812,"0.#"),1)=".",FALSE,TRUE)</formula>
    </cfRule>
    <cfRule type="expression" dxfId="2774" priority="13666">
      <formula>IF(RIGHT(TEXT(AU812,"0.#"),1)=".",TRUE,FALSE)</formula>
    </cfRule>
  </conditionalFormatting>
  <conditionalFormatting sqref="AU830:AU837 AU828 AU817:AU824 AU815 AU804:AU811 AU802">
    <cfRule type="expression" dxfId="2773" priority="13663">
      <formula>IF(RIGHT(TEXT(AU802,"0.#"),1)=".",FALSE,TRUE)</formula>
    </cfRule>
    <cfRule type="expression" dxfId="2772" priority="13664">
      <formula>IF(RIGHT(TEXT(AU802,"0.#"),1)=".",TRUE,FALSE)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AM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47:AO874">
    <cfRule type="expression" dxfId="2509" priority="6641">
      <formula>IF(AND(AL847&gt;=0, RIGHT(TEXT(AL847,"0.#"),1)&lt;&gt;"."),TRUE,FALSE)</formula>
    </cfRule>
    <cfRule type="expression" dxfId="2508" priority="6642">
      <formula>IF(AND(AL847&gt;=0, RIGHT(TEXT(AL847,"0.#"),1)="."),TRUE,FALSE)</formula>
    </cfRule>
    <cfRule type="expression" dxfId="2507" priority="6643">
      <formula>IF(AND(AL847&lt;0, RIGHT(TEXT(AL847,"0.#"),1)&lt;&gt;"."),TRUE,FALSE)</formula>
    </cfRule>
    <cfRule type="expression" dxfId="2506" priority="6644">
      <formula>IF(AND(AL847&lt;0, RIGHT(TEXT(AL847,"0.#"),1)="."),TRUE,FALSE)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47:Y874">
    <cfRule type="expression" dxfId="2435" priority="2969">
      <formula>IF(RIGHT(TEXT(Y847,"0.#"),1)=".",FALSE,TRUE)</formula>
    </cfRule>
    <cfRule type="expression" dxfId="2434" priority="2970">
      <formula>IF(RIGHT(TEXT(Y847,"0.#"),1)=".",TRUE,FALSE)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10:AO1139">
    <cfRule type="expression" dxfId="2405" priority="2875">
      <formula>IF(AND(AL1110&gt;=0, RIGHT(TEXT(AL1110,"0.#"),1)&lt;&gt;"."),TRUE,FALSE)</formula>
    </cfRule>
    <cfRule type="expression" dxfId="2404" priority="2876">
      <formula>IF(AND(AL1110&gt;=0, RIGHT(TEXT(AL1110,"0.#"),1)="."),TRUE,FALSE)</formula>
    </cfRule>
    <cfRule type="expression" dxfId="2403" priority="2877">
      <formula>IF(AND(AL1110&lt;0, RIGHT(TEXT(AL1110,"0.#"),1)&lt;&gt;"."),TRUE,FALSE)</formula>
    </cfRule>
    <cfRule type="expression" dxfId="2402" priority="2878">
      <formula>IF(AND(AL1110&lt;0, RIGHT(TEXT(AL1110,"0.#"),1)="."),TRUE,FALSE)</formula>
    </cfRule>
  </conditionalFormatting>
  <conditionalFormatting sqref="Y1110:Y1139">
    <cfRule type="expression" dxfId="2401" priority="2873">
      <formula>IF(RIGHT(TEXT(Y1110,"0.#"),1)=".",FALSE,TRUE)</formula>
    </cfRule>
    <cfRule type="expression" dxfId="2400" priority="2874">
      <formula>IF(RIGHT(TEXT(Y1110,"0.#"),1)=".",TRUE,FALSE)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45:AO845">
    <cfRule type="expression" dxfId="2391" priority="2827">
      <formula>IF(AND(AL845&gt;=0, RIGHT(TEXT(AL845,"0.#"),1)&lt;&gt;"."),TRUE,FALSE)</formula>
    </cfRule>
    <cfRule type="expression" dxfId="2390" priority="2828">
      <formula>IF(AND(AL845&gt;=0, RIGHT(TEXT(AL845,"0.#"),1)="."),TRUE,FALSE)</formula>
    </cfRule>
    <cfRule type="expression" dxfId="2389" priority="2829">
      <formula>IF(AND(AL845&lt;0, RIGHT(TEXT(AL845,"0.#"),1)&lt;&gt;"."),TRUE,FALSE)</formula>
    </cfRule>
    <cfRule type="expression" dxfId="2388" priority="2830">
      <formula>IF(AND(AL845&lt;0, RIGHT(TEXT(AL845,"0.#"),1)="."),TRUE,FALSE)</formula>
    </cfRule>
  </conditionalFormatting>
  <conditionalFormatting sqref="Y845">
    <cfRule type="expression" dxfId="2387" priority="2825">
      <formula>IF(RIGHT(TEXT(Y845,"0.#"),1)=".",FALSE,TRUE)</formula>
    </cfRule>
    <cfRule type="expression" dxfId="2386" priority="2826">
      <formula>IF(RIGHT(TEXT(Y845,"0.#"),1)=".",TRUE,FALSE)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80:Y907">
    <cfRule type="expression" dxfId="2069" priority="2085">
      <formula>IF(RIGHT(TEXT(Y880,"0.#"),1)=".",FALSE,TRUE)</formula>
    </cfRule>
    <cfRule type="expression" dxfId="2068" priority="2086">
      <formula>IF(RIGHT(TEXT(Y880,"0.#"),1)=".",TRUE,FALSE)</formula>
    </cfRule>
  </conditionalFormatting>
  <conditionalFormatting sqref="Y878:Y879">
    <cfRule type="expression" dxfId="2067" priority="2079">
      <formula>IF(RIGHT(TEXT(Y878,"0.#"),1)=".",FALSE,TRUE)</formula>
    </cfRule>
    <cfRule type="expression" dxfId="2066" priority="2080">
      <formula>IF(RIGHT(TEXT(Y878,"0.#"),1)=".",TRUE,FALSE)</formula>
    </cfRule>
  </conditionalFormatting>
  <conditionalFormatting sqref="Y913:Y940">
    <cfRule type="expression" dxfId="2065" priority="2073">
      <formula>IF(RIGHT(TEXT(Y913,"0.#"),1)=".",FALSE,TRUE)</formula>
    </cfRule>
    <cfRule type="expression" dxfId="2064" priority="2074">
      <formula>IF(RIGHT(TEXT(Y913,"0.#"),1)=".",TRUE,FALSE)</formula>
    </cfRule>
  </conditionalFormatting>
  <conditionalFormatting sqref="Y911:Y912">
    <cfRule type="expression" dxfId="2063" priority="2067">
      <formula>IF(RIGHT(TEXT(Y911,"0.#"),1)=".",FALSE,TRUE)</formula>
    </cfRule>
    <cfRule type="expression" dxfId="2062" priority="2068">
      <formula>IF(RIGHT(TEXT(Y911,"0.#"),1)=".",TRUE,FALSE)</formula>
    </cfRule>
  </conditionalFormatting>
  <conditionalFormatting sqref="Y946:Y973">
    <cfRule type="expression" dxfId="2061" priority="2061">
      <formula>IF(RIGHT(TEXT(Y946,"0.#"),1)=".",FALSE,TRUE)</formula>
    </cfRule>
    <cfRule type="expression" dxfId="2060" priority="2062">
      <formula>IF(RIGHT(TEXT(Y946,"0.#"),1)=".",TRUE,FALSE)</formula>
    </cfRule>
  </conditionalFormatting>
  <conditionalFormatting sqref="Y944:Y945">
    <cfRule type="expression" dxfId="2059" priority="2055">
      <formula>IF(RIGHT(TEXT(Y944,"0.#"),1)=".",FALSE,TRUE)</formula>
    </cfRule>
    <cfRule type="expression" dxfId="2058" priority="2056">
      <formula>IF(RIGHT(TEXT(Y944,"0.#"),1)=".",TRUE,FALSE)</formula>
    </cfRule>
  </conditionalFormatting>
  <conditionalFormatting sqref="Y979:Y1006">
    <cfRule type="expression" dxfId="2057" priority="2049">
      <formula>IF(RIGHT(TEXT(Y979,"0.#"),1)=".",FALSE,TRUE)</formula>
    </cfRule>
    <cfRule type="expression" dxfId="2056" priority="2050">
      <formula>IF(RIGHT(TEXT(Y979,"0.#"),1)=".",TRUE,FALSE)</formula>
    </cfRule>
  </conditionalFormatting>
  <conditionalFormatting sqref="Y977:Y978">
    <cfRule type="expression" dxfId="2055" priority="2043">
      <formula>IF(RIGHT(TEXT(Y977,"0.#"),1)=".",FALSE,TRUE)</formula>
    </cfRule>
    <cfRule type="expression" dxfId="2054" priority="2044">
      <formula>IF(RIGHT(TEXT(Y977,"0.#"),1)=".",TRUE,FALSE)</formula>
    </cfRule>
  </conditionalFormatting>
  <conditionalFormatting sqref="Y1012:Y1039">
    <cfRule type="expression" dxfId="2053" priority="2037">
      <formula>IF(RIGHT(TEXT(Y1012,"0.#"),1)=".",FALSE,TRUE)</formula>
    </cfRule>
    <cfRule type="expression" dxfId="2052" priority="2038">
      <formula>IF(RIGHT(TEXT(Y1012,"0.#"),1)=".",TRUE,FALSE)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80:AO907">
    <cfRule type="expression" dxfId="1971" priority="2087">
      <formula>IF(AND(AL880&gt;=0, RIGHT(TEXT(AL880,"0.#"),1)&lt;&gt;"."),TRUE,FALSE)</formula>
    </cfRule>
    <cfRule type="expression" dxfId="1970" priority="2088">
      <formula>IF(AND(AL880&gt;=0, RIGHT(TEXT(AL880,"0.#"),1)="."),TRUE,FALSE)</formula>
    </cfRule>
    <cfRule type="expression" dxfId="1969" priority="2089">
      <formula>IF(AND(AL880&lt;0, RIGHT(TEXT(AL880,"0.#"),1)&lt;&gt;"."),TRUE,FALSE)</formula>
    </cfRule>
    <cfRule type="expression" dxfId="1968" priority="2090">
      <formula>IF(AND(AL880&lt;0, RIGHT(TEXT(AL880,"0.#"),1)="."),TRUE,FALSE)</formula>
    </cfRule>
  </conditionalFormatting>
  <conditionalFormatting sqref="AL878:AO879">
    <cfRule type="expression" dxfId="1967" priority="2081">
      <formula>IF(AND(AL878&gt;=0, RIGHT(TEXT(AL878,"0.#"),1)&lt;&gt;"."),TRUE,FALSE)</formula>
    </cfRule>
    <cfRule type="expression" dxfId="1966" priority="2082">
      <formula>IF(AND(AL878&gt;=0, RIGHT(TEXT(AL878,"0.#"),1)="."),TRUE,FALSE)</formula>
    </cfRule>
    <cfRule type="expression" dxfId="1965" priority="2083">
      <formula>IF(AND(AL878&lt;0, RIGHT(TEXT(AL878,"0.#"),1)&lt;&gt;"."),TRUE,FALSE)</formula>
    </cfRule>
    <cfRule type="expression" dxfId="1964" priority="2084">
      <formula>IF(AND(AL878&lt;0, RIGHT(TEXT(AL878,"0.#"),1)="."),TRUE,FALSE)</formula>
    </cfRule>
  </conditionalFormatting>
  <conditionalFormatting sqref="AL913:AO940">
    <cfRule type="expression" dxfId="1963" priority="2075">
      <formula>IF(AND(AL913&gt;=0, RIGHT(TEXT(AL913,"0.#"),1)&lt;&gt;"."),TRUE,FALSE)</formula>
    </cfRule>
    <cfRule type="expression" dxfId="1962" priority="2076">
      <formula>IF(AND(AL913&gt;=0, RIGHT(TEXT(AL913,"0.#"),1)="."),TRUE,FALSE)</formula>
    </cfRule>
    <cfRule type="expression" dxfId="1961" priority="2077">
      <formula>IF(AND(AL913&lt;0, RIGHT(TEXT(AL913,"0.#"),1)&lt;&gt;"."),TRUE,FALSE)</formula>
    </cfRule>
    <cfRule type="expression" dxfId="1960" priority="2078">
      <formula>IF(AND(AL913&lt;0, RIGHT(TEXT(AL913,"0.#"),1)="."),TRUE,FALSE)</formula>
    </cfRule>
  </conditionalFormatting>
  <conditionalFormatting sqref="AL911:AO912">
    <cfRule type="expression" dxfId="1959" priority="2069">
      <formula>IF(AND(AL911&gt;=0, RIGHT(TEXT(AL911,"0.#"),1)&lt;&gt;"."),TRUE,FALSE)</formula>
    </cfRule>
    <cfRule type="expression" dxfId="1958" priority="2070">
      <formula>IF(AND(AL911&gt;=0, RIGHT(TEXT(AL911,"0.#"),1)="."),TRUE,FALSE)</formula>
    </cfRule>
    <cfRule type="expression" dxfId="1957" priority="2071">
      <formula>IF(AND(AL911&lt;0, RIGHT(TEXT(AL911,"0.#"),1)&lt;&gt;"."),TRUE,FALSE)</formula>
    </cfRule>
    <cfRule type="expression" dxfId="1956" priority="2072">
      <formula>IF(AND(AL911&lt;0, RIGHT(TEXT(AL911,"0.#"),1)="."),TRUE,FALSE)</formula>
    </cfRule>
  </conditionalFormatting>
  <conditionalFormatting sqref="AL946:AO973">
    <cfRule type="expression" dxfId="1955" priority="2063">
      <formula>IF(AND(AL946&gt;=0, RIGHT(TEXT(AL946,"0.#"),1)&lt;&gt;"."),TRUE,FALSE)</formula>
    </cfRule>
    <cfRule type="expression" dxfId="1954" priority="2064">
      <formula>IF(AND(AL946&gt;=0, RIGHT(TEXT(AL946,"0.#"),1)="."),TRUE,FALSE)</formula>
    </cfRule>
    <cfRule type="expression" dxfId="1953" priority="2065">
      <formula>IF(AND(AL946&lt;0, RIGHT(TEXT(AL946,"0.#"),1)&lt;&gt;"."),TRUE,FALSE)</formula>
    </cfRule>
    <cfRule type="expression" dxfId="1952" priority="2066">
      <formula>IF(AND(AL946&lt;0, RIGHT(TEXT(AL946,"0.#"),1)="."),TRUE,FALSE)</formula>
    </cfRule>
  </conditionalFormatting>
  <conditionalFormatting sqref="AL944:AO945">
    <cfRule type="expression" dxfId="1951" priority="2057">
      <formula>IF(AND(AL944&gt;=0, RIGHT(TEXT(AL944,"0.#"),1)&lt;&gt;"."),TRUE,FALSE)</formula>
    </cfRule>
    <cfRule type="expression" dxfId="1950" priority="2058">
      <formula>IF(AND(AL944&gt;=0, RIGHT(TEXT(AL944,"0.#"),1)="."),TRUE,FALSE)</formula>
    </cfRule>
    <cfRule type="expression" dxfId="1949" priority="2059">
      <formula>IF(AND(AL944&lt;0, RIGHT(TEXT(AL944,"0.#"),1)&lt;&gt;"."),TRUE,FALSE)</formula>
    </cfRule>
    <cfRule type="expression" dxfId="1948" priority="2060">
      <formula>IF(AND(AL944&lt;0, RIGHT(TEXT(AL944,"0.#"),1)="."),TRUE,FALSE)</formula>
    </cfRule>
  </conditionalFormatting>
  <conditionalFormatting sqref="AL979:AO1006">
    <cfRule type="expression" dxfId="1947" priority="2051">
      <formula>IF(AND(AL979&gt;=0, RIGHT(TEXT(AL979,"0.#"),1)&lt;&gt;"."),TRUE,FALSE)</formula>
    </cfRule>
    <cfRule type="expression" dxfId="1946" priority="2052">
      <formula>IF(AND(AL979&gt;=0, RIGHT(TEXT(AL979,"0.#"),1)="."),TRUE,FALSE)</formula>
    </cfRule>
    <cfRule type="expression" dxfId="1945" priority="2053">
      <formula>IF(AND(AL979&lt;0, RIGHT(TEXT(AL979,"0.#"),1)&lt;&gt;"."),TRUE,FALSE)</formula>
    </cfRule>
    <cfRule type="expression" dxfId="1944" priority="2054">
      <formula>IF(AND(AL979&lt;0, RIGHT(TEXT(AL979,"0.#"),1)="."),TRUE,FALSE)</formula>
    </cfRule>
  </conditionalFormatting>
  <conditionalFormatting sqref="AL977:AO978">
    <cfRule type="expression" dxfId="1943" priority="2045">
      <formula>IF(AND(AL977&gt;=0, RIGHT(TEXT(AL977,"0.#"),1)&lt;&gt;"."),TRUE,FALSE)</formula>
    </cfRule>
    <cfRule type="expression" dxfId="1942" priority="2046">
      <formula>IF(AND(AL977&gt;=0, RIGHT(TEXT(AL977,"0.#"),1)="."),TRUE,FALSE)</formula>
    </cfRule>
    <cfRule type="expression" dxfId="1941" priority="2047">
      <formula>IF(AND(AL977&lt;0, RIGHT(TEXT(AL977,"0.#"),1)&lt;&gt;"."),TRUE,FALSE)</formula>
    </cfRule>
    <cfRule type="expression" dxfId="1940" priority="2048">
      <formula>IF(AND(AL977&lt;0, RIGHT(TEXT(AL977,"0.#"),1)="."),TRUE,FALSE)</formula>
    </cfRule>
  </conditionalFormatting>
  <conditionalFormatting sqref="AL1012:AO1039">
    <cfRule type="expression" dxfId="1939" priority="2039">
      <formula>IF(AND(AL1012&gt;=0, RIGHT(TEXT(AL1012,"0.#"),1)&lt;&gt;"."),TRUE,FALSE)</formula>
    </cfRule>
    <cfRule type="expression" dxfId="1938" priority="2040">
      <formula>IF(AND(AL1012&gt;=0, RIGHT(TEXT(AL1012,"0.#"),1)="."),TRUE,FALSE)</formula>
    </cfRule>
    <cfRule type="expression" dxfId="1937" priority="2041">
      <formula>IF(AND(AL1012&lt;0, RIGHT(TEXT(AL1012,"0.#"),1)&lt;&gt;"."),TRUE,FALSE)</formula>
    </cfRule>
    <cfRule type="expression" dxfId="1936" priority="2042">
      <formula>IF(AND(AL1012&lt;0, RIGHT(TEXT(AL1012,"0.#"),1)="."),TRUE,FALSE)</formula>
    </cfRule>
  </conditionalFormatting>
  <conditionalFormatting sqref="AL1010:AO1011">
    <cfRule type="expression" dxfId="1935" priority="2033">
      <formula>IF(AND(AL1010&gt;=0, RIGHT(TEXT(AL1010,"0.#"),1)&lt;&gt;"."),TRUE,FALSE)</formula>
    </cfRule>
    <cfRule type="expression" dxfId="1934" priority="2034">
      <formula>IF(AND(AL1010&gt;=0, RIGHT(TEXT(AL1010,"0.#"),1)="."),TRUE,FALSE)</formula>
    </cfRule>
    <cfRule type="expression" dxfId="1933" priority="2035">
      <formula>IF(AND(AL1010&lt;0, RIGHT(TEXT(AL1010,"0.#"),1)&lt;&gt;"."),TRUE,FALSE)</formula>
    </cfRule>
    <cfRule type="expression" dxfId="1932" priority="2036">
      <formula>IF(AND(AL1010&lt;0, RIGHT(TEXT(AL1010,"0.#"),1)="."),TRUE,FALSE)</formula>
    </cfRule>
  </conditionalFormatting>
  <conditionalFormatting sqref="Y1010:Y1011">
    <cfRule type="expression" dxfId="1931" priority="2031">
      <formula>IF(RIGHT(TEXT(Y1010,"0.#"),1)=".",FALSE,TRUE)</formula>
    </cfRule>
    <cfRule type="expression" dxfId="1930" priority="2032">
      <formula>IF(RIGHT(TEXT(Y1010,"0.#"),1)=".",TRUE,FALSE)</formula>
    </cfRule>
  </conditionalFormatting>
  <conditionalFormatting sqref="AL1045:AO1072">
    <cfRule type="expression" dxfId="1929" priority="2027">
      <formula>IF(AND(AL1045&gt;=0, RIGHT(TEXT(AL1045,"0.#"),1)&lt;&gt;"."),TRUE,FALSE)</formula>
    </cfRule>
    <cfRule type="expression" dxfId="1928" priority="2028">
      <formula>IF(AND(AL1045&gt;=0, RIGHT(TEXT(AL1045,"0.#"),1)="."),TRUE,FALSE)</formula>
    </cfRule>
    <cfRule type="expression" dxfId="1927" priority="2029">
      <formula>IF(AND(AL1045&lt;0, RIGHT(TEXT(AL1045,"0.#"),1)&lt;&gt;"."),TRUE,FALSE)</formula>
    </cfRule>
    <cfRule type="expression" dxfId="1926" priority="2030">
      <formula>IF(AND(AL1045&lt;0, RIGHT(TEXT(AL1045,"0.#"),1)="."),TRUE,FALSE)</formula>
    </cfRule>
  </conditionalFormatting>
  <conditionalFormatting sqref="Y1045:Y1072">
    <cfRule type="expression" dxfId="1925" priority="2025">
      <formula>IF(RIGHT(TEXT(Y1045,"0.#"),1)=".",FALSE,TRUE)</formula>
    </cfRule>
    <cfRule type="expression" dxfId="1924" priority="2026">
      <formula>IF(RIGHT(TEXT(Y1045,"0.#"),1)=".",TRUE,FALSE)</formula>
    </cfRule>
  </conditionalFormatting>
  <conditionalFormatting sqref="AL1043:AO1044">
    <cfRule type="expression" dxfId="1923" priority="2021">
      <formula>IF(AND(AL1043&gt;=0, RIGHT(TEXT(AL1043,"0.#"),1)&lt;&gt;"."),TRUE,FALSE)</formula>
    </cfRule>
    <cfRule type="expression" dxfId="1922" priority="2022">
      <formula>IF(AND(AL1043&gt;=0, RIGHT(TEXT(AL1043,"0.#"),1)="."),TRUE,FALSE)</formula>
    </cfRule>
    <cfRule type="expression" dxfId="1921" priority="2023">
      <formula>IF(AND(AL1043&lt;0, RIGHT(TEXT(AL1043,"0.#"),1)&lt;&gt;"."),TRUE,FALSE)</formula>
    </cfRule>
    <cfRule type="expression" dxfId="1920" priority="2024">
      <formula>IF(AND(AL1043&lt;0, RIGHT(TEXT(AL1043,"0.#"),1)="."),TRUE,FALSE)</formula>
    </cfRule>
  </conditionalFormatting>
  <conditionalFormatting sqref="Y1043:Y1044">
    <cfRule type="expression" dxfId="1919" priority="2019">
      <formula>IF(RIGHT(TEXT(Y1043,"0.#"),1)=".",FALSE,TRUE)</formula>
    </cfRule>
    <cfRule type="expression" dxfId="1918" priority="2020">
      <formula>IF(RIGHT(TEXT(Y1043,"0.#"),1)=".",TRUE,FALSE)</formula>
    </cfRule>
  </conditionalFormatting>
  <conditionalFormatting sqref="AL1078:AO1105">
    <cfRule type="expression" dxfId="1917" priority="2015">
      <formula>IF(AND(AL1078&gt;=0, RIGHT(TEXT(AL1078,"0.#"),1)&lt;&gt;"."),TRUE,FALSE)</formula>
    </cfRule>
    <cfRule type="expression" dxfId="1916" priority="2016">
      <formula>IF(AND(AL1078&gt;=0, RIGHT(TEXT(AL1078,"0.#"),1)="."),TRUE,FALSE)</formula>
    </cfRule>
    <cfRule type="expression" dxfId="1915" priority="2017">
      <formula>IF(AND(AL1078&lt;0, RIGHT(TEXT(AL1078,"0.#"),1)&lt;&gt;"."),TRUE,FALSE)</formula>
    </cfRule>
    <cfRule type="expression" dxfId="1914" priority="2018">
      <formula>IF(AND(AL1078&lt;0, RIGHT(TEXT(AL1078,"0.#"),1)="."),TRUE,FALSE)</formula>
    </cfRule>
  </conditionalFormatting>
  <conditionalFormatting sqref="Y1078:Y1105">
    <cfRule type="expression" dxfId="1913" priority="2013">
      <formula>IF(RIGHT(TEXT(Y1078,"0.#"),1)=".",FALSE,TRUE)</formula>
    </cfRule>
    <cfRule type="expression" dxfId="1912" priority="2014">
      <formula>IF(RIGHT(TEXT(Y1078,"0.#"),1)=".",TRUE,FALSE)</formula>
    </cfRule>
  </conditionalFormatting>
  <conditionalFormatting sqref="AL1076:AO1077">
    <cfRule type="expression" dxfId="1911" priority="2009">
      <formula>IF(AND(AL1076&gt;=0, RIGHT(TEXT(AL1076,"0.#"),1)&lt;&gt;"."),TRUE,FALSE)</formula>
    </cfRule>
    <cfRule type="expression" dxfId="1910" priority="2010">
      <formula>IF(AND(AL1076&gt;=0, RIGHT(TEXT(AL1076,"0.#"),1)="."),TRUE,FALSE)</formula>
    </cfRule>
    <cfRule type="expression" dxfId="1909" priority="2011">
      <formula>IF(AND(AL1076&lt;0, RIGHT(TEXT(AL1076,"0.#"),1)&lt;&gt;"."),TRUE,FALSE)</formula>
    </cfRule>
    <cfRule type="expression" dxfId="1908" priority="2012">
      <formula>IF(AND(AL1076&lt;0, RIGHT(TEXT(AL1076,"0.#"),1)="."),TRUE,FALSE)</formula>
    </cfRule>
  </conditionalFormatting>
  <conditionalFormatting sqref="Y1076:Y1077">
    <cfRule type="expression" dxfId="1907" priority="2007">
      <formula>IF(RIGHT(TEXT(Y1076,"0.#"),1)=".",FALSE,TRUE)</formula>
    </cfRule>
    <cfRule type="expression" dxfId="1906" priority="2008">
      <formula>IF(RIGHT(TEXT(Y1076,"0.#"),1)=".",TRUE,FALSE)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P29:AC29">
    <cfRule type="expression" dxfId="713" priority="17">
      <formula>IF(RIGHT(TEXT(P29,"0.#"),1)=".",FALSE,TRUE)</formula>
    </cfRule>
    <cfRule type="expression" dxfId="712" priority="18">
      <formula>IF(RIGHT(TEXT(P29,"0.#"),1)=".",TRUE,FALSE)</formula>
    </cfRule>
  </conditionalFormatting>
  <conditionalFormatting sqref="Y846">
    <cfRule type="expression" dxfId="711" priority="11">
      <formula>IF(RIGHT(TEXT(Y846,"0.#"),1)=".",FALSE,TRUE)</formula>
    </cfRule>
    <cfRule type="expression" dxfId="710" priority="12">
      <formula>IF(RIGHT(TEXT(Y846,"0.#"),1)=".",TRUE,FALSE)</formula>
    </cfRule>
  </conditionalFormatting>
  <conditionalFormatting sqref="AL846:AO846">
    <cfRule type="expression" dxfId="709" priority="13">
      <formula>IF(AND(AL846&gt;=0, RIGHT(TEXT(AL846,"0.#"),1)&lt;&gt;"."),TRUE,FALSE)</formula>
    </cfRule>
    <cfRule type="expression" dxfId="708" priority="14">
      <formula>IF(AND(AL846&gt;=0, RIGHT(TEXT(AL846,"0.#"),1)="."),TRUE,FALSE)</formula>
    </cfRule>
    <cfRule type="expression" dxfId="707" priority="15">
      <formula>IF(AND(AL846&lt;0, RIGHT(TEXT(AL846,"0.#"),1)&lt;&gt;"."),TRUE,FALSE)</formula>
    </cfRule>
    <cfRule type="expression" dxfId="706" priority="16">
      <formula>IF(AND(AL846&lt;0, RIGHT(TEXT(AL846,"0.#"),1)="."),TRUE,FALSE)</formula>
    </cfRule>
  </conditionalFormatting>
  <conditionalFormatting sqref="Y791:Y792">
    <cfRule type="expression" dxfId="705" priority="5">
      <formula>IF(RIGHT(TEXT(Y791,"0.#"),1)=".",FALSE,TRUE)</formula>
    </cfRule>
    <cfRule type="expression" dxfId="704" priority="6">
      <formula>IF(RIGHT(TEXT(Y791,"0.#"),1)=".",TRUE,FALSE)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745</v>
      </c>
      <c r="R4" s="13" t="str">
        <f t="shared" si="3"/>
        <v>補助</v>
      </c>
      <c r="S4" s="13" t="str">
        <f t="shared" si="4"/>
        <v>委託・請負、補助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t="s">
        <v>745</v>
      </c>
      <c r="C19" s="13" t="str">
        <f t="shared" si="9"/>
        <v>クールジャパン</v>
      </c>
      <c r="D19" s="13" t="str">
        <f t="shared" si="8"/>
        <v>クールジャパン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t="s">
        <v>745</v>
      </c>
      <c r="C20" s="13" t="str">
        <f t="shared" si="9"/>
        <v>知的財産</v>
      </c>
      <c r="D20" s="13" t="str">
        <f t="shared" si="8"/>
        <v>クールジャパン、知的財産</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クールジャパン、知的財産</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クールジャパン、知的財産</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クールジャパン、知的財産</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クールジャパン、知的財産</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クールジャパン、知的財産</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348</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388</v>
      </c>
      <c r="AF2" s="992"/>
      <c r="AG2" s="992"/>
      <c r="AH2" s="992"/>
      <c r="AI2" s="992" t="s">
        <v>410</v>
      </c>
      <c r="AJ2" s="992"/>
      <c r="AK2" s="992"/>
      <c r="AL2" s="456"/>
      <c r="AM2" s="992" t="s">
        <v>507</v>
      </c>
      <c r="AN2" s="992"/>
      <c r="AO2" s="992"/>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10"/>
      <c r="I4" s="1010"/>
      <c r="J4" s="1010"/>
      <c r="K4" s="1010"/>
      <c r="L4" s="1010"/>
      <c r="M4" s="1010"/>
      <c r="N4" s="1010"/>
      <c r="O4" s="1011"/>
      <c r="P4" s="191"/>
      <c r="Q4" s="1018"/>
      <c r="R4" s="1018"/>
      <c r="S4" s="1018"/>
      <c r="T4" s="1018"/>
      <c r="U4" s="1018"/>
      <c r="V4" s="1018"/>
      <c r="W4" s="1018"/>
      <c r="X4" s="1019"/>
      <c r="Y4" s="996" t="s">
        <v>12</v>
      </c>
      <c r="Z4" s="997"/>
      <c r="AA4" s="998"/>
      <c r="AB4" s="549"/>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3" t="s">
        <v>54</v>
      </c>
      <c r="Z5" s="993"/>
      <c r="AA5" s="994"/>
      <c r="AB5" s="520"/>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378</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348</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388</v>
      </c>
      <c r="AF9" s="992"/>
      <c r="AG9" s="992"/>
      <c r="AH9" s="992"/>
      <c r="AI9" s="992" t="s">
        <v>410</v>
      </c>
      <c r="AJ9" s="992"/>
      <c r="AK9" s="992"/>
      <c r="AL9" s="456"/>
      <c r="AM9" s="992" t="s">
        <v>507</v>
      </c>
      <c r="AN9" s="992"/>
      <c r="AO9" s="992"/>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10"/>
      <c r="I11" s="1010"/>
      <c r="J11" s="1010"/>
      <c r="K11" s="1010"/>
      <c r="L11" s="1010"/>
      <c r="M11" s="1010"/>
      <c r="N11" s="1010"/>
      <c r="O11" s="1011"/>
      <c r="P11" s="191"/>
      <c r="Q11" s="1018"/>
      <c r="R11" s="1018"/>
      <c r="S11" s="1018"/>
      <c r="T11" s="1018"/>
      <c r="U11" s="1018"/>
      <c r="V11" s="1018"/>
      <c r="W11" s="1018"/>
      <c r="X11" s="1019"/>
      <c r="Y11" s="996" t="s">
        <v>12</v>
      </c>
      <c r="Z11" s="997"/>
      <c r="AA11" s="998"/>
      <c r="AB11" s="549"/>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0"/>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378</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348</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388</v>
      </c>
      <c r="AF16" s="992"/>
      <c r="AG16" s="992"/>
      <c r="AH16" s="992"/>
      <c r="AI16" s="992" t="s">
        <v>410</v>
      </c>
      <c r="AJ16" s="992"/>
      <c r="AK16" s="992"/>
      <c r="AL16" s="456"/>
      <c r="AM16" s="992" t="s">
        <v>507</v>
      </c>
      <c r="AN16" s="992"/>
      <c r="AO16" s="992"/>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10"/>
      <c r="I18" s="1010"/>
      <c r="J18" s="1010"/>
      <c r="K18" s="1010"/>
      <c r="L18" s="1010"/>
      <c r="M18" s="1010"/>
      <c r="N18" s="1010"/>
      <c r="O18" s="1011"/>
      <c r="P18" s="191"/>
      <c r="Q18" s="1018"/>
      <c r="R18" s="1018"/>
      <c r="S18" s="1018"/>
      <c r="T18" s="1018"/>
      <c r="U18" s="1018"/>
      <c r="V18" s="1018"/>
      <c r="W18" s="1018"/>
      <c r="X18" s="1019"/>
      <c r="Y18" s="996" t="s">
        <v>12</v>
      </c>
      <c r="Z18" s="997"/>
      <c r="AA18" s="998"/>
      <c r="AB18" s="549"/>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0"/>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378</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348</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388</v>
      </c>
      <c r="AF23" s="992"/>
      <c r="AG23" s="992"/>
      <c r="AH23" s="992"/>
      <c r="AI23" s="992" t="s">
        <v>410</v>
      </c>
      <c r="AJ23" s="992"/>
      <c r="AK23" s="992"/>
      <c r="AL23" s="456"/>
      <c r="AM23" s="992" t="s">
        <v>507</v>
      </c>
      <c r="AN23" s="992"/>
      <c r="AO23" s="992"/>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10"/>
      <c r="I25" s="1010"/>
      <c r="J25" s="1010"/>
      <c r="K25" s="1010"/>
      <c r="L25" s="1010"/>
      <c r="M25" s="1010"/>
      <c r="N25" s="1010"/>
      <c r="O25" s="1011"/>
      <c r="P25" s="191"/>
      <c r="Q25" s="1018"/>
      <c r="R25" s="1018"/>
      <c r="S25" s="1018"/>
      <c r="T25" s="1018"/>
      <c r="U25" s="1018"/>
      <c r="V25" s="1018"/>
      <c r="W25" s="1018"/>
      <c r="X25" s="1019"/>
      <c r="Y25" s="996" t="s">
        <v>12</v>
      </c>
      <c r="Z25" s="997"/>
      <c r="AA25" s="998"/>
      <c r="AB25" s="549"/>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0"/>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378</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348</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388</v>
      </c>
      <c r="AF30" s="992"/>
      <c r="AG30" s="992"/>
      <c r="AH30" s="992"/>
      <c r="AI30" s="992" t="s">
        <v>410</v>
      </c>
      <c r="AJ30" s="992"/>
      <c r="AK30" s="992"/>
      <c r="AL30" s="456"/>
      <c r="AM30" s="992" t="s">
        <v>507</v>
      </c>
      <c r="AN30" s="992"/>
      <c r="AO30" s="992"/>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10"/>
      <c r="I32" s="1010"/>
      <c r="J32" s="1010"/>
      <c r="K32" s="1010"/>
      <c r="L32" s="1010"/>
      <c r="M32" s="1010"/>
      <c r="N32" s="1010"/>
      <c r="O32" s="1011"/>
      <c r="P32" s="191"/>
      <c r="Q32" s="1018"/>
      <c r="R32" s="1018"/>
      <c r="S32" s="1018"/>
      <c r="T32" s="1018"/>
      <c r="U32" s="1018"/>
      <c r="V32" s="1018"/>
      <c r="W32" s="1018"/>
      <c r="X32" s="1019"/>
      <c r="Y32" s="996" t="s">
        <v>12</v>
      </c>
      <c r="Z32" s="997"/>
      <c r="AA32" s="998"/>
      <c r="AB32" s="549"/>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0"/>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378</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348</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388</v>
      </c>
      <c r="AF37" s="992"/>
      <c r="AG37" s="992"/>
      <c r="AH37" s="992"/>
      <c r="AI37" s="992" t="s">
        <v>410</v>
      </c>
      <c r="AJ37" s="992"/>
      <c r="AK37" s="992"/>
      <c r="AL37" s="456"/>
      <c r="AM37" s="992" t="s">
        <v>507</v>
      </c>
      <c r="AN37" s="992"/>
      <c r="AO37" s="992"/>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10"/>
      <c r="I39" s="1010"/>
      <c r="J39" s="1010"/>
      <c r="K39" s="1010"/>
      <c r="L39" s="1010"/>
      <c r="M39" s="1010"/>
      <c r="N39" s="1010"/>
      <c r="O39" s="1011"/>
      <c r="P39" s="191"/>
      <c r="Q39" s="1018"/>
      <c r="R39" s="1018"/>
      <c r="S39" s="1018"/>
      <c r="T39" s="1018"/>
      <c r="U39" s="1018"/>
      <c r="V39" s="1018"/>
      <c r="W39" s="1018"/>
      <c r="X39" s="1019"/>
      <c r="Y39" s="996" t="s">
        <v>12</v>
      </c>
      <c r="Z39" s="997"/>
      <c r="AA39" s="998"/>
      <c r="AB39" s="549"/>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0"/>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378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348</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388</v>
      </c>
      <c r="AF44" s="992"/>
      <c r="AG44" s="992"/>
      <c r="AH44" s="992"/>
      <c r="AI44" s="992" t="s">
        <v>410</v>
      </c>
      <c r="AJ44" s="992"/>
      <c r="AK44" s="992"/>
      <c r="AL44" s="456"/>
      <c r="AM44" s="992" t="s">
        <v>507</v>
      </c>
      <c r="AN44" s="992"/>
      <c r="AO44" s="992"/>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10"/>
      <c r="I46" s="1010"/>
      <c r="J46" s="1010"/>
      <c r="K46" s="1010"/>
      <c r="L46" s="1010"/>
      <c r="M46" s="1010"/>
      <c r="N46" s="1010"/>
      <c r="O46" s="1011"/>
      <c r="P46" s="191"/>
      <c r="Q46" s="1018"/>
      <c r="R46" s="1018"/>
      <c r="S46" s="1018"/>
      <c r="T46" s="1018"/>
      <c r="U46" s="1018"/>
      <c r="V46" s="1018"/>
      <c r="W46" s="1018"/>
      <c r="X46" s="1019"/>
      <c r="Y46" s="996" t="s">
        <v>12</v>
      </c>
      <c r="Z46" s="997"/>
      <c r="AA46" s="998"/>
      <c r="AB46" s="549"/>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0"/>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378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348</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6" t="s">
        <v>11</v>
      </c>
      <c r="AC51" s="1005"/>
      <c r="AD51" s="1006"/>
      <c r="AE51" s="992" t="s">
        <v>388</v>
      </c>
      <c r="AF51" s="992"/>
      <c r="AG51" s="992"/>
      <c r="AH51" s="992"/>
      <c r="AI51" s="992" t="s">
        <v>410</v>
      </c>
      <c r="AJ51" s="992"/>
      <c r="AK51" s="992"/>
      <c r="AL51" s="456"/>
      <c r="AM51" s="992" t="s">
        <v>507</v>
      </c>
      <c r="AN51" s="992"/>
      <c r="AO51" s="992"/>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10"/>
      <c r="I53" s="1010"/>
      <c r="J53" s="1010"/>
      <c r="K53" s="1010"/>
      <c r="L53" s="1010"/>
      <c r="M53" s="1010"/>
      <c r="N53" s="1010"/>
      <c r="O53" s="1011"/>
      <c r="P53" s="191"/>
      <c r="Q53" s="1018"/>
      <c r="R53" s="1018"/>
      <c r="S53" s="1018"/>
      <c r="T53" s="1018"/>
      <c r="U53" s="1018"/>
      <c r="V53" s="1018"/>
      <c r="W53" s="1018"/>
      <c r="X53" s="1019"/>
      <c r="Y53" s="996" t="s">
        <v>12</v>
      </c>
      <c r="Z53" s="997"/>
      <c r="AA53" s="998"/>
      <c r="AB53" s="549"/>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0"/>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378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348</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388</v>
      </c>
      <c r="AF58" s="992"/>
      <c r="AG58" s="992"/>
      <c r="AH58" s="992"/>
      <c r="AI58" s="992" t="s">
        <v>410</v>
      </c>
      <c r="AJ58" s="992"/>
      <c r="AK58" s="992"/>
      <c r="AL58" s="456"/>
      <c r="AM58" s="992" t="s">
        <v>507</v>
      </c>
      <c r="AN58" s="992"/>
      <c r="AO58" s="992"/>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10"/>
      <c r="I60" s="1010"/>
      <c r="J60" s="1010"/>
      <c r="K60" s="1010"/>
      <c r="L60" s="1010"/>
      <c r="M60" s="1010"/>
      <c r="N60" s="1010"/>
      <c r="O60" s="1011"/>
      <c r="P60" s="191"/>
      <c r="Q60" s="1018"/>
      <c r="R60" s="1018"/>
      <c r="S60" s="1018"/>
      <c r="T60" s="1018"/>
      <c r="U60" s="1018"/>
      <c r="V60" s="1018"/>
      <c r="W60" s="1018"/>
      <c r="X60" s="1019"/>
      <c r="Y60" s="996" t="s">
        <v>12</v>
      </c>
      <c r="Z60" s="997"/>
      <c r="AA60" s="998"/>
      <c r="AB60" s="549"/>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0"/>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378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348</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388</v>
      </c>
      <c r="AF65" s="992"/>
      <c r="AG65" s="992"/>
      <c r="AH65" s="992"/>
      <c r="AI65" s="992" t="s">
        <v>410</v>
      </c>
      <c r="AJ65" s="992"/>
      <c r="AK65" s="992"/>
      <c r="AL65" s="456"/>
      <c r="AM65" s="992" t="s">
        <v>507</v>
      </c>
      <c r="AN65" s="992"/>
      <c r="AO65" s="992"/>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10"/>
      <c r="I67" s="1010"/>
      <c r="J67" s="1010"/>
      <c r="K67" s="1010"/>
      <c r="L67" s="1010"/>
      <c r="M67" s="1010"/>
      <c r="N67" s="1010"/>
      <c r="O67" s="1011"/>
      <c r="P67" s="191"/>
      <c r="Q67" s="1018"/>
      <c r="R67" s="1018"/>
      <c r="S67" s="1018"/>
      <c r="T67" s="1018"/>
      <c r="U67" s="1018"/>
      <c r="V67" s="1018"/>
      <c r="W67" s="1018"/>
      <c r="X67" s="1019"/>
      <c r="Y67" s="996" t="s">
        <v>12</v>
      </c>
      <c r="Z67" s="997"/>
      <c r="AA67" s="998"/>
      <c r="AB67" s="549"/>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0"/>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378</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7" t="s">
        <v>364</v>
      </c>
      <c r="H2" s="438"/>
      <c r="I2" s="438"/>
      <c r="J2" s="438"/>
      <c r="K2" s="438"/>
      <c r="L2" s="438"/>
      <c r="M2" s="438"/>
      <c r="N2" s="438"/>
      <c r="O2" s="438"/>
      <c r="P2" s="438"/>
      <c r="Q2" s="438"/>
      <c r="R2" s="438"/>
      <c r="S2" s="438"/>
      <c r="T2" s="438"/>
      <c r="U2" s="438"/>
      <c r="V2" s="438"/>
      <c r="W2" s="438"/>
      <c r="X2" s="438"/>
      <c r="Y2" s="438"/>
      <c r="Z2" s="438"/>
      <c r="AA2" s="438"/>
      <c r="AB2" s="439"/>
      <c r="AC2" s="437" t="s">
        <v>366</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2021-09-24T06:12:06Z</cp:lastPrinted>
  <dcterms:created xsi:type="dcterms:W3CDTF">2012-03-13T00:50:25Z</dcterms:created>
  <dcterms:modified xsi:type="dcterms:W3CDTF">2021-09-24T06:12:15Z</dcterms:modified>
</cp:coreProperties>
</file>