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1417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<sst xmlns="http://schemas.openxmlformats.org/spreadsheetml/2006/main" count="3154" uniqueCount="830">
  <si>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</si>
  <si>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</si>
  <si>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</si>
  <si>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</si>
  <si>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</si>
  <si>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</si>
  <si>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</si>
  <si>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</si>
  <si>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</si>
  <si>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</si>
  <si>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</si>
  <si>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</si>
  <si>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</si>
  <si>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</si>
  <si>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</si>
  <si>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</si>
  <si>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</si>
  <si>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</si>
  <si>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</si>
  <si>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</si>
  <si>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</si>
  <si>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</si>
  <si>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</si>
  <si>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</si>
  <si>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</si>
  <si>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</si>
  <si>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</si>
  <si>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</si>
  <si>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</si>
  <si>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</si>
  <si>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</si>
  <si>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</si>
  <si>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</si>
  <si>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</si>
  <si>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</si>
  <si>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</si>
  <si>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</si>
  <si>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</si>
  <si>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</si>
  <si>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</si>
  <si>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</si>
  <si>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</si>
  <si>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</si>
  <si>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</si>
  <si>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</si>
  <si>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</si>
  <si>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</si>
  <si>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</si>
  <si>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</si>
  <si>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</si>
  <si>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</si>
  <si>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</si>
  <si>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</si>
  <si>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</si>
  <si>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</si>
  <si>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</si>
  <si>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</si>
  <si>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</si>
  <si>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</si>
  <si>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</si>
  <si>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</si>
  <si>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</si>
  <si>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</si>
  <si>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</si>
  <si>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</si>
  <si>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</si>
  <si>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</si>
  <si>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</si>
  <si>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</si>
  <si>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</si>
  <si>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</si>
  <si>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</si>
  <si>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</si>
  <si>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</si>
  <si>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</si>
  <si>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</si>
  <si>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</si>
  <si>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</si>
  <si>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</si>
  <si>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</si>
  <si>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</si>
  <si>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</si>
  <si>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</si>
  <si>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</si>
  <si>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</si>
  <si>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</si>
  <si>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</si>
  <si>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</si>
  <si>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</si>
  <si>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</si>
  <si>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</si>
  <si>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</si>
  <si>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</si>
  <si>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</si>
  <si>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</si>
  <si>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</si>
  <si>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</si>
  <si>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</si>
  <si>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</si>
  <si>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</si>
  <si>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</si>
  <si>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</si>
  <si>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</si>
  <si>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</si>
  <si>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</si>
  <si>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</si>
  <si>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</si>
  <si>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</si>
  <si>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</si>
  <si>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</si>
  <si>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</si>
  <si>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</si>
  <si>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</si>
  <si>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</si>
  <si>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</si>
  <si>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</si>
  <si>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</si>
  <si>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</si>
  <si>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</si>
  <si>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</si>
  <si>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</si>
  <si>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</si>
  <si>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</si>
  <si>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</si>
  <si>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</si>
  <si>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</si>
  <si>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</si>
  <si>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</si>
  <si>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</si>
  <si>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</si>
  <si>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</si>
  <si>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</si>
  <si>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</si>
  <si>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</si>
  <si>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</si>
  <si>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</si>
  <si>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</si>
  <si>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</si>
  <si>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</si>
  <si>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</si>
  <si>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</si>
  <si>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</si>
  <si>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</si>
  <si>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</si>
  <si>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</si>
  <si>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</si>
  <si>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</si>
  <si>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</si>
  <si>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</si>
  <si>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</si>
  <si>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</si>
  <si>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</si>
  <si>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</si>
  <si>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</si>
  <si>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</si>
  <si>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</si>
  <si>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</si>
  <si>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</si>
  <si>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</si>
  <si>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</si>
  <si>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</si>
  <si>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</si>
  <si>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</si>
  <si>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</si>
  <si>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</si>
  <si>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</si>
  <si>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</si>
  <si>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</si>
  <si>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</si>
  <si>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</si>
  <si>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</si>
  <si>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</si>
  <si>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</si>
  <si>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</si>
  <si>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</si>
  <si>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</si>
  <si>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</si>
  <si>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</si>
  <si>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</si>
  <si>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</si>
  <si>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</si>
  <si>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</si>
  <si>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</si>
  <si>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</si>
  <si>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</si>
  <si>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</si>
  <si>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</si>
  <si>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</si>
  <si>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</si>
  <si>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</si>
  <si>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</si>
  <si>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</si>
  <si>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</si>
  <si>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</si>
  <si>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</si>
  <si>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</si>
  <si>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</si>
  <si>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</si>
  <si>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</si>
  <si>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</si>
  <si>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</si>
  <si>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</si>
  <si>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</si>
  <si>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</si>
  <si>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</si>
  <si>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</si>
  <si>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</si>
  <si>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</si>
  <si>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</si>
  <si>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</si>
  <si>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</si>
  <si>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</si>
  <si>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</si>
  <si>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</si>
  <si>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</si>
  <si>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</si>
  <si>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</si>
  <si>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</si>
  <si>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</si>
  <si>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</si>
  <si>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</si>
  <si>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</si>
  <si>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</si>
  <si>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</si>
  <si>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</si>
  <si>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</si>
  <si>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</si>
  <si>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</si>
  <si>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</si>
  <si>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</si>
  <si>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</si>
  <si>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</si>
  <si>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</si>
  <si>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</si>
  <si>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</si>
  <si>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</si>
  <si>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</si>
  <si>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</si>
  <si>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</si>
  <si>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</si>
  <si>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</si>
  <si>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</si>
  <si>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</si>
  <si>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</si>
  <si>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</si>
  <si>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</si>
  <si>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</si>
  <si>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</si>
  <si>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</si>
  <si>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</si>
  <si>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</si>
  <si>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</si>
  <si>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</si>
  <si>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</si>
  <si>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</si>
  <si>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</si>
  <si>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</si>
  <si>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</si>
  <si>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</si>
  <si>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</si>
  <si>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</si>
  <si>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</si>
  <si>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</si>
  <si>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</si>
  <si>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</si>
  <si>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</si>
  <si>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</si>
  <si>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</si>
  <si>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</si>
  <si>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</si>
  <si>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</si>
  <si>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</si>
  <si>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</si>
  <si>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</si>
  <si>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</si>
  <si>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</si>
  <si>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</si>
  <si>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</si>
  <si>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</si>
  <si>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</si>
  <si>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</si>
  <si>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</si>
  <si>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</si>
  <si>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</si>
  <si>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</si>
  <si>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</si>
  <si>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</si>
  <si>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</si>
  <si>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</si>
  <si>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</si>
  <si>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</si>
  <si>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</si>
  <si>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</si>
  <si>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</si>
  <si>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</si>
  <si>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</si>
  <si>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</si>
  <si>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</si>
  <si>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</si>
  <si>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</si>
  <si>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</si>
  <si>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</si>
  <si>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</si>
  <si>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</si>
  <si>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</si>
  <si>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</si>
  <si>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</si>
  <si>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</si>
  <si>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</si>
  <si>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</si>
  <si>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</si>
  <si>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</si>
  <si>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</si>
  <si>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</si>
  <si>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</si>
  <si>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</si>
  <si>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</si>
  <si>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</si>
  <si>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</si>
  <si>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</si>
  <si>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</si>
  <si>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</si>
  <si>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</si>
  <si>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</si>
  <si>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</si>
  <si>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</si>
  <si>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</si>
  <si>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</si>
  <si>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</si>
  <si>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</si>
  <si>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</si>
  <si>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</si>
  <si>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</si>
  <si>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</si>
  <si>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</si>
  <si>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</si>
  <si>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</si>
  <si>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</si>
  <si>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</si>
  <si>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</si>
  <si>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</si>
  <si>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</si>
  <si>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</si>
  <si>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</si>
  <si>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</si>
  <si>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</si>
  <si>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</si>
  <si>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</si>
  <si>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</si>
  <si>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</si>
  <si>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</si>
  <si>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</si>
  <si>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</si>
  <si>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</si>
  <si>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</si>
  <si>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</si>
  <si>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</si>
  <si>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</si>
  <si>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</si>
  <si>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</si>
  <si>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</si>
  <si>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</si>
  <si>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</si>
  <si>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</si>
  <si>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</si>
  <si>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</si>
  <si>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</si>
  <si>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</si>
  <si>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</si>
  <si>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</si>
  <si>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</si>
  <si>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</si>
  <si>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</si>
  <si>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</si>
  <si>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</si>
  <si>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</si>
  <si>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</si>
  <si>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</si>
  <si>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</si>
  <si>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</si>
  <si>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</si>
  <si>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</si>
  <si>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</si>
  <si>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</si>
  <si>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</si>
  <si>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</si>
  <si>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</si>
  <si>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</si>
  <si>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</si>
  <si>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</si>
  <si>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</si>
  <si>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</si>
  <si>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</si>
  <si>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</si>
  <si>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</si>
  <si>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</si>
  <si>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</si>
  <si>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</si>
  <si>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</si>
  <si>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</si>
  <si>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</si>
  <si>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</si>
  <si>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</si>
  <si>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</si>
  <si>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</si>
  <si>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</si>
  <si>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</si>
  <si>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</si>
  <si>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</si>
  <si>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</si>
  <si>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</si>
  <si>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</si>
  <si>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</si>
  <si>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</si>
  <si>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</si>
  <si>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</si>
  <si>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</si>
  <si>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</si>
  <si>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</si>
  <si>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</si>
  <si>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</si>
  <si>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</si>
  <si>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</si>
  <si>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</si>
  <si>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</si>
  <si>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</si>
  <si>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</si>
  <si>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</si>
  <si>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</si>
  <si>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</si>
  <si>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</si>
  <si>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</si>
  <si>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</si>
  <si>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</si>
  <si>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</si>
  <si>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</si>
  <si>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</si>
  <si>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</si>
  <si>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</si>
  <si>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</si>
  <si>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</si>
  <si>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</si>
  <si>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</si>
  <si>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</si>
  <si>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</si>
  <si>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</si>
  <si>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</si>
  <si>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</si>
  <si>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</si>
  <si>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</si>
  <si>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</si>
  <si>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</si>
  <si>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</si>
  <si>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</si>
  <si>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</si>
  <si>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</si>
  <si>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</si>
  <si>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</si>
  <si>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</si>
  <si>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</si>
  <si>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</si>
  <si>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</si>
  <si>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</si>
  <si>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</si>
  <si>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</si>
  <si>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</si>
  <si>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</si>
  <si>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</si>
  <si>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</si>
  <si>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</si>
  <si>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</si>
  <si>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</si>
  <si>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</si>
  <si>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</si>
  <si>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</si>
  <si>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</si>
  <si>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</si>
  <si>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</si>
  <si>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</si>
  <si>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</si>
  <si>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</si>
  <si>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</si>
  <si>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</si>
  <si>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</si>
  <si>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</si>
  <si>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</si>
  <si>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</si>
  <si>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</si>
  <si>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</si>
  <si>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</si>
  <si>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</si>
  <si>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</si>
  <si>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</si>
  <si>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</si>
  <si>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</si>
  <si>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</si>
  <si>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</si>
  <si>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</si>
  <si>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</si>
  <si>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</si>
  <si>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</si>
  <si>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</si>
  <si>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</si>
  <si>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</si>
  <si>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</si>
  <si>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</si>
  <si>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</si>
  <si>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</si>
  <si>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</si>
  <si>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</si>
  <si>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</si>
  <si>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</si>
  <si>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</si>
  <si>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</si>
  <si>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</si>
  <si>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</si>
  <si>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</si>
  <si>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</si>
  <si>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</si>
  <si>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</si>
  <si>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</si>
  <si>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</si>
  <si>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</si>
  <si>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</si>
  <si>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</si>
  <si>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</si>
  <si>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</si>
  <si>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</si>
  <si>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</si>
  <si>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</si>
  <si>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</si>
  <si>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</si>
  <si>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</si>
  <si>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</si>
  <si>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</si>
  <si>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</si>
  <si>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</si>
  <si>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</si>
  <si>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</si>
  <si>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</si>
  <si>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</si>
  <si>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</si>
  <si>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</si>
  <si>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</si>
  <si>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</si>
  <si>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</si>
  <si>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</si>
  <si>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</si>
  <si>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</si>
  <si>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</si>
  <si>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</si>
  <si>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</si>
  <si>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</si>
  <si>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</si>
  <si>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</si>
  <si>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</si>
  <si>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</si>
  <si>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</si>
  <si>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</si>
  <si>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</si>
  <si>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</si>
  <si>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</si>
  <si>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</si>
  <si>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</si>
  <si>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</si>
  <si>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</si>
  <si>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</si>
  <si>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</si>
  <si>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</si>
  <si>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</si>
  <si>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</si>
  <si>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</si>
  <si>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</si>
  <si>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</si>
  <si>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</si>
  <si>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</si>
  <si>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</si>
  <si>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</si>
  <si>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</si>
  <si>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</si>
  <si>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</si>
  <si>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</si>
  <si>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</si>
  <si>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</si>
  <si>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</si>
  <si>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</si>
  <si>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</si>
  <si>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</si>
  <si>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</si>
  <si>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</si>
  <si>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</si>
  <si>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</si>
  <si>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</si>
  <si>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</si>
  <si>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</si>
  <si>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</si>
  <si>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</si>
  <si>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</si>
  <si>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</si>
  <si>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</si>
  <si>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</si>
  <si>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</si>
  <si>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</si>
  <si>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</si>
  <si>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</si>
  <si>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</si>
  <si>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</si>
  <si>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</si>
  <si>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</si>
  <si>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</si>
  <si>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</si>
  <si>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</si>
  <si>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</si>
  <si>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</si>
  <si>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</si>
  <si>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</si>
  <si>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</si>
  <si>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</si>
  <si>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</si>
  <si>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</si>
  <si>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</si>
  <si>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</si>
  <si>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</si>
  <si>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</si>
  <si>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</si>
  <si>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</si>
  <si>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</si>
  <si>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</si>
  <si>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</si>
  <si>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</si>
  <si>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</si>
  <si>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</si>
  <si>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</si>
  <si>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</si>
  <si>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</si>
  <si>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</si>
  <si>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</si>
  <si>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</si>
  <si>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</si>
  <si>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</si>
  <si>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</si>
  <si>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</si>
  <si>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</si>
  <si>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</si>
  <si>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</si>
  <si>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</si>
  <si>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</si>
  <si>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</si>
  <si>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</si>
  <si>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</si>
  <si>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</si>
  <si>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</si>
  <si>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</si>
  <si>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</si>
  <si>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</si>
  <si>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</si>
  <si>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</si>
  <si>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</si>
  <si>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</si>
  <si>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</si>
  <si>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</si>
  <si>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</si>
  <si>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</si>
  <si>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</si>
  <si>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</si>
  <si>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</si>
  <si>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</si>
  <si>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</si>
  <si>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</si>
  <si>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</si>
  <si>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</si>
  <si>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</si>
  <si>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</si>
  <si>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</si>
  <si>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</si>
  <si>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</si>
  <si>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</si>
  <si>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</si>
  <si>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</si>
  <si>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</si>
  <si>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</si>
  <si>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</si>
  <si>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</si>
  <si>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</si>
  <si>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</si>
  <si>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</si>
  <si>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</si>
  <si>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</si>
  <si>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</si>
  <si>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</si>
  <si>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</si>
  <si>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</si>
  <si>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</si>
  <si>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</si>
  <si>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</si>
  <si>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</si>
  <si>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</si>
  <si>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</si>
  <si>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</si>
  <si>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</si>
  <si>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</si>
  <si>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</si>
  <si>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</si>
  <si>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</si>
  <si>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</si>
  <si>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</si>
  <si>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</si>
  <si>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</si>
  <si>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</si>
  <si>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</si>
  <si>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</si>
  <si>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</si>
  <si>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</si>
  <si>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</si>
  <si>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件</t>
    <phoneticPr fontId="5"/>
  </si>
  <si>
    <t>終了予定なし</t>
    <phoneticPr fontId="5"/>
  </si>
  <si>
    <t>ドーピング防止活動推進事業</t>
    <phoneticPr fontId="5"/>
  </si>
  <si>
    <t>スポーツ庁</t>
    <phoneticPr fontId="5"/>
  </si>
  <si>
    <t>平成18年度</t>
    <phoneticPr fontId="5"/>
  </si>
  <si>
    <t>国際課</t>
    <phoneticPr fontId="5"/>
  </si>
  <si>
    <t>国際課長　新井　知彦</t>
    <phoneticPr fontId="5"/>
  </si>
  <si>
    <t>ユネスコの「スポーツにおけるドーピングの防止に関する国際規約」第19条・24条
スポーツ基本法第2条・29条
スポーツにおけるドーピングの防止活動の推進に関する法律 第12条・13条・14条</t>
    <phoneticPr fontId="5"/>
  </si>
  <si>
    <t>第2期スポーツ基本計画（平成29年3月24日策定）
スポーツ立国戦略（平成22年8月26日策定）
スポーツ振興基本計画（平成18年9月21日改定）
スポーツにおけるドーピング防止活動に関する施策を総合的に推進するための基本的な方針（平成31年3月14日決定）</t>
    <phoneticPr fontId="5"/>
  </si>
  <si>
    <t>ドーピングは、競技者の健康を損ね、スポーツの価値を損ねるなどの問題があり、世界的規模での幅広い防止活動が求められている。また、我が国は、ユネスコの「スポーツにおけるドーピングの防止に関する国際規約」を締結するとともに、世界ドーピング防止機構（WADA）のアジア地域代表常任理事国・理事国となっている。こうしたことを踏まえ、国内外のドーピング防止活動を積極的に推進し、ドーピングのないクリーンなスポーツの実現を図る。</t>
    <phoneticPr fontId="5"/>
  </si>
  <si>
    <t>ユネスコの国際規約で国の役割とされているドーピングの防止に関する教育、研修及び研究について、以下の事業を行う。
（1）ドーピング防止教育事業 :ドーピング防止規則違反を未然に防止するため、アスリート及びサポートスタッフ等に対する研修会、競技団体の教育・啓発活動の年間計画策定支援等を実施
（2）ドーピング防止研修事業（人材育成） :国際大会に対応できるドーピング検査員をはじめドーピング防止活動を担う専門人材を育成
（3）巧妙化・高度化するドーピングに対する検査技術の開発・研究を実施（平成25年度～）</t>
    <phoneticPr fontId="5"/>
  </si>
  <si>
    <t>-</t>
    <phoneticPr fontId="5"/>
  </si>
  <si>
    <t>スポーツ振興事業委託費</t>
    <phoneticPr fontId="5"/>
  </si>
  <si>
    <t>職員旅費</t>
  </si>
  <si>
    <t>庁費</t>
  </si>
  <si>
    <t>委員等旅費</t>
  </si>
  <si>
    <t>諸謝金</t>
  </si>
  <si>
    <t>（1）競技団体への教育・啓発活動の年間計画策定を促進し、策定を完了した競技団体数69団体を目指す。</t>
    <phoneticPr fontId="5"/>
  </si>
  <si>
    <t>教育・啓発活動の年間計画の策定を完了したオリンピック・パラリンピック競技種目の競技団体数</t>
    <phoneticPr fontId="5"/>
  </si>
  <si>
    <t>団体</t>
    <phoneticPr fontId="5"/>
  </si>
  <si>
    <t>本事業の事業計画書及び事業完了報告書</t>
    <phoneticPr fontId="5"/>
  </si>
  <si>
    <t>（2）ドーピング防止活動を担う専門人材を育成し国際大会ドーピング検査員数150人を目指す。</t>
    <phoneticPr fontId="5"/>
  </si>
  <si>
    <t>国際大会等ドーピング検査員数</t>
    <phoneticPr fontId="5"/>
  </si>
  <si>
    <t>人</t>
    <phoneticPr fontId="5"/>
  </si>
  <si>
    <t>（3）血液採取によるドーピング検査増加のための研究等を促進し、検査数500件／年を目指す。</t>
  </si>
  <si>
    <t>血液採取によるドーピング検査件数</t>
  </si>
  <si>
    <t>件</t>
  </si>
  <si>
    <t>（公財）日本アンチ・ドーピング機構事業報告書</t>
  </si>
  <si>
    <t>（1）ドーピング防止教育事業
教育・啓発活動の年間計画の策定支援に係るコンサルティング等の実施回数</t>
    <phoneticPr fontId="5"/>
  </si>
  <si>
    <t>回</t>
    <phoneticPr fontId="5"/>
  </si>
  <si>
    <t>（2）ドーピング防止研修事業
国際大会ドーピング検査員育成に係る講習会・研修会の開催数</t>
    <phoneticPr fontId="5"/>
  </si>
  <si>
    <t>（1）ドーピング防止教育事業
教育・啓発活動の年間計画の策定支援に係るコンサルティング等の実施１回当たりのコスト
教育・啓発活動の年間計画の策定支援に係るコンサルティング等の実施に係る執行額／教育・啓発活動の年間計画の策定会合等の実施回数　　　　　　　　　　　　</t>
    <phoneticPr fontId="5"/>
  </si>
  <si>
    <t xml:space="preserve">     円</t>
  </si>
  <si>
    <t xml:space="preserve">     円</t>
    <phoneticPr fontId="5"/>
  </si>
  <si>
    <t xml:space="preserve">     円/回</t>
    <phoneticPr fontId="5"/>
  </si>
  <si>
    <t>11,950,100/60</t>
    <phoneticPr fontId="5"/>
  </si>
  <si>
    <t>8,748,000/40</t>
    <phoneticPr fontId="5"/>
  </si>
  <si>
    <t>（2）ドーピング防止研修事業
国際大会ドーピング検査員育成に係る講習会・研修会の開催１回当たりのコスト
国際大会ドーピング検査員育成に係る講習会・研修会の開催係にる執行額／国際大会ドーピング検査員育成に係る講習会・研修会の開催回数</t>
    <phoneticPr fontId="5"/>
  </si>
  <si>
    <t xml:space="preserve">26,444,530/5  </t>
  </si>
  <si>
    <t>40,180,507/13</t>
  </si>
  <si>
    <t>11　スポーツの振興</t>
    <phoneticPr fontId="5"/>
  </si>
  <si>
    <t>11-4 クリーンでフェアなスポーツの推進によるスポーツの価値の向上</t>
    <phoneticPr fontId="5"/>
  </si>
  <si>
    <t>オリンピック・パラリンピック競技種目における国内競技連盟所属選手によるドーピング防止規則違反件数</t>
    <phoneticPr fontId="5"/>
  </si>
  <si>
    <t>　ドーピング防止規則違反を未然に防止するための教育・啓発、ドーピング防止活動を担う専門人材の育成、巧妙化・高度化するドーピングに対する検査技術の開発・研究等を推進することにより、フェアプレーに徹する競技者を守り、スポーツ競技大会における公正性を確保するとともに、我が国で開催するラグビーワールドカップ2019及び2020年東京オリンピック・パラリンピック競技大会をはじめとするスポーツ競技大会をドーピングのないクリーンな大会にすることに寄与する。</t>
    <phoneticPr fontId="5"/>
  </si>
  <si>
    <t>358</t>
    <phoneticPr fontId="5"/>
  </si>
  <si>
    <t>359</t>
    <phoneticPr fontId="5"/>
  </si>
  <si>
    <t>387</t>
    <phoneticPr fontId="5"/>
  </si>
  <si>
    <t>350</t>
    <phoneticPr fontId="5"/>
  </si>
  <si>
    <t>343</t>
    <phoneticPr fontId="5"/>
  </si>
  <si>
    <t>334</t>
    <phoneticPr fontId="5"/>
  </si>
  <si>
    <t>314</t>
    <phoneticPr fontId="5"/>
  </si>
  <si>
    <t>無</t>
  </si>
  <si>
    <t>‐</t>
  </si>
  <si>
    <t>‐</t>
    <phoneticPr fontId="5"/>
  </si>
  <si>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
　また、ドーピング防止活動の実効性を高め、透明性の高い公平・公正なスポーツ界の実現に資するといった目的を達成するためには、統括競技団体、中央競技団体、（公財）日本アンチ・ドーピング機構、関係省庁との連携を図りながら事業を進めることが重要であることから、国が総合的に推進していく必要がある。　　</t>
    <phoneticPr fontId="5"/>
  </si>
  <si>
    <t>　本事業で取り組んでいるドーピングの防止に関する教育、研修及び研究は、ユネスコの国際規約において国の役割とされており、地方自治体や民間等には委ねることはできない。</t>
    <phoneticPr fontId="5"/>
  </si>
  <si>
    <t>　第2期スポーツ基本計画において、政策目標として掲げている「クリーンでフェアなスポーツの推進によるスポーツの価値の向上」を推進するために国が取り組む具体的施策展開として、本事業内容が明記されるなど、優先度の高い事業となっている。</t>
    <phoneticPr fontId="5"/>
  </si>
  <si>
    <t>　ドーピング教育・研修事業については、一者応札に関して契約の競争性、公平性、透明性を確保すべきとの行政事業レビュー推進チームによる所見を踏まえ、平成29年度委託先の選定から随意契約事前確認公募への移行を行っている。随意契約事前確認公募の実施に当たっては、十分な公募期間を確保した上で、本委託事業の実施を希望する者が他にいないか確認しており、適切な対応を行っている。</t>
    <phoneticPr fontId="5"/>
  </si>
  <si>
    <t>　本事業は、ドーピング検査員等の人材育成や検査手法の開発・研究等を通じてドーピング防止活動の体制整備を図るものであり、競技大会等の開催に伴うドーピング検査については、スポーツ団体等がコストを負担して実施されており、受益者との負担関係は妥当である。</t>
    <phoneticPr fontId="5"/>
  </si>
  <si>
    <t>　委託事業の契約及び委託額の確定手続きに当たっては、事業経費の費目・使途の内容を厳正に審査するなど、その合理性について適切にチェックを行っている。</t>
    <phoneticPr fontId="5"/>
  </si>
  <si>
    <t>　委託事業の契約及び委託額の確定手続きに当たっては、事業経費の費目・使途の内容を厳正に審査するなど、その必要性について適切にチェックを行っている。</t>
    <phoneticPr fontId="5"/>
  </si>
  <si>
    <t>　随意契約事前確認公募後の委託契約締結の際の価格交渉手続きによる経費の減額や事業内容の絞り込み等により、不用額が生じている。</t>
    <phoneticPr fontId="5"/>
  </si>
  <si>
    <t>　委託事業の契約に当たっては、事業経費の費目・使途の内容を厳正に審査するなど、コスト削減や効率化について適切にチェックを行っている。</t>
    <phoneticPr fontId="5"/>
  </si>
  <si>
    <t>　令和２年度の成果実績は概ね目標を達しており、成果実績は成果目標に見合ったものとなっている。
　なお、第2期スポーツ基本計画の策定や2015年世界ドーピング防止規程の改訂等を踏まえ、平成29年度事業から、ドーピング防止教育事業及びドーピング防止研修事業については、事業内容の見直しを行い、各競技団体に対する教育・啓発活動の年間計画の策定支援及び国際大会に対応できるドーピング検査員の育成等を新たに実施することとなったため、これに対応した成果目標及び活動指標を設定した。</t>
    <phoneticPr fontId="5"/>
  </si>
  <si>
    <t>本事業において作成した成果物は、日本アンチ・ドーピング機構や各国内競技連盟が実施するアスリート及びサポートスタッフ向けの研修、医療従事者向けの情報提供等で活用されるとともに、ドーピング検査員などの専門人材の育成に係る研修等でも使用されるなど、幅広く活用されている。</t>
    <phoneticPr fontId="5"/>
  </si>
  <si>
    <t>令和２年度の活動実績は概ね目標を達しており、活動実績は見込みに見合ったものとなっている。</t>
    <phoneticPr fontId="5"/>
  </si>
  <si>
    <t>　本事業は、ユネスコの国際規約で国の役割とされているドーピング防止に係る教育、研修及び研究を実施するものであり、スポーツ基本法及びスポーツ基本計画においてもその必要性が明記されるなど政策の優先度が極めて事業であり、事業の成果実績及び活動実績も概ね目標を達している。また、平成29年度からの事業内容の見直しに対応した新たな成果目標及び活動指標を設定した。
　本事業の委託先の選定に当たっては、公募（企画競争）を実施し妥当性や競争性を確保するとともに、一者応札に関して契約の競争性、公平性、透明性を確保すべきとの行政事業レビュー推進チームによる所見を踏まえ、ドーピング防止教育・研修事業については、平成29年度委託先の選定から随意契約事前確認公募への移行を行うなど適切な対応を行っている。
　委託事業の契約の締結、委託額の確定手続きに当たっては、事業経費の費目の使途・内容を厳正に審査するなど、真に必要なものに限定するとともに、コスト削減や効率化を図っている。</t>
    <phoneticPr fontId="5"/>
  </si>
  <si>
    <t>支出先の選定に当たっては、引き続き、随意契約事前確認公募の実施など適切に対応し、契約の競争性、公平性、透明性を確保するとともに、新たに設定した成果目標及び活動指標を踏まえ、着実な事業実施に努める。</t>
    <phoneticPr fontId="5"/>
  </si>
  <si>
    <t>A.公益財団法人日本アンチ・ドーピング機構</t>
    <phoneticPr fontId="5"/>
  </si>
  <si>
    <t>賃金</t>
    <rPh sb="0" eb="2">
      <t>チンギン</t>
    </rPh>
    <phoneticPr fontId="5"/>
  </si>
  <si>
    <t>一般管理費</t>
    <rPh sb="0" eb="2">
      <t>イッパン</t>
    </rPh>
    <rPh sb="2" eb="5">
      <t>カンリヒ</t>
    </rPh>
    <phoneticPr fontId="5"/>
  </si>
  <si>
    <t>公益財団法人日本アンチ・ドーピング機構</t>
    <phoneticPr fontId="5"/>
  </si>
  <si>
    <t>ドーピング防止規則違反を未然に防止するため、アスリート及びサポートスタッフ等に対する研修会、競技団体の教育・啓発活動の年間計画策定支援等のドーピング防止教育事業を実施する。
　また、国際大会に対応できるドーピング検査員をはじめドーピング防止活動を担う専門人材を育成するため、ドーピング防止研修事業を実施する。</t>
    <phoneticPr fontId="5"/>
  </si>
  <si>
    <t>-</t>
    <phoneticPr fontId="5"/>
  </si>
  <si>
    <t>通信運搬費</t>
    <rPh sb="0" eb="2">
      <t>ツウシン</t>
    </rPh>
    <rPh sb="2" eb="4">
      <t>ウンパン</t>
    </rPh>
    <rPh sb="4" eb="5">
      <t>ヒ</t>
    </rPh>
    <phoneticPr fontId="5"/>
  </si>
  <si>
    <t>再委託費</t>
    <rPh sb="0" eb="3">
      <t>サイイタク</t>
    </rPh>
    <rPh sb="3" eb="4">
      <t>ヒ</t>
    </rPh>
    <phoneticPr fontId="5"/>
  </si>
  <si>
    <t>諸謝金</t>
    <rPh sb="0" eb="3">
      <t>ショシャキン</t>
    </rPh>
    <phoneticPr fontId="5"/>
  </si>
  <si>
    <t>研究費等</t>
    <rPh sb="0" eb="2">
      <t>ケンキュウ</t>
    </rPh>
    <rPh sb="2" eb="3">
      <t>ヒ</t>
    </rPh>
    <rPh sb="3" eb="4">
      <t>トウ</t>
    </rPh>
    <phoneticPr fontId="5"/>
  </si>
  <si>
    <t>人件費</t>
    <rPh sb="0" eb="3">
      <t>ジンケンヒ</t>
    </rPh>
    <phoneticPr fontId="5"/>
  </si>
  <si>
    <t>事業推進・評価委員への謝金</t>
    <rPh sb="0" eb="2">
      <t>ジギョウ</t>
    </rPh>
    <rPh sb="2" eb="4">
      <t>スイシン</t>
    </rPh>
    <rPh sb="5" eb="7">
      <t>ヒョウカ</t>
    </rPh>
    <rPh sb="7" eb="9">
      <t>イイン</t>
    </rPh>
    <rPh sb="11" eb="13">
      <t>シャキン</t>
    </rPh>
    <phoneticPr fontId="5"/>
  </si>
  <si>
    <t>事業費の10％</t>
    <rPh sb="0" eb="3">
      <t>ジギョウヒ</t>
    </rPh>
    <phoneticPr fontId="5"/>
  </si>
  <si>
    <t>旅費、印刷製本費、通信運搬費、雑役務費等</t>
    <rPh sb="0" eb="2">
      <t>リョヒ</t>
    </rPh>
    <rPh sb="3" eb="5">
      <t>インサツ</t>
    </rPh>
    <rPh sb="5" eb="7">
      <t>セイホン</t>
    </rPh>
    <rPh sb="7" eb="8">
      <t>ヒ</t>
    </rPh>
    <rPh sb="9" eb="11">
      <t>ツウシン</t>
    </rPh>
    <rPh sb="11" eb="13">
      <t>ウンパン</t>
    </rPh>
    <rPh sb="13" eb="14">
      <t>ヒ</t>
    </rPh>
    <rPh sb="15" eb="16">
      <t>ザツ</t>
    </rPh>
    <rPh sb="16" eb="19">
      <t>エキムヒ</t>
    </rPh>
    <rPh sb="19" eb="20">
      <t>トウ</t>
    </rPh>
    <phoneticPr fontId="5"/>
  </si>
  <si>
    <t>諸謝金、旅費、借損料、印刷製本費等</t>
    <rPh sb="4" eb="6">
      <t>リョヒ</t>
    </rPh>
    <phoneticPr fontId="5"/>
  </si>
  <si>
    <t>-</t>
    <phoneticPr fontId="5"/>
  </si>
  <si>
    <t>2,860,000/11</t>
    <phoneticPr fontId="5"/>
  </si>
  <si>
    <t>2,992,000/16</t>
    <phoneticPr fontId="5"/>
  </si>
  <si>
    <t>7,252,719/10</t>
    <phoneticPr fontId="5"/>
  </si>
  <si>
    <t>8,959,970/12</t>
    <phoneticPr fontId="5"/>
  </si>
  <si>
    <t>B.公益財団法人日本アンチ・ドーピング機構</t>
    <phoneticPr fontId="5"/>
  </si>
  <si>
    <t>書類・機材等郵送費</t>
    <rPh sb="0" eb="2">
      <t>ショルイ</t>
    </rPh>
    <rPh sb="3" eb="5">
      <t>キザイ</t>
    </rPh>
    <rPh sb="5" eb="6">
      <t>トウ</t>
    </rPh>
    <rPh sb="6" eb="9">
      <t>ユウソウヒ</t>
    </rPh>
    <phoneticPr fontId="5"/>
  </si>
  <si>
    <t>C.国立大学法人東京大学</t>
    <phoneticPr fontId="5"/>
  </si>
  <si>
    <t>公益財団法人日本アンチ・ドーピング機構</t>
    <phoneticPr fontId="5"/>
  </si>
  <si>
    <t>国立大学法人東京大学</t>
    <phoneticPr fontId="5"/>
  </si>
  <si>
    <t>巧妙化・高度化するドーピングの検出やアスリートの負担軽減を図るための最新の検査手法等の開発・研究事業を実施する。</t>
    <phoneticPr fontId="5"/>
  </si>
  <si>
    <t>消耗品費</t>
    <rPh sb="0" eb="3">
      <t>ショウモウヒン</t>
    </rPh>
    <rPh sb="3" eb="4">
      <t>ヒ</t>
    </rPh>
    <phoneticPr fontId="5"/>
  </si>
  <si>
    <t>雑役務費</t>
    <rPh sb="0" eb="1">
      <t>ザツ</t>
    </rPh>
    <rPh sb="1" eb="4">
      <t>エキムヒ</t>
    </rPh>
    <phoneticPr fontId="5"/>
  </si>
  <si>
    <t>一般管理費、通信運搬費</t>
    <rPh sb="0" eb="2">
      <t>イッパン</t>
    </rPh>
    <rPh sb="2" eb="5">
      <t>カンリヒ</t>
    </rPh>
    <rPh sb="6" eb="8">
      <t>ツウシン</t>
    </rPh>
    <rPh sb="8" eb="10">
      <t>ウンパン</t>
    </rPh>
    <rPh sb="10" eb="11">
      <t>ヒ</t>
    </rPh>
    <phoneticPr fontId="5"/>
  </si>
  <si>
    <t>試薬等</t>
    <rPh sb="0" eb="2">
      <t>シヤク</t>
    </rPh>
    <rPh sb="2" eb="3">
      <t>トウ</t>
    </rPh>
    <phoneticPr fontId="5"/>
  </si>
  <si>
    <t>採血、検体検査</t>
    <rPh sb="0" eb="2">
      <t>サイケツ</t>
    </rPh>
    <rPh sb="3" eb="5">
      <t>ケンタイ</t>
    </rPh>
    <rPh sb="5" eb="7">
      <t>ケンサ</t>
    </rPh>
    <phoneticPr fontId="5"/>
  </si>
  <si>
    <t>国立大学法人筑波大学</t>
    <rPh sb="6" eb="8">
      <t>ツクバ</t>
    </rPh>
    <phoneticPr fontId="5"/>
  </si>
  <si>
    <t>学校法人日本医科大学</t>
    <rPh sb="0" eb="2">
      <t>ガッコウ</t>
    </rPh>
    <rPh sb="2" eb="4">
      <t>ホウジン</t>
    </rPh>
    <rPh sb="4" eb="6">
      <t>ニホン</t>
    </rPh>
    <rPh sb="6" eb="8">
      <t>イカ</t>
    </rPh>
    <rPh sb="8" eb="10">
      <t>ダイガク</t>
    </rPh>
    <phoneticPr fontId="5"/>
  </si>
  <si>
    <t>国立大学法人東北大学東北メディカル・メガバンク機構</t>
    <rPh sb="6" eb="8">
      <t>トウホク</t>
    </rPh>
    <rPh sb="10" eb="12">
      <t>トウホク</t>
    </rPh>
    <rPh sb="23" eb="25">
      <t>キコウ</t>
    </rPh>
    <phoneticPr fontId="5"/>
  </si>
  <si>
    <t>※金額は単位未満四捨五入して記載していることから、合計が一致しない場合がある。
※教育に関する国際基準への対応のため、令和4年度要求額増</t>
    <rPh sb="41" eb="43">
      <t>キョウイク</t>
    </rPh>
    <rPh sb="44" eb="45">
      <t>カン</t>
    </rPh>
    <rPh sb="47" eb="49">
      <t>コクサイ</t>
    </rPh>
    <rPh sb="49" eb="51">
      <t>キジュン</t>
    </rPh>
    <rPh sb="53" eb="55">
      <t>タイオウ</t>
    </rPh>
    <rPh sb="59" eb="60">
      <t>レイ</t>
    </rPh>
    <rPh sb="60" eb="61">
      <t>ワ</t>
    </rPh>
    <rPh sb="62" eb="63">
      <t>ネン</t>
    </rPh>
    <rPh sb="63" eb="64">
      <t>ド</t>
    </rPh>
    <rPh sb="64" eb="66">
      <t>ヨウキュウ</t>
    </rPh>
    <rPh sb="66" eb="67">
      <t>ガク</t>
    </rPh>
    <rPh sb="67" eb="68">
      <t>ゾウ</t>
    </rPh>
    <phoneticPr fontId="5"/>
  </si>
  <si>
    <t>-</t>
    <phoneticPr fontId="5"/>
  </si>
  <si>
    <t>-</t>
    <phoneticPr fontId="5"/>
  </si>
  <si>
    <t>雑役務費</t>
    <phoneticPr fontId="5"/>
  </si>
  <si>
    <t>教材製作費、システム利用料等</t>
    <phoneticPr fontId="5"/>
  </si>
  <si>
    <t>賃金</t>
    <phoneticPr fontId="5"/>
  </si>
  <si>
    <t>人件費</t>
    <phoneticPr fontId="5"/>
  </si>
  <si>
    <t>一般管理費</t>
    <phoneticPr fontId="5"/>
  </si>
  <si>
    <t>事業費の10%</t>
    <phoneticPr fontId="5"/>
  </si>
  <si>
    <t>外部有識者点検対象外</t>
  </si>
  <si>
    <t>事業内容の一部改善</t>
  </si>
  <si>
    <t>この事業は、依然として目標値に達しない成果指標が見受けられることから、目標達成に十分な内容となっているかについて確実に検証を行い、事業の成果をより的確に把握できるよう成果指標の設定を工夫すべきである。</t>
  </si>
  <si>
    <t>執行等改善</t>
  </si>
  <si>
    <t>ドーピング防止教育及びドーピング検査員への研修においてＥラーニングを導入していること、また令和４年度から新たな教育体制を整備することを踏まえ、今後、より適切に成果を測る指標や目標値の設定の検討を行うとともに、引き続き、効果的な事業実施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</si>
</sst>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106118</xdr:colOff>
      <xdr:row>750</xdr:row>
      <xdr:rowOff>237283</xdr:rowOff>
    </xdr:from>
    <xdr:to>
      <xdr:col>44</xdr:col>
      <xdr:colOff>129942</xdr:colOff>
      <xdr:row>764</xdr:row>
      <xdr:rowOff>519369</xdr:rowOff>
    </xdr:to>
    <xdr:grpSp>
      <xdr:nvGrpSpPr>
        <xdr:cNvPr id="2" name="グループ化 1">
          <a:extLst>
            <a:ext uri="{FF2B5EF4-FFF2-40B4-BE49-F238E27FC236}">
              <a16:creationId xmlns:a16="http://schemas.microsoft.com/office/drawing/2014/main" id="{4B46FD28-ADA2-43DA-9440-79F1671EA076}"/>
            </a:ext>
          </a:extLst>
        </xdr:cNvPr>
        <xdr:cNvGrpSpPr/>
      </xdr:nvGrpSpPr>
      <xdr:grpSpPr>
        <a:xfrm>
          <a:off x="2138118" y="60066983"/>
          <a:ext cx="6932624" cy="5260486"/>
          <a:chOff x="2450661" y="53969624"/>
          <a:chExt cx="6200281" cy="4569905"/>
        </a:xfrm>
      </xdr:grpSpPr>
      <xdr:sp macro="" textlink="">
        <xdr:nvSpPr>
          <xdr:cNvPr id="3" name="Rectangle 6">
            <a:extLst>
              <a:ext uri="{FF2B5EF4-FFF2-40B4-BE49-F238E27FC236}">
                <a16:creationId xmlns:a16="http://schemas.microsoft.com/office/drawing/2014/main" id="{FE3D5235-0928-40DB-AAD6-A1956F3BDF7D}"/>
              </a:ext>
            </a:extLst>
          </xdr:cNvPr>
          <xdr:cNvSpPr>
            <a:spLocks noChangeArrowheads="1"/>
          </xdr:cNvSpPr>
        </xdr:nvSpPr>
        <xdr:spPr bwMode="auto">
          <a:xfrm>
            <a:off x="2838850" y="56449072"/>
            <a:ext cx="163013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【拠出】</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 name="Rectangle 1">
            <a:extLst>
              <a:ext uri="{FF2B5EF4-FFF2-40B4-BE49-F238E27FC236}">
                <a16:creationId xmlns:a16="http://schemas.microsoft.com/office/drawing/2014/main" id="{90CF194D-35F3-4EA0-B409-D1700DEBDEC0}"/>
              </a:ext>
            </a:extLst>
          </xdr:cNvPr>
          <xdr:cNvSpPr>
            <a:spLocks noChangeArrowheads="1"/>
          </xdr:cNvSpPr>
        </xdr:nvSpPr>
        <xdr:spPr bwMode="auto">
          <a:xfrm>
            <a:off x="4225099" y="53969624"/>
            <a:ext cx="2819400" cy="392208"/>
          </a:xfrm>
          <a:prstGeom prst="rect">
            <a:avLst/>
          </a:prstGeom>
          <a:no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223.5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5" name="Rectangle 5">
            <a:extLst>
              <a:ext uri="{FF2B5EF4-FFF2-40B4-BE49-F238E27FC236}">
                <a16:creationId xmlns:a16="http://schemas.microsoft.com/office/drawing/2014/main" id="{CC9161A8-9E3E-4DCC-BB3C-1C7A87390517}"/>
              </a:ext>
            </a:extLst>
          </xdr:cNvPr>
          <xdr:cNvSpPr>
            <a:spLocks noChangeArrowheads="1"/>
          </xdr:cNvSpPr>
        </xdr:nvSpPr>
        <xdr:spPr bwMode="auto">
          <a:xfrm>
            <a:off x="2450661" y="55243142"/>
            <a:ext cx="2648596" cy="838531"/>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A.ドーピング防止教育・研修事業：</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197.7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（公財)日本アンチ・ドーピング機構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6" name="AutoShape 8">
            <a:extLst>
              <a:ext uri="{FF2B5EF4-FFF2-40B4-BE49-F238E27FC236}">
                <a16:creationId xmlns:a16="http://schemas.microsoft.com/office/drawing/2014/main" id="{CDA7DB1F-1DAC-4E19-8EE7-D3F499622236}"/>
              </a:ext>
            </a:extLst>
          </xdr:cNvPr>
          <xdr:cNvSpPr>
            <a:spLocks noChangeArrowheads="1"/>
          </xdr:cNvSpPr>
        </xdr:nvSpPr>
        <xdr:spPr bwMode="auto">
          <a:xfrm>
            <a:off x="2470581" y="56268314"/>
            <a:ext cx="2593155" cy="1792071"/>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ドーピング防止規則違反を未然に防止するため、アスリート及びサポートスタッフ等に対する研修会、競技団体の教育・啓発活動の年間計画策定支援等のドーピング防止教育事業を実施する。</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また、国際大会に対応できるドーピング検査員をはじめドーピング防止活動を担う専門人材を育成するため、ドーピング防止研修事業を実施する。</a:t>
            </a:r>
          </a:p>
        </xdr:txBody>
      </xdr:sp>
      <xdr:sp macro="" textlink="">
        <xdr:nvSpPr>
          <xdr:cNvPr id="7" name="Rectangle 17">
            <a:extLst>
              <a:ext uri="{FF2B5EF4-FFF2-40B4-BE49-F238E27FC236}">
                <a16:creationId xmlns:a16="http://schemas.microsoft.com/office/drawing/2014/main" id="{91B73C5C-F21E-497B-B208-095624960909}"/>
              </a:ext>
            </a:extLst>
          </xdr:cNvPr>
          <xdr:cNvSpPr>
            <a:spLocks noChangeArrowheads="1"/>
          </xdr:cNvSpPr>
        </xdr:nvSpPr>
        <xdr:spPr bwMode="auto">
          <a:xfrm>
            <a:off x="5861013" y="56446271"/>
            <a:ext cx="1377043" cy="0"/>
          </a:xfrm>
          <a:prstGeom prst="rect">
            <a:avLst/>
          </a:prstGeom>
          <a:solidFill>
            <a:srgbClr val="FFFFFF"/>
          </a:solidFill>
          <a:ln>
            <a:noFill/>
          </a:ln>
          <a:extLst/>
        </xdr:spPr>
        <xdr:txBody>
          <a:bodyPr vertOverflow="clip" wrap="square" lIns="18288" tIns="18288" rIns="18288"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5">
            <a:extLst>
              <a:ext uri="{FF2B5EF4-FFF2-40B4-BE49-F238E27FC236}">
                <a16:creationId xmlns:a16="http://schemas.microsoft.com/office/drawing/2014/main" id="{3271C99B-58F6-4BDA-AE0C-368AABFE8C77}"/>
              </a:ext>
            </a:extLst>
          </xdr:cNvPr>
          <xdr:cNvSpPr>
            <a:spLocks noChangeArrowheads="1"/>
          </xdr:cNvSpPr>
        </xdr:nvSpPr>
        <xdr:spPr bwMode="auto">
          <a:xfrm>
            <a:off x="4583204" y="56449633"/>
            <a:ext cx="918884" cy="5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5">
            <a:extLst>
              <a:ext uri="{FF2B5EF4-FFF2-40B4-BE49-F238E27FC236}">
                <a16:creationId xmlns:a16="http://schemas.microsoft.com/office/drawing/2014/main" id="{F9AAC4CD-1A03-4F10-B5F6-CF61D23B38B0}"/>
              </a:ext>
            </a:extLst>
          </xdr:cNvPr>
          <xdr:cNvSpPr>
            <a:spLocks noChangeArrowheads="1"/>
          </xdr:cNvSpPr>
        </xdr:nvSpPr>
        <xdr:spPr bwMode="auto">
          <a:xfrm>
            <a:off x="7306236" y="58533365"/>
            <a:ext cx="1344706" cy="61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【随意契約・再委託】</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5">
            <a:extLst>
              <a:ext uri="{FF2B5EF4-FFF2-40B4-BE49-F238E27FC236}">
                <a16:creationId xmlns:a16="http://schemas.microsoft.com/office/drawing/2014/main" id="{902C1BB0-D222-48CB-BD40-21C7824DBB28}"/>
              </a:ext>
            </a:extLst>
          </xdr:cNvPr>
          <xdr:cNvSpPr>
            <a:spLocks noChangeArrowheads="1"/>
          </xdr:cNvSpPr>
        </xdr:nvSpPr>
        <xdr:spPr bwMode="auto">
          <a:xfrm>
            <a:off x="3170655" y="54998668"/>
            <a:ext cx="2386969" cy="268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委託【随意契約（その他）】</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17</xdr:col>
      <xdr:colOff>142875</xdr:colOff>
      <xdr:row>752</xdr:row>
      <xdr:rowOff>204335</xdr:rowOff>
    </xdr:from>
    <xdr:to>
      <xdr:col>39</xdr:col>
      <xdr:colOff>132715</xdr:colOff>
      <xdr:row>752</xdr:row>
      <xdr:rowOff>204335</xdr:rowOff>
    </xdr:to>
    <xdr:sp macro="" textlink="">
      <xdr:nvSpPr>
        <xdr:cNvPr id="13" name="Line 24">
          <a:extLst>
            <a:ext uri="{FF2B5EF4-FFF2-40B4-BE49-F238E27FC236}">
              <a16:creationId xmlns:a16="http://schemas.microsoft.com/office/drawing/2014/main" id="{0A3E7687-6436-4506-AF0F-4A69FD86EA1E}"/>
            </a:ext>
          </a:extLst>
        </xdr:cNvPr>
        <xdr:cNvSpPr>
          <a:spLocks noChangeShapeType="1"/>
        </xdr:cNvSpPr>
      </xdr:nvSpPr>
      <xdr:spPr bwMode="auto">
        <a:xfrm>
          <a:off x="3543300" y="60135635"/>
          <a:ext cx="439039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144226</xdr:colOff>
      <xdr:row>752</xdr:row>
      <xdr:rowOff>212617</xdr:rowOff>
    </xdr:from>
    <xdr:to>
      <xdr:col>17</xdr:col>
      <xdr:colOff>144226</xdr:colOff>
      <xdr:row>753</xdr:row>
      <xdr:rowOff>197689</xdr:rowOff>
    </xdr:to>
    <xdr:sp macro="" textlink="">
      <xdr:nvSpPr>
        <xdr:cNvPr id="14" name="Line 25">
          <a:extLst>
            <a:ext uri="{FF2B5EF4-FFF2-40B4-BE49-F238E27FC236}">
              <a16:creationId xmlns:a16="http://schemas.microsoft.com/office/drawing/2014/main" id="{0FA60186-CA25-4BA1-870E-4BD079B866A5}"/>
            </a:ext>
          </a:extLst>
        </xdr:cNvPr>
        <xdr:cNvSpPr>
          <a:spLocks noChangeShapeType="1"/>
        </xdr:cNvSpPr>
      </xdr:nvSpPr>
      <xdr:spPr bwMode="auto">
        <a:xfrm>
          <a:off x="3544651" y="60143917"/>
          <a:ext cx="0" cy="3374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13522</xdr:colOff>
      <xdr:row>751</xdr:row>
      <xdr:rowOff>333375</xdr:rowOff>
    </xdr:from>
    <xdr:to>
      <xdr:col>28</xdr:col>
      <xdr:colOff>13522</xdr:colOff>
      <xdr:row>752</xdr:row>
      <xdr:rowOff>197257</xdr:rowOff>
    </xdr:to>
    <xdr:sp macro="" textlink="">
      <xdr:nvSpPr>
        <xdr:cNvPr id="15" name="Line 29">
          <a:extLst>
            <a:ext uri="{FF2B5EF4-FFF2-40B4-BE49-F238E27FC236}">
              <a16:creationId xmlns:a16="http://schemas.microsoft.com/office/drawing/2014/main" id="{1A047F49-A730-4C60-B53E-28C4B025FA02}"/>
            </a:ext>
          </a:extLst>
        </xdr:cNvPr>
        <xdr:cNvSpPr>
          <a:spLocks noChangeShapeType="1"/>
        </xdr:cNvSpPr>
      </xdr:nvSpPr>
      <xdr:spPr bwMode="auto">
        <a:xfrm flipH="1">
          <a:off x="5614222" y="59912250"/>
          <a:ext cx="0" cy="21630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126739</xdr:colOff>
      <xdr:row>752</xdr:row>
      <xdr:rowOff>205825</xdr:rowOff>
    </xdr:from>
    <xdr:to>
      <xdr:col>39</xdr:col>
      <xdr:colOff>126739</xdr:colOff>
      <xdr:row>753</xdr:row>
      <xdr:rowOff>200824</xdr:rowOff>
    </xdr:to>
    <xdr:sp macro="" textlink="">
      <xdr:nvSpPr>
        <xdr:cNvPr id="16" name="Line 27">
          <a:extLst>
            <a:ext uri="{FF2B5EF4-FFF2-40B4-BE49-F238E27FC236}">
              <a16:creationId xmlns:a16="http://schemas.microsoft.com/office/drawing/2014/main" id="{F3BEC663-299F-41EB-85FF-B49A58528008}"/>
            </a:ext>
          </a:extLst>
        </xdr:cNvPr>
        <xdr:cNvSpPr>
          <a:spLocks noChangeShapeType="1"/>
        </xdr:cNvSpPr>
      </xdr:nvSpPr>
      <xdr:spPr bwMode="auto">
        <a:xfrm>
          <a:off x="7927714" y="60137125"/>
          <a:ext cx="0" cy="34742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104774</xdr:colOff>
      <xdr:row>754</xdr:row>
      <xdr:rowOff>307614</xdr:rowOff>
    </xdr:from>
    <xdr:to>
      <xdr:col>49</xdr:col>
      <xdr:colOff>28574</xdr:colOff>
      <xdr:row>757</xdr:row>
      <xdr:rowOff>133350</xdr:rowOff>
    </xdr:to>
    <xdr:sp macro="" textlink="">
      <xdr:nvSpPr>
        <xdr:cNvPr id="17" name="Rectangle 5">
          <a:extLst>
            <a:ext uri="{FF2B5EF4-FFF2-40B4-BE49-F238E27FC236}">
              <a16:creationId xmlns:a16="http://schemas.microsoft.com/office/drawing/2014/main" id="{CC9161A8-9E3E-4DCC-BB3C-1C7A87390517}"/>
            </a:ext>
          </a:extLst>
        </xdr:cNvPr>
        <xdr:cNvSpPr>
          <a:spLocks noChangeArrowheads="1"/>
        </xdr:cNvSpPr>
      </xdr:nvSpPr>
      <xdr:spPr bwMode="auto">
        <a:xfrm>
          <a:off x="6505574" y="60943764"/>
          <a:ext cx="3324225" cy="883011"/>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.ドーピング検査技術研究開発事業：</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25.8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（公財)日本アンチ・ドーピング機構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40025</xdr:colOff>
      <xdr:row>754</xdr:row>
      <xdr:rowOff>9525</xdr:rowOff>
    </xdr:from>
    <xdr:to>
      <xdr:col>48</xdr:col>
      <xdr:colOff>0</xdr:colOff>
      <xdr:row>754</xdr:row>
      <xdr:rowOff>316491</xdr:rowOff>
    </xdr:to>
    <xdr:sp macro="" textlink="">
      <xdr:nvSpPr>
        <xdr:cNvPr id="18" name="Rectangle 5">
          <a:extLst>
            <a:ext uri="{FF2B5EF4-FFF2-40B4-BE49-F238E27FC236}">
              <a16:creationId xmlns:a16="http://schemas.microsoft.com/office/drawing/2014/main" id="{902C1BB0-D222-48CB-BD40-21C7824DBB28}"/>
            </a:ext>
          </a:extLst>
        </xdr:cNvPr>
        <xdr:cNvSpPr>
          <a:spLocks noChangeArrowheads="1"/>
        </xdr:cNvSpPr>
      </xdr:nvSpPr>
      <xdr:spPr bwMode="auto">
        <a:xfrm>
          <a:off x="7240925" y="60645675"/>
          <a:ext cx="2360275" cy="306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123824</xdr:colOff>
      <xdr:row>759</xdr:row>
      <xdr:rowOff>266699</xdr:rowOff>
    </xdr:from>
    <xdr:to>
      <xdr:col>39</xdr:col>
      <xdr:colOff>123825</xdr:colOff>
      <xdr:row>761</xdr:row>
      <xdr:rowOff>161924</xdr:rowOff>
    </xdr:to>
    <xdr:sp macro="" textlink="">
      <xdr:nvSpPr>
        <xdr:cNvPr id="20" name="Line 27">
          <a:extLst>
            <a:ext uri="{FF2B5EF4-FFF2-40B4-BE49-F238E27FC236}">
              <a16:creationId xmlns:a16="http://schemas.microsoft.com/office/drawing/2014/main" id="{F3BEC663-299F-41EB-85FF-B49A58528008}"/>
            </a:ext>
          </a:extLst>
        </xdr:cNvPr>
        <xdr:cNvSpPr>
          <a:spLocks noChangeShapeType="1"/>
        </xdr:cNvSpPr>
      </xdr:nvSpPr>
      <xdr:spPr bwMode="auto">
        <a:xfrm>
          <a:off x="7924799" y="62664974"/>
          <a:ext cx="1" cy="600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114300</xdr:colOff>
      <xdr:row>762</xdr:row>
      <xdr:rowOff>228600</xdr:rowOff>
    </xdr:from>
    <xdr:to>
      <xdr:col>49</xdr:col>
      <xdr:colOff>38100</xdr:colOff>
      <xdr:row>764</xdr:row>
      <xdr:rowOff>406761</xdr:rowOff>
    </xdr:to>
    <xdr:sp macro="" textlink="">
      <xdr:nvSpPr>
        <xdr:cNvPr id="21" name="Rectangle 5">
          <a:extLst>
            <a:ext uri="{FF2B5EF4-FFF2-40B4-BE49-F238E27FC236}">
              <a16:creationId xmlns:a16="http://schemas.microsoft.com/office/drawing/2014/main" id="{CC9161A8-9E3E-4DCC-BB3C-1C7A87390517}"/>
            </a:ext>
          </a:extLst>
        </xdr:cNvPr>
        <xdr:cNvSpPr>
          <a:spLocks noChangeArrowheads="1"/>
        </xdr:cNvSpPr>
      </xdr:nvSpPr>
      <xdr:spPr bwMode="auto">
        <a:xfrm>
          <a:off x="6515100" y="63684150"/>
          <a:ext cx="3324225" cy="883011"/>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.ドーピング検査技術研究開発事業：</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20.3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大学等（全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xdr:txBody>
    </xdr:sp>
    <xdr:clientData/>
  </xdr:twoCellAnchor>
  <xdr:twoCellAnchor>
    <xdr:from>
      <xdr:col>36</xdr:col>
      <xdr:colOff>9525</xdr:colOff>
      <xdr:row>761</xdr:row>
      <xdr:rowOff>266700</xdr:rowOff>
    </xdr:from>
    <xdr:to>
      <xdr:col>47</xdr:col>
      <xdr:colOff>169525</xdr:colOff>
      <xdr:row>762</xdr:row>
      <xdr:rowOff>221241</xdr:rowOff>
    </xdr:to>
    <xdr:sp macro="" textlink="">
      <xdr:nvSpPr>
        <xdr:cNvPr id="22" name="Rectangle 5">
          <a:extLst>
            <a:ext uri="{FF2B5EF4-FFF2-40B4-BE49-F238E27FC236}">
              <a16:creationId xmlns:a16="http://schemas.microsoft.com/office/drawing/2014/main" id="{902C1BB0-D222-48CB-BD40-21C7824DBB28}"/>
            </a:ext>
          </a:extLst>
        </xdr:cNvPr>
        <xdr:cNvSpPr>
          <a:spLocks noChangeArrowheads="1"/>
        </xdr:cNvSpPr>
      </xdr:nvSpPr>
      <xdr:spPr bwMode="auto">
        <a:xfrm>
          <a:off x="7210425" y="63369825"/>
          <a:ext cx="2360275" cy="306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再委託【随意契約（公募）】</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33</xdr:col>
      <xdr:colOff>76200</xdr:colOff>
      <xdr:row>757</xdr:row>
      <xdr:rowOff>266700</xdr:rowOff>
    </xdr:from>
    <xdr:to>
      <xdr:col>48</xdr:col>
      <xdr:colOff>114300</xdr:colOff>
      <xdr:row>759</xdr:row>
      <xdr:rowOff>200026</xdr:rowOff>
    </xdr:to>
    <xdr:sp macro="" textlink="">
      <xdr:nvSpPr>
        <xdr:cNvPr id="23" name="AutoShape 8">
          <a:extLst>
            <a:ext uri="{FF2B5EF4-FFF2-40B4-BE49-F238E27FC236}">
              <a16:creationId xmlns:a16="http://schemas.microsoft.com/office/drawing/2014/main" id="{BE959AC7-BC14-4533-A3F7-284EB07AB42D}"/>
            </a:ext>
          </a:extLst>
        </xdr:cNvPr>
        <xdr:cNvSpPr>
          <a:spLocks noChangeArrowheads="1"/>
        </xdr:cNvSpPr>
      </xdr:nvSpPr>
      <xdr:spPr bwMode="auto">
        <a:xfrm>
          <a:off x="6677025" y="61960125"/>
          <a:ext cx="3038475" cy="638176"/>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巧妙化・高度化するドーピングの検出やアスリートの負担軽減を図るための最新の検査手法等の開発・研究事業を実施する。</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85725</xdr:colOff>
      <xdr:row>764</xdr:row>
      <xdr:rowOff>561974</xdr:rowOff>
    </xdr:from>
    <xdr:to>
      <xdr:col>48</xdr:col>
      <xdr:colOff>133350</xdr:colOff>
      <xdr:row>765</xdr:row>
      <xdr:rowOff>609599</xdr:rowOff>
    </xdr:to>
    <xdr:sp macro="" textlink="">
      <xdr:nvSpPr>
        <xdr:cNvPr id="24" name="AutoShape 8">
          <a:extLst>
            <a:ext uri="{FF2B5EF4-FFF2-40B4-BE49-F238E27FC236}">
              <a16:creationId xmlns:a16="http://schemas.microsoft.com/office/drawing/2014/main" id="{BE959AC7-BC14-4533-A3F7-284EB07AB42D}"/>
            </a:ext>
          </a:extLst>
        </xdr:cNvPr>
        <xdr:cNvSpPr>
          <a:spLocks noChangeArrowheads="1"/>
        </xdr:cNvSpPr>
      </xdr:nvSpPr>
      <xdr:spPr bwMode="auto">
        <a:xfrm>
          <a:off x="6686550" y="64722374"/>
          <a:ext cx="3048000" cy="714375"/>
        </a:xfrm>
        <a:prstGeom prst="bracketPair">
          <a:avLst>
            <a:gd name="adj" fmla="val 448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巧妙化・高度化するドーピングの検出やアスリートの負担軽減を図るための最新の検査手法等の開発・研究事業を実施する。</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8"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709</v>
      </c>
      <c r="AK2" s="940"/>
      <c r="AL2" s="940"/>
      <c r="AM2" s="940"/>
      <c r="AN2" s="98" t="s">
        <v>404</v>
      </c>
      <c r="AO2" s="940">
        <v>20</v>
      </c>
      <c r="AP2" s="940"/>
      <c r="AQ2" s="940"/>
      <c r="AR2" s="99" t="s">
        <v>707</v>
      </c>
      <c r="AS2" s="946">
        <v>355</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718</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719</v>
      </c>
      <c r="AF5" s="697"/>
      <c r="AG5" s="697"/>
      <c r="AH5" s="697"/>
      <c r="AI5" s="697"/>
      <c r="AJ5" s="697"/>
      <c r="AK5" s="697"/>
      <c r="AL5" s="697"/>
      <c r="AM5" s="697"/>
      <c r="AN5" s="697"/>
      <c r="AO5" s="697"/>
      <c r="AP5" s="698"/>
      <c r="AQ5" s="699" t="s">
        <v>720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3.2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296</v>
      </c>
      <c r="Q13" s="656"/>
      <c r="R13" s="656"/>
      <c r="S13" s="656"/>
      <c r="T13" s="656"/>
      <c r="U13" s="656"/>
      <c r="V13" s="657"/>
      <c r="W13" s="655">
        <v>305.2</v>
      </c>
      <c r="X13" s="656"/>
      <c r="Y13" s="656"/>
      <c r="Z13" s="656"/>
      <c r="AA13" s="656"/>
      <c r="AB13" s="656"/>
      <c r="AC13" s="657"/>
      <c r="AD13" s="655">
        <v>305.10000000000002</v>
      </c>
      <c r="AE13" s="656"/>
      <c r="AF13" s="656"/>
      <c r="AG13" s="656"/>
      <c r="AH13" s="656"/>
      <c r="AI13" s="656"/>
      <c r="AJ13" s="657"/>
      <c r="AK13" s="655">
        <v>305.10000000000002</v>
      </c>
      <c r="AL13" s="656"/>
      <c r="AM13" s="656"/>
      <c r="AN13" s="656"/>
      <c r="AO13" s="656"/>
      <c r="AP13" s="656"/>
      <c r="AQ13" s="657"/>
      <c r="AR13" s="915">
        <v>335</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404</v>
      </c>
      <c r="Q14" s="656"/>
      <c r="R14" s="656"/>
      <c r="S14" s="656"/>
      <c r="T14" s="656"/>
      <c r="U14" s="656"/>
      <c r="V14" s="657"/>
      <c r="W14" s="655" t="s">
        <v>404</v>
      </c>
      <c r="X14" s="656"/>
      <c r="Y14" s="656"/>
      <c r="Z14" s="656"/>
      <c r="AA14" s="656"/>
      <c r="AB14" s="656"/>
      <c r="AC14" s="657"/>
      <c r="AD14" s="655" t="s">
        <v>404</v>
      </c>
      <c r="AE14" s="656"/>
      <c r="AF14" s="656"/>
      <c r="AG14" s="656"/>
      <c r="AH14" s="656"/>
      <c r="AI14" s="656"/>
      <c r="AJ14" s="657"/>
      <c r="AK14" s="655" t="s">
        <v>712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725</v>
      </c>
      <c r="Q15" s="656"/>
      <c r="R15" s="656"/>
      <c r="S15" s="656"/>
      <c r="T15" s="656"/>
      <c r="U15" s="656"/>
      <c r="V15" s="657"/>
      <c r="W15" s="655" t="s">
        <v>404</v>
      </c>
      <c r="X15" s="656"/>
      <c r="Y15" s="656"/>
      <c r="Z15" s="656"/>
      <c r="AA15" s="656"/>
      <c r="AB15" s="656"/>
      <c r="AC15" s="657"/>
      <c r="AD15" s="655" t="s">
        <v>404</v>
      </c>
      <c r="AE15" s="656"/>
      <c r="AF15" s="656"/>
      <c r="AG15" s="656"/>
      <c r="AH15" s="656"/>
      <c r="AI15" s="656"/>
      <c r="AJ15" s="657"/>
      <c r="AK15" s="655" t="s">
        <v>712</v>
      </c>
      <c r="AL15" s="656"/>
      <c r="AM15" s="656"/>
      <c r="AN15" s="656"/>
      <c r="AO15" s="656"/>
      <c r="AP15" s="656"/>
      <c r="AQ15" s="657"/>
      <c r="AR15" s="655" t="s">
        <v>818</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404</v>
      </c>
      <c r="Q16" s="656"/>
      <c r="R16" s="656"/>
      <c r="S16" s="656"/>
      <c r="T16" s="656"/>
      <c r="U16" s="656"/>
      <c r="V16" s="657"/>
      <c r="W16" s="655" t="s">
        <v>404</v>
      </c>
      <c r="X16" s="656"/>
      <c r="Y16" s="656"/>
      <c r="Z16" s="656"/>
      <c r="AA16" s="656"/>
      <c r="AB16" s="656"/>
      <c r="AC16" s="657"/>
      <c r="AD16" s="655" t="s">
        <v>725</v>
      </c>
      <c r="AE16" s="656"/>
      <c r="AF16" s="656"/>
      <c r="AG16" s="656"/>
      <c r="AH16" s="656"/>
      <c r="AI16" s="656"/>
      <c r="AJ16" s="657"/>
      <c r="AK16" s="655" t="s">
        <v>712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725</v>
      </c>
      <c r="Q17" s="656"/>
      <c r="R17" s="656"/>
      <c r="S17" s="656"/>
      <c r="T17" s="656"/>
      <c r="U17" s="656"/>
      <c r="V17" s="657"/>
      <c r="W17" s="655" t="s">
        <v>725</v>
      </c>
      <c r="X17" s="656"/>
      <c r="Y17" s="656"/>
      <c r="Z17" s="656"/>
      <c r="AA17" s="656"/>
      <c r="AB17" s="656"/>
      <c r="AC17" s="657"/>
      <c r="AD17" s="655" t="s">
        <v>725</v>
      </c>
      <c r="AE17" s="656"/>
      <c r="AF17" s="656"/>
      <c r="AG17" s="656"/>
      <c r="AH17" s="656"/>
      <c r="AI17" s="656"/>
      <c r="AJ17" s="657"/>
      <c r="AK17" s="655" t="s">
        <v>787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296</v>
      </c>
      <c r="Q18" s="874"/>
      <c r="R18" s="874"/>
      <c r="S18" s="874"/>
      <c r="T18" s="874"/>
      <c r="U18" s="874"/>
      <c r="V18" s="875"/>
      <c r="W18" s="873">
        <f>SUM(W13:AC17)</f>
        <v>305.2</v>
      </c>
      <c r="X18" s="874"/>
      <c r="Y18" s="874"/>
      <c r="Z18" s="874"/>
      <c r="AA18" s="874"/>
      <c r="AB18" s="874"/>
      <c r="AC18" s="875"/>
      <c r="AD18" s="873">
        <f>SUM(AD13:AJ17)</f>
        <v>305.10000000000002</v>
      </c>
      <c r="AE18" s="874"/>
      <c r="AF18" s="874"/>
      <c r="AG18" s="874"/>
      <c r="AH18" s="874"/>
      <c r="AI18" s="874"/>
      <c r="AJ18" s="875"/>
      <c r="AK18" s="873">
        <f>SUM(AK13:AQ17)</f>
        <v>305.10000000000002</v>
      </c>
      <c r="AL18" s="874"/>
      <c r="AM18" s="874"/>
      <c r="AN18" s="874"/>
      <c r="AO18" s="874"/>
      <c r="AP18" s="874"/>
      <c r="AQ18" s="875"/>
      <c r="AR18" s="873">
        <f>SUM(AR13:AX17)</f>
        <v>335</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278</v>
      </c>
      <c r="Q19" s="656"/>
      <c r="R19" s="656"/>
      <c r="S19" s="656"/>
      <c r="T19" s="656"/>
      <c r="U19" s="656"/>
      <c r="V19" s="657"/>
      <c r="W19" s="655">
        <v>269.39999999999998</v>
      </c>
      <c r="X19" s="656"/>
      <c r="Y19" s="656"/>
      <c r="Z19" s="656"/>
      <c r="AA19" s="656"/>
      <c r="AB19" s="656"/>
      <c r="AC19" s="657"/>
      <c r="AD19" s="655">
        <v>223.5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0.93918918918918914</v>
      </c>
      <c r="Q20" s="316"/>
      <c r="R20" s="316"/>
      <c r="S20" s="316"/>
      <c r="T20" s="316"/>
      <c r="U20" s="316"/>
      <c r="V20" s="316"/>
      <c r="W20" s="316">
        <f t="shared" ref="W20" si="0">IF(W18=0, "-", SUM(W19)/W18)</f>
        <v>0.88269986893840102</v>
      </c>
      <c r="X20" s="316"/>
      <c r="Y20" s="316"/>
      <c r="Z20" s="316"/>
      <c r="AA20" s="316"/>
      <c r="AB20" s="316"/>
      <c r="AC20" s="316"/>
      <c r="AD20" s="316">
        <f t="shared" ref="AD20" si="1">IF(AD18=0, "-", SUM(AD19)/AD18)</f>
        <v>0.7325467059980334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0.93918918918918914</v>
      </c>
      <c r="Q21" s="316"/>
      <c r="R21" s="316"/>
      <c r="S21" s="316"/>
      <c r="T21" s="316"/>
      <c r="U21" s="316"/>
      <c r="V21" s="316"/>
      <c r="W21" s="316">
        <f t="shared" ref="W21" si="2">IF(W19=0, "-", SUM(W19)/SUM(W13,W14))</f>
        <v>0.88269986893840102</v>
      </c>
      <c r="X21" s="316"/>
      <c r="Y21" s="316"/>
      <c r="Z21" s="316"/>
      <c r="AA21" s="316"/>
      <c r="AB21" s="316"/>
      <c r="AC21" s="316"/>
      <c r="AD21" s="316">
        <f t="shared" ref="AD21" si="3">IF(AD19=0, "-", SUM(AD19)/SUM(AD13,AD14))</f>
        <v>0.7325467059980334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332</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726</v>
      </c>
      <c r="H23" s="966"/>
      <c r="I23" s="966"/>
      <c r="J23" s="966"/>
      <c r="K23" s="966"/>
      <c r="L23" s="966"/>
      <c r="M23" s="966"/>
      <c r="N23" s="966"/>
      <c r="O23" s="967"/>
      <c r="P23" s="915">
        <v>300.2</v>
      </c>
      <c r="Q23" s="916"/>
      <c r="R23" s="916"/>
      <c r="S23" s="916"/>
      <c r="T23" s="916"/>
      <c r="U23" s="916"/>
      <c r="V23" s="930"/>
      <c r="W23" s="915">
        <v>330.1</v>
      </c>
      <c r="X23" s="916"/>
      <c r="Y23" s="916"/>
      <c r="Z23" s="916"/>
      <c r="AA23" s="916"/>
      <c r="AB23" s="916"/>
      <c r="AC23" s="930"/>
      <c r="AD23" s="978" t="s">
        <v>816</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727</v>
      </c>
      <c r="H24" s="932"/>
      <c r="I24" s="932"/>
      <c r="J24" s="932"/>
      <c r="K24" s="932"/>
      <c r="L24" s="932"/>
      <c r="M24" s="932"/>
      <c r="N24" s="932"/>
      <c r="O24" s="933"/>
      <c r="P24" s="655">
        <v>3.8</v>
      </c>
      <c r="Q24" s="656"/>
      <c r="R24" s="656"/>
      <c r="S24" s="656"/>
      <c r="T24" s="656"/>
      <c r="U24" s="656"/>
      <c r="V24" s="657"/>
      <c r="W24" s="655">
        <v>3.8</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728</v>
      </c>
      <c r="H25" s="932"/>
      <c r="I25" s="932"/>
      <c r="J25" s="932"/>
      <c r="K25" s="932"/>
      <c r="L25" s="932"/>
      <c r="M25" s="932"/>
      <c r="N25" s="932"/>
      <c r="O25" s="933"/>
      <c r="P25" s="655">
        <v>0.6</v>
      </c>
      <c r="Q25" s="656"/>
      <c r="R25" s="656"/>
      <c r="S25" s="656"/>
      <c r="T25" s="656"/>
      <c r="U25" s="656"/>
      <c r="V25" s="657"/>
      <c r="W25" s="655">
        <v>0.6</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729</v>
      </c>
      <c r="H26" s="932"/>
      <c r="I26" s="932"/>
      <c r="J26" s="932"/>
      <c r="K26" s="932"/>
      <c r="L26" s="932"/>
      <c r="M26" s="932"/>
      <c r="N26" s="932"/>
      <c r="O26" s="933"/>
      <c r="P26" s="655">
        <v>0.2</v>
      </c>
      <c r="Q26" s="656"/>
      <c r="R26" s="656"/>
      <c r="S26" s="656"/>
      <c r="T26" s="656"/>
      <c r="U26" s="656"/>
      <c r="V26" s="657"/>
      <c r="W26" s="655">
        <v>0.2</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730</v>
      </c>
      <c r="H27" s="932"/>
      <c r="I27" s="932"/>
      <c r="J27" s="932"/>
      <c r="K27" s="932"/>
      <c r="L27" s="932"/>
      <c r="M27" s="932"/>
      <c r="N27" s="932"/>
      <c r="O27" s="933"/>
      <c r="P27" s="655">
        <v>0.2</v>
      </c>
      <c r="Q27" s="656"/>
      <c r="R27" s="656"/>
      <c r="S27" s="656"/>
      <c r="T27" s="656"/>
      <c r="U27" s="656"/>
      <c r="V27" s="657"/>
      <c r="W27" s="655">
        <v>0.2</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0.10000000000002274</v>
      </c>
      <c r="Q28" s="874"/>
      <c r="R28" s="874"/>
      <c r="S28" s="874"/>
      <c r="T28" s="874"/>
      <c r="U28" s="874"/>
      <c r="V28" s="875"/>
      <c r="W28" s="873">
        <f>W29-SUM(W23:W27)</f>
        <v>9.9999999999965894E-2</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305.10000000000002</v>
      </c>
      <c r="Q29" s="656"/>
      <c r="R29" s="656"/>
      <c r="S29" s="656"/>
      <c r="T29" s="656"/>
      <c r="U29" s="656"/>
      <c r="V29" s="657"/>
      <c r="W29" s="947">
        <f>AR13</f>
        <v>335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712</v>
      </c>
      <c r="AR31" s="201"/>
      <c r="AS31" s="136" t="s">
        <v>233</v>
      </c>
      <c r="AT31" s="137"/>
      <c r="AU31" s="200">
        <v>3</v>
      </c>
      <c r="AV31" s="200"/>
      <c r="AW31" s="392" t="s">
        <v>179</v>
      </c>
      <c r="AX31" s="393"/>
    </row>
    <row r="32" spans="1:50" ht="23.25" customHeight="1" x14ac:dyDescent="0.15">
      <c r="A32" s="397"/>
      <c r="B32" s="395"/>
      <c r="C32" s="395"/>
      <c r="D32" s="395"/>
      <c r="E32" s="395"/>
      <c r="F32" s="396"/>
      <c r="G32" s="563" t="s">
        <v>731</v>
      </c>
      <c r="H32" s="564"/>
      <c r="I32" s="564"/>
      <c r="J32" s="564"/>
      <c r="K32" s="564"/>
      <c r="L32" s="564"/>
      <c r="M32" s="564"/>
      <c r="N32" s="564"/>
      <c r="O32" s="565"/>
      <c r="P32" s="108" t="s">
        <v>732</v>
      </c>
      <c r="Q32" s="108"/>
      <c r="R32" s="108"/>
      <c r="S32" s="108"/>
      <c r="T32" s="108"/>
      <c r="U32" s="108"/>
      <c r="V32" s="108"/>
      <c r="W32" s="108"/>
      <c r="X32" s="109"/>
      <c r="Y32" s="470" t="s">
        <v>12</v>
      </c>
      <c r="Z32" s="530"/>
      <c r="AA32" s="531"/>
      <c r="AB32" s="460" t="s">
        <v>733</v>
      </c>
      <c r="AC32" s="460"/>
      <c r="AD32" s="460"/>
      <c r="AE32" s="218">
        <v>25</v>
      </c>
      <c r="AF32" s="219"/>
      <c r="AG32" s="219"/>
      <c r="AH32" s="219"/>
      <c r="AI32" s="218">
        <v>45</v>
      </c>
      <c r="AJ32" s="219"/>
      <c r="AK32" s="219"/>
      <c r="AL32" s="219"/>
      <c r="AM32" s="218">
        <v>53</v>
      </c>
      <c r="AN32" s="219"/>
      <c r="AO32" s="219"/>
      <c r="AP32" s="219"/>
      <c r="AQ32" s="336" t="s">
        <v>404</v>
      </c>
      <c r="AR32" s="208"/>
      <c r="AS32" s="208"/>
      <c r="AT32" s="337"/>
      <c r="AU32" s="219" t="s">
        <v>404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733</v>
      </c>
      <c r="AC33" s="522"/>
      <c r="AD33" s="522"/>
      <c r="AE33" s="218" t="s">
        <v>712</v>
      </c>
      <c r="AF33" s="219"/>
      <c r="AG33" s="219"/>
      <c r="AH33" s="219"/>
      <c r="AI33" s="218" t="s">
        <v>712</v>
      </c>
      <c r="AJ33" s="219"/>
      <c r="AK33" s="219"/>
      <c r="AL33" s="219"/>
      <c r="AM33" s="218" t="s">
        <v>797</v>
      </c>
      <c r="AN33" s="219"/>
      <c r="AO33" s="219"/>
      <c r="AP33" s="219"/>
      <c r="AQ33" s="336" t="s">
        <v>712</v>
      </c>
      <c r="AR33" s="208"/>
      <c r="AS33" s="208"/>
      <c r="AT33" s="337"/>
      <c r="AU33" s="219">
        <v>69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712</v>
      </c>
      <c r="AF34" s="219"/>
      <c r="AG34" s="219"/>
      <c r="AH34" s="219"/>
      <c r="AI34" s="218" t="s">
        <v>712</v>
      </c>
      <c r="AJ34" s="219"/>
      <c r="AK34" s="219"/>
      <c r="AL34" s="219"/>
      <c r="AM34" s="218" t="s">
        <v>797</v>
      </c>
      <c r="AN34" s="219"/>
      <c r="AO34" s="219"/>
      <c r="AP34" s="219"/>
      <c r="AQ34" s="336" t="s">
        <v>404</v>
      </c>
      <c r="AR34" s="208"/>
      <c r="AS34" s="208"/>
      <c r="AT34" s="337"/>
      <c r="AU34" s="219" t="s">
        <v>404</v>
      </c>
      <c r="AV34" s="219"/>
      <c r="AW34" s="219"/>
      <c r="AX34" s="221"/>
    </row>
    <row r="35" spans="1:51" ht="23.25" customHeight="1" x14ac:dyDescent="0.15">
      <c r="A35" s="228" t="s">
        <v>378</v>
      </c>
      <c r="B35" s="229"/>
      <c r="C35" s="229"/>
      <c r="D35" s="229"/>
      <c r="E35" s="229"/>
      <c r="F35" s="230"/>
      <c r="G35" s="234" t="s">
        <v>734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712</v>
      </c>
      <c r="AR38" s="201"/>
      <c r="AS38" s="136" t="s">
        <v>233</v>
      </c>
      <c r="AT38" s="137"/>
      <c r="AU38" s="200">
        <v>2</v>
      </c>
      <c r="AV38" s="200"/>
      <c r="AW38" s="392" t="s">
        <v>179</v>
      </c>
      <c r="AX38" s="393"/>
      <c r="AY38">
        <f>$AY$37</f>
        <v>1</v>
      </c>
    </row>
    <row r="39" spans="1:51" ht="23.25" customHeight="1" x14ac:dyDescent="0.15">
      <c r="A39" s="397"/>
      <c r="B39" s="395"/>
      <c r="C39" s="395"/>
      <c r="D39" s="395"/>
      <c r="E39" s="395"/>
      <c r="F39" s="396"/>
      <c r="G39" s="563" t="s">
        <v>735</v>
      </c>
      <c r="H39" s="564"/>
      <c r="I39" s="564"/>
      <c r="J39" s="564"/>
      <c r="K39" s="564"/>
      <c r="L39" s="564"/>
      <c r="M39" s="564"/>
      <c r="N39" s="564"/>
      <c r="O39" s="565"/>
      <c r="P39" s="108" t="s">
        <v>736</v>
      </c>
      <c r="Q39" s="108"/>
      <c r="R39" s="108"/>
      <c r="S39" s="108"/>
      <c r="T39" s="108"/>
      <c r="U39" s="108"/>
      <c r="V39" s="108"/>
      <c r="W39" s="108"/>
      <c r="X39" s="109"/>
      <c r="Y39" s="470" t="s">
        <v>12</v>
      </c>
      <c r="Z39" s="530"/>
      <c r="AA39" s="531"/>
      <c r="AB39" s="460" t="s">
        <v>737</v>
      </c>
      <c r="AC39" s="460"/>
      <c r="AD39" s="460"/>
      <c r="AE39" s="218">
        <v>113</v>
      </c>
      <c r="AF39" s="219"/>
      <c r="AG39" s="219"/>
      <c r="AH39" s="219"/>
      <c r="AI39" s="218">
        <v>160</v>
      </c>
      <c r="AJ39" s="219"/>
      <c r="AK39" s="219"/>
      <c r="AL39" s="219"/>
      <c r="AM39" s="218">
        <v>132</v>
      </c>
      <c r="AN39" s="219"/>
      <c r="AO39" s="219"/>
      <c r="AP39" s="219"/>
      <c r="AQ39" s="336" t="s">
        <v>404</v>
      </c>
      <c r="AR39" s="208"/>
      <c r="AS39" s="208"/>
      <c r="AT39" s="337"/>
      <c r="AU39" s="219" t="s">
        <v>404</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737</v>
      </c>
      <c r="AC40" s="522"/>
      <c r="AD40" s="522"/>
      <c r="AE40" s="218" t="s">
        <v>712</v>
      </c>
      <c r="AF40" s="219"/>
      <c r="AG40" s="219"/>
      <c r="AH40" s="219"/>
      <c r="AI40" s="218" t="s">
        <v>712</v>
      </c>
      <c r="AJ40" s="219"/>
      <c r="AK40" s="219"/>
      <c r="AL40" s="219"/>
      <c r="AM40" s="218" t="s">
        <v>797</v>
      </c>
      <c r="AN40" s="219"/>
      <c r="AO40" s="219"/>
      <c r="AP40" s="219"/>
      <c r="AQ40" s="336" t="s">
        <v>712</v>
      </c>
      <c r="AR40" s="208"/>
      <c r="AS40" s="208"/>
      <c r="AT40" s="337"/>
      <c r="AU40" s="219">
        <v>150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712</v>
      </c>
      <c r="AF41" s="219"/>
      <c r="AG41" s="219"/>
      <c r="AH41" s="219"/>
      <c r="AI41" s="218" t="s">
        <v>712</v>
      </c>
      <c r="AJ41" s="219"/>
      <c r="AK41" s="219"/>
      <c r="AL41" s="219"/>
      <c r="AM41" s="218" t="s">
        <v>797</v>
      </c>
      <c r="AN41" s="219"/>
      <c r="AO41" s="219"/>
      <c r="AP41" s="219"/>
      <c r="AQ41" s="336" t="s">
        <v>404</v>
      </c>
      <c r="AR41" s="208"/>
      <c r="AS41" s="208"/>
      <c r="AT41" s="337"/>
      <c r="AU41" s="219" t="s">
        <v>404</v>
      </c>
      <c r="AV41" s="219"/>
      <c r="AW41" s="219"/>
      <c r="AX41" s="221"/>
      <c r="AY41">
        <f t="shared" si="4"/>
        <v>1</v>
      </c>
    </row>
    <row r="42" spans="1:51" ht="23.25" customHeight="1" x14ac:dyDescent="0.15">
      <c r="A42" s="228" t="s">
        <v>378</v>
      </c>
      <c r="B42" s="229"/>
      <c r="C42" s="229"/>
      <c r="D42" s="229"/>
      <c r="E42" s="229"/>
      <c r="F42" s="230"/>
      <c r="G42" s="234" t="s">
        <v>734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41.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1</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712</v>
      </c>
      <c r="AR45" s="201"/>
      <c r="AS45" s="136" t="s">
        <v>233</v>
      </c>
      <c r="AT45" s="137"/>
      <c r="AU45" s="200">
        <v>3</v>
      </c>
      <c r="AV45" s="200"/>
      <c r="AW45" s="392" t="s">
        <v>179</v>
      </c>
      <c r="AX45" s="393"/>
      <c r="AY45">
        <f>$AY$44</f>
        <v>1</v>
      </c>
    </row>
    <row r="46" spans="1:51" ht="23.25" customHeight="1" x14ac:dyDescent="0.15">
      <c r="A46" s="397"/>
      <c r="B46" s="395"/>
      <c r="C46" s="395"/>
      <c r="D46" s="395"/>
      <c r="E46" s="395"/>
      <c r="F46" s="396"/>
      <c r="G46" s="563" t="s">
        <v>738</v>
      </c>
      <c r="H46" s="564"/>
      <c r="I46" s="564"/>
      <c r="J46" s="564"/>
      <c r="K46" s="564"/>
      <c r="L46" s="564"/>
      <c r="M46" s="564"/>
      <c r="N46" s="564"/>
      <c r="O46" s="565"/>
      <c r="P46" s="108" t="s">
        <v>739</v>
      </c>
      <c r="Q46" s="108"/>
      <c r="R46" s="108"/>
      <c r="S46" s="108"/>
      <c r="T46" s="108"/>
      <c r="U46" s="108"/>
      <c r="V46" s="108"/>
      <c r="W46" s="108"/>
      <c r="X46" s="109"/>
      <c r="Y46" s="470" t="s">
        <v>12</v>
      </c>
      <c r="Z46" s="530"/>
      <c r="AA46" s="531"/>
      <c r="AB46" s="460" t="s">
        <v>740</v>
      </c>
      <c r="AC46" s="460"/>
      <c r="AD46" s="460"/>
      <c r="AE46" s="282">
        <v>467</v>
      </c>
      <c r="AF46" s="282"/>
      <c r="AG46" s="282"/>
      <c r="AH46" s="282"/>
      <c r="AI46" s="282">
        <v>638</v>
      </c>
      <c r="AJ46" s="282"/>
      <c r="AK46" s="282"/>
      <c r="AL46" s="282"/>
      <c r="AM46" s="282">
        <v>689</v>
      </c>
      <c r="AN46" s="282"/>
      <c r="AO46" s="282"/>
      <c r="AP46" s="282"/>
      <c r="AQ46" s="336" t="s">
        <v>712</v>
      </c>
      <c r="AR46" s="208"/>
      <c r="AS46" s="208"/>
      <c r="AT46" s="337"/>
      <c r="AU46" s="219" t="s">
        <v>712</v>
      </c>
      <c r="AV46" s="219"/>
      <c r="AW46" s="219"/>
      <c r="AX46" s="221"/>
      <c r="AY46">
        <f t="shared" ref="AY46:AY50" si="5">$AY$44</f>
        <v>1</v>
      </c>
    </row>
    <row r="47" spans="1:51" ht="23.2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740</v>
      </c>
      <c r="AC47" s="522"/>
      <c r="AD47" s="522"/>
      <c r="AE47" s="218">
        <v>500</v>
      </c>
      <c r="AF47" s="219"/>
      <c r="AG47" s="219"/>
      <c r="AH47" s="219"/>
      <c r="AI47" s="218">
        <v>500</v>
      </c>
      <c r="AJ47" s="219"/>
      <c r="AK47" s="219"/>
      <c r="AL47" s="219"/>
      <c r="AM47" s="218">
        <v>500</v>
      </c>
      <c r="AN47" s="219"/>
      <c r="AO47" s="219"/>
      <c r="AP47" s="219"/>
      <c r="AQ47" s="336" t="s">
        <v>712</v>
      </c>
      <c r="AR47" s="208"/>
      <c r="AS47" s="208"/>
      <c r="AT47" s="337"/>
      <c r="AU47" s="219">
        <v>500</v>
      </c>
      <c r="AV47" s="219"/>
      <c r="AW47" s="219"/>
      <c r="AX47" s="221"/>
      <c r="AY47">
        <f t="shared" si="5"/>
        <v>1</v>
      </c>
    </row>
    <row r="48" spans="1:51" ht="23.2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93.4</v>
      </c>
      <c r="AF48" s="219"/>
      <c r="AG48" s="219"/>
      <c r="AH48" s="219"/>
      <c r="AI48" s="218">
        <v>127.6</v>
      </c>
      <c r="AJ48" s="219"/>
      <c r="AK48" s="219"/>
      <c r="AL48" s="219"/>
      <c r="AM48" s="218">
        <v>137.80000000000001</v>
      </c>
      <c r="AN48" s="219"/>
      <c r="AO48" s="219"/>
      <c r="AP48" s="219"/>
      <c r="AQ48" s="336" t="s">
        <v>712</v>
      </c>
      <c r="AR48" s="208"/>
      <c r="AS48" s="208"/>
      <c r="AT48" s="337"/>
      <c r="AU48" s="219" t="s">
        <v>712</v>
      </c>
      <c r="AV48" s="219"/>
      <c r="AW48" s="219"/>
      <c r="AX48" s="221"/>
      <c r="AY48">
        <f t="shared" si="5"/>
        <v>1</v>
      </c>
    </row>
    <row r="49" spans="1:51" ht="23.25" customHeight="1" x14ac:dyDescent="0.15">
      <c r="A49" s="228" t="s">
        <v>378</v>
      </c>
      <c r="B49" s="229"/>
      <c r="C49" s="229"/>
      <c r="D49" s="229"/>
      <c r="E49" s="229"/>
      <c r="F49" s="230"/>
      <c r="G49" s="234" t="s">
        <v>741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742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743</v>
      </c>
      <c r="AC101" s="460"/>
      <c r="AD101" s="460"/>
      <c r="AE101" s="282">
        <v>60</v>
      </c>
      <c r="AF101" s="282"/>
      <c r="AG101" s="282"/>
      <c r="AH101" s="282"/>
      <c r="AI101" s="282">
        <v>40</v>
      </c>
      <c r="AJ101" s="282"/>
      <c r="AK101" s="282"/>
      <c r="AL101" s="282"/>
      <c r="AM101" s="282">
        <v>11</v>
      </c>
      <c r="AN101" s="282"/>
      <c r="AO101" s="282"/>
      <c r="AP101" s="282"/>
      <c r="AQ101" s="282" t="s">
        <v>725</v>
      </c>
      <c r="AR101" s="282"/>
      <c r="AS101" s="282"/>
      <c r="AT101" s="282"/>
      <c r="AU101" s="218" t="s">
        <v>817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743</v>
      </c>
      <c r="AC102" s="460"/>
      <c r="AD102" s="460"/>
      <c r="AE102" s="282">
        <v>60</v>
      </c>
      <c r="AF102" s="282"/>
      <c r="AG102" s="282"/>
      <c r="AH102" s="282"/>
      <c r="AI102" s="282">
        <v>60</v>
      </c>
      <c r="AJ102" s="282"/>
      <c r="AK102" s="282"/>
      <c r="AL102" s="282"/>
      <c r="AM102" s="282">
        <v>15</v>
      </c>
      <c r="AN102" s="282"/>
      <c r="AO102" s="282"/>
      <c r="AP102" s="282"/>
      <c r="AQ102" s="282">
        <v>16</v>
      </c>
      <c r="AR102" s="282"/>
      <c r="AS102" s="282"/>
      <c r="AT102" s="282"/>
      <c r="AU102" s="225" t="s">
        <v>817</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744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743</v>
      </c>
      <c r="AC104" s="545"/>
      <c r="AD104" s="546"/>
      <c r="AE104" s="282">
        <v>5</v>
      </c>
      <c r="AF104" s="282"/>
      <c r="AG104" s="282"/>
      <c r="AH104" s="282"/>
      <c r="AI104" s="282">
        <v>13</v>
      </c>
      <c r="AJ104" s="282"/>
      <c r="AK104" s="282"/>
      <c r="AL104" s="282"/>
      <c r="AM104" s="282">
        <v>10</v>
      </c>
      <c r="AN104" s="282"/>
      <c r="AO104" s="282"/>
      <c r="AP104" s="282"/>
      <c r="AQ104" s="282" t="s">
        <v>725</v>
      </c>
      <c r="AR104" s="282"/>
      <c r="AS104" s="282"/>
      <c r="AT104" s="282"/>
      <c r="AU104" s="282" t="s">
        <v>817</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743</v>
      </c>
      <c r="AC105" s="468"/>
      <c r="AD105" s="469"/>
      <c r="AE105" s="282">
        <v>4</v>
      </c>
      <c r="AF105" s="282"/>
      <c r="AG105" s="282"/>
      <c r="AH105" s="282"/>
      <c r="AI105" s="282">
        <v>11</v>
      </c>
      <c r="AJ105" s="282"/>
      <c r="AK105" s="282"/>
      <c r="AL105" s="282"/>
      <c r="AM105" s="282">
        <v>8</v>
      </c>
      <c r="AN105" s="282"/>
      <c r="AO105" s="282"/>
      <c r="AP105" s="282"/>
      <c r="AQ105" s="282">
        <v>12</v>
      </c>
      <c r="AR105" s="282"/>
      <c r="AS105" s="282"/>
      <c r="AT105" s="282"/>
      <c r="AU105" s="282" t="s">
        <v>817</v>
      </c>
      <c r="AV105" s="282"/>
      <c r="AW105" s="282"/>
      <c r="AX105" s="283"/>
      <c r="AY105">
        <f>$AY$103</f>
        <v>1</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745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747</v>
      </c>
      <c r="AC116" s="462"/>
      <c r="AD116" s="463"/>
      <c r="AE116" s="282">
        <v>199168</v>
      </c>
      <c r="AF116" s="282"/>
      <c r="AG116" s="282"/>
      <c r="AH116" s="282"/>
      <c r="AI116" s="282">
        <v>218700</v>
      </c>
      <c r="AJ116" s="282"/>
      <c r="AK116" s="282"/>
      <c r="AL116" s="282"/>
      <c r="AM116" s="282">
        <v>260000</v>
      </c>
      <c r="AN116" s="282"/>
      <c r="AO116" s="282"/>
      <c r="AP116" s="282"/>
      <c r="AQ116" s="218">
        <v>187000</v>
      </c>
      <c r="AR116" s="219"/>
      <c r="AS116" s="219"/>
      <c r="AT116" s="219"/>
      <c r="AU116" s="219"/>
      <c r="AV116" s="219"/>
      <c r="AW116" s="219"/>
      <c r="AX116" s="221"/>
    </row>
    <row r="117" spans="1:51" ht="75.7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748</v>
      </c>
      <c r="AC117" s="472"/>
      <c r="AD117" s="473"/>
      <c r="AE117" s="550" t="s">
        <v>749</v>
      </c>
      <c r="AF117" s="550"/>
      <c r="AG117" s="550"/>
      <c r="AH117" s="550"/>
      <c r="AI117" s="550" t="s">
        <v>750</v>
      </c>
      <c r="AJ117" s="550"/>
      <c r="AK117" s="550"/>
      <c r="AL117" s="550"/>
      <c r="AM117" s="550" t="s">
        <v>798</v>
      </c>
      <c r="AN117" s="550"/>
      <c r="AO117" s="550"/>
      <c r="AP117" s="550"/>
      <c r="AQ117" s="550" t="s">
        <v>799</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751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746</v>
      </c>
      <c r="AC119" s="462"/>
      <c r="AD119" s="463"/>
      <c r="AE119" s="282">
        <v>5288906</v>
      </c>
      <c r="AF119" s="282"/>
      <c r="AG119" s="282"/>
      <c r="AH119" s="282"/>
      <c r="AI119" s="282">
        <v>3090808</v>
      </c>
      <c r="AJ119" s="282"/>
      <c r="AK119" s="282"/>
      <c r="AL119" s="282"/>
      <c r="AM119" s="282">
        <v>725272</v>
      </c>
      <c r="AN119" s="282"/>
      <c r="AO119" s="282"/>
      <c r="AP119" s="282"/>
      <c r="AQ119" s="282">
        <v>746664</v>
      </c>
      <c r="AR119" s="282"/>
      <c r="AS119" s="282"/>
      <c r="AT119" s="282"/>
      <c r="AU119" s="282"/>
      <c r="AV119" s="282"/>
      <c r="AW119" s="282"/>
      <c r="AX119" s="283"/>
      <c r="AY119">
        <f>$AY$118</f>
        <v>1</v>
      </c>
    </row>
    <row r="120" spans="1:51" ht="69"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748</v>
      </c>
      <c r="AC120" s="472"/>
      <c r="AD120" s="473"/>
      <c r="AE120" s="550" t="s">
        <v>752</v>
      </c>
      <c r="AF120" s="550"/>
      <c r="AG120" s="550"/>
      <c r="AH120" s="550"/>
      <c r="AI120" s="550" t="s">
        <v>753</v>
      </c>
      <c r="AJ120" s="550"/>
      <c r="AK120" s="550"/>
      <c r="AL120" s="550"/>
      <c r="AM120" s="550" t="s">
        <v>800</v>
      </c>
      <c r="AN120" s="550"/>
      <c r="AO120" s="550"/>
      <c r="AP120" s="550"/>
      <c r="AQ120" s="550" t="s">
        <v>801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754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404</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756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v>6</v>
      </c>
      <c r="AF134" s="208"/>
      <c r="AG134" s="208"/>
      <c r="AH134" s="208"/>
      <c r="AI134" s="207">
        <v>4</v>
      </c>
      <c r="AJ134" s="208"/>
      <c r="AK134" s="208"/>
      <c r="AL134" s="208"/>
      <c r="AM134" s="207">
        <v>0</v>
      </c>
      <c r="AN134" s="208"/>
      <c r="AO134" s="208"/>
      <c r="AP134" s="208"/>
      <c r="AQ134" s="207" t="s">
        <v>404</v>
      </c>
      <c r="AR134" s="208"/>
      <c r="AS134" s="208"/>
      <c r="AT134" s="208"/>
      <c r="AU134" s="207" t="s">
        <v>404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725</v>
      </c>
      <c r="AF135" s="208"/>
      <c r="AG135" s="208"/>
      <c r="AH135" s="208"/>
      <c r="AI135" s="207" t="s">
        <v>725</v>
      </c>
      <c r="AJ135" s="208"/>
      <c r="AK135" s="208"/>
      <c r="AL135" s="208"/>
      <c r="AM135" s="207" t="s">
        <v>710</v>
      </c>
      <c r="AN135" s="208"/>
      <c r="AO135" s="208"/>
      <c r="AP135" s="208"/>
      <c r="AQ135" s="207" t="s">
        <v>404</v>
      </c>
      <c r="AR135" s="208"/>
      <c r="AS135" s="208"/>
      <c r="AT135" s="208"/>
      <c r="AU135" s="207">
        <v>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t="s">
        <v>725</v>
      </c>
      <c r="AJ138" s="208"/>
      <c r="AK138" s="208"/>
      <c r="AL138" s="208"/>
      <c r="AM138" s="207" t="s">
        <v>710</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t="s">
        <v>725</v>
      </c>
      <c r="AJ139" s="208"/>
      <c r="AK139" s="208"/>
      <c r="AL139" s="208"/>
      <c r="AM139" s="207" t="s">
        <v>710</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2"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404</v>
      </c>
      <c r="AJ194" s="208"/>
      <c r="AK194" s="208"/>
      <c r="AL194" s="208"/>
      <c r="AM194" s="207" t="s">
        <v>710</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404</v>
      </c>
      <c r="AJ195" s="208"/>
      <c r="AK195" s="208"/>
      <c r="AL195" s="208"/>
      <c r="AM195" s="207" t="s">
        <v>710</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404</v>
      </c>
      <c r="AJ198" s="208"/>
      <c r="AK198" s="208"/>
      <c r="AL198" s="208"/>
      <c r="AM198" s="207" t="s">
        <v>710</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404</v>
      </c>
      <c r="AJ199" s="208"/>
      <c r="AK199" s="208"/>
      <c r="AL199" s="208"/>
      <c r="AM199" s="207" t="s">
        <v>710</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t="s">
        <v>404</v>
      </c>
      <c r="K430" s="896"/>
      <c r="L430" s="896"/>
      <c r="M430" s="896"/>
      <c r="N430" s="896"/>
      <c r="O430" s="896"/>
      <c r="P430" s="896"/>
      <c r="Q430" s="896"/>
      <c r="R430" s="896"/>
      <c r="S430" s="896"/>
      <c r="T430" s="897"/>
      <c r="U430" s="587" t="s">
        <v>404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404</v>
      </c>
      <c r="AF432" s="201"/>
      <c r="AG432" s="136" t="s">
        <v>233</v>
      </c>
      <c r="AH432" s="137"/>
      <c r="AI432" s="335"/>
      <c r="AJ432" s="335"/>
      <c r="AK432" s="335"/>
      <c r="AL432" s="157"/>
      <c r="AM432" s="335"/>
      <c r="AN432" s="335"/>
      <c r="AO432" s="335"/>
      <c r="AP432" s="157"/>
      <c r="AQ432" s="250" t="s">
        <v>404</v>
      </c>
      <c r="AR432" s="201"/>
      <c r="AS432" s="136" t="s">
        <v>233</v>
      </c>
      <c r="AT432" s="137"/>
      <c r="AU432" s="201" t="s">
        <v>404</v>
      </c>
      <c r="AV432" s="201"/>
      <c r="AW432" s="136" t="s">
        <v>179</v>
      </c>
      <c r="AX432" s="196"/>
      <c r="AY432">
        <f>$AY$431</f>
        <v>1</v>
      </c>
    </row>
    <row r="433" spans="1:51" ht="23.25" customHeight="1" x14ac:dyDescent="0.15">
      <c r="A433" s="190"/>
      <c r="B433" s="187"/>
      <c r="C433" s="181"/>
      <c r="D433" s="187"/>
      <c r="E433" s="338"/>
      <c r="F433" s="339"/>
      <c r="G433" s="107" t="s">
        <v>404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404</v>
      </c>
      <c r="AC433" s="214"/>
      <c r="AD433" s="214"/>
      <c r="AE433" s="336" t="s">
        <v>404</v>
      </c>
      <c r="AF433" s="208"/>
      <c r="AG433" s="208"/>
      <c r="AH433" s="208"/>
      <c r="AI433" s="336" t="s">
        <v>404</v>
      </c>
      <c r="AJ433" s="208"/>
      <c r="AK433" s="208"/>
      <c r="AL433" s="208"/>
      <c r="AM433" s="336" t="s">
        <v>710</v>
      </c>
      <c r="AN433" s="208"/>
      <c r="AO433" s="208"/>
      <c r="AP433" s="337"/>
      <c r="AQ433" s="336" t="s">
        <v>404</v>
      </c>
      <c r="AR433" s="208"/>
      <c r="AS433" s="208"/>
      <c r="AT433" s="337"/>
      <c r="AU433" s="208" t="s">
        <v>404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404</v>
      </c>
      <c r="AC434" s="206"/>
      <c r="AD434" s="206"/>
      <c r="AE434" s="336" t="s">
        <v>404</v>
      </c>
      <c r="AF434" s="208"/>
      <c r="AG434" s="208"/>
      <c r="AH434" s="337"/>
      <c r="AI434" s="336" t="s">
        <v>404</v>
      </c>
      <c r="AJ434" s="208"/>
      <c r="AK434" s="208"/>
      <c r="AL434" s="208"/>
      <c r="AM434" s="336" t="s">
        <v>710</v>
      </c>
      <c r="AN434" s="208"/>
      <c r="AO434" s="208"/>
      <c r="AP434" s="337"/>
      <c r="AQ434" s="336" t="s">
        <v>404</v>
      </c>
      <c r="AR434" s="208"/>
      <c r="AS434" s="208"/>
      <c r="AT434" s="337"/>
      <c r="AU434" s="208" t="s">
        <v>404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404</v>
      </c>
      <c r="AF435" s="208"/>
      <c r="AG435" s="208"/>
      <c r="AH435" s="337"/>
      <c r="AI435" s="336" t="s">
        <v>404</v>
      </c>
      <c r="AJ435" s="208"/>
      <c r="AK435" s="208"/>
      <c r="AL435" s="208"/>
      <c r="AM435" s="336" t="s">
        <v>710</v>
      </c>
      <c r="AN435" s="208"/>
      <c r="AO435" s="208"/>
      <c r="AP435" s="337"/>
      <c r="AQ435" s="336" t="s">
        <v>404</v>
      </c>
      <c r="AR435" s="208"/>
      <c r="AS435" s="208"/>
      <c r="AT435" s="337"/>
      <c r="AU435" s="208" t="s">
        <v>404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404</v>
      </c>
      <c r="AF457" s="201"/>
      <c r="AG457" s="136" t="s">
        <v>233</v>
      </c>
      <c r="AH457" s="137"/>
      <c r="AI457" s="335"/>
      <c r="AJ457" s="335"/>
      <c r="AK457" s="335"/>
      <c r="AL457" s="157"/>
      <c r="AM457" s="335"/>
      <c r="AN457" s="335"/>
      <c r="AO457" s="335"/>
      <c r="AP457" s="157"/>
      <c r="AQ457" s="250" t="s">
        <v>404</v>
      </c>
      <c r="AR457" s="201"/>
      <c r="AS457" s="136" t="s">
        <v>233</v>
      </c>
      <c r="AT457" s="137"/>
      <c r="AU457" s="201" t="s">
        <v>404</v>
      </c>
      <c r="AV457" s="201"/>
      <c r="AW457" s="136" t="s">
        <v>179</v>
      </c>
      <c r="AX457" s="196"/>
      <c r="AY457">
        <f>$AY$456</f>
        <v>1</v>
      </c>
    </row>
    <row r="458" spans="1:51" ht="23.25" customHeight="1" x14ac:dyDescent="0.15">
      <c r="A458" s="190"/>
      <c r="B458" s="187"/>
      <c r="C458" s="181"/>
      <c r="D458" s="187"/>
      <c r="E458" s="338"/>
      <c r="F458" s="339"/>
      <c r="G458" s="107" t="s">
        <v>404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404</v>
      </c>
      <c r="AC458" s="214"/>
      <c r="AD458" s="214"/>
      <c r="AE458" s="336" t="s">
        <v>404</v>
      </c>
      <c r="AF458" s="208"/>
      <c r="AG458" s="208"/>
      <c r="AH458" s="208"/>
      <c r="AI458" s="336" t="s">
        <v>404</v>
      </c>
      <c r="AJ458" s="208"/>
      <c r="AK458" s="208"/>
      <c r="AL458" s="208"/>
      <c r="AM458" s="336" t="s">
        <v>710</v>
      </c>
      <c r="AN458" s="208"/>
      <c r="AO458" s="208"/>
      <c r="AP458" s="337"/>
      <c r="AQ458" s="336" t="s">
        <v>404</v>
      </c>
      <c r="AR458" s="208"/>
      <c r="AS458" s="208"/>
      <c r="AT458" s="337"/>
      <c r="AU458" s="208" t="s">
        <v>404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404</v>
      </c>
      <c r="AC459" s="206"/>
      <c r="AD459" s="206"/>
      <c r="AE459" s="336" t="s">
        <v>404</v>
      </c>
      <c r="AF459" s="208"/>
      <c r="AG459" s="208"/>
      <c r="AH459" s="337"/>
      <c r="AI459" s="336" t="s">
        <v>404</v>
      </c>
      <c r="AJ459" s="208"/>
      <c r="AK459" s="208"/>
      <c r="AL459" s="208"/>
      <c r="AM459" s="336" t="s">
        <v>710</v>
      </c>
      <c r="AN459" s="208"/>
      <c r="AO459" s="208"/>
      <c r="AP459" s="337"/>
      <c r="AQ459" s="336" t="s">
        <v>404</v>
      </c>
      <c r="AR459" s="208"/>
      <c r="AS459" s="208"/>
      <c r="AT459" s="337"/>
      <c r="AU459" s="208" t="s">
        <v>404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404</v>
      </c>
      <c r="AF460" s="208"/>
      <c r="AG460" s="208"/>
      <c r="AH460" s="337"/>
      <c r="AI460" s="336" t="s">
        <v>404</v>
      </c>
      <c r="AJ460" s="208"/>
      <c r="AK460" s="208"/>
      <c r="AL460" s="208"/>
      <c r="AM460" s="336" t="s">
        <v>710</v>
      </c>
      <c r="AN460" s="208"/>
      <c r="AO460" s="208"/>
      <c r="AP460" s="337"/>
      <c r="AQ460" s="336" t="s">
        <v>404</v>
      </c>
      <c r="AR460" s="208"/>
      <c r="AS460" s="208"/>
      <c r="AT460" s="337"/>
      <c r="AU460" s="208" t="s">
        <v>404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98.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713</v>
      </c>
      <c r="AE702" s="342"/>
      <c r="AF702" s="342"/>
      <c r="AG702" s="379" t="s">
        <v>768</v>
      </c>
      <c r="AH702" s="380"/>
      <c r="AI702" s="380"/>
      <c r="AJ702" s="380"/>
      <c r="AK702" s="380"/>
      <c r="AL702" s="380"/>
      <c r="AM702" s="380"/>
      <c r="AN702" s="380"/>
      <c r="AO702" s="380"/>
      <c r="AP702" s="380"/>
      <c r="AQ702" s="380"/>
      <c r="AR702" s="380"/>
      <c r="AS702" s="380"/>
      <c r="AT702" s="380"/>
      <c r="AU702" s="380"/>
      <c r="AV702" s="380"/>
      <c r="AW702" s="380"/>
      <c r="AX702" s="381"/>
    </row>
    <row r="703" spans="1:51" ht="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713</v>
      </c>
      <c r="AE703" s="323"/>
      <c r="AF703" s="323"/>
      <c r="AG703" s="104" t="s">
        <v>769</v>
      </c>
      <c r="AH703" s="105"/>
      <c r="AI703" s="105"/>
      <c r="AJ703" s="105"/>
      <c r="AK703" s="105"/>
      <c r="AL703" s="105"/>
      <c r="AM703" s="105"/>
      <c r="AN703" s="105"/>
      <c r="AO703" s="105"/>
      <c r="AP703" s="105"/>
      <c r="AQ703" s="105"/>
      <c r="AR703" s="105"/>
      <c r="AS703" s="105"/>
      <c r="AT703" s="105"/>
      <c r="AU703" s="105"/>
      <c r="AV703" s="105"/>
      <c r="AW703" s="105"/>
      <c r="AX703" s="106"/>
    </row>
    <row r="704" spans="1:51" ht="66.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713</v>
      </c>
      <c r="AE704" s="781"/>
      <c r="AF704" s="781"/>
      <c r="AG704" s="168" t="s">
        <v>770</v>
      </c>
      <c r="AH704" s="111"/>
      <c r="AI704" s="111"/>
      <c r="AJ704" s="111"/>
      <c r="AK704" s="111"/>
      <c r="AL704" s="111"/>
      <c r="AM704" s="111"/>
      <c r="AN704" s="111"/>
      <c r="AO704" s="111"/>
      <c r="AP704" s="111"/>
      <c r="AQ704" s="111"/>
      <c r="AR704" s="111"/>
      <c r="AS704" s="111"/>
      <c r="AT704" s="111"/>
      <c r="AU704" s="111"/>
      <c r="AV704" s="111"/>
      <c r="AW704" s="111"/>
      <c r="AX704" s="169"/>
    </row>
    <row r="705" spans="1:50" ht="38.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713</v>
      </c>
      <c r="AE705" s="713"/>
      <c r="AF705" s="713"/>
      <c r="AG705" s="128" t="s">
        <v>771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38.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765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81.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713</v>
      </c>
      <c r="AE708" s="603"/>
      <c r="AF708" s="603"/>
      <c r="AG708" s="740" t="s">
        <v>772</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766</v>
      </c>
      <c r="AE709" s="323"/>
      <c r="AF709" s="323"/>
      <c r="AG709" s="104" t="s">
        <v>767</v>
      </c>
      <c r="AH709" s="105"/>
      <c r="AI709" s="105"/>
      <c r="AJ709" s="105"/>
      <c r="AK709" s="105"/>
      <c r="AL709" s="105"/>
      <c r="AM709" s="105"/>
      <c r="AN709" s="105"/>
      <c r="AO709" s="105"/>
      <c r="AP709" s="105"/>
      <c r="AQ709" s="105"/>
      <c r="AR709" s="105"/>
      <c r="AS709" s="105"/>
      <c r="AT709" s="105"/>
      <c r="AU709" s="105"/>
      <c r="AV709" s="105"/>
      <c r="AW709" s="105"/>
      <c r="AX709" s="106"/>
    </row>
    <row r="710" spans="1:50" ht="5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713</v>
      </c>
      <c r="AE710" s="323"/>
      <c r="AF710" s="323"/>
      <c r="AG710" s="104" t="s">
        <v>773</v>
      </c>
      <c r="AH710" s="105"/>
      <c r="AI710" s="105"/>
      <c r="AJ710" s="105"/>
      <c r="AK710" s="105"/>
      <c r="AL710" s="105"/>
      <c r="AM710" s="105"/>
      <c r="AN710" s="105"/>
      <c r="AO710" s="105"/>
      <c r="AP710" s="105"/>
      <c r="AQ710" s="105"/>
      <c r="AR710" s="105"/>
      <c r="AS710" s="105"/>
      <c r="AT710" s="105"/>
      <c r="AU710" s="105"/>
      <c r="AV710" s="105"/>
      <c r="AW710" s="105"/>
      <c r="AX710" s="106"/>
    </row>
    <row r="711" spans="1:50" ht="57"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713</v>
      </c>
      <c r="AE711" s="323"/>
      <c r="AF711" s="323"/>
      <c r="AG711" s="104" t="s">
        <v>774</v>
      </c>
      <c r="AH711" s="105"/>
      <c r="AI711" s="105"/>
      <c r="AJ711" s="105"/>
      <c r="AK711" s="105"/>
      <c r="AL711" s="105"/>
      <c r="AM711" s="105"/>
      <c r="AN711" s="105"/>
      <c r="AO711" s="105"/>
      <c r="AP711" s="105"/>
      <c r="AQ711" s="105"/>
      <c r="AR711" s="105"/>
      <c r="AS711" s="105"/>
      <c r="AT711" s="105"/>
      <c r="AU711" s="105"/>
      <c r="AV711" s="105"/>
      <c r="AW711" s="105"/>
      <c r="AX711" s="106"/>
    </row>
    <row r="712" spans="1:50" ht="54.7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713</v>
      </c>
      <c r="AE712" s="781"/>
      <c r="AF712" s="781"/>
      <c r="AG712" s="805" t="s">
        <v>775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766</v>
      </c>
      <c r="AE713" s="323"/>
      <c r="AF713" s="661"/>
      <c r="AG713" s="104" t="s">
        <v>767</v>
      </c>
      <c r="AH713" s="105"/>
      <c r="AI713" s="105"/>
      <c r="AJ713" s="105"/>
      <c r="AK713" s="105"/>
      <c r="AL713" s="105"/>
      <c r="AM713" s="105"/>
      <c r="AN713" s="105"/>
      <c r="AO713" s="105"/>
      <c r="AP713" s="105"/>
      <c r="AQ713" s="105"/>
      <c r="AR713" s="105"/>
      <c r="AS713" s="105"/>
      <c r="AT713" s="105"/>
      <c r="AU713" s="105"/>
      <c r="AV713" s="105"/>
      <c r="AW713" s="105"/>
      <c r="AX713" s="106"/>
    </row>
    <row r="714" spans="1:50" ht="5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713</v>
      </c>
      <c r="AE714" s="803"/>
      <c r="AF714" s="804"/>
      <c r="AG714" s="734" t="s">
        <v>776</v>
      </c>
      <c r="AH714" s="735"/>
      <c r="AI714" s="735"/>
      <c r="AJ714" s="735"/>
      <c r="AK714" s="735"/>
      <c r="AL714" s="735"/>
      <c r="AM714" s="735"/>
      <c r="AN714" s="735"/>
      <c r="AO714" s="735"/>
      <c r="AP714" s="735"/>
      <c r="AQ714" s="735"/>
      <c r="AR714" s="735"/>
      <c r="AS714" s="735"/>
      <c r="AT714" s="735"/>
      <c r="AU714" s="735"/>
      <c r="AV714" s="735"/>
      <c r="AW714" s="735"/>
      <c r="AX714" s="736"/>
    </row>
    <row r="715" spans="1:50" ht="142.5"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713</v>
      </c>
      <c r="AE715" s="603"/>
      <c r="AF715" s="654"/>
      <c r="AG715" s="740" t="s">
        <v>777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766</v>
      </c>
      <c r="AE716" s="625"/>
      <c r="AF716" s="625"/>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42"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713</v>
      </c>
      <c r="AE717" s="323"/>
      <c r="AF717" s="323"/>
      <c r="AG717" s="104" t="s">
        <v>779</v>
      </c>
      <c r="AH717" s="105"/>
      <c r="AI717" s="105"/>
      <c r="AJ717" s="105"/>
      <c r="AK717" s="105"/>
      <c r="AL717" s="105"/>
      <c r="AM717" s="105"/>
      <c r="AN717" s="105"/>
      <c r="AO717" s="105"/>
      <c r="AP717" s="105"/>
      <c r="AQ717" s="105"/>
      <c r="AR717" s="105"/>
      <c r="AS717" s="105"/>
      <c r="AT717" s="105"/>
      <c r="AU717" s="105"/>
      <c r="AV717" s="105"/>
      <c r="AW717" s="105"/>
      <c r="AX717" s="106"/>
    </row>
    <row r="718" spans="1:50" ht="152.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713</v>
      </c>
      <c r="AE718" s="323"/>
      <c r="AF718" s="323"/>
      <c r="AG718" s="130" t="s">
        <v>778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766</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29" customHeight="1" x14ac:dyDescent="0.15">
      <c r="A726" s="638" t="s">
        <v>48</v>
      </c>
      <c r="B726" s="797"/>
      <c r="C726" s="810" t="s">
        <v>53</v>
      </c>
      <c r="D726" s="832"/>
      <c r="E726" s="832"/>
      <c r="F726" s="833"/>
      <c r="G726" s="576" t="s">
        <v>780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825</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826</v>
      </c>
      <c r="B731" s="672"/>
      <c r="C731" s="672"/>
      <c r="D731" s="672"/>
      <c r="E731" s="673"/>
      <c r="F731" s="727" t="s">
        <v>827</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828</v>
      </c>
      <c r="B733" s="672"/>
      <c r="C733" s="672"/>
      <c r="D733" s="672"/>
      <c r="E733" s="673"/>
      <c r="F733" s="635" t="s">
        <v>829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670</v>
      </c>
      <c r="B737" s="211"/>
      <c r="C737" s="211"/>
      <c r="D737" s="212"/>
      <c r="E737" s="950" t="s">
        <v>758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759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760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761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762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763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764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v>337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v>337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161</v>
      </c>
      <c r="F746" s="954"/>
      <c r="G746" s="954"/>
      <c r="H746" s="100" t="str">
        <f>IF(E746="","","-")</f>
        <v>-</v>
      </c>
      <c r="I746" s="954"/>
      <c r="J746" s="954"/>
      <c r="K746" s="100" t="str">
        <f>IF(I746="","","-")</f>
        <v/>
      </c>
      <c r="L746" s="955">
        <v>330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333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782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819</v>
      </c>
      <c r="H789" s="669"/>
      <c r="I789" s="669"/>
      <c r="J789" s="669"/>
      <c r="K789" s="670"/>
      <c r="L789" s="662" t="s">
        <v>820</v>
      </c>
      <c r="M789" s="663"/>
      <c r="N789" s="663"/>
      <c r="O789" s="663"/>
      <c r="P789" s="663"/>
      <c r="Q789" s="663"/>
      <c r="R789" s="663"/>
      <c r="S789" s="663"/>
      <c r="T789" s="663"/>
      <c r="U789" s="663"/>
      <c r="V789" s="663"/>
      <c r="W789" s="663"/>
      <c r="X789" s="664"/>
      <c r="Y789" s="382">
        <v>115.3</v>
      </c>
      <c r="Z789" s="383"/>
      <c r="AA789" s="383"/>
      <c r="AB789" s="800"/>
      <c r="AC789" s="668" t="s">
        <v>789</v>
      </c>
      <c r="AD789" s="669"/>
      <c r="AE789" s="669"/>
      <c r="AF789" s="669"/>
      <c r="AG789" s="670"/>
      <c r="AH789" s="662" t="s">
        <v>791</v>
      </c>
      <c r="AI789" s="663"/>
      <c r="AJ789" s="663"/>
      <c r="AK789" s="663"/>
      <c r="AL789" s="663"/>
      <c r="AM789" s="663"/>
      <c r="AN789" s="663"/>
      <c r="AO789" s="663"/>
      <c r="AP789" s="663"/>
      <c r="AQ789" s="663"/>
      <c r="AR789" s="663"/>
      <c r="AS789" s="663"/>
      <c r="AT789" s="664"/>
      <c r="AU789" s="382">
        <v>20.3</v>
      </c>
      <c r="AV789" s="383"/>
      <c r="AW789" s="383"/>
      <c r="AX789" s="384"/>
    </row>
    <row r="790" spans="1:51" ht="24.75" customHeight="1" x14ac:dyDescent="0.15">
      <c r="A790" s="629"/>
      <c r="B790" s="630"/>
      <c r="C790" s="630"/>
      <c r="D790" s="630"/>
      <c r="E790" s="630"/>
      <c r="F790" s="631"/>
      <c r="G790" s="604" t="s">
        <v>821</v>
      </c>
      <c r="H790" s="605"/>
      <c r="I790" s="605"/>
      <c r="J790" s="605"/>
      <c r="K790" s="606"/>
      <c r="L790" s="596" t="s">
        <v>822</v>
      </c>
      <c r="M790" s="597"/>
      <c r="N790" s="597"/>
      <c r="O790" s="597"/>
      <c r="P790" s="597"/>
      <c r="Q790" s="597"/>
      <c r="R790" s="597"/>
      <c r="S790" s="597"/>
      <c r="T790" s="597"/>
      <c r="U790" s="597"/>
      <c r="V790" s="597"/>
      <c r="W790" s="597"/>
      <c r="X790" s="598"/>
      <c r="Y790" s="599">
        <v>45</v>
      </c>
      <c r="Z790" s="600"/>
      <c r="AA790" s="600"/>
      <c r="AB790" s="610"/>
      <c r="AC790" s="604" t="s">
        <v>783</v>
      </c>
      <c r="AD790" s="605"/>
      <c r="AE790" s="605"/>
      <c r="AF790" s="605"/>
      <c r="AG790" s="606"/>
      <c r="AH790" s="596" t="s">
        <v>792</v>
      </c>
      <c r="AI790" s="597"/>
      <c r="AJ790" s="597"/>
      <c r="AK790" s="597"/>
      <c r="AL790" s="597"/>
      <c r="AM790" s="597"/>
      <c r="AN790" s="597"/>
      <c r="AO790" s="597"/>
      <c r="AP790" s="597"/>
      <c r="AQ790" s="597"/>
      <c r="AR790" s="597"/>
      <c r="AS790" s="597"/>
      <c r="AT790" s="598"/>
      <c r="AU790" s="599">
        <v>3.6</v>
      </c>
      <c r="AV790" s="600"/>
      <c r="AW790" s="600"/>
      <c r="AX790" s="601"/>
    </row>
    <row r="791" spans="1:51" ht="24.75" customHeight="1" x14ac:dyDescent="0.15">
      <c r="A791" s="629"/>
      <c r="B791" s="630"/>
      <c r="C791" s="630"/>
      <c r="D791" s="630"/>
      <c r="E791" s="630"/>
      <c r="F791" s="631"/>
      <c r="G791" s="604" t="s">
        <v>80</v>
      </c>
      <c r="H791" s="605"/>
      <c r="I791" s="605"/>
      <c r="J791" s="605"/>
      <c r="K791" s="606"/>
      <c r="L791" s="596" t="s">
        <v>796</v>
      </c>
      <c r="M791" s="597"/>
      <c r="N791" s="597"/>
      <c r="O791" s="597"/>
      <c r="P791" s="597"/>
      <c r="Q791" s="597"/>
      <c r="R791" s="597"/>
      <c r="S791" s="597"/>
      <c r="T791" s="597"/>
      <c r="U791" s="597"/>
      <c r="V791" s="597"/>
      <c r="W791" s="597"/>
      <c r="X791" s="598"/>
      <c r="Y791" s="599">
        <v>12.2</v>
      </c>
      <c r="Z791" s="600"/>
      <c r="AA791" s="600"/>
      <c r="AB791" s="610"/>
      <c r="AC791" s="604" t="s">
        <v>80</v>
      </c>
      <c r="AD791" s="605"/>
      <c r="AE791" s="605"/>
      <c r="AF791" s="605"/>
      <c r="AG791" s="606"/>
      <c r="AH791" s="596" t="s">
        <v>795</v>
      </c>
      <c r="AI791" s="597"/>
      <c r="AJ791" s="597"/>
      <c r="AK791" s="597"/>
      <c r="AL791" s="597"/>
      <c r="AM791" s="597"/>
      <c r="AN791" s="597"/>
      <c r="AO791" s="597"/>
      <c r="AP791" s="597"/>
      <c r="AQ791" s="597"/>
      <c r="AR791" s="597"/>
      <c r="AS791" s="597"/>
      <c r="AT791" s="598"/>
      <c r="AU791" s="599">
        <v>0.8</v>
      </c>
      <c r="AV791" s="600"/>
      <c r="AW791" s="600"/>
      <c r="AX791" s="601"/>
    </row>
    <row r="792" spans="1:51" ht="24.75" customHeight="1" x14ac:dyDescent="0.15">
      <c r="A792" s="629"/>
      <c r="B792" s="630"/>
      <c r="C792" s="630"/>
      <c r="D792" s="630"/>
      <c r="E792" s="630"/>
      <c r="F792" s="631"/>
      <c r="G792" s="604" t="s">
        <v>788</v>
      </c>
      <c r="H792" s="605"/>
      <c r="I792" s="605"/>
      <c r="J792" s="605"/>
      <c r="K792" s="606"/>
      <c r="L792" s="596" t="s">
        <v>803</v>
      </c>
      <c r="M792" s="597"/>
      <c r="N792" s="597"/>
      <c r="O792" s="597"/>
      <c r="P792" s="597"/>
      <c r="Q792" s="597"/>
      <c r="R792" s="597"/>
      <c r="S792" s="597"/>
      <c r="T792" s="597"/>
      <c r="U792" s="597"/>
      <c r="V792" s="597"/>
      <c r="W792" s="597"/>
      <c r="X792" s="598"/>
      <c r="Y792" s="599">
        <v>7.2</v>
      </c>
      <c r="Z792" s="600"/>
      <c r="AA792" s="600"/>
      <c r="AB792" s="610"/>
      <c r="AC792" s="604" t="s">
        <v>790</v>
      </c>
      <c r="AD792" s="605"/>
      <c r="AE792" s="605"/>
      <c r="AF792" s="605"/>
      <c r="AG792" s="606"/>
      <c r="AH792" s="596" t="s">
        <v>793</v>
      </c>
      <c r="AI792" s="597"/>
      <c r="AJ792" s="597"/>
      <c r="AK792" s="597"/>
      <c r="AL792" s="597"/>
      <c r="AM792" s="597"/>
      <c r="AN792" s="597"/>
      <c r="AO792" s="597"/>
      <c r="AP792" s="597"/>
      <c r="AQ792" s="597"/>
      <c r="AR792" s="597"/>
      <c r="AS792" s="597"/>
      <c r="AT792" s="598"/>
      <c r="AU792" s="599">
        <v>0.6</v>
      </c>
      <c r="AV792" s="600"/>
      <c r="AW792" s="600"/>
      <c r="AX792" s="601"/>
    </row>
    <row r="793" spans="1:51" ht="24.75" customHeight="1" x14ac:dyDescent="0.15">
      <c r="A793" s="629"/>
      <c r="B793" s="630"/>
      <c r="C793" s="630"/>
      <c r="D793" s="630"/>
      <c r="E793" s="630"/>
      <c r="F793" s="631"/>
      <c r="G793" s="604" t="s">
        <v>823</v>
      </c>
      <c r="H793" s="605"/>
      <c r="I793" s="605"/>
      <c r="J793" s="605"/>
      <c r="K793" s="606"/>
      <c r="L793" s="596" t="s">
        <v>824</v>
      </c>
      <c r="M793" s="597"/>
      <c r="N793" s="597"/>
      <c r="O793" s="597"/>
      <c r="P793" s="597"/>
      <c r="Q793" s="597"/>
      <c r="R793" s="597"/>
      <c r="S793" s="597"/>
      <c r="T793" s="597"/>
      <c r="U793" s="597"/>
      <c r="V793" s="597"/>
      <c r="W793" s="597"/>
      <c r="X793" s="598"/>
      <c r="Y793" s="599">
        <v>18</v>
      </c>
      <c r="Z793" s="600"/>
      <c r="AA793" s="600"/>
      <c r="AB793" s="610"/>
      <c r="AC793" s="604" t="s">
        <v>784</v>
      </c>
      <c r="AD793" s="605"/>
      <c r="AE793" s="605"/>
      <c r="AF793" s="605"/>
      <c r="AG793" s="606"/>
      <c r="AH793" s="596" t="s">
        <v>794</v>
      </c>
      <c r="AI793" s="597"/>
      <c r="AJ793" s="597"/>
      <c r="AK793" s="597"/>
      <c r="AL793" s="597"/>
      <c r="AM793" s="597"/>
      <c r="AN793" s="597"/>
      <c r="AO793" s="597"/>
      <c r="AP793" s="597"/>
      <c r="AQ793" s="597"/>
      <c r="AR793" s="597"/>
      <c r="AS793" s="597"/>
      <c r="AT793" s="598"/>
      <c r="AU793" s="599">
        <v>0.5</v>
      </c>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197.7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25.800000000000004</v>
      </c>
      <c r="AV799" s="827"/>
      <c r="AW799" s="827"/>
      <c r="AX799" s="829"/>
    </row>
    <row r="800" spans="1:51" ht="24.75" customHeight="1" x14ac:dyDescent="0.15">
      <c r="A800" s="629"/>
      <c r="B800" s="630"/>
      <c r="C800" s="630"/>
      <c r="D800" s="630"/>
      <c r="E800" s="630"/>
      <c r="F800" s="631"/>
      <c r="G800" s="593" t="s">
        <v>804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808</v>
      </c>
      <c r="H802" s="669"/>
      <c r="I802" s="669"/>
      <c r="J802" s="669"/>
      <c r="K802" s="670"/>
      <c r="L802" s="662" t="s">
        <v>811</v>
      </c>
      <c r="M802" s="663"/>
      <c r="N802" s="663"/>
      <c r="O802" s="663"/>
      <c r="P802" s="663"/>
      <c r="Q802" s="663"/>
      <c r="R802" s="663"/>
      <c r="S802" s="663"/>
      <c r="T802" s="663"/>
      <c r="U802" s="663"/>
      <c r="V802" s="663"/>
      <c r="W802" s="663"/>
      <c r="X802" s="664"/>
      <c r="Y802" s="382">
        <v>3.3</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customHeight="1" x14ac:dyDescent="0.15">
      <c r="A803" s="629"/>
      <c r="B803" s="630"/>
      <c r="C803" s="630"/>
      <c r="D803" s="630"/>
      <c r="E803" s="630"/>
      <c r="F803" s="631"/>
      <c r="G803" s="604" t="s">
        <v>809</v>
      </c>
      <c r="H803" s="605"/>
      <c r="I803" s="605"/>
      <c r="J803" s="605"/>
      <c r="K803" s="606"/>
      <c r="L803" s="596" t="s">
        <v>812</v>
      </c>
      <c r="M803" s="597"/>
      <c r="N803" s="597"/>
      <c r="O803" s="597"/>
      <c r="P803" s="597"/>
      <c r="Q803" s="597"/>
      <c r="R803" s="597"/>
      <c r="S803" s="597"/>
      <c r="T803" s="597"/>
      <c r="U803" s="597"/>
      <c r="V803" s="597"/>
      <c r="W803" s="597"/>
      <c r="X803" s="598"/>
      <c r="Y803" s="599">
        <v>1.4</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80</v>
      </c>
      <c r="H804" s="605"/>
      <c r="I804" s="605"/>
      <c r="J804" s="605"/>
      <c r="K804" s="606"/>
      <c r="L804" s="596" t="s">
        <v>810</v>
      </c>
      <c r="M804" s="597"/>
      <c r="N804" s="597"/>
      <c r="O804" s="597"/>
      <c r="P804" s="597"/>
      <c r="Q804" s="597"/>
      <c r="R804" s="597"/>
      <c r="S804" s="597"/>
      <c r="T804" s="597"/>
      <c r="U804" s="597"/>
      <c r="V804" s="597"/>
      <c r="W804" s="597"/>
      <c r="X804" s="598"/>
      <c r="Y804" s="599">
        <v>0.5</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5.1999999999999993</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200.25" customHeight="1" x14ac:dyDescent="0.15">
      <c r="A845" s="370">
        <v>1</v>
      </c>
      <c r="B845" s="370">
        <v>1</v>
      </c>
      <c r="C845" s="358" t="s">
        <v>785</v>
      </c>
      <c r="D845" s="343"/>
      <c r="E845" s="343"/>
      <c r="F845" s="343"/>
      <c r="G845" s="343"/>
      <c r="H845" s="343"/>
      <c r="I845" s="343"/>
      <c r="J845" s="344">
        <v>8011505001508</v>
      </c>
      <c r="K845" s="345"/>
      <c r="L845" s="345"/>
      <c r="M845" s="345"/>
      <c r="N845" s="345"/>
      <c r="O845" s="345"/>
      <c r="P845" s="359" t="s">
        <v>786</v>
      </c>
      <c r="Q845" s="346"/>
      <c r="R845" s="346"/>
      <c r="S845" s="346"/>
      <c r="T845" s="346"/>
      <c r="U845" s="346"/>
      <c r="V845" s="346"/>
      <c r="W845" s="346"/>
      <c r="X845" s="346"/>
      <c r="Y845" s="347">
        <v>197.7</v>
      </c>
      <c r="Z845" s="348"/>
      <c r="AA845" s="348"/>
      <c r="AB845" s="349"/>
      <c r="AC845" s="350" t="s">
        <v>377</v>
      </c>
      <c r="AD845" s="351"/>
      <c r="AE845" s="351"/>
      <c r="AF845" s="351"/>
      <c r="AG845" s="351"/>
      <c r="AH845" s="366" t="s">
        <v>787</v>
      </c>
      <c r="AI845" s="367"/>
      <c r="AJ845" s="367"/>
      <c r="AK845" s="367"/>
      <c r="AL845" s="354" t="s">
        <v>787</v>
      </c>
      <c r="AM845" s="355"/>
      <c r="AN845" s="355"/>
      <c r="AO845" s="356"/>
      <c r="AP845" s="357" t="s">
        <v>787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126.75" customHeight="1" x14ac:dyDescent="0.15">
      <c r="A878" s="370">
        <v>1</v>
      </c>
      <c r="B878" s="370">
        <v>1</v>
      </c>
      <c r="C878" s="358" t="s">
        <v>805</v>
      </c>
      <c r="D878" s="343"/>
      <c r="E878" s="343"/>
      <c r="F878" s="343"/>
      <c r="G878" s="343"/>
      <c r="H878" s="343"/>
      <c r="I878" s="343"/>
      <c r="J878" s="344">
        <v>8011505001508</v>
      </c>
      <c r="K878" s="345"/>
      <c r="L878" s="345"/>
      <c r="M878" s="345"/>
      <c r="N878" s="345"/>
      <c r="O878" s="345"/>
      <c r="P878" s="359" t="s">
        <v>807</v>
      </c>
      <c r="Q878" s="346"/>
      <c r="R878" s="346"/>
      <c r="S878" s="346"/>
      <c r="T878" s="346"/>
      <c r="U878" s="346"/>
      <c r="V878" s="346"/>
      <c r="W878" s="346"/>
      <c r="X878" s="346"/>
      <c r="Y878" s="347">
        <v>25.8</v>
      </c>
      <c r="Z878" s="348"/>
      <c r="AA878" s="348"/>
      <c r="AB878" s="349"/>
      <c r="AC878" s="350" t="s">
        <v>374</v>
      </c>
      <c r="AD878" s="351"/>
      <c r="AE878" s="351"/>
      <c r="AF878" s="351"/>
      <c r="AG878" s="351"/>
      <c r="AH878" s="366">
        <v>1</v>
      </c>
      <c r="AI878" s="367"/>
      <c r="AJ878" s="367"/>
      <c r="AK878" s="367"/>
      <c r="AL878" s="354">
        <v>100</v>
      </c>
      <c r="AM878" s="355"/>
      <c r="AN878" s="355"/>
      <c r="AO878" s="356"/>
      <c r="AP878" s="357" t="s">
        <v>797</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81" customHeight="1" x14ac:dyDescent="0.15">
      <c r="A911" s="370">
        <v>1</v>
      </c>
      <c r="B911" s="370">
        <v>1</v>
      </c>
      <c r="C911" s="358" t="s">
        <v>806</v>
      </c>
      <c r="D911" s="343"/>
      <c r="E911" s="343"/>
      <c r="F911" s="343"/>
      <c r="G911" s="343"/>
      <c r="H911" s="343"/>
      <c r="I911" s="343"/>
      <c r="J911" s="344">
        <v>5010005007398</v>
      </c>
      <c r="K911" s="345"/>
      <c r="L911" s="345"/>
      <c r="M911" s="345"/>
      <c r="N911" s="345"/>
      <c r="O911" s="345"/>
      <c r="P911" s="359" t="s">
        <v>807</v>
      </c>
      <c r="Q911" s="346"/>
      <c r="R911" s="346"/>
      <c r="S911" s="346"/>
      <c r="T911" s="346"/>
      <c r="U911" s="346"/>
      <c r="V911" s="346"/>
      <c r="W911" s="346"/>
      <c r="X911" s="346"/>
      <c r="Y911" s="347">
        <v>5.2</v>
      </c>
      <c r="Z911" s="348"/>
      <c r="AA911" s="348"/>
      <c r="AB911" s="349"/>
      <c r="AC911" s="350" t="s">
        <v>375</v>
      </c>
      <c r="AD911" s="351"/>
      <c r="AE911" s="351"/>
      <c r="AF911" s="351"/>
      <c r="AG911" s="351"/>
      <c r="AH911" s="366" t="s">
        <v>797</v>
      </c>
      <c r="AI911" s="367"/>
      <c r="AJ911" s="367"/>
      <c r="AK911" s="367"/>
      <c r="AL911" s="354" t="s">
        <v>797</v>
      </c>
      <c r="AM911" s="355"/>
      <c r="AN911" s="355"/>
      <c r="AO911" s="356"/>
      <c r="AP911" s="357"/>
      <c r="AQ911" s="357"/>
      <c r="AR911" s="357"/>
      <c r="AS911" s="357"/>
      <c r="AT911" s="357"/>
      <c r="AU911" s="357"/>
      <c r="AV911" s="357"/>
      <c r="AW911" s="357"/>
      <c r="AX911" s="357"/>
      <c r="AY911">
        <f t="shared" si="119"/>
        <v>1</v>
      </c>
    </row>
    <row r="912" spans="1:51" ht="81" customHeight="1" x14ac:dyDescent="0.15">
      <c r="A912" s="370">
        <v>2</v>
      </c>
      <c r="B912" s="370">
        <v>1</v>
      </c>
      <c r="C912" s="358" t="s">
        <v>813</v>
      </c>
      <c r="D912" s="343"/>
      <c r="E912" s="343"/>
      <c r="F912" s="343"/>
      <c r="G912" s="343"/>
      <c r="H912" s="343"/>
      <c r="I912" s="343"/>
      <c r="J912" s="344">
        <v>5050005005266</v>
      </c>
      <c r="K912" s="345"/>
      <c r="L912" s="345"/>
      <c r="M912" s="345"/>
      <c r="N912" s="345"/>
      <c r="O912" s="345"/>
      <c r="P912" s="359" t="s">
        <v>807</v>
      </c>
      <c r="Q912" s="346"/>
      <c r="R912" s="346"/>
      <c r="S912" s="346"/>
      <c r="T912" s="346"/>
      <c r="U912" s="346"/>
      <c r="V912" s="346"/>
      <c r="W912" s="346"/>
      <c r="X912" s="346"/>
      <c r="Y912" s="347">
        <v>5.0999999999999996</v>
      </c>
      <c r="Z912" s="348"/>
      <c r="AA912" s="348"/>
      <c r="AB912" s="349"/>
      <c r="AC912" s="350" t="s">
        <v>375</v>
      </c>
      <c r="AD912" s="351"/>
      <c r="AE912" s="351"/>
      <c r="AF912" s="351"/>
      <c r="AG912" s="351"/>
      <c r="AH912" s="366" t="s">
        <v>797</v>
      </c>
      <c r="AI912" s="367"/>
      <c r="AJ912" s="367"/>
      <c r="AK912" s="367"/>
      <c r="AL912" s="354" t="s">
        <v>797</v>
      </c>
      <c r="AM912" s="355"/>
      <c r="AN912" s="355"/>
      <c r="AO912" s="356"/>
      <c r="AP912" s="357"/>
      <c r="AQ912" s="357"/>
      <c r="AR912" s="357"/>
      <c r="AS912" s="357"/>
      <c r="AT912" s="357"/>
      <c r="AU912" s="357"/>
      <c r="AV912" s="357"/>
      <c r="AW912" s="357"/>
      <c r="AX912" s="357"/>
      <c r="AY912">
        <f>COUNTA($C$912)</f>
        <v>1</v>
      </c>
    </row>
    <row r="913" spans="1:51" ht="81" customHeight="1" x14ac:dyDescent="0.15">
      <c r="A913" s="370">
        <v>3</v>
      </c>
      <c r="B913" s="370">
        <v>1</v>
      </c>
      <c r="C913" s="358" t="s">
        <v>815</v>
      </c>
      <c r="D913" s="343"/>
      <c r="E913" s="343"/>
      <c r="F913" s="343"/>
      <c r="G913" s="343"/>
      <c r="H913" s="343"/>
      <c r="I913" s="343"/>
      <c r="J913" s="344">
        <v>7370005002147</v>
      </c>
      <c r="K913" s="345"/>
      <c r="L913" s="345"/>
      <c r="M913" s="345"/>
      <c r="N913" s="345"/>
      <c r="O913" s="345"/>
      <c r="P913" s="359" t="s">
        <v>807</v>
      </c>
      <c r="Q913" s="346"/>
      <c r="R913" s="346"/>
      <c r="S913" s="346"/>
      <c r="T913" s="346"/>
      <c r="U913" s="346"/>
      <c r="V913" s="346"/>
      <c r="W913" s="346"/>
      <c r="X913" s="346"/>
      <c r="Y913" s="347">
        <v>5</v>
      </c>
      <c r="Z913" s="348"/>
      <c r="AA913" s="348"/>
      <c r="AB913" s="349"/>
      <c r="AC913" s="350" t="s">
        <v>375</v>
      </c>
      <c r="AD913" s="351"/>
      <c r="AE913" s="351"/>
      <c r="AF913" s="351"/>
      <c r="AG913" s="351"/>
      <c r="AH913" s="352" t="s">
        <v>797</v>
      </c>
      <c r="AI913" s="353"/>
      <c r="AJ913" s="353"/>
      <c r="AK913" s="353"/>
      <c r="AL913" s="354" t="s">
        <v>797</v>
      </c>
      <c r="AM913" s="355"/>
      <c r="AN913" s="355"/>
      <c r="AO913" s="356"/>
      <c r="AP913" s="357"/>
      <c r="AQ913" s="357"/>
      <c r="AR913" s="357"/>
      <c r="AS913" s="357"/>
      <c r="AT913" s="357"/>
      <c r="AU913" s="357"/>
      <c r="AV913" s="357"/>
      <c r="AW913" s="357"/>
      <c r="AX913" s="357"/>
      <c r="AY913">
        <f>COUNTA($C$913)</f>
        <v>1</v>
      </c>
    </row>
    <row r="914" spans="1:51" ht="81" customHeight="1" x14ac:dyDescent="0.15">
      <c r="A914" s="370">
        <v>4</v>
      </c>
      <c r="B914" s="370">
        <v>1</v>
      </c>
      <c r="C914" s="358" t="s">
        <v>814</v>
      </c>
      <c r="D914" s="343"/>
      <c r="E914" s="343"/>
      <c r="F914" s="343"/>
      <c r="G914" s="343"/>
      <c r="H914" s="343"/>
      <c r="I914" s="343"/>
      <c r="J914" s="344">
        <v>4010005002383</v>
      </c>
      <c r="K914" s="345"/>
      <c r="L914" s="345"/>
      <c r="M914" s="345"/>
      <c r="N914" s="345"/>
      <c r="O914" s="345"/>
      <c r="P914" s="359" t="s">
        <v>807</v>
      </c>
      <c r="Q914" s="346"/>
      <c r="R914" s="346"/>
      <c r="S914" s="346"/>
      <c r="T914" s="346"/>
      <c r="U914" s="346"/>
      <c r="V914" s="346"/>
      <c r="W914" s="346"/>
      <c r="X914" s="346"/>
      <c r="Y914" s="347">
        <v>5</v>
      </c>
      <c r="Z914" s="348"/>
      <c r="AA914" s="348"/>
      <c r="AB914" s="349"/>
      <c r="AC914" s="350" t="s">
        <v>375</v>
      </c>
      <c r="AD914" s="351"/>
      <c r="AE914" s="351"/>
      <c r="AF914" s="351"/>
      <c r="AG914" s="351"/>
      <c r="AH914" s="352" t="s">
        <v>797</v>
      </c>
      <c r="AI914" s="353"/>
      <c r="AJ914" s="353"/>
      <c r="AK914" s="353"/>
      <c r="AL914" s="354" t="s">
        <v>797</v>
      </c>
      <c r="AM914" s="355"/>
      <c r="AN914" s="355"/>
      <c r="AO914" s="356"/>
      <c r="AP914" s="357"/>
      <c r="AQ914" s="357"/>
      <c r="AR914" s="357"/>
      <c r="AS914" s="357"/>
      <c r="AT914" s="357"/>
      <c r="AU914" s="357"/>
      <c r="AV914" s="357"/>
      <c r="AW914" s="357"/>
      <c r="AX914" s="357"/>
      <c r="AY914">
        <f>COUNTA($C$914)</f>
        <v>1</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710</v>
      </c>
      <c r="F1110" s="369"/>
      <c r="G1110" s="369"/>
      <c r="H1110" s="369"/>
      <c r="I1110" s="369"/>
      <c r="J1110" s="344" t="s">
        <v>710</v>
      </c>
      <c r="K1110" s="345"/>
      <c r="L1110" s="345"/>
      <c r="M1110" s="345"/>
      <c r="N1110" s="345"/>
      <c r="O1110" s="345"/>
      <c r="P1110" s="359" t="s">
        <v>710</v>
      </c>
      <c r="Q1110" s="346"/>
      <c r="R1110" s="346"/>
      <c r="S1110" s="346"/>
      <c r="T1110" s="346"/>
      <c r="U1110" s="346"/>
      <c r="V1110" s="346"/>
      <c r="W1110" s="346"/>
      <c r="X1110" s="346"/>
      <c r="Y1110" s="347" t="s">
        <v>710</v>
      </c>
      <c r="Z1110" s="348"/>
      <c r="AA1110" s="348"/>
      <c r="AB1110" s="349"/>
      <c r="AC1110" s="350"/>
      <c r="AD1110" s="351"/>
      <c r="AE1110" s="351"/>
      <c r="AF1110" s="351"/>
      <c r="AG1110" s="351"/>
      <c r="AH1110" s="352" t="s">
        <v>710</v>
      </c>
      <c r="AI1110" s="353"/>
      <c r="AJ1110" s="353"/>
      <c r="AK1110" s="353"/>
      <c r="AL1110" s="354" t="s">
        <v>710</v>
      </c>
      <c r="AM1110" s="355"/>
      <c r="AN1110" s="355"/>
      <c r="AO1110" s="356"/>
      <c r="AP1110" s="357" t="s">
        <v>710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99">
    <cfRule type="expression" dxfId="2799" priority="13889">
      <formula>IF(RIGHT(TEXT(Y799,"0.#"),1)=".",FALSE,TRUE)</formula>
    </cfRule>
    <cfRule type="expression" dxfId="2798" priority="13890">
      <formula>IF(RIGHT(TEXT(Y799,"0.#"),1)=".",TRUE,FALSE)</formula>
    </cfRule>
  </conditionalFormatting>
  <conditionalFormatting sqref="Y830:Y837 Y828 Y817:Y824 Y815 Y804:Y811 Y802">
    <cfRule type="expression" dxfId="2797" priority="13671">
      <formula>IF(RIGHT(TEXT(Y802,"0.#"),1)=".",FALSE,TRUE)</formula>
    </cfRule>
    <cfRule type="expression" dxfId="2796" priority="13672">
      <formula>IF(RIGHT(TEXT(Y802,"0.#"),1)=".",TRUE,FALSE)</formula>
    </cfRule>
  </conditionalFormatting>
  <conditionalFormatting sqref="P16:AQ17 P15:AX15 P13:AX13">
    <cfRule type="expression" dxfId="2795" priority="13719">
      <formula>IF(RIGHT(TEXT(P13,"0.#"),1)=".",FALSE,TRUE)</formula>
    </cfRule>
    <cfRule type="expression" dxfId="2794" priority="13720">
      <formula>IF(RIGHT(TEXT(P13,"0.#"),1)=".",TRUE,FALSE)</formula>
    </cfRule>
  </conditionalFormatting>
  <conditionalFormatting sqref="P19:AJ19">
    <cfRule type="expression" dxfId="2793" priority="13717">
      <formula>IF(RIGHT(TEXT(P19,"0.#"),1)=".",FALSE,TRUE)</formula>
    </cfRule>
    <cfRule type="expression" dxfId="2792" priority="13718">
      <formula>IF(RIGHT(TEXT(P19,"0.#"),1)=".",TRUE,FALSE)</formula>
    </cfRule>
  </conditionalFormatting>
  <conditionalFormatting sqref="AE101 AQ101">
    <cfRule type="expression" dxfId="2791" priority="13709">
      <formula>IF(RIGHT(TEXT(AE101,"0.#"),1)=".",FALSE,TRUE)</formula>
    </cfRule>
    <cfRule type="expression" dxfId="2790" priority="13710">
      <formula>IF(RIGHT(TEXT(AE101,"0.#"),1)=".",TRUE,FALSE)</formula>
    </cfRule>
  </conditionalFormatting>
  <conditionalFormatting sqref="Y794:Y798">
    <cfRule type="expression" dxfId="2789" priority="13695">
      <formula>IF(RIGHT(TEXT(Y794,"0.#"),1)=".",FALSE,TRUE)</formula>
    </cfRule>
    <cfRule type="expression" dxfId="2788" priority="13696">
      <formula>IF(RIGHT(TEXT(Y794,"0.#"),1)=".",TRUE,FALSE)</formula>
    </cfRule>
  </conditionalFormatting>
  <conditionalFormatting sqref="AU799">
    <cfRule type="expression" dxfId="2787" priority="13691">
      <formula>IF(RIGHT(TEXT(AU799,"0.#"),1)=".",FALSE,TRUE)</formula>
    </cfRule>
    <cfRule type="expression" dxfId="2786" priority="13692">
      <formula>IF(RIGHT(TEXT(AU799,"0.#"),1)=".",TRUE,FALSE)</formula>
    </cfRule>
  </conditionalFormatting>
  <conditionalFormatting sqref="AU794:AU798">
    <cfRule type="expression" dxfId="2785" priority="13689">
      <formula>IF(RIGHT(TEXT(AU794,"0.#"),1)=".",FALSE,TRUE)</formula>
    </cfRule>
    <cfRule type="expression" dxfId="2784" priority="13690">
      <formula>IF(RIGHT(TEXT(AU794,"0.#"),1)=".",TRUE,FALSE)</formula>
    </cfRule>
  </conditionalFormatting>
  <conditionalFormatting sqref="Y829 Y816 Y803">
    <cfRule type="expression" dxfId="2783" priority="13675">
      <formula>IF(RIGHT(TEXT(Y803,"0.#"),1)=".",FALSE,TRUE)</formula>
    </cfRule>
    <cfRule type="expression" dxfId="2782" priority="13676">
      <formula>IF(RIGHT(TEXT(Y803,"0.#"),1)=".",TRUE,FALSE)</formula>
    </cfRule>
  </conditionalFormatting>
  <conditionalFormatting sqref="Y838 Y825 Y812">
    <cfRule type="expression" dxfId="2781" priority="13673">
      <formula>IF(RIGHT(TEXT(Y812,"0.#"),1)=".",FALSE,TRUE)</formula>
    </cfRule>
    <cfRule type="expression" dxfId="2780" priority="13674">
      <formula>IF(RIGHT(TEXT(Y812,"0.#"),1)=".",TRUE,FALSE)</formula>
    </cfRule>
  </conditionalFormatting>
  <conditionalFormatting sqref="AU829 AU816 AU803">
    <cfRule type="expression" dxfId="2779" priority="13669">
      <formula>IF(RIGHT(TEXT(AU803,"0.#"),1)=".",FALSE,TRUE)</formula>
    </cfRule>
    <cfRule type="expression" dxfId="2778" priority="13670">
      <formula>IF(RIGHT(TEXT(AU803,"0.#"),1)=".",TRUE,FALSE)</formula>
    </cfRule>
  </conditionalFormatting>
  <conditionalFormatting sqref="AU838 AU825 AU812">
    <cfRule type="expression" dxfId="2777" priority="13667">
      <formula>IF(RIGHT(TEXT(AU812,"0.#"),1)=".",FALSE,TRUE)</formula>
    </cfRule>
    <cfRule type="expression" dxfId="2776" priority="13668">
      <formula>IF(RIGHT(TEXT(AU812,"0.#"),1)=".",TRUE,FALSE)</formula>
    </cfRule>
  </conditionalFormatting>
  <conditionalFormatting sqref="AU830:AU837 AU828 AU817:AU824 AU815 AU804:AU811 AU802">
    <cfRule type="expression" dxfId="2775" priority="13665">
      <formula>IF(RIGHT(TEXT(AU802,"0.#"),1)=".",FALSE,TRUE)</formula>
    </cfRule>
    <cfRule type="expression" dxfId="2774" priority="13666">
      <formula>IF(RIGHT(TEXT(AU802,"0.#"),1)=".",TRUE,FALSE)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74">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7:Y874">
    <cfRule type="expression" dxfId="2435" priority="2971">
      <formula>IF(RIGHT(TEXT(Y847,"0.#"),1)=".",FALSE,TRUE)</formula>
    </cfRule>
    <cfRule type="expression" dxfId="2434" priority="2972">
      <formula>IF(RIGHT(TEXT(Y847,"0.#"),1)=".",TRUE,FALSE)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10:AO1139">
    <cfRule type="expression" dxfId="2405" priority="2877">
      <formula>IF(AND(AL1110&gt;=0, RIGHT(TEXT(AL1110,"0.#"),1)&lt;&gt;"."),TRUE,FALSE)</formula>
    </cfRule>
    <cfRule type="expression" dxfId="2404" priority="2878">
      <formula>IF(AND(AL1110&gt;=0, RIGHT(TEXT(AL1110,"0.#"),1)="."),TRUE,FALSE)</formula>
    </cfRule>
    <cfRule type="expression" dxfId="2403" priority="2879">
      <formula>IF(AND(AL1110&lt;0, RIGHT(TEXT(AL1110,"0.#"),1)&lt;&gt;"."),TRUE,FALSE)</formula>
    </cfRule>
    <cfRule type="expression" dxfId="2402" priority="2880">
      <formula>IF(AND(AL1110&lt;0, RIGHT(TEXT(AL1110,"0.#"),1)="."),TRUE,FALSE)</formula>
    </cfRule>
  </conditionalFormatting>
  <conditionalFormatting sqref="Y1110:Y1139">
    <cfRule type="expression" dxfId="2401" priority="2875">
      <formula>IF(RIGHT(TEXT(Y1110,"0.#"),1)=".",FALSE,TRUE)</formula>
    </cfRule>
    <cfRule type="expression" dxfId="2400" priority="2876">
      <formula>IF(RIGHT(TEXT(Y1110,"0.#"),1)=".",TRUE,FALSE)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L845:AO846">
    <cfRule type="expression" dxfId="2391" priority="2829">
      <formula>IF(AND(AL845&gt;=0, RIGHT(TEXT(AL845,"0.#"),1)&lt;&gt;"."),TRUE,FALSE)</formula>
    </cfRule>
    <cfRule type="expression" dxfId="2390" priority="2830">
      <formula>IF(AND(AL845&gt;=0, RIGHT(TEXT(AL845,"0.#"),1)="."),TRUE,FALSE)</formula>
    </cfRule>
    <cfRule type="expression" dxfId="2389" priority="2831">
      <formula>IF(AND(AL845&lt;0, RIGHT(TEXT(AL845,"0.#"),1)&lt;&gt;"."),TRUE,FALSE)</formula>
    </cfRule>
    <cfRule type="expression" dxfId="2388" priority="2832">
      <formula>IF(AND(AL845&lt;0, RIGHT(TEXT(AL845,"0.#"),1)="."),TRUE,FALSE)</formula>
    </cfRule>
  </conditionalFormatting>
  <conditionalFormatting sqref="Y845:Y846">
    <cfRule type="expression" dxfId="2387" priority="2827">
      <formula>IF(RIGHT(TEXT(Y845,"0.#"),1)=".",FALSE,TRUE)</formula>
    </cfRule>
    <cfRule type="expression" dxfId="2386" priority="2828">
      <formula>IF(RIGHT(TEXT(Y845,"0.#"),1)=".",TRUE,FALSE)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80:Y907">
    <cfRule type="expression" dxfId="2069" priority="2087">
      <formula>IF(RIGHT(TEXT(Y880,"0.#"),1)=".",FALSE,TRUE)</formula>
    </cfRule>
    <cfRule type="expression" dxfId="2068" priority="2088">
      <formula>IF(RIGHT(TEXT(Y880,"0.#"),1)=".",TRUE,FALSE)</formula>
    </cfRule>
  </conditionalFormatting>
  <conditionalFormatting sqref="Y878:Y879">
    <cfRule type="expression" dxfId="2067" priority="2081">
      <formula>IF(RIGHT(TEXT(Y878,"0.#"),1)=".",FALSE,TRUE)</formula>
    </cfRule>
    <cfRule type="expression" dxfId="2066" priority="2082">
      <formula>IF(RIGHT(TEXT(Y878,"0.#"),1)=".",TRUE,FALSE)</formula>
    </cfRule>
  </conditionalFormatting>
  <conditionalFormatting sqref="Y913:Y940">
    <cfRule type="expression" dxfId="2065" priority="2075">
      <formula>IF(RIGHT(TEXT(Y913,"0.#"),1)=".",FALSE,TRUE)</formula>
    </cfRule>
    <cfRule type="expression" dxfId="2064" priority="2076">
      <formula>IF(RIGHT(TEXT(Y913,"0.#"),1)=".",TRUE,FALSE)</formula>
    </cfRule>
  </conditionalFormatting>
  <conditionalFormatting sqref="Y911:Y912">
    <cfRule type="expression" dxfId="2063" priority="2069">
      <formula>IF(RIGHT(TEXT(Y911,"0.#"),1)=".",FALSE,TRUE)</formula>
    </cfRule>
    <cfRule type="expression" dxfId="2062" priority="2070">
      <formula>IF(RIGHT(TEXT(Y911,"0.#"),1)=".",TRUE,FALSE)</formula>
    </cfRule>
  </conditionalFormatting>
  <conditionalFormatting sqref="Y946:Y973">
    <cfRule type="expression" dxfId="2061" priority="2063">
      <formula>IF(RIGHT(TEXT(Y946,"0.#"),1)=".",FALSE,TRUE)</formula>
    </cfRule>
    <cfRule type="expression" dxfId="2060" priority="2064">
      <formula>IF(RIGHT(TEXT(Y946,"0.#"),1)=".",TRUE,FALSE)</formula>
    </cfRule>
  </conditionalFormatting>
  <conditionalFormatting sqref="Y944:Y945">
    <cfRule type="expression" dxfId="2059" priority="2057">
      <formula>IF(RIGHT(TEXT(Y944,"0.#"),1)=".",FALSE,TRUE)</formula>
    </cfRule>
    <cfRule type="expression" dxfId="2058" priority="2058">
      <formula>IF(RIGHT(TEXT(Y944,"0.#"),1)=".",TRUE,FALSE)</formula>
    </cfRule>
  </conditionalFormatting>
  <conditionalFormatting sqref="Y979:Y1006">
    <cfRule type="expression" dxfId="2057" priority="2051">
      <formula>IF(RIGHT(TEXT(Y979,"0.#"),1)=".",FALSE,TRUE)</formula>
    </cfRule>
    <cfRule type="expression" dxfId="2056" priority="2052">
      <formula>IF(RIGHT(TEXT(Y979,"0.#"),1)=".",TRUE,FALSE)</formula>
    </cfRule>
  </conditionalFormatting>
  <conditionalFormatting sqref="Y977:Y978">
    <cfRule type="expression" dxfId="2055" priority="2045">
      <formula>IF(RIGHT(TEXT(Y977,"0.#"),1)=".",FALSE,TRUE)</formula>
    </cfRule>
    <cfRule type="expression" dxfId="2054" priority="2046">
      <formula>IF(RIGHT(TEXT(Y977,"0.#"),1)=".",TRUE,FALSE)</formula>
    </cfRule>
  </conditionalFormatting>
  <conditionalFormatting sqref="Y1012:Y1039">
    <cfRule type="expression" dxfId="2053" priority="2039">
      <formula>IF(RIGHT(TEXT(Y1012,"0.#"),1)=".",FALSE,TRUE)</formula>
    </cfRule>
    <cfRule type="expression" dxfId="2052" priority="2040">
      <formula>IF(RIGHT(TEXT(Y1012,"0.#"),1)=".",TRUE,FALSE)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80:AO907">
    <cfRule type="expression" dxfId="1971" priority="2089">
      <formula>IF(AND(AL880&gt;=0, RIGHT(TEXT(AL880,"0.#"),1)&lt;&gt;"."),TRUE,FALSE)</formula>
    </cfRule>
    <cfRule type="expression" dxfId="1970" priority="2090">
      <formula>IF(AND(AL880&gt;=0, RIGHT(TEXT(AL880,"0.#"),1)="."),TRUE,FALSE)</formula>
    </cfRule>
    <cfRule type="expression" dxfId="1969" priority="2091">
      <formula>IF(AND(AL880&lt;0, RIGHT(TEXT(AL880,"0.#"),1)&lt;&gt;"."),TRUE,FALSE)</formula>
    </cfRule>
    <cfRule type="expression" dxfId="1968" priority="2092">
      <formula>IF(AND(AL880&lt;0, RIGHT(TEXT(AL880,"0.#"),1)="."),TRUE,FALSE)</formula>
    </cfRule>
  </conditionalFormatting>
  <conditionalFormatting sqref="AL878:AO879">
    <cfRule type="expression" dxfId="1967" priority="2083">
      <formula>IF(AND(AL878&gt;=0, RIGHT(TEXT(AL878,"0.#"),1)&lt;&gt;"."),TRUE,FALSE)</formula>
    </cfRule>
    <cfRule type="expression" dxfId="1966" priority="2084">
      <formula>IF(AND(AL878&gt;=0, RIGHT(TEXT(AL878,"0.#"),1)="."),TRUE,FALSE)</formula>
    </cfRule>
    <cfRule type="expression" dxfId="1965" priority="2085">
      <formula>IF(AND(AL878&lt;0, RIGHT(TEXT(AL878,"0.#"),1)&lt;&gt;"."),TRUE,FALSE)</formula>
    </cfRule>
    <cfRule type="expression" dxfId="1964" priority="2086">
      <formula>IF(AND(AL878&lt;0, RIGHT(TEXT(AL878,"0.#"),1)="."),TRUE,FALSE)</formula>
    </cfRule>
  </conditionalFormatting>
  <conditionalFormatting sqref="AL913:AO940">
    <cfRule type="expression" dxfId="1963" priority="2077">
      <formula>IF(AND(AL913&gt;=0, RIGHT(TEXT(AL913,"0.#"),1)&lt;&gt;"."),TRUE,FALSE)</formula>
    </cfRule>
    <cfRule type="expression" dxfId="1962" priority="2078">
      <formula>IF(AND(AL913&gt;=0, RIGHT(TEXT(AL913,"0.#"),1)="."),TRUE,FALSE)</formula>
    </cfRule>
    <cfRule type="expression" dxfId="1961" priority="2079">
      <formula>IF(AND(AL913&lt;0, RIGHT(TEXT(AL913,"0.#"),1)&lt;&gt;"."),TRUE,FALSE)</formula>
    </cfRule>
    <cfRule type="expression" dxfId="1960" priority="2080">
      <formula>IF(AND(AL913&lt;0, RIGHT(TEXT(AL913,"0.#"),1)="."),TRUE,FALSE)</formula>
    </cfRule>
  </conditionalFormatting>
  <conditionalFormatting sqref="AL911:AO912">
    <cfRule type="expression" dxfId="1959" priority="2071">
      <formula>IF(AND(AL911&gt;=0, RIGHT(TEXT(AL911,"0.#"),1)&lt;&gt;"."),TRUE,FALSE)</formula>
    </cfRule>
    <cfRule type="expression" dxfId="1958" priority="2072">
      <formula>IF(AND(AL911&gt;=0, RIGHT(TEXT(AL911,"0.#"),1)="."),TRUE,FALSE)</formula>
    </cfRule>
    <cfRule type="expression" dxfId="1957" priority="2073">
      <formula>IF(AND(AL911&lt;0, RIGHT(TEXT(AL911,"0.#"),1)&lt;&gt;"."),TRUE,FALSE)</formula>
    </cfRule>
    <cfRule type="expression" dxfId="1956" priority="2074">
      <formula>IF(AND(AL911&lt;0, RIGHT(TEXT(AL911,"0.#"),1)="."),TRUE,FALSE)</formula>
    </cfRule>
  </conditionalFormatting>
  <conditionalFormatting sqref="AL946:AO973">
    <cfRule type="expression" dxfId="1955" priority="2065">
      <formula>IF(AND(AL946&gt;=0, RIGHT(TEXT(AL946,"0.#"),1)&lt;&gt;"."),TRUE,FALSE)</formula>
    </cfRule>
    <cfRule type="expression" dxfId="1954" priority="2066">
      <formula>IF(AND(AL946&gt;=0, RIGHT(TEXT(AL946,"0.#"),1)="."),TRUE,FALSE)</formula>
    </cfRule>
    <cfRule type="expression" dxfId="1953" priority="2067">
      <formula>IF(AND(AL946&lt;0, RIGHT(TEXT(AL946,"0.#"),1)&lt;&gt;"."),TRUE,FALSE)</formula>
    </cfRule>
    <cfRule type="expression" dxfId="1952" priority="2068">
      <formula>IF(AND(AL946&lt;0, RIGHT(TEXT(AL946,"0.#"),1)="."),TRUE,FALSE)</formula>
    </cfRule>
  </conditionalFormatting>
  <conditionalFormatting sqref="AL944:AO945">
    <cfRule type="expression" dxfId="1951" priority="2059">
      <formula>IF(AND(AL944&gt;=0, RIGHT(TEXT(AL944,"0.#"),1)&lt;&gt;"."),TRUE,FALSE)</formula>
    </cfRule>
    <cfRule type="expression" dxfId="1950" priority="2060">
      <formula>IF(AND(AL944&gt;=0, RIGHT(TEXT(AL944,"0.#"),1)="."),TRUE,FALSE)</formula>
    </cfRule>
    <cfRule type="expression" dxfId="1949" priority="2061">
      <formula>IF(AND(AL944&lt;0, RIGHT(TEXT(AL944,"0.#"),1)&lt;&gt;"."),TRUE,FALSE)</formula>
    </cfRule>
    <cfRule type="expression" dxfId="1948" priority="2062">
      <formula>IF(AND(AL944&lt;0, RIGHT(TEXT(AL944,"0.#"),1)="."),TRUE,FALSE)</formula>
    </cfRule>
  </conditionalFormatting>
  <conditionalFormatting sqref="AL979:AO1006">
    <cfRule type="expression" dxfId="1947" priority="2053">
      <formula>IF(AND(AL979&gt;=0, RIGHT(TEXT(AL979,"0.#"),1)&lt;&gt;"."),TRUE,FALSE)</formula>
    </cfRule>
    <cfRule type="expression" dxfId="1946" priority="2054">
      <formula>IF(AND(AL979&gt;=0, RIGHT(TEXT(AL979,"0.#"),1)="."),TRUE,FALSE)</formula>
    </cfRule>
    <cfRule type="expression" dxfId="1945" priority="2055">
      <formula>IF(AND(AL979&lt;0, RIGHT(TEXT(AL979,"0.#"),1)&lt;&gt;"."),TRUE,FALSE)</formula>
    </cfRule>
    <cfRule type="expression" dxfId="1944" priority="2056">
      <formula>IF(AND(AL979&lt;0, RIGHT(TEXT(AL979,"0.#"),1)="."),TRUE,FALSE)</formula>
    </cfRule>
  </conditionalFormatting>
  <conditionalFormatting sqref="AL977:AO978">
    <cfRule type="expression" dxfId="1943" priority="2047">
      <formula>IF(AND(AL977&gt;=0, RIGHT(TEXT(AL977,"0.#"),1)&lt;&gt;"."),TRUE,FALSE)</formula>
    </cfRule>
    <cfRule type="expression" dxfId="1942" priority="2048">
      <formula>IF(AND(AL977&gt;=0, RIGHT(TEXT(AL977,"0.#"),1)="."),TRUE,FALSE)</formula>
    </cfRule>
    <cfRule type="expression" dxfId="1941" priority="2049">
      <formula>IF(AND(AL977&lt;0, RIGHT(TEXT(AL977,"0.#"),1)&lt;&gt;"."),TRUE,FALSE)</formula>
    </cfRule>
    <cfRule type="expression" dxfId="1940" priority="2050">
      <formula>IF(AND(AL977&lt;0, RIGHT(TEXT(AL977,"0.#"),1)="."),TRUE,FALSE)</formula>
    </cfRule>
  </conditionalFormatting>
  <conditionalFormatting sqref="AL1012:AO1039">
    <cfRule type="expression" dxfId="1939" priority="2041">
      <formula>IF(AND(AL1012&gt;=0, RIGHT(TEXT(AL1012,"0.#"),1)&lt;&gt;"."),TRUE,FALSE)</formula>
    </cfRule>
    <cfRule type="expression" dxfId="1938" priority="2042">
      <formula>IF(AND(AL1012&gt;=0, RIGHT(TEXT(AL1012,"0.#"),1)="."),TRUE,FALSE)</formula>
    </cfRule>
    <cfRule type="expression" dxfId="1937" priority="2043">
      <formula>IF(AND(AL1012&lt;0, RIGHT(TEXT(AL1012,"0.#"),1)&lt;&gt;"."),TRUE,FALSE)</formula>
    </cfRule>
    <cfRule type="expression" dxfId="1936" priority="2044">
      <formula>IF(AND(AL1012&lt;0, RIGHT(TEXT(AL1012,"0.#"),1)="."),TRUE,FALSE)</formula>
    </cfRule>
  </conditionalFormatting>
  <conditionalFormatting sqref="AL1010:AO1011">
    <cfRule type="expression" dxfId="1935" priority="2035">
      <formula>IF(AND(AL1010&gt;=0, RIGHT(TEXT(AL1010,"0.#"),1)&lt;&gt;"."),TRUE,FALSE)</formula>
    </cfRule>
    <cfRule type="expression" dxfId="1934" priority="2036">
      <formula>IF(AND(AL1010&gt;=0, RIGHT(TEXT(AL1010,"0.#"),1)="."),TRUE,FALSE)</formula>
    </cfRule>
    <cfRule type="expression" dxfId="1933" priority="2037">
      <formula>IF(AND(AL1010&lt;0, RIGHT(TEXT(AL1010,"0.#"),1)&lt;&gt;"."),TRUE,FALSE)</formula>
    </cfRule>
    <cfRule type="expression" dxfId="1932" priority="2038">
      <formula>IF(AND(AL1010&lt;0, RIGHT(TEXT(AL1010,"0.#"),1)="."),TRUE,FALSE)</formula>
    </cfRule>
  </conditionalFormatting>
  <conditionalFormatting sqref="Y1010:Y1011">
    <cfRule type="expression" dxfId="1931" priority="2033">
      <formula>IF(RIGHT(TEXT(Y1010,"0.#"),1)=".",FALSE,TRUE)</formula>
    </cfRule>
    <cfRule type="expression" dxfId="1930" priority="2034">
      <formula>IF(RIGHT(TEXT(Y1010,"0.#"),1)=".",TRUE,FALSE)</formula>
    </cfRule>
  </conditionalFormatting>
  <conditionalFormatting sqref="AL1045:AO1072">
    <cfRule type="expression" dxfId="1929" priority="2029">
      <formula>IF(AND(AL1045&gt;=0, RIGHT(TEXT(AL1045,"0.#"),1)&lt;&gt;"."),TRUE,FALSE)</formula>
    </cfRule>
    <cfRule type="expression" dxfId="1928" priority="2030">
      <formula>IF(AND(AL1045&gt;=0, RIGHT(TEXT(AL1045,"0.#"),1)="."),TRUE,FALSE)</formula>
    </cfRule>
    <cfRule type="expression" dxfId="1927" priority="2031">
      <formula>IF(AND(AL1045&lt;0, RIGHT(TEXT(AL1045,"0.#"),1)&lt;&gt;"."),TRUE,FALSE)</formula>
    </cfRule>
    <cfRule type="expression" dxfId="1926" priority="2032">
      <formula>IF(AND(AL1045&lt;0, RIGHT(TEXT(AL1045,"0.#"),1)="."),TRUE,FALSE)</formula>
    </cfRule>
  </conditionalFormatting>
  <conditionalFormatting sqref="Y1045:Y1072">
    <cfRule type="expression" dxfId="1925" priority="2027">
      <formula>IF(RIGHT(TEXT(Y1045,"0.#"),1)=".",FALSE,TRUE)</formula>
    </cfRule>
    <cfRule type="expression" dxfId="1924" priority="2028">
      <formula>IF(RIGHT(TEXT(Y1045,"0.#"),1)=".",TRUE,FALSE)</formula>
    </cfRule>
  </conditionalFormatting>
  <conditionalFormatting sqref="AL1043:AO1044">
    <cfRule type="expression" dxfId="1923" priority="2023">
      <formula>IF(AND(AL1043&gt;=0, RIGHT(TEXT(AL1043,"0.#"),1)&lt;&gt;"."),TRUE,FALSE)</formula>
    </cfRule>
    <cfRule type="expression" dxfId="1922" priority="2024">
      <formula>IF(AND(AL1043&gt;=0, RIGHT(TEXT(AL1043,"0.#"),1)="."),TRUE,FALSE)</formula>
    </cfRule>
    <cfRule type="expression" dxfId="1921" priority="2025">
      <formula>IF(AND(AL1043&lt;0, RIGHT(TEXT(AL1043,"0.#"),1)&lt;&gt;"."),TRUE,FALSE)</formula>
    </cfRule>
    <cfRule type="expression" dxfId="1920" priority="2026">
      <formula>IF(AND(AL1043&lt;0, RIGHT(TEXT(AL1043,"0.#"),1)="."),TRUE,FALSE)</formula>
    </cfRule>
  </conditionalFormatting>
  <conditionalFormatting sqref="Y1043:Y1044">
    <cfRule type="expression" dxfId="1919" priority="2021">
      <formula>IF(RIGHT(TEXT(Y1043,"0.#"),1)=".",FALSE,TRUE)</formula>
    </cfRule>
    <cfRule type="expression" dxfId="1918" priority="2022">
      <formula>IF(RIGHT(TEXT(Y1043,"0.#"),1)=".",TRUE,FALSE)</formula>
    </cfRule>
  </conditionalFormatting>
  <conditionalFormatting sqref="AL1078:AO1105">
    <cfRule type="expression" dxfId="1917" priority="2017">
      <formula>IF(AND(AL1078&gt;=0, RIGHT(TEXT(AL1078,"0.#"),1)&lt;&gt;"."),TRUE,FALSE)</formula>
    </cfRule>
    <cfRule type="expression" dxfId="1916" priority="2018">
      <formula>IF(AND(AL1078&gt;=0, RIGHT(TEXT(AL1078,"0.#"),1)="."),TRUE,FALSE)</formula>
    </cfRule>
    <cfRule type="expression" dxfId="1915" priority="2019">
      <formula>IF(AND(AL1078&lt;0, RIGHT(TEXT(AL1078,"0.#"),1)&lt;&gt;"."),TRUE,FALSE)</formula>
    </cfRule>
    <cfRule type="expression" dxfId="1914" priority="2020">
      <formula>IF(AND(AL1078&lt;0, RIGHT(TEXT(AL1078,"0.#"),1)="."),TRUE,FALSE)</formula>
    </cfRule>
  </conditionalFormatting>
  <conditionalFormatting sqref="Y1078:Y1105">
    <cfRule type="expression" dxfId="1913" priority="2015">
      <formula>IF(RIGHT(TEXT(Y1078,"0.#"),1)=".",FALSE,TRUE)</formula>
    </cfRule>
    <cfRule type="expression" dxfId="1912" priority="2016">
      <formula>IF(RIGHT(TEXT(Y1078,"0.#"),1)=".",TRUE,FALSE)</formula>
    </cfRule>
  </conditionalFormatting>
  <conditionalFormatting sqref="AL1076:AO1077">
    <cfRule type="expression" dxfId="1911" priority="2011">
      <formula>IF(AND(AL1076&gt;=0, RIGHT(TEXT(AL1076,"0.#"),1)&lt;&gt;"."),TRUE,FALSE)</formula>
    </cfRule>
    <cfRule type="expression" dxfId="1910" priority="2012">
      <formula>IF(AND(AL1076&gt;=0, RIGHT(TEXT(AL1076,"0.#"),1)="."),TRUE,FALSE)</formula>
    </cfRule>
    <cfRule type="expression" dxfId="1909" priority="2013">
      <formula>IF(AND(AL1076&lt;0, RIGHT(TEXT(AL1076,"0.#"),1)&lt;&gt;"."),TRUE,FALSE)</formula>
    </cfRule>
    <cfRule type="expression" dxfId="1908" priority="2014">
      <formula>IF(AND(AL1076&lt;0, RIGHT(TEXT(AL1076,"0.#"),1)="."),TRUE,FALSE)</formula>
    </cfRule>
  </conditionalFormatting>
  <conditionalFormatting sqref="Y1076:Y1077">
    <cfRule type="expression" dxfId="1907" priority="2009">
      <formula>IF(RIGHT(TEXT(Y1076,"0.#"),1)=".",FALSE,TRUE)</formula>
    </cfRule>
    <cfRule type="expression" dxfId="1906" priority="2010">
      <formula>IF(RIGHT(TEXT(Y1076,"0.#"),1)=".",TRUE,FALSE)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AU791:AU793">
    <cfRule type="expression" dxfId="711" priority="11">
      <formula>IF(RIGHT(TEXT(AU791,"0.#"),1)=".",FALSE,TRUE)</formula>
    </cfRule>
    <cfRule type="expression" dxfId="710" priority="12">
      <formula>IF(RIGHT(TEXT(AU791,"0.#"),1)=".",TRUE,FALSE)</formula>
    </cfRule>
  </conditionalFormatting>
  <conditionalFormatting sqref="AU790">
    <cfRule type="expression" dxfId="709" priority="9">
      <formula>IF(RIGHT(TEXT(AU790,"0.#"),1)=".",FALSE,TRUE)</formula>
    </cfRule>
    <cfRule type="expression" dxfId="708" priority="10">
      <formula>IF(RIGHT(TEXT(AU790,"0.#"),1)=".",TRUE,FALSE)</formula>
    </cfRule>
  </conditionalFormatting>
  <conditionalFormatting sqref="AU789">
    <cfRule type="expression" dxfId="707" priority="7">
      <formula>IF(RIGHT(TEXT(AU789,"0.#"),1)=".",FALSE,TRUE)</formula>
    </cfRule>
    <cfRule type="expression" dxfId="706" priority="8">
      <formula>IF(RIGHT(TEXT(AU789,"0.#"),1)=".",TRUE,FALSE)</formula>
    </cfRule>
  </conditionalFormatting>
  <conditionalFormatting sqref="Y791:Y792">
    <cfRule type="expression" dxfId="705" priority="5">
      <formula>IF(RIGHT(TEXT(Y791,"0.#"),1)=".",FALSE,TRUE)</formula>
    </cfRule>
    <cfRule type="expression" dxfId="704" priority="6">
      <formula>IF(RIGHT(TEXT(Y791,"0.#"),1)=".",TRUE,FALSE)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Y793 Y789">
    <cfRule type="expression" dxfId="701" priority="1">
      <formula>IF(RIGHT(TEXT(Y789,"0.#"),1)=".",FALSE,TRUE)</formula>
    </cfRule>
    <cfRule type="expression" dxfId="70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49" man="1"/>
    <brk id="69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713</v>
      </c>
      <c r="M3" s="13" t="str">
        <f t="shared" ref="M3:M11" si="2">IF(L3="","",K3)</f>
        <v>文教及び科学振興</v>
      </c>
      <c r="N3" s="13" t="str">
        <f>IF(M3="",N2,IF(N2&lt;&gt;"",CONCATENATE(N2,"、",M3),M3))</f>
        <v>文教及び科学振興</v>
      </c>
      <c r="O3" s="13"/>
      <c r="P3" s="12" t="s">
        <v>75</v>
      </c>
      <c r="Q3" s="17" t="s">
        <v>713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2021-08-28T01:51:17Z</cp:lastPrinted>
  <dcterms:created xsi:type="dcterms:W3CDTF">2012-03-13T00:50:25Z</dcterms:created>
  <dcterms:modified xsi:type="dcterms:W3CDTF">2021-09-17T04:05:48Z</dcterms:modified>
</cp:coreProperties>
</file>