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770" windowHeight="123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<sst xmlns="http://schemas.openxmlformats.org/spreadsheetml/2006/main" count="3207" uniqueCount="840">
  <si>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</si>
  <si>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</si>
  <si>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</si>
  <si>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</si>
  <si>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</si>
  <si>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</si>
  <si>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</si>
  <si>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</si>
  <si>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</si>
  <si>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</si>
  <si>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</si>
  <si>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</si>
  <si>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</si>
  <si>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</si>
  <si>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</si>
  <si>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</si>
  <si>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</si>
  <si>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</si>
  <si>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</si>
  <si>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</si>
  <si>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</si>
  <si>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</si>
  <si>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</si>
  <si>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</si>
  <si>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</si>
  <si>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</si>
  <si>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</si>
  <si>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</si>
  <si>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</si>
  <si>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</si>
  <si>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</si>
  <si>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</si>
  <si>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</si>
  <si>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</si>
  <si>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</si>
  <si>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</si>
  <si>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</si>
  <si>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</si>
  <si>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</si>
  <si>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</si>
  <si>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</si>
  <si>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</si>
  <si>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</si>
  <si>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</si>
  <si>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</si>
  <si>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</si>
  <si>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</si>
  <si>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</si>
  <si>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</si>
  <si>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</si>
  <si>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</si>
  <si>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</si>
  <si>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</si>
  <si>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</si>
  <si>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</si>
  <si>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</si>
  <si>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</si>
  <si>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</si>
  <si>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</si>
  <si>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</si>
  <si>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</si>
  <si>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</si>
  <si>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</si>
  <si>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</si>
  <si>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</si>
  <si>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</si>
  <si>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</si>
  <si>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</si>
  <si>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</si>
  <si>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</si>
  <si>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</si>
  <si>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</si>
  <si>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</si>
  <si>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</si>
  <si>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</si>
  <si>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</si>
  <si>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</si>
  <si>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</si>
  <si>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</si>
  <si>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</si>
  <si>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</si>
  <si>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</si>
  <si>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</si>
  <si>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</si>
  <si>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</si>
  <si>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</si>
  <si>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</si>
  <si>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</si>
  <si>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</si>
  <si>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</si>
  <si>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</si>
  <si>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</si>
  <si>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</si>
  <si>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</si>
  <si>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</si>
  <si>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</si>
  <si>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</si>
  <si>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</si>
  <si>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</si>
  <si>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</si>
  <si>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</si>
  <si>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</si>
  <si>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</si>
  <si>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</si>
  <si>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</si>
  <si>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</si>
  <si>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</si>
  <si>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</si>
  <si>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</si>
  <si>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</si>
  <si>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</si>
  <si>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</si>
  <si>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</si>
  <si>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</si>
  <si>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</si>
  <si>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</si>
  <si>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</si>
  <si>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</si>
  <si>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</si>
  <si>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</si>
  <si>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</si>
  <si>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</si>
  <si>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</si>
  <si>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</si>
  <si>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</si>
  <si>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</si>
  <si>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</si>
  <si>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</si>
  <si>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</si>
  <si>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</si>
  <si>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</si>
  <si>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</si>
  <si>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</si>
  <si>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</si>
  <si>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</si>
  <si>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</si>
  <si>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</si>
  <si>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</si>
  <si>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</si>
  <si>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</si>
  <si>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</si>
  <si>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</si>
  <si>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</si>
  <si>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</si>
  <si>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</si>
  <si>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</si>
  <si>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</si>
  <si>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</si>
  <si>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</si>
  <si>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</si>
  <si>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</si>
  <si>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</si>
  <si>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</si>
  <si>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</si>
  <si>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</si>
  <si>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</si>
  <si>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</si>
  <si>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</si>
  <si>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</si>
  <si>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</si>
  <si>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</si>
  <si>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</si>
  <si>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</si>
  <si>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</si>
  <si>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</si>
  <si>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</si>
  <si>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</si>
  <si>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</si>
  <si>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</si>
  <si>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</si>
  <si>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</si>
  <si>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</si>
  <si>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</si>
  <si>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</si>
  <si>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</si>
  <si>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</si>
  <si>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</si>
  <si>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</si>
  <si>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</si>
  <si>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</si>
  <si>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</si>
  <si>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</si>
  <si>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</si>
  <si>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</si>
  <si>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</si>
  <si>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</si>
  <si>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</si>
  <si>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</si>
  <si>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</si>
  <si>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</si>
  <si>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</si>
  <si>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</si>
  <si>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</si>
  <si>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</si>
  <si>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</si>
  <si>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</si>
  <si>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</si>
  <si>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</si>
  <si>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</si>
  <si>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</si>
  <si>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</si>
  <si>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</si>
  <si>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</si>
  <si>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</si>
  <si>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</si>
  <si>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</si>
  <si>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</si>
  <si>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</si>
  <si>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</si>
  <si>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</si>
  <si>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</si>
  <si>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</si>
  <si>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</si>
  <si>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</si>
  <si>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</si>
  <si>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</si>
  <si>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</si>
  <si>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</si>
  <si>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</si>
  <si>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</si>
  <si>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</si>
  <si>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</si>
  <si>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</si>
  <si>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</si>
  <si>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</si>
  <si>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</si>
  <si>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</si>
  <si>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</si>
  <si>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</si>
  <si>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</si>
  <si>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</si>
  <si>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</si>
  <si>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</si>
  <si>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</si>
  <si>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</si>
  <si>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</si>
  <si>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</si>
  <si>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</si>
  <si>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</si>
  <si>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</si>
  <si>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</si>
  <si>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</si>
  <si>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</si>
  <si>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</si>
  <si>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</si>
  <si>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</si>
  <si>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</si>
  <si>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</si>
  <si>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</si>
  <si>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</si>
  <si>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</si>
  <si>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</si>
  <si>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</si>
  <si>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</si>
  <si>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</si>
  <si>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</si>
  <si>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</si>
  <si>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</si>
  <si>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</si>
  <si>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</si>
  <si>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</si>
  <si>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</si>
  <si>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</si>
  <si>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</si>
  <si>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</si>
  <si>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</si>
  <si>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</si>
  <si>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</si>
  <si>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</si>
  <si>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</si>
  <si>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</si>
  <si>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</si>
  <si>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</si>
  <si>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</si>
  <si>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</si>
  <si>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</si>
  <si>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</si>
  <si>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</si>
  <si>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</si>
  <si>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</si>
  <si>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</si>
  <si>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</si>
  <si>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</si>
  <si>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</si>
  <si>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</si>
  <si>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</si>
  <si>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</si>
  <si>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</si>
  <si>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</si>
  <si>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</si>
  <si>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</si>
  <si>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</si>
  <si>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</si>
  <si>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</si>
  <si>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</si>
  <si>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</si>
  <si>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</si>
  <si>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</si>
  <si>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</si>
  <si>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</si>
  <si>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</si>
  <si>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</si>
  <si>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</si>
  <si>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</si>
  <si>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</si>
  <si>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</si>
  <si>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</si>
  <si>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</si>
  <si>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</si>
  <si>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</si>
  <si>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</si>
  <si>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</si>
  <si>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</si>
  <si>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</si>
  <si>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</si>
  <si>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</si>
  <si>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</si>
  <si>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</si>
  <si>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</si>
  <si>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</si>
  <si>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</si>
  <si>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</si>
  <si>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</si>
  <si>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</si>
  <si>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</si>
  <si>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</si>
  <si>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</si>
  <si>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</si>
  <si>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</si>
  <si>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</si>
  <si>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</si>
  <si>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</si>
  <si>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</si>
  <si>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</si>
  <si>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</si>
  <si>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</si>
  <si>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</si>
  <si>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</si>
  <si>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</si>
  <si>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</si>
  <si>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</si>
  <si>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</si>
  <si>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</si>
  <si>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</si>
  <si>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</si>
  <si>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</si>
  <si>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</si>
  <si>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</si>
  <si>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</si>
  <si>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</si>
  <si>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</si>
  <si>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</si>
  <si>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</si>
  <si>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</si>
  <si>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</si>
  <si>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</si>
  <si>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</si>
  <si>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</si>
  <si>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</si>
  <si>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</si>
  <si>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</si>
  <si>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</si>
  <si>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</si>
  <si>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</si>
  <si>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</si>
  <si>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</si>
  <si>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</si>
  <si>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</si>
  <si>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</si>
  <si>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</si>
  <si>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</si>
  <si>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</si>
  <si>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</si>
  <si>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</si>
  <si>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</si>
  <si>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</si>
  <si>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</si>
  <si>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</si>
  <si>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</si>
  <si>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</si>
  <si>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</si>
  <si>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</si>
  <si>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</si>
  <si>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</si>
  <si>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</si>
  <si>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</si>
  <si>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</si>
  <si>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</si>
  <si>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</si>
  <si>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</si>
  <si>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</si>
  <si>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</si>
  <si>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</si>
  <si>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</si>
  <si>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</si>
  <si>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</si>
  <si>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</si>
  <si>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</si>
  <si>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</si>
  <si>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</si>
  <si>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</si>
  <si>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</si>
  <si>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</si>
  <si>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</si>
  <si>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</si>
  <si>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</si>
  <si>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</si>
  <si>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</si>
  <si>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</si>
  <si>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</si>
  <si>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</si>
  <si>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</si>
  <si>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</si>
  <si>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</si>
  <si>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</si>
  <si>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</si>
  <si>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</si>
  <si>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</si>
  <si>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</si>
  <si>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</si>
  <si>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</si>
  <si>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</si>
  <si>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</si>
  <si>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</si>
  <si>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</si>
  <si>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</si>
  <si>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</si>
  <si>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</si>
  <si>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</si>
  <si>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</si>
  <si>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</si>
  <si>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</si>
  <si>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</si>
  <si>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</si>
  <si>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</si>
  <si>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</si>
  <si>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</si>
  <si>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</si>
  <si>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</si>
  <si>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</si>
  <si>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</si>
  <si>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</si>
  <si>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</si>
  <si>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</si>
  <si>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</si>
  <si>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</si>
  <si>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</si>
  <si>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</si>
  <si>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</si>
  <si>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</si>
  <si>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</si>
  <si>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</si>
  <si>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</si>
  <si>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</si>
  <si>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</si>
  <si>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</si>
  <si>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</si>
  <si>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</si>
  <si>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</si>
  <si>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</si>
  <si>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</si>
  <si>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</si>
  <si>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</si>
  <si>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</si>
  <si>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</si>
  <si>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</si>
  <si>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</si>
  <si>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</si>
  <si>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</si>
  <si>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</si>
  <si>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</si>
  <si>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</si>
  <si>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</si>
  <si>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</si>
  <si>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</si>
  <si>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</si>
  <si>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</si>
  <si>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</si>
  <si>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</si>
  <si>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</si>
  <si>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</si>
  <si>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</si>
  <si>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</si>
  <si>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</si>
  <si>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</si>
  <si>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</si>
  <si>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</si>
  <si>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</si>
  <si>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</si>
  <si>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</si>
  <si>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</si>
  <si>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</si>
  <si>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</si>
  <si>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</si>
  <si>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</si>
  <si>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</si>
  <si>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</si>
  <si>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</si>
  <si>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</si>
  <si>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</si>
  <si>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</si>
  <si>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</si>
  <si>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</si>
  <si>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</si>
  <si>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</si>
  <si>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</si>
  <si>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</si>
  <si>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</si>
  <si>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</si>
  <si>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</si>
  <si>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</si>
  <si>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</si>
  <si>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</si>
  <si>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</si>
  <si>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</si>
  <si>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</si>
  <si>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</si>
  <si>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</si>
  <si>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</si>
  <si>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</si>
  <si>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</si>
  <si>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</si>
  <si>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</si>
  <si>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</si>
  <si>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</si>
  <si>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</si>
  <si>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</si>
  <si>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</si>
  <si>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</si>
  <si>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</si>
  <si>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</si>
  <si>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</si>
  <si>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</si>
  <si>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</si>
  <si>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</si>
  <si>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</si>
  <si>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</si>
  <si>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</si>
  <si>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</si>
  <si>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</si>
  <si>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</si>
  <si>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</si>
  <si>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</si>
  <si>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</si>
  <si>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</si>
  <si>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</si>
  <si>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</si>
  <si>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</si>
  <si>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</si>
  <si>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</si>
  <si>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</si>
  <si>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</si>
  <si>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</si>
  <si>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</si>
  <si>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</si>
  <si>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</si>
  <si>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</si>
  <si>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</si>
  <si>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</si>
  <si>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</si>
  <si>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</si>
  <si>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</si>
  <si>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</si>
  <si>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</si>
  <si>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</si>
  <si>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</si>
  <si>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</si>
  <si>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</si>
  <si>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</si>
  <si>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</si>
  <si>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</si>
  <si>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</si>
  <si>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</si>
  <si>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</si>
  <si>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</si>
  <si>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</si>
  <si>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</si>
  <si>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</si>
  <si>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</si>
  <si>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</si>
  <si>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</si>
  <si>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</si>
  <si>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</si>
  <si>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</si>
  <si>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</si>
  <si>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</si>
  <si>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</si>
  <si>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</si>
  <si>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</si>
  <si>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</si>
  <si>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</si>
  <si>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</si>
  <si>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</si>
  <si>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</si>
  <si>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</si>
  <si>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</si>
  <si>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</si>
  <si>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</si>
  <si>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</si>
  <si>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</si>
  <si>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</si>
  <si>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</si>
  <si>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</si>
  <si>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</si>
  <si>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</si>
  <si>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</si>
  <si>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</si>
  <si>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</si>
  <si>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</si>
  <si>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</si>
  <si>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</si>
  <si>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</si>
  <si>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</si>
  <si>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</si>
  <si>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</si>
  <si>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</si>
  <si>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</si>
  <si>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</si>
  <si>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</si>
  <si>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</si>
  <si>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</si>
  <si>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</si>
  <si>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</si>
  <si>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</si>
  <si>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</si>
  <si>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</si>
  <si>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</si>
  <si>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</si>
  <si>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</si>
  <si>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</si>
  <si>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</si>
  <si>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</si>
  <si>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</si>
  <si>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</si>
  <si>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</si>
  <si>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</si>
  <si>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</si>
  <si>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</si>
  <si>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</si>
  <si>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</si>
  <si>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</si>
  <si>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</si>
  <si>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</si>
  <si>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</si>
  <si>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</si>
  <si>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</si>
  <si>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</si>
  <si>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</si>
  <si>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</si>
  <si>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</si>
  <si>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</si>
  <si>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</si>
  <si>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</si>
  <si>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</si>
  <si>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</si>
  <si>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</si>
  <si>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</si>
  <si>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</si>
  <si>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</si>
  <si>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</si>
  <si>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</si>
  <si>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</si>
  <si>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</si>
  <si>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</si>
  <si>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</si>
  <si>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</si>
  <si>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</si>
  <si>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</si>
  <si>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</si>
  <si>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</si>
  <si>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</si>
  <si>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</si>
  <si>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</si>
  <si>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</si>
  <si>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</si>
  <si>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</si>
  <si>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</si>
  <si>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</si>
  <si>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</si>
  <si>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</si>
  <si>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</si>
  <si>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</si>
  <si>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</si>
  <si>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</si>
  <si>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</si>
  <si>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</si>
  <si>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</si>
  <si>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</si>
  <si>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</si>
  <si>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</si>
  <si>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</si>
  <si>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</si>
  <si>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</si>
  <si>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</si>
  <si>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</si>
  <si>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</si>
  <si>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</si>
  <si>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</si>
  <si>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</si>
  <si>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</si>
  <si>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</si>
  <si>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</si>
  <si>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</si>
  <si>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</si>
  <si>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</si>
  <si>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</si>
  <si>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</si>
  <si>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</si>
  <si>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</si>
  <si>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</si>
  <si>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健康スポーツ課長
小沼宏治</t>
  </si>
  <si>
    <t>スポーツ基本法　第２条</t>
  </si>
  <si>
    <t>第２期スポーツ基本計画（平成29年3月24日策定）
障害者基本計画（第4次）（平成30年3月策定）
ニッポン一億総活躍プラン（平成28年6月2日閣議決定）</t>
  </si>
  <si>
    <t>2020年からの新たな特別支援教育（学習指導要領改訂）を契機に、全国の特別支援学校で、スポーツのみならず文化・教育活動も含めた、全国的な祭典を開催することで、地域の誰にでも開かれた次世代の「共生学校」を創造し、東京オリンピック・パラリンピック大会のレガシーとして、障害の有無や年齢・性別を超えた、地域の共生社会の拠点づくりを図る。</t>
  </si>
  <si>
    <t>-</t>
  </si>
  <si>
    <t>スポーツ振興事業委託費</t>
  </si>
  <si>
    <t>職員旅費</t>
  </si>
  <si>
    <t>庁費</t>
  </si>
  <si>
    <t>開催数</t>
  </si>
  <si>
    <t>スポーツ庁障害者スポーツ振興室調べによる</t>
  </si>
  <si>
    <t>特別支援学校を対象とした全国的なスポーツ・文化大会（全国大会）の開催数の増加</t>
  </si>
  <si>
    <t>モデル事業の実施ヵ所</t>
  </si>
  <si>
    <t>ヵ所</t>
  </si>
  <si>
    <t>事業の成果をまとめた資料を作成し、都道府県・政令市へ送付し普及啓発を図る。</t>
  </si>
  <si>
    <t>モデル事業執行額／モデル事業の実施ヵ所</t>
    <phoneticPr fontId="5"/>
  </si>
  <si>
    <t>百万円</t>
  </si>
  <si>
    <t>百万円/ヵ所</t>
    <phoneticPr fontId="5"/>
  </si>
  <si>
    <t>6.1百万円／3カ所</t>
  </si>
  <si>
    <t>4.7百万円/２カ所</t>
  </si>
  <si>
    <t>事業成果の周知／都道府県・市町村数</t>
    <phoneticPr fontId="5"/>
  </si>
  <si>
    <t>4.1百万円／67カ所</t>
  </si>
  <si>
    <t>11　スポーツの振興</t>
    <phoneticPr fontId="5"/>
  </si>
  <si>
    <t>11-2 スポーツを通じた活力があり絆の強い社会の実現</t>
    <phoneticPr fontId="5"/>
  </si>
  <si>
    <t>①障害者のスポーツ実施率（週１回以上）</t>
    <phoneticPr fontId="5"/>
  </si>
  <si>
    <t>②障害者のスポーツ実施率（週３回以上）</t>
    <phoneticPr fontId="5"/>
  </si>
  <si>
    <t>③総合型クラブへの障害者の参加率</t>
  </si>
  <si>
    <t>④障害者スポーツの直接観戦経験者の割合</t>
  </si>
  <si>
    <t xml:space="preserve">特別支援学校における全国的な祭典の開催は地域における障害者スポーツの拠点づくりを推進し、特別支援学校を対象とした全国大会の開催は全国の特別支援学校の児童・生徒のスポーツ実施を推進するものであり、障害者のスポーツ実施率の向上に寄与する。また、本事業はスポーツのみならず文化・教育活動も含んでおり、障害の有無や年齢・性別を超えた地域の共生社会の拠点づくりにも寄与する。     </t>
    <phoneticPr fontId="5"/>
  </si>
  <si>
    <t>スポーツ庁ＨＰ（Specialプロジェクト2020事業報告書）
https://www.mext.go.jp/sports/b_menu/sports/mcatetop06/list/detail/1416987_00001.htm</t>
  </si>
  <si>
    <t>新29-0041</t>
  </si>
  <si>
    <t>○</t>
  </si>
  <si>
    <t>Specialプロジェクト2020</t>
    <phoneticPr fontId="5"/>
  </si>
  <si>
    <t>平成29年度</t>
    <phoneticPr fontId="5"/>
  </si>
  <si>
    <t>令和3年度</t>
    <phoneticPr fontId="5"/>
  </si>
  <si>
    <t>スポーツ庁</t>
    <phoneticPr fontId="5"/>
  </si>
  <si>
    <t>健康スポーツ課</t>
    <phoneticPr fontId="5"/>
  </si>
  <si>
    <t>4.1百万円／2カ所</t>
    <phoneticPr fontId="5"/>
  </si>
  <si>
    <t>4.1百万円／3カ所</t>
    <phoneticPr fontId="5"/>
  </si>
  <si>
    <t>-</t>
    <phoneticPr fontId="5"/>
  </si>
  <si>
    <t>スポーツ基本法の基本理念において、国が取り組む事項として、障害者スポーツの推進等が掲げられており、政策体系の中で優先度の高い事業である。</t>
    <phoneticPr fontId="5"/>
  </si>
  <si>
    <t>有</t>
  </si>
  <si>
    <t>無</t>
  </si>
  <si>
    <t>費用・使途の内容を厳正に審査している。</t>
    <phoneticPr fontId="5"/>
  </si>
  <si>
    <t>必要性について適切にチェックを行っている。</t>
    <phoneticPr fontId="5"/>
  </si>
  <si>
    <t>委託契約及び委託費の額の確定手続きに当たっては、事業経費の費目・使途の内容を厳正に審査するなど、その必要性について適切にチェックを行っている。</t>
    <phoneticPr fontId="5"/>
  </si>
  <si>
    <t>△</t>
  </si>
  <si>
    <t>‐</t>
  </si>
  <si>
    <t>委託契約に当たっては、事業経費の費目・使途の内容を厳正に審査するなど、その必要性について適切にチェックを行っている。</t>
    <phoneticPr fontId="5"/>
  </si>
  <si>
    <t>各地でオリパラ大会開催年度における祭典（スポーツ・文化・教育活動）を開催する機運の醸成を図っているが、成果実績は低調であったことから、各都道府県への事業結果の周知徹底と機運醸成に向けた更なる取組が必要と考えている。</t>
    <rPh sb="41" eb="43">
      <t>ジョウセイ</t>
    </rPh>
    <rPh sb="44" eb="45">
      <t>ハカ</t>
    </rPh>
    <rPh sb="67" eb="72">
      <t>カクトドウフケン</t>
    </rPh>
    <rPh sb="74" eb="76">
      <t>ジギョウ</t>
    </rPh>
    <rPh sb="76" eb="78">
      <t>ケッカ</t>
    </rPh>
    <rPh sb="79" eb="81">
      <t>シュウチ</t>
    </rPh>
    <rPh sb="81" eb="83">
      <t>テッテイ</t>
    </rPh>
    <rPh sb="84" eb="86">
      <t>キウン</t>
    </rPh>
    <rPh sb="86" eb="88">
      <t>ジョウセイ</t>
    </rPh>
    <rPh sb="89" eb="90">
      <t>ム</t>
    </rPh>
    <rPh sb="92" eb="93">
      <t>サラ</t>
    </rPh>
    <rPh sb="95" eb="96">
      <t>ト</t>
    </rPh>
    <rPh sb="96" eb="97">
      <t>ク</t>
    </rPh>
    <rPh sb="98" eb="100">
      <t>ヒツヨウ</t>
    </rPh>
    <rPh sb="101" eb="102">
      <t>カンガ</t>
    </rPh>
    <phoneticPr fontId="5"/>
  </si>
  <si>
    <t>見込みとおりではないが、先進事例の蓄積という点で、着実に必要な事例が出てきている。</t>
    <phoneticPr fontId="5"/>
  </si>
  <si>
    <t>先進事例を整理し、オリパラ大会開催年度に向けて、関連団体における活用を促している。</t>
    <phoneticPr fontId="5"/>
  </si>
  <si>
    <t>必要とされている期間の公告期間を設け、公募（企画競争）を行ったが、当初の想定よりも公募数が少なく、採択先が少なかった。また、新型コロナウイルス感染拡大の影響により事業を計画どおり実施できず、額の確定額が契約額より少なくなった受託者があった。</t>
    <rPh sb="62" eb="64">
      <t>シンガタ</t>
    </rPh>
    <rPh sb="71" eb="75">
      <t>カンセンカクダイ</t>
    </rPh>
    <rPh sb="76" eb="78">
      <t>エイキョウ</t>
    </rPh>
    <rPh sb="81" eb="83">
      <t>ジギョウ</t>
    </rPh>
    <rPh sb="84" eb="86">
      <t>ケイカク</t>
    </rPh>
    <rPh sb="89" eb="91">
      <t>ジッシ</t>
    </rPh>
    <rPh sb="95" eb="96">
      <t>ガク</t>
    </rPh>
    <rPh sb="97" eb="99">
      <t>カクテイ</t>
    </rPh>
    <rPh sb="99" eb="100">
      <t>ガク</t>
    </rPh>
    <rPh sb="101" eb="103">
      <t>ケイヤク</t>
    </rPh>
    <rPh sb="103" eb="104">
      <t>ガク</t>
    </rPh>
    <rPh sb="106" eb="107">
      <t>スク</t>
    </rPh>
    <rPh sb="112" eb="115">
      <t>ジュタクシャ</t>
    </rPh>
    <phoneticPr fontId="5"/>
  </si>
  <si>
    <t xml:space="preserve">本事業の実施に当たって、申請内容、積算など効果的・効率的に執行されるよう精査するとともに、額の確定時においても、会計処理の検査等を厳格に行うことにより、適正に事業経費が執行されるよう努めたい。
また、先進事例の情報を整理し、関連団体に情報提供するとともに、オリンピック・パラリンピックが延期されたことも踏まえ、事業結果の地方自治体等への周知などにより、事業の適切な実施に取り組む。
</t>
    <rPh sb="143" eb="145">
      <t>エンキ</t>
    </rPh>
    <rPh sb="151" eb="152">
      <t>フ</t>
    </rPh>
    <phoneticPr fontId="5"/>
  </si>
  <si>
    <t>A.一般社団法人スポーツオブハート</t>
    <rPh sb="2" eb="8">
      <t>イッパンシャダンホウジン</t>
    </rPh>
    <phoneticPr fontId="5"/>
  </si>
  <si>
    <t>印刷製本費</t>
    <rPh sb="0" eb="5">
      <t>インサツセイホンヒ</t>
    </rPh>
    <phoneticPr fontId="5"/>
  </si>
  <si>
    <t>旅費</t>
    <rPh sb="0" eb="2">
      <t>リョヒ</t>
    </rPh>
    <phoneticPr fontId="5"/>
  </si>
  <si>
    <t>雑役務費</t>
    <rPh sb="0" eb="1">
      <t>ザツ</t>
    </rPh>
    <rPh sb="1" eb="4">
      <t>エキムヒ</t>
    </rPh>
    <phoneticPr fontId="5"/>
  </si>
  <si>
    <t>チラシ、ポスター、パンフ印刷等</t>
    <rPh sb="12" eb="14">
      <t>インサツ</t>
    </rPh>
    <rPh sb="14" eb="15">
      <t>トウ</t>
    </rPh>
    <phoneticPr fontId="5"/>
  </si>
  <si>
    <t>スタッフ旅費等</t>
    <rPh sb="4" eb="6">
      <t>リョヒ</t>
    </rPh>
    <rPh sb="6" eb="7">
      <t>トウ</t>
    </rPh>
    <phoneticPr fontId="5"/>
  </si>
  <si>
    <t>ＰＣＲ検査等コロナ対策関係費用等</t>
    <rPh sb="3" eb="5">
      <t>ケンサ</t>
    </rPh>
    <rPh sb="5" eb="6">
      <t>トウ</t>
    </rPh>
    <rPh sb="9" eb="11">
      <t>タイサク</t>
    </rPh>
    <rPh sb="11" eb="13">
      <t>カンケイ</t>
    </rPh>
    <rPh sb="13" eb="15">
      <t>ヒヨウ</t>
    </rPh>
    <rPh sb="15" eb="16">
      <t>トウ</t>
    </rPh>
    <phoneticPr fontId="5"/>
  </si>
  <si>
    <t>その他</t>
    <rPh sb="2" eb="3">
      <t>タ</t>
    </rPh>
    <phoneticPr fontId="5"/>
  </si>
  <si>
    <t>消耗品費、通信運搬費</t>
    <rPh sb="0" eb="3">
      <t>ショウモウヒン</t>
    </rPh>
    <rPh sb="3" eb="4">
      <t>ヒ</t>
    </rPh>
    <rPh sb="5" eb="7">
      <t>ツウシン</t>
    </rPh>
    <rPh sb="7" eb="9">
      <t>ウンパン</t>
    </rPh>
    <rPh sb="9" eb="10">
      <t>ヒ</t>
    </rPh>
    <phoneticPr fontId="5"/>
  </si>
  <si>
    <t>人件費</t>
    <rPh sb="0" eb="3">
      <t>ジンケンヒ</t>
    </rPh>
    <phoneticPr fontId="5"/>
  </si>
  <si>
    <t>再委託費</t>
    <rPh sb="0" eb="3">
      <t>サイイタク</t>
    </rPh>
    <rPh sb="3" eb="4">
      <t>ヒ</t>
    </rPh>
    <phoneticPr fontId="5"/>
  </si>
  <si>
    <t>消耗品費</t>
    <rPh sb="0" eb="3">
      <t>ショウモウヒン</t>
    </rPh>
    <rPh sb="3" eb="4">
      <t>ヒ</t>
    </rPh>
    <phoneticPr fontId="5"/>
  </si>
  <si>
    <t>スタッフ人件費</t>
    <rPh sb="4" eb="7">
      <t>ジンケンヒ</t>
    </rPh>
    <phoneticPr fontId="5"/>
  </si>
  <si>
    <t>動画の作成</t>
    <rPh sb="0" eb="2">
      <t>ドウガ</t>
    </rPh>
    <rPh sb="3" eb="5">
      <t>サクセイ</t>
    </rPh>
    <phoneticPr fontId="5"/>
  </si>
  <si>
    <t>コンテスト入賞作品の商品等</t>
    <rPh sb="5" eb="7">
      <t>ニュウショウ</t>
    </rPh>
    <rPh sb="7" eb="9">
      <t>サクヒン</t>
    </rPh>
    <rPh sb="10" eb="12">
      <t>ショウヒン</t>
    </rPh>
    <rPh sb="12" eb="13">
      <t>トウ</t>
    </rPh>
    <phoneticPr fontId="5"/>
  </si>
  <si>
    <t>通信運搬費、消費税相当額、一般管理費</t>
    <rPh sb="0" eb="5">
      <t>ツウシンウンパンヒ</t>
    </rPh>
    <rPh sb="6" eb="12">
      <t>ショウヒゼイソウトウガク</t>
    </rPh>
    <rPh sb="13" eb="18">
      <t>イッパンカンリヒ</t>
    </rPh>
    <phoneticPr fontId="5"/>
  </si>
  <si>
    <t>B.スターフィールド株式会社</t>
    <rPh sb="10" eb="14">
      <t>カブシキガイシャ</t>
    </rPh>
    <phoneticPr fontId="5"/>
  </si>
  <si>
    <t>C.イメージブロックス株式会社</t>
    <rPh sb="11" eb="15">
      <t>カブシキガイシャ</t>
    </rPh>
    <phoneticPr fontId="5"/>
  </si>
  <si>
    <t>消費税、一般管理費</t>
    <rPh sb="0" eb="3">
      <t>ショウヒゼイ</t>
    </rPh>
    <rPh sb="4" eb="9">
      <t>イッパンカンリヒ</t>
    </rPh>
    <phoneticPr fontId="5"/>
  </si>
  <si>
    <t>D.青森県教育委員会</t>
    <rPh sb="2" eb="5">
      <t>アオモリケン</t>
    </rPh>
    <rPh sb="5" eb="7">
      <t>キョウイク</t>
    </rPh>
    <rPh sb="7" eb="10">
      <t>イインカイ</t>
    </rPh>
    <phoneticPr fontId="5"/>
  </si>
  <si>
    <t>諸謝金</t>
    <rPh sb="0" eb="3">
      <t>ショシャキン</t>
    </rPh>
    <phoneticPr fontId="5"/>
  </si>
  <si>
    <t>障害者スポーツ用具等</t>
    <rPh sb="0" eb="3">
      <t>ショウガイシャ</t>
    </rPh>
    <rPh sb="7" eb="9">
      <t>ヨウグ</t>
    </rPh>
    <rPh sb="9" eb="10">
      <t>トウ</t>
    </rPh>
    <phoneticPr fontId="5"/>
  </si>
  <si>
    <t>イベントスタッフ謝金</t>
    <rPh sb="8" eb="10">
      <t>シャキン</t>
    </rPh>
    <phoneticPr fontId="5"/>
  </si>
  <si>
    <t>イベントスタッフ旅費</t>
    <rPh sb="8" eb="10">
      <t>リョヒ</t>
    </rPh>
    <phoneticPr fontId="5"/>
  </si>
  <si>
    <t>E.公益財団法人湖南市文化体育振興事業団</t>
    <rPh sb="2" eb="4">
      <t>コウエキ</t>
    </rPh>
    <rPh sb="4" eb="6">
      <t>ザイダン</t>
    </rPh>
    <rPh sb="6" eb="8">
      <t>ホウジン</t>
    </rPh>
    <rPh sb="8" eb="10">
      <t>コナン</t>
    </rPh>
    <rPh sb="10" eb="11">
      <t>シ</t>
    </rPh>
    <rPh sb="11" eb="13">
      <t>ブンカ</t>
    </rPh>
    <rPh sb="13" eb="15">
      <t>タイイク</t>
    </rPh>
    <rPh sb="15" eb="17">
      <t>シンコウ</t>
    </rPh>
    <rPh sb="17" eb="20">
      <t>ジギョウダン</t>
    </rPh>
    <phoneticPr fontId="5"/>
  </si>
  <si>
    <t>人件費、旅費、借損料、消耗品費、雑役務費</t>
    <rPh sb="0" eb="3">
      <t>ジンケンヒ</t>
    </rPh>
    <rPh sb="4" eb="6">
      <t>リョヒ</t>
    </rPh>
    <rPh sb="7" eb="10">
      <t>シャクソンリョウ</t>
    </rPh>
    <rPh sb="11" eb="15">
      <t>ショウモウヒンヒ</t>
    </rPh>
    <rPh sb="16" eb="20">
      <t>ザツエキムヒ</t>
    </rPh>
    <phoneticPr fontId="5"/>
  </si>
  <si>
    <t>F. 一般社団法人日本ボッチャ協会</t>
    <rPh sb="3" eb="5">
      <t>イッパン</t>
    </rPh>
    <rPh sb="5" eb="7">
      <t>シャダン</t>
    </rPh>
    <rPh sb="7" eb="9">
      <t>ホウジン</t>
    </rPh>
    <rPh sb="9" eb="11">
      <t>ニホン</t>
    </rPh>
    <rPh sb="15" eb="17">
      <t>キョウカイ</t>
    </rPh>
    <phoneticPr fontId="5"/>
  </si>
  <si>
    <t>大会当日の運営等</t>
    <rPh sb="0" eb="2">
      <t>タイカイ</t>
    </rPh>
    <rPh sb="2" eb="4">
      <t>トウジツ</t>
    </rPh>
    <rPh sb="5" eb="7">
      <t>ウンエイ</t>
    </rPh>
    <rPh sb="7" eb="8">
      <t>トウ</t>
    </rPh>
    <phoneticPr fontId="5"/>
  </si>
  <si>
    <t>ボッチャ用具、事務用品等</t>
    <rPh sb="4" eb="6">
      <t>ヨウグ</t>
    </rPh>
    <rPh sb="7" eb="9">
      <t>ジム</t>
    </rPh>
    <rPh sb="9" eb="11">
      <t>ヨウヒン</t>
    </rPh>
    <rPh sb="11" eb="12">
      <t>トウ</t>
    </rPh>
    <phoneticPr fontId="5"/>
  </si>
  <si>
    <t>旅費、借損料、通信運搬費、雑役務費</t>
    <rPh sb="0" eb="2">
      <t>リョヒ</t>
    </rPh>
    <rPh sb="3" eb="6">
      <t>シャクソンリョウ</t>
    </rPh>
    <rPh sb="7" eb="12">
      <t>ツウシンウンパンヒ</t>
    </rPh>
    <rPh sb="13" eb="14">
      <t>ザツ</t>
    </rPh>
    <rPh sb="14" eb="17">
      <t>エキムヒ</t>
    </rPh>
    <phoneticPr fontId="5"/>
  </si>
  <si>
    <t>G.株式会社ジエブ</t>
    <rPh sb="2" eb="6">
      <t>カブシキガイシャ</t>
    </rPh>
    <phoneticPr fontId="5"/>
  </si>
  <si>
    <t>消耗品費</t>
    <rPh sb="0" eb="4">
      <t>ショウモウヒンヒ</t>
    </rPh>
    <phoneticPr fontId="5"/>
  </si>
  <si>
    <t>借損料</t>
    <rPh sb="0" eb="3">
      <t>シャクソンリョウ</t>
    </rPh>
    <phoneticPr fontId="5"/>
  </si>
  <si>
    <t>旅費、通信運搬費、雑役務費、消費税相当額</t>
    <rPh sb="0" eb="2">
      <t>リョヒ</t>
    </rPh>
    <rPh sb="3" eb="8">
      <t>ツウシンウンパンヒ</t>
    </rPh>
    <rPh sb="9" eb="10">
      <t>ザツ</t>
    </rPh>
    <rPh sb="10" eb="13">
      <t>エキムヒ</t>
    </rPh>
    <rPh sb="14" eb="20">
      <t>ショウヒゼイソウトウガク</t>
    </rPh>
    <phoneticPr fontId="5"/>
  </si>
  <si>
    <t>大会パネル等</t>
    <rPh sb="0" eb="2">
      <t>タイカイ</t>
    </rPh>
    <rPh sb="5" eb="6">
      <t>トウ</t>
    </rPh>
    <phoneticPr fontId="5"/>
  </si>
  <si>
    <t>会場費等</t>
    <rPh sb="0" eb="2">
      <t>カイジョウ</t>
    </rPh>
    <rPh sb="2" eb="3">
      <t>ヒ</t>
    </rPh>
    <rPh sb="3" eb="4">
      <t>トウ</t>
    </rPh>
    <phoneticPr fontId="5"/>
  </si>
  <si>
    <t>一般社団法人スポーツオブハート</t>
    <rPh sb="0" eb="6">
      <t>イッパンシャダンホウジン</t>
    </rPh>
    <phoneticPr fontId="5"/>
  </si>
  <si>
    <t>徳島県</t>
    <rPh sb="0" eb="3">
      <t>トクシマケン</t>
    </rPh>
    <phoneticPr fontId="5"/>
  </si>
  <si>
    <t>イメージブロックス株式会社</t>
    <rPh sb="9" eb="13">
      <t>カブシキガイシャ</t>
    </rPh>
    <phoneticPr fontId="5"/>
  </si>
  <si>
    <t>スターフィールド株式会社</t>
    <rPh sb="8" eb="12">
      <t>カブシキガイシャ</t>
    </rPh>
    <phoneticPr fontId="5"/>
  </si>
  <si>
    <t>青森県教育委員会</t>
    <rPh sb="0" eb="8">
      <t>アオモリケンキョウイクイインカイ</t>
    </rPh>
    <phoneticPr fontId="5"/>
  </si>
  <si>
    <t>国立大学法人筑波大学</t>
    <rPh sb="0" eb="10">
      <t>コクリツダイガクホウジンツクバダイガク</t>
    </rPh>
    <phoneticPr fontId="5"/>
  </si>
  <si>
    <t>山口県教育委員会</t>
    <rPh sb="0" eb="3">
      <t>ヤマグチケン</t>
    </rPh>
    <rPh sb="3" eb="5">
      <t>キョウイク</t>
    </rPh>
    <rPh sb="5" eb="8">
      <t>イインカイ</t>
    </rPh>
    <phoneticPr fontId="5"/>
  </si>
  <si>
    <t>滋賀県</t>
    <rPh sb="0" eb="3">
      <t>シガケン</t>
    </rPh>
    <phoneticPr fontId="5"/>
  </si>
  <si>
    <t>公益財団法人湖南市文化体育振興事業団</t>
    <rPh sb="0" eb="2">
      <t>コウエキ</t>
    </rPh>
    <rPh sb="2" eb="4">
      <t>ザイダン</t>
    </rPh>
    <rPh sb="4" eb="6">
      <t>ホウジン</t>
    </rPh>
    <phoneticPr fontId="5"/>
  </si>
  <si>
    <t>障害者を対象としたスポーツ教室の運営や指導者の派遣</t>
    <rPh sb="0" eb="3">
      <t>ショウガイシャ</t>
    </rPh>
    <rPh sb="4" eb="6">
      <t>タイショウ</t>
    </rPh>
    <rPh sb="13" eb="15">
      <t>キョウシツ</t>
    </rPh>
    <rPh sb="16" eb="18">
      <t>ウンエイ</t>
    </rPh>
    <rPh sb="19" eb="22">
      <t>シドウシャ</t>
    </rPh>
    <rPh sb="23" eb="25">
      <t>ハケン</t>
    </rPh>
    <phoneticPr fontId="5"/>
  </si>
  <si>
    <t>一般社団法人日本ボッチャ協会</t>
    <rPh sb="0" eb="6">
      <t>イッパンシャダンホウジン</t>
    </rPh>
    <rPh sb="6" eb="8">
      <t>ニホン</t>
    </rPh>
    <rPh sb="12" eb="14">
      <t>キョウカイ</t>
    </rPh>
    <phoneticPr fontId="5"/>
  </si>
  <si>
    <t>全国的なスポーツ・文化大会の開催</t>
    <rPh sb="0" eb="2">
      <t>ゼンコク</t>
    </rPh>
    <rPh sb="2" eb="3">
      <t>テキ</t>
    </rPh>
    <rPh sb="9" eb="11">
      <t>ブンカ</t>
    </rPh>
    <rPh sb="11" eb="13">
      <t>タイカイ</t>
    </rPh>
    <rPh sb="14" eb="16">
      <t>カイサイ</t>
    </rPh>
    <phoneticPr fontId="5"/>
  </si>
  <si>
    <t>株式会社ジエブ</t>
    <rPh sb="0" eb="4">
      <t>カブシキガイシャ</t>
    </rPh>
    <phoneticPr fontId="5"/>
  </si>
  <si>
    <t>全国ボッチャ選抜甲子園大会運営等</t>
    <rPh sb="0" eb="2">
      <t>ゼンコク</t>
    </rPh>
    <rPh sb="6" eb="8">
      <t>センバツ</t>
    </rPh>
    <rPh sb="8" eb="11">
      <t>コウシエン</t>
    </rPh>
    <rPh sb="11" eb="13">
      <t>タイカイ</t>
    </rPh>
    <rPh sb="13" eb="15">
      <t>ウンエイ</t>
    </rPh>
    <rPh sb="15" eb="16">
      <t>トウ</t>
    </rPh>
    <phoneticPr fontId="5"/>
  </si>
  <si>
    <t>フォト（動画）コンテストの開催</t>
    <rPh sb="4" eb="6">
      <t>ドウガ</t>
    </rPh>
    <rPh sb="13" eb="15">
      <t>カイサイ</t>
    </rPh>
    <phoneticPr fontId="5"/>
  </si>
  <si>
    <t>スポーツ活動及び芸術文化活動の祭典の開催</t>
    <rPh sb="4" eb="6">
      <t>カツドウ</t>
    </rPh>
    <rPh sb="6" eb="7">
      <t>オヨ</t>
    </rPh>
    <rPh sb="8" eb="10">
      <t>ゲイジュツ</t>
    </rPh>
    <rPh sb="10" eb="12">
      <t>ブンカ</t>
    </rPh>
    <rPh sb="12" eb="14">
      <t>カツドウ</t>
    </rPh>
    <rPh sb="15" eb="17">
      <t>サイテン</t>
    </rPh>
    <rPh sb="18" eb="20">
      <t>カイサイ</t>
    </rPh>
    <phoneticPr fontId="5"/>
  </si>
  <si>
    <t>特別支援学校等を活用した地域における障害者スポーツの拠点づくり</t>
    <rPh sb="0" eb="7">
      <t>トクベツシエンガッコウトウ</t>
    </rPh>
    <rPh sb="8" eb="10">
      <t>カツヨウ</t>
    </rPh>
    <rPh sb="12" eb="14">
      <t>チイキ</t>
    </rPh>
    <rPh sb="18" eb="21">
      <t>ショウガイシャ</t>
    </rPh>
    <rPh sb="26" eb="28">
      <t>キョテン</t>
    </rPh>
    <phoneticPr fontId="5"/>
  </si>
  <si>
    <t>全国の特別支援学校における祭典（スポーツ・文化・教育活動）の開催数の増加</t>
    <phoneticPr fontId="5"/>
  </si>
  <si>
    <t>祭典の開催・参加地（47都道府県単位）</t>
    <rPh sb="6" eb="8">
      <t>サンカ</t>
    </rPh>
    <phoneticPr fontId="5"/>
  </si>
  <si>
    <t>特別支援学校を対象とした全国的なスポーツ・文化大会（全国大会）に参加した学校を出している都道府県の数</t>
    <rPh sb="32" eb="34">
      <t>サンカ</t>
    </rPh>
    <rPh sb="36" eb="38">
      <t>ガッコウ</t>
    </rPh>
    <rPh sb="39" eb="40">
      <t>ダ</t>
    </rPh>
    <rPh sb="44" eb="48">
      <t>トドウフケン</t>
    </rPh>
    <phoneticPr fontId="5"/>
  </si>
  <si>
    <t>-</t>
    <phoneticPr fontId="5"/>
  </si>
  <si>
    <t>参加数</t>
    <rPh sb="0" eb="2">
      <t>サンカ</t>
    </rPh>
    <phoneticPr fontId="5"/>
  </si>
  <si>
    <t>-</t>
    <phoneticPr fontId="5"/>
  </si>
  <si>
    <t>障害児・者がスポーツ活動等を行えるようにするための環境が十分ではないことから、国が地方公共団体等に対して一定の支援を行いながら事業を推進し、全国に普及する必要がある。</t>
    <rPh sb="47" eb="48">
      <t>ナド</t>
    </rPh>
    <phoneticPr fontId="5"/>
  </si>
  <si>
    <t>公募（企画競争）により、提出された企画提案書を技術審査委員が審査し、支出先を選定している。
一部事業において一者応札となったため、事業規模や公示期間の見直し等、一者応札の解消に向けた検討を行う予定である。</t>
    <rPh sb="46" eb="48">
      <t>イチブ</t>
    </rPh>
    <rPh sb="48" eb="50">
      <t>ジギョウ</t>
    </rPh>
    <rPh sb="54" eb="55">
      <t>イチ</t>
    </rPh>
    <rPh sb="55" eb="56">
      <t>シャ</t>
    </rPh>
    <rPh sb="56" eb="58">
      <t>オウサツ</t>
    </rPh>
    <rPh sb="65" eb="67">
      <t>ジギョウ</t>
    </rPh>
    <rPh sb="67" eb="69">
      <t>キボ</t>
    </rPh>
    <rPh sb="70" eb="72">
      <t>コウジ</t>
    </rPh>
    <rPh sb="72" eb="74">
      <t>キカン</t>
    </rPh>
    <rPh sb="75" eb="77">
      <t>ミナオ</t>
    </rPh>
    <rPh sb="78" eb="79">
      <t>トウ</t>
    </rPh>
    <rPh sb="80" eb="81">
      <t>イチ</t>
    </rPh>
    <rPh sb="81" eb="82">
      <t>シャ</t>
    </rPh>
    <rPh sb="82" eb="84">
      <t>オウサツ</t>
    </rPh>
    <rPh sb="85" eb="87">
      <t>カイショウ</t>
    </rPh>
    <rPh sb="88" eb="89">
      <t>ム</t>
    </rPh>
    <rPh sb="91" eb="93">
      <t>ケントウ</t>
    </rPh>
    <rPh sb="94" eb="95">
      <t>オコナ</t>
    </rPh>
    <rPh sb="96" eb="98">
      <t>ヨテイ</t>
    </rPh>
    <phoneticPr fontId="5"/>
  </si>
  <si>
    <t>各地域の実情を踏まえ実施する事業であり、特別支援学校におけるスポーツ活動等の推進を図る上で必要な経費を精査し、効率性、実効性の高い事業となっている。</t>
    <rPh sb="45" eb="47">
      <t>ヒツヨウ</t>
    </rPh>
    <rPh sb="48" eb="50">
      <t>ケイヒ</t>
    </rPh>
    <rPh sb="51" eb="53">
      <t>セイサ</t>
    </rPh>
    <rPh sb="55" eb="57">
      <t>コウリツ</t>
    </rPh>
    <rPh sb="57" eb="58">
      <t>セイ</t>
    </rPh>
    <phoneticPr fontId="5"/>
  </si>
  <si>
    <t xml:space="preserve">これまで実施してきたパラリンピック機運醸成の成果も踏まえ、2021年に全国の特別支援学校が参加できる、スポーツ・文化・教育活動の全国的な祭典・大会を開催する。また、特別支援学校におけるスポーツ活動等推進のための基盤整備を行う。 </t>
    <rPh sb="33" eb="34">
      <t>ネン</t>
    </rPh>
    <phoneticPr fontId="5"/>
  </si>
  <si>
    <t>特別支援学校が地域の障害者スポーツの拠点として活用される。</t>
    <rPh sb="0" eb="2">
      <t>トクベツ</t>
    </rPh>
    <rPh sb="2" eb="4">
      <t>シエン</t>
    </rPh>
    <rPh sb="4" eb="6">
      <t>ガッコウ</t>
    </rPh>
    <rPh sb="7" eb="9">
      <t>チイキ</t>
    </rPh>
    <rPh sb="10" eb="13">
      <t>ショウガイシャ</t>
    </rPh>
    <rPh sb="18" eb="20">
      <t>キョテン</t>
    </rPh>
    <rPh sb="23" eb="25">
      <t>カツヨウ</t>
    </rPh>
    <phoneticPr fontId="5"/>
  </si>
  <si>
    <t>スポーツ庁障害市やスポーツ振興室調べによる</t>
    <rPh sb="4" eb="5">
      <t>チョウ</t>
    </rPh>
    <rPh sb="5" eb="7">
      <t>ショウガイ</t>
    </rPh>
    <rPh sb="7" eb="8">
      <t>シ</t>
    </rPh>
    <rPh sb="13" eb="15">
      <t>シンコウ</t>
    </rPh>
    <rPh sb="15" eb="16">
      <t>シツ</t>
    </rPh>
    <rPh sb="16" eb="17">
      <t>シラ</t>
    </rPh>
    <phoneticPr fontId="5"/>
  </si>
  <si>
    <t>地域</t>
    <rPh sb="0" eb="2">
      <t>チイキ</t>
    </rPh>
    <phoneticPr fontId="5"/>
  </si>
  <si>
    <t>-</t>
    <phoneticPr fontId="5"/>
  </si>
  <si>
    <t>スポーツ基本法の基本理念において、国が取り組む事項として、障害者スポーツの推進等が掲げられており、政策体系の中で優先度の高い事業となっている。
一方、事業の実施に当たり採択先が少ない等のことから不用率が大きくなっているほか、各地でオリパラ大会開催年度における祭典（スポーツ・文化・教育活動）を開催する機運の醸成が十分図れていない状況が明らかとなった。</t>
    <rPh sb="72" eb="74">
      <t>イッポウ</t>
    </rPh>
    <rPh sb="75" eb="77">
      <t>ジギョウ</t>
    </rPh>
    <rPh sb="78" eb="80">
      <t>ジッシ</t>
    </rPh>
    <rPh sb="81" eb="82">
      <t>ア</t>
    </rPh>
    <rPh sb="84" eb="86">
      <t>サイタク</t>
    </rPh>
    <rPh sb="86" eb="87">
      <t>サキ</t>
    </rPh>
    <rPh sb="88" eb="89">
      <t>スク</t>
    </rPh>
    <rPh sb="91" eb="92">
      <t>トウ</t>
    </rPh>
    <rPh sb="99" eb="100">
      <t>リツ</t>
    </rPh>
    <rPh sb="101" eb="102">
      <t>オオ</t>
    </rPh>
    <rPh sb="112" eb="114">
      <t>カクチ</t>
    </rPh>
    <rPh sb="119" eb="121">
      <t>タイカイ</t>
    </rPh>
    <rPh sb="121" eb="123">
      <t>カイサイ</t>
    </rPh>
    <rPh sb="123" eb="125">
      <t>ネンド</t>
    </rPh>
    <rPh sb="129" eb="131">
      <t>サイテン</t>
    </rPh>
    <rPh sb="137" eb="139">
      <t>ブンカ</t>
    </rPh>
    <rPh sb="140" eb="142">
      <t>キョウイク</t>
    </rPh>
    <rPh sb="142" eb="144">
      <t>カツドウ</t>
    </rPh>
    <rPh sb="146" eb="148">
      <t>カイサイ</t>
    </rPh>
    <rPh sb="150" eb="152">
      <t>キウン</t>
    </rPh>
    <rPh sb="153" eb="155">
      <t>ジョウセイ</t>
    </rPh>
    <rPh sb="156" eb="158">
      <t>ジュウブン</t>
    </rPh>
    <rPh sb="158" eb="159">
      <t>ハカ</t>
    </rPh>
    <rPh sb="164" eb="166">
      <t>ジョウキョウ</t>
    </rPh>
    <rPh sb="167" eb="168">
      <t>アキ</t>
    </rPh>
    <phoneticPr fontId="5"/>
  </si>
  <si>
    <t>特別支援学校を活用した障害者スポーツの拠点数</t>
    <rPh sb="0" eb="2">
      <t>トクベツ</t>
    </rPh>
    <rPh sb="2" eb="4">
      <t>シエン</t>
    </rPh>
    <rPh sb="4" eb="6">
      <t>ガッコウ</t>
    </rPh>
    <rPh sb="7" eb="9">
      <t>カツヨウ</t>
    </rPh>
    <rPh sb="11" eb="14">
      <t>ショウガイシャ</t>
    </rPh>
    <rPh sb="19" eb="21">
      <t>キョテン</t>
    </rPh>
    <rPh sb="21" eb="22">
      <t>スウ</t>
    </rPh>
    <phoneticPr fontId="5"/>
  </si>
  <si>
    <t>障害者が利用できる施設が限られている中、第２期スポーツ基本計画において、特別支援学校が地域の障害者スポーツの拠点となることを国が支援とするということが記載されていること、また、障害者のスポーツ実施率が低い状況にあることから、全国の特別支援学校が有する施設等のリソースが十分に活用されるよう体制を整えていく必要がある。</t>
    <rPh sb="0" eb="3">
      <t>ショウガイシャ</t>
    </rPh>
    <rPh sb="4" eb="6">
      <t>リヨウ</t>
    </rPh>
    <rPh sb="9" eb="11">
      <t>シセツ</t>
    </rPh>
    <rPh sb="12" eb="13">
      <t>カギ</t>
    </rPh>
    <rPh sb="18" eb="19">
      <t>ナカ</t>
    </rPh>
    <rPh sb="20" eb="21">
      <t>ダイ</t>
    </rPh>
    <rPh sb="22" eb="23">
      <t>キ</t>
    </rPh>
    <rPh sb="27" eb="29">
      <t>キホン</t>
    </rPh>
    <rPh sb="29" eb="31">
      <t>ケイカク</t>
    </rPh>
    <rPh sb="36" eb="38">
      <t>トクベツ</t>
    </rPh>
    <rPh sb="38" eb="40">
      <t>シエン</t>
    </rPh>
    <rPh sb="40" eb="42">
      <t>ガッコウ</t>
    </rPh>
    <rPh sb="43" eb="45">
      <t>チイキ</t>
    </rPh>
    <rPh sb="46" eb="49">
      <t>ショウガイシャ</t>
    </rPh>
    <rPh sb="54" eb="56">
      <t>キョテン</t>
    </rPh>
    <rPh sb="62" eb="63">
      <t>クニ</t>
    </rPh>
    <rPh sb="64" eb="66">
      <t>シエン</t>
    </rPh>
    <rPh sb="75" eb="77">
      <t>キサイ</t>
    </rPh>
    <rPh sb="88" eb="91">
      <t>ショウガイシャ</t>
    </rPh>
    <rPh sb="96" eb="98">
      <t>ジッシ</t>
    </rPh>
    <rPh sb="98" eb="99">
      <t>リツ</t>
    </rPh>
    <rPh sb="100" eb="101">
      <t>ヒク</t>
    </rPh>
    <rPh sb="102" eb="104">
      <t>ジョウキョウ</t>
    </rPh>
    <rPh sb="112" eb="114">
      <t>ゼンコク</t>
    </rPh>
    <rPh sb="115" eb="117">
      <t>トクベツ</t>
    </rPh>
    <rPh sb="117" eb="119">
      <t>シエン</t>
    </rPh>
    <rPh sb="119" eb="121">
      <t>ガッコウ</t>
    </rPh>
    <rPh sb="122" eb="123">
      <t>ユウ</t>
    </rPh>
    <rPh sb="125" eb="127">
      <t>シセツ</t>
    </rPh>
    <rPh sb="127" eb="128">
      <t>トウ</t>
    </rPh>
    <rPh sb="134" eb="136">
      <t>ジュウブン</t>
    </rPh>
    <rPh sb="137" eb="139">
      <t>カツヨウ</t>
    </rPh>
    <rPh sb="144" eb="146">
      <t>タイセイ</t>
    </rPh>
    <rPh sb="147" eb="148">
      <t>トトノ</t>
    </rPh>
    <rPh sb="152" eb="154">
      <t>ヒツヨウ</t>
    </rPh>
    <phoneticPr fontId="5"/>
  </si>
  <si>
    <t>国が実施すべき事業であり、国が費用負担を負うことが妥当であるため、受託者は負担関係にない。</t>
    <rPh sb="0" eb="1">
      <t>クニ</t>
    </rPh>
    <rPh sb="2" eb="4">
      <t>ジッシ</t>
    </rPh>
    <rPh sb="7" eb="9">
      <t>ジギョウ</t>
    </rPh>
    <rPh sb="13" eb="14">
      <t>クニ</t>
    </rPh>
    <rPh sb="15" eb="17">
      <t>ヒヨウ</t>
    </rPh>
    <rPh sb="17" eb="19">
      <t>フタン</t>
    </rPh>
    <rPh sb="20" eb="21">
      <t>オ</t>
    </rPh>
    <rPh sb="25" eb="27">
      <t>ダトウ</t>
    </rPh>
    <rPh sb="33" eb="36">
      <t>ジュタクシャ</t>
    </rPh>
    <rPh sb="37" eb="39">
      <t>フタン</t>
    </rPh>
    <rPh sb="39" eb="41">
      <t>カンケイ</t>
    </rPh>
    <phoneticPr fontId="5"/>
  </si>
  <si>
    <t>-</t>
    <phoneticPr fontId="5"/>
  </si>
  <si>
    <t>成果指標について、都道府県数より特別支援学校数のほうがより実態を反映したものと考えられるため見直しを検討すべきである。事業の成果については、一定の成果はあげているものの十分とは認められない。また、成果や課題についての検証も行われているものの、活用方策を明らかにすべきである。さらに、連続して不用額が生じていることに合理的な理由がないことから、要因分析を行ったうえで、予算額の見直し等を検討すべきである。加えて支出先の選定については、競争性の確保する関して、改善の余地が大いに見込まれる。</t>
  </si>
  <si>
    <t>終了予定</t>
  </si>
  <si>
    <t>この事業は、外部有識者の指摘を踏まえ、成果指標の見直し及び成果や課題の活用方法を明確化すべきである。また、連続して不用額が生じていることから詳細な要因を分析したうえで、予算執行の適正化に努めべきである。</t>
  </si>
  <si>
    <t>予定通り終了</t>
  </si>
  <si>
    <t>本事業は、当初計画に基づき令和３年度をもって終了する。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</si>
</sst>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168647</xdr:colOff>
      <xdr:row>749</xdr:row>
      <xdr:rowOff>114273</xdr:rowOff>
    </xdr:from>
    <xdr:to>
      <xdr:col>35</xdr:col>
      <xdr:colOff>163239</xdr:colOff>
      <xdr:row>751</xdr:row>
      <xdr:rowOff>158065</xdr:rowOff>
    </xdr:to>
    <xdr:sp macro="" textlink="">
      <xdr:nvSpPr>
        <xdr:cNvPr id="2" name="テキスト ボックス 1">
          <a:extLst>
            <a:ext uri="{FF2B5EF4-FFF2-40B4-BE49-F238E27FC236}">
              <a16:creationId xmlns:a16="http://schemas.microsoft.com/office/drawing/2014/main" id="{DE738480-0FA0-4D0A-AA51-A0F06589A770}"/>
            </a:ext>
          </a:extLst>
        </xdr:cNvPr>
        <xdr:cNvSpPr txBox="1"/>
      </xdr:nvSpPr>
      <xdr:spPr>
        <a:xfrm>
          <a:off x="3769097" y="51149223"/>
          <a:ext cx="3395017" cy="748642"/>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１８．６百万円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44</xdr:col>
      <xdr:colOff>196349</xdr:colOff>
      <xdr:row>752</xdr:row>
      <xdr:rowOff>9525</xdr:rowOff>
    </xdr:from>
    <xdr:to>
      <xdr:col>46</xdr:col>
      <xdr:colOff>28575</xdr:colOff>
      <xdr:row>759</xdr:row>
      <xdr:rowOff>21120</xdr:rowOff>
    </xdr:to>
    <xdr:sp macro="" textlink="">
      <xdr:nvSpPr>
        <xdr:cNvPr id="3" name="右大かっこ 2">
          <a:extLst>
            <a:ext uri="{FF2B5EF4-FFF2-40B4-BE49-F238E27FC236}">
              <a16:creationId xmlns:a16="http://schemas.microsoft.com/office/drawing/2014/main" id="{49B1EBAF-54EB-4303-A5B0-7F0DFE0B5854}"/>
            </a:ext>
          </a:extLst>
        </xdr:cNvPr>
        <xdr:cNvSpPr/>
      </xdr:nvSpPr>
      <xdr:spPr>
        <a:xfrm>
          <a:off x="8997449" y="52101750"/>
          <a:ext cx="232276" cy="2478570"/>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172369</xdr:colOff>
      <xdr:row>752</xdr:row>
      <xdr:rowOff>38100</xdr:rowOff>
    </xdr:from>
    <xdr:to>
      <xdr:col>13</xdr:col>
      <xdr:colOff>23298</xdr:colOff>
      <xdr:row>758</xdr:row>
      <xdr:rowOff>305977</xdr:rowOff>
    </xdr:to>
    <xdr:sp macro="" textlink="">
      <xdr:nvSpPr>
        <xdr:cNvPr id="4" name="右大かっこ 3">
          <a:extLst>
            <a:ext uri="{FF2B5EF4-FFF2-40B4-BE49-F238E27FC236}">
              <a16:creationId xmlns:a16="http://schemas.microsoft.com/office/drawing/2014/main" id="{B9C2CCE7-888F-489D-A350-CB2E6545FF58}"/>
            </a:ext>
          </a:extLst>
        </xdr:cNvPr>
        <xdr:cNvSpPr/>
      </xdr:nvSpPr>
      <xdr:spPr>
        <a:xfrm flipH="1">
          <a:off x="2372644" y="52130325"/>
          <a:ext cx="250979" cy="238242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170435</xdr:colOff>
      <xdr:row>751</xdr:row>
      <xdr:rowOff>188707</xdr:rowOff>
    </xdr:from>
    <xdr:to>
      <xdr:col>45</xdr:col>
      <xdr:colOff>70322</xdr:colOff>
      <xdr:row>759</xdr:row>
      <xdr:rowOff>28574</xdr:rowOff>
    </xdr:to>
    <xdr:sp macro="" textlink="">
      <xdr:nvSpPr>
        <xdr:cNvPr id="5" name="テキスト ボックス 4">
          <a:extLst>
            <a:ext uri="{FF2B5EF4-FFF2-40B4-BE49-F238E27FC236}">
              <a16:creationId xmlns:a16="http://schemas.microsoft.com/office/drawing/2014/main" id="{B9596E3E-CCFA-4A8F-A98B-208235AC9170}"/>
            </a:ext>
          </a:extLst>
        </xdr:cNvPr>
        <xdr:cNvSpPr txBox="1"/>
      </xdr:nvSpPr>
      <xdr:spPr>
        <a:xfrm>
          <a:off x="2770760" y="51928507"/>
          <a:ext cx="6300687" cy="2659267"/>
        </a:xfrm>
        <a:prstGeom prst="rect">
          <a:avLst/>
        </a:prstGeom>
        <a:noFill/>
        <a:ln w="9525" cmpd="sng">
          <a:noFill/>
        </a:ln>
        <a:effectLst/>
      </xdr:spPr>
      <xdr:txBody>
        <a:bodyPr vertOverflow="clip" horzOverflow="clip" wrap="square" rtlCol="0" anchor="t"/>
        <a:lstStyle/>
        <a:p>
          <a:endParaRPr lang="ja-JP" altLang="en-US" sz="1100" b="0" i="0" u="none" strike="noStrike" baseline="0" smtClean="0">
            <a:latin typeface="+mn-lt"/>
            <a:ea typeface="+mn-ea"/>
            <a:cs typeface="+mn-cs"/>
          </a:endParaRPr>
        </a:p>
        <a:p>
          <a:r>
            <a:rPr lang="ja-JP" altLang="en-US" sz="1100" b="0" i="0" u="none" strike="noStrike" baseline="0" smtClean="0">
              <a:latin typeface="+mn-lt"/>
              <a:ea typeface="+mn-ea"/>
              <a:cs typeface="+mn-cs"/>
            </a:rPr>
            <a:t> （１）全国的な祭典の実施事業 </a:t>
          </a:r>
        </a:p>
        <a:p>
          <a:r>
            <a:rPr lang="ja-JP" altLang="en-US" sz="1100" b="0" i="0" u="none" strike="noStrike" baseline="0" smtClean="0">
              <a:latin typeface="+mn-lt"/>
              <a:ea typeface="+mn-ea"/>
              <a:cs typeface="+mn-cs"/>
            </a:rPr>
            <a:t>全国を複数に分割の上、分割された各地域において、域内のスポーツ・文化関係者（行政・学校・スポーツ団体・文化団体・経済団体・有識者等）等から構成される実行委員会を開催し、域内の関係機関のネットワークを構築し、スポーツ・文化・教育活動の祭典を実施する。 </a:t>
          </a:r>
        </a:p>
        <a:p>
          <a:r>
            <a:rPr lang="ja-JP" altLang="en-US" sz="1100" b="0" i="0" u="none" strike="noStrike" baseline="0" smtClean="0">
              <a:latin typeface="+mn-lt"/>
              <a:ea typeface="+mn-ea"/>
              <a:cs typeface="+mn-cs"/>
            </a:rPr>
            <a:t>（２）フォトコンテストの実施事業 </a:t>
          </a:r>
        </a:p>
        <a:p>
          <a:r>
            <a:rPr lang="ja-JP" altLang="en-US" sz="1100" b="0" i="0" u="none" strike="noStrike" baseline="0" smtClean="0">
              <a:latin typeface="+mn-lt"/>
              <a:ea typeface="+mn-ea"/>
              <a:cs typeface="+mn-cs"/>
            </a:rPr>
            <a:t>スポーツ・文化関係者（行政・学校・スポーツ団体・文化団体・経済団体・有識者等）から構成される実行委員会を開催し、フォト（動画）コンテストを実施する。 </a:t>
          </a:r>
        </a:p>
        <a:p>
          <a:r>
            <a:rPr lang="ja-JP" altLang="en-US" sz="1100" b="0" i="0" u="none" strike="noStrike" baseline="0" smtClean="0">
              <a:latin typeface="+mn-lt"/>
              <a:ea typeface="+mn-ea"/>
              <a:cs typeface="+mn-cs"/>
            </a:rPr>
            <a:t>（３）特別支援学校等を活用した地域における障害者スポーツの拠点づくり事業 </a:t>
          </a:r>
        </a:p>
        <a:p>
          <a:r>
            <a:rPr lang="ja-JP" altLang="en-US" sz="1100" b="0" i="0" u="none" strike="noStrike" baseline="0" smtClean="0">
              <a:latin typeface="+mn-lt"/>
              <a:ea typeface="+mn-ea"/>
              <a:cs typeface="+mn-cs"/>
            </a:rPr>
            <a:t>特別支援学校等における体育・運動部活動等を充実するとともに、特別支援学校等を拠点とした障害者の地域スポーツクラブの設立を支援する。 </a:t>
          </a:r>
        </a:p>
        <a:p>
          <a:r>
            <a:rPr lang="ja-JP" altLang="en-US" sz="1100" b="0" i="0" u="none" strike="noStrike" baseline="0" smtClean="0">
              <a:latin typeface="+mn-lt"/>
              <a:ea typeface="+mn-ea"/>
              <a:cs typeface="+mn-cs"/>
            </a:rPr>
            <a:t>（４）特別支援学校を対象とした全国的なスポーツ・文化大会開催事業 </a:t>
          </a:r>
        </a:p>
        <a:p>
          <a:r>
            <a:rPr lang="ja-JP" altLang="en-US" sz="1100" b="0" i="0" u="none" strike="noStrike" baseline="0" smtClean="0">
              <a:latin typeface="+mn-lt"/>
              <a:ea typeface="+mn-ea"/>
              <a:cs typeface="+mn-cs"/>
            </a:rPr>
            <a:t>全国の特別支援学校のスポーツ・文化活動の充実を図るため、特別支援学校のスポーツ・文化活動の成果を披露するための全国大会の開催を支援する。 </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77229</xdr:colOff>
      <xdr:row>762</xdr:row>
      <xdr:rowOff>218817</xdr:rowOff>
    </xdr:from>
    <xdr:to>
      <xdr:col>17</xdr:col>
      <xdr:colOff>28362</xdr:colOff>
      <xdr:row>765</xdr:row>
      <xdr:rowOff>572362</xdr:rowOff>
    </xdr:to>
    <xdr:sp macro="" textlink="">
      <xdr:nvSpPr>
        <xdr:cNvPr id="6" name="テキスト ボックス 5">
          <a:extLst>
            <a:ext uri="{FF2B5EF4-FFF2-40B4-BE49-F238E27FC236}">
              <a16:creationId xmlns:a16="http://schemas.microsoft.com/office/drawing/2014/main" id="{3378ABA4-67D3-4D99-83F1-80F0E3AEA930}"/>
            </a:ext>
          </a:extLst>
        </xdr:cNvPr>
        <xdr:cNvSpPr txBox="1"/>
      </xdr:nvSpPr>
      <xdr:spPr>
        <a:xfrm>
          <a:off x="1477404" y="57397392"/>
          <a:ext cx="1951383" cy="17251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Ａ．全国的な祭典の</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開催事業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５．９百万円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20</xdr:col>
      <xdr:colOff>52225</xdr:colOff>
      <xdr:row>759</xdr:row>
      <xdr:rowOff>63191</xdr:rowOff>
    </xdr:from>
    <xdr:to>
      <xdr:col>34</xdr:col>
      <xdr:colOff>55000</xdr:colOff>
      <xdr:row>759</xdr:row>
      <xdr:rowOff>273345</xdr:rowOff>
    </xdr:to>
    <xdr:sp macro="" textlink="">
      <xdr:nvSpPr>
        <xdr:cNvPr id="7" name="テキスト ボックス 6">
          <a:extLst>
            <a:ext uri="{FF2B5EF4-FFF2-40B4-BE49-F238E27FC236}">
              <a16:creationId xmlns:a16="http://schemas.microsoft.com/office/drawing/2014/main" id="{7334ACD4-E279-4321-BF5E-97AA8C3D8723}"/>
            </a:ext>
          </a:extLst>
        </xdr:cNvPr>
        <xdr:cNvSpPr txBox="1"/>
      </xdr:nvSpPr>
      <xdr:spPr>
        <a:xfrm>
          <a:off x="4052725" y="56184491"/>
          <a:ext cx="2803125" cy="21015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44</xdr:col>
      <xdr:colOff>199553</xdr:colOff>
      <xdr:row>766</xdr:row>
      <xdr:rowOff>50206</xdr:rowOff>
    </xdr:from>
    <xdr:to>
      <xdr:col>45</xdr:col>
      <xdr:colOff>132055</xdr:colOff>
      <xdr:row>767</xdr:row>
      <xdr:rowOff>122132</xdr:rowOff>
    </xdr:to>
    <xdr:sp macro="" textlink="">
      <xdr:nvSpPr>
        <xdr:cNvPr id="8" name="右大かっこ 7">
          <a:extLst>
            <a:ext uri="{FF2B5EF4-FFF2-40B4-BE49-F238E27FC236}">
              <a16:creationId xmlns:a16="http://schemas.microsoft.com/office/drawing/2014/main" id="{A983E83E-51D7-4AD3-9170-4CDC2EAE2C35}"/>
            </a:ext>
          </a:extLst>
        </xdr:cNvPr>
        <xdr:cNvSpPr/>
      </xdr:nvSpPr>
      <xdr:spPr>
        <a:xfrm>
          <a:off x="9000653" y="59267131"/>
          <a:ext cx="132527" cy="738676"/>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152158</xdr:colOff>
      <xdr:row>766</xdr:row>
      <xdr:rowOff>41142</xdr:rowOff>
    </xdr:from>
    <xdr:to>
      <xdr:col>12</xdr:col>
      <xdr:colOff>63753</xdr:colOff>
      <xdr:row>767</xdr:row>
      <xdr:rowOff>125986</xdr:rowOff>
    </xdr:to>
    <xdr:sp macro="" textlink="">
      <xdr:nvSpPr>
        <xdr:cNvPr id="9" name="右大かっこ 8">
          <a:extLst>
            <a:ext uri="{FF2B5EF4-FFF2-40B4-BE49-F238E27FC236}">
              <a16:creationId xmlns:a16="http://schemas.microsoft.com/office/drawing/2014/main" id="{92445CDE-F0AB-477C-A9EA-45B5C2405D73}"/>
            </a:ext>
          </a:extLst>
        </xdr:cNvPr>
        <xdr:cNvSpPr/>
      </xdr:nvSpPr>
      <xdr:spPr>
        <a:xfrm flipH="1">
          <a:off x="2352433" y="59258067"/>
          <a:ext cx="111620" cy="75159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82262</xdr:colOff>
      <xdr:row>760</xdr:row>
      <xdr:rowOff>122303</xdr:rowOff>
    </xdr:from>
    <xdr:to>
      <xdr:col>15</xdr:col>
      <xdr:colOff>93428</xdr:colOff>
      <xdr:row>762</xdr:row>
      <xdr:rowOff>46438</xdr:rowOff>
    </xdr:to>
    <xdr:sp macro="" textlink="">
      <xdr:nvSpPr>
        <xdr:cNvPr id="10" name="下矢印 27">
          <a:extLst>
            <a:ext uri="{FF2B5EF4-FFF2-40B4-BE49-F238E27FC236}">
              <a16:creationId xmlns:a16="http://schemas.microsoft.com/office/drawing/2014/main" id="{0DF09DF7-3F6F-449D-B05F-22D657550718}"/>
            </a:ext>
          </a:extLst>
        </xdr:cNvPr>
        <xdr:cNvSpPr/>
      </xdr:nvSpPr>
      <xdr:spPr>
        <a:xfrm>
          <a:off x="1882487" y="56596028"/>
          <a:ext cx="1211316" cy="628985"/>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p>
      </xdr:txBody>
    </xdr:sp>
    <xdr:clientData/>
  </xdr:twoCellAnchor>
  <xdr:twoCellAnchor>
    <xdr:from>
      <xdr:col>38</xdr:col>
      <xdr:colOff>197424</xdr:colOff>
      <xdr:row>749</xdr:row>
      <xdr:rowOff>180202</xdr:rowOff>
    </xdr:from>
    <xdr:to>
      <xdr:col>49</xdr:col>
      <xdr:colOff>143896</xdr:colOff>
      <xdr:row>751</xdr:row>
      <xdr:rowOff>288639</xdr:rowOff>
    </xdr:to>
    <xdr:sp macro="" textlink="">
      <xdr:nvSpPr>
        <xdr:cNvPr id="11" name="大かっこ 10">
          <a:extLst>
            <a:ext uri="{FF2B5EF4-FFF2-40B4-BE49-F238E27FC236}">
              <a16:creationId xmlns:a16="http://schemas.microsoft.com/office/drawing/2014/main" id="{8A781AAF-759F-4C90-AC45-0C80E983B4C6}"/>
            </a:ext>
          </a:extLst>
        </xdr:cNvPr>
        <xdr:cNvSpPr/>
      </xdr:nvSpPr>
      <xdr:spPr>
        <a:xfrm>
          <a:off x="7798374" y="52777252"/>
          <a:ext cx="2146747" cy="81328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ゴシック" panose="020B0609070205080204" pitchFamily="49" charset="-128"/>
              <a:ea typeface="ＭＳ ゴシック" panose="020B0609070205080204" pitchFamily="49" charset="-128"/>
              <a:cs typeface="+mn-cs"/>
            </a:rPr>
            <a:t>職員旅費　：</a:t>
          </a:r>
          <a:r>
            <a:rPr kumimoji="1" lang="ja-JP" altLang="en-US" sz="1100" b="0" i="0" baseline="0">
              <a:effectLst/>
              <a:latin typeface="ＭＳ ゴシック" panose="020B0609070205080204" pitchFamily="49" charset="-128"/>
              <a:ea typeface="ＭＳ ゴシック" panose="020B0609070205080204" pitchFamily="49" charset="-128"/>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0.3</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b="0" i="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その他庁費</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clientData/>
  </xdr:twoCellAnchor>
  <xdr:twoCellAnchor>
    <xdr:from>
      <xdr:col>39</xdr:col>
      <xdr:colOff>178649</xdr:colOff>
      <xdr:row>760</xdr:row>
      <xdr:rowOff>154461</xdr:rowOff>
    </xdr:from>
    <xdr:to>
      <xdr:col>45</xdr:col>
      <xdr:colOff>196657</xdr:colOff>
      <xdr:row>762</xdr:row>
      <xdr:rowOff>59907</xdr:rowOff>
    </xdr:to>
    <xdr:sp macro="" textlink="">
      <xdr:nvSpPr>
        <xdr:cNvPr id="12" name="下矢印 27">
          <a:extLst>
            <a:ext uri="{FF2B5EF4-FFF2-40B4-BE49-F238E27FC236}">
              <a16:creationId xmlns:a16="http://schemas.microsoft.com/office/drawing/2014/main" id="{CDF8E1B3-D8AE-470D-B420-ECCD97DEA818}"/>
            </a:ext>
          </a:extLst>
        </xdr:cNvPr>
        <xdr:cNvSpPr/>
      </xdr:nvSpPr>
      <xdr:spPr>
        <a:xfrm>
          <a:off x="7979624" y="56628186"/>
          <a:ext cx="1218158" cy="610296"/>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a:t>
          </a:r>
        </a:p>
      </xdr:txBody>
    </xdr:sp>
    <xdr:clientData/>
  </xdr:twoCellAnchor>
  <xdr:twoCellAnchor>
    <xdr:from>
      <xdr:col>23</xdr:col>
      <xdr:colOff>183783</xdr:colOff>
      <xdr:row>760</xdr:row>
      <xdr:rowOff>141588</xdr:rowOff>
    </xdr:from>
    <xdr:to>
      <xdr:col>29</xdr:col>
      <xdr:colOff>201792</xdr:colOff>
      <xdr:row>762</xdr:row>
      <xdr:rowOff>47034</xdr:rowOff>
    </xdr:to>
    <xdr:sp macro="" textlink="">
      <xdr:nvSpPr>
        <xdr:cNvPr id="13" name="下矢印 27">
          <a:extLst>
            <a:ext uri="{FF2B5EF4-FFF2-40B4-BE49-F238E27FC236}">
              <a16:creationId xmlns:a16="http://schemas.microsoft.com/office/drawing/2014/main" id="{CEF4FE69-618F-496E-9B70-526BE248E9DC}"/>
            </a:ext>
          </a:extLst>
        </xdr:cNvPr>
        <xdr:cNvSpPr/>
      </xdr:nvSpPr>
      <xdr:spPr>
        <a:xfrm>
          <a:off x="4784358" y="56615313"/>
          <a:ext cx="1218159" cy="610296"/>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18</xdr:col>
      <xdr:colOff>115845</xdr:colOff>
      <xdr:row>762</xdr:row>
      <xdr:rowOff>197771</xdr:rowOff>
    </xdr:from>
    <xdr:to>
      <xdr:col>35</xdr:col>
      <xdr:colOff>39524</xdr:colOff>
      <xdr:row>764</xdr:row>
      <xdr:rowOff>342345</xdr:rowOff>
    </xdr:to>
    <xdr:sp macro="" textlink="">
      <xdr:nvSpPr>
        <xdr:cNvPr id="14" name="テキスト ボックス 13">
          <a:extLst>
            <a:ext uri="{FF2B5EF4-FFF2-40B4-BE49-F238E27FC236}">
              <a16:creationId xmlns:a16="http://schemas.microsoft.com/office/drawing/2014/main" id="{FFFE72B4-7DCC-4B2B-A2B3-BC8BD82FD634}"/>
            </a:ext>
          </a:extLst>
        </xdr:cNvPr>
        <xdr:cNvSpPr txBox="1"/>
      </xdr:nvSpPr>
      <xdr:spPr>
        <a:xfrm>
          <a:off x="3716295" y="57376346"/>
          <a:ext cx="3324104" cy="84942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Ｄ．特別支援学校等を活用した拠点づくり事業</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都道府県等（４団体）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35</xdr:col>
      <xdr:colOff>204280</xdr:colOff>
      <xdr:row>762</xdr:row>
      <xdr:rowOff>219444</xdr:rowOff>
    </xdr:from>
    <xdr:to>
      <xdr:col>49</xdr:col>
      <xdr:colOff>0</xdr:colOff>
      <xdr:row>765</xdr:row>
      <xdr:rowOff>604966</xdr:rowOff>
    </xdr:to>
    <xdr:sp macro="" textlink="">
      <xdr:nvSpPr>
        <xdr:cNvPr id="15" name="テキスト ボックス 14">
          <a:extLst>
            <a:ext uri="{FF2B5EF4-FFF2-40B4-BE49-F238E27FC236}">
              <a16:creationId xmlns:a16="http://schemas.microsoft.com/office/drawing/2014/main" id="{C8FD3A22-E5C6-4419-9E09-AA63AE6EFACC}"/>
            </a:ext>
          </a:extLst>
        </xdr:cNvPr>
        <xdr:cNvSpPr txBox="1"/>
      </xdr:nvSpPr>
      <xdr:spPr>
        <a:xfrm>
          <a:off x="7205155" y="57398019"/>
          <a:ext cx="2596070" cy="175712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Ｆ．全国的な大会開催事業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一般社団法人日本ボッチャ協会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18</xdr:col>
      <xdr:colOff>115845</xdr:colOff>
      <xdr:row>764</xdr:row>
      <xdr:rowOff>347533</xdr:rowOff>
    </xdr:from>
    <xdr:to>
      <xdr:col>26</xdr:col>
      <xdr:colOff>115844</xdr:colOff>
      <xdr:row>765</xdr:row>
      <xdr:rowOff>602774</xdr:rowOff>
    </xdr:to>
    <xdr:sp macro="" textlink="">
      <xdr:nvSpPr>
        <xdr:cNvPr id="16" name="テキスト ボックス 15">
          <a:extLst>
            <a:ext uri="{FF2B5EF4-FFF2-40B4-BE49-F238E27FC236}">
              <a16:creationId xmlns:a16="http://schemas.microsoft.com/office/drawing/2014/main" id="{5DE5F542-9DF0-4867-86CF-1958DB3595C6}"/>
            </a:ext>
          </a:extLst>
        </xdr:cNvPr>
        <xdr:cNvSpPr txBox="1"/>
      </xdr:nvSpPr>
      <xdr:spPr>
        <a:xfrm>
          <a:off x="3716295" y="58230958"/>
          <a:ext cx="1600199" cy="92199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滋賀県</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０．５百万円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26</xdr:col>
      <xdr:colOff>102973</xdr:colOff>
      <xdr:row>764</xdr:row>
      <xdr:rowOff>347534</xdr:rowOff>
    </xdr:from>
    <xdr:to>
      <xdr:col>35</xdr:col>
      <xdr:colOff>25743</xdr:colOff>
      <xdr:row>765</xdr:row>
      <xdr:rowOff>602775</xdr:rowOff>
    </xdr:to>
    <xdr:sp macro="" textlink="">
      <xdr:nvSpPr>
        <xdr:cNvPr id="17" name="テキスト ボックス 16">
          <a:extLst>
            <a:ext uri="{FF2B5EF4-FFF2-40B4-BE49-F238E27FC236}">
              <a16:creationId xmlns:a16="http://schemas.microsoft.com/office/drawing/2014/main" id="{5DE5F542-9DF0-4867-86CF-1958DB3595C6}"/>
            </a:ext>
          </a:extLst>
        </xdr:cNvPr>
        <xdr:cNvSpPr txBox="1"/>
      </xdr:nvSpPr>
      <xdr:spPr>
        <a:xfrm>
          <a:off x="5303623" y="58230959"/>
          <a:ext cx="1722995" cy="92199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５．１百万円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12</xdr:col>
      <xdr:colOff>180204</xdr:colOff>
      <xdr:row>765</xdr:row>
      <xdr:rowOff>657740</xdr:rowOff>
    </xdr:from>
    <xdr:to>
      <xdr:col>44</xdr:col>
      <xdr:colOff>184608</xdr:colOff>
      <xdr:row>767</xdr:row>
      <xdr:rowOff>248422</xdr:rowOff>
    </xdr:to>
    <xdr:sp macro="" textlink="">
      <xdr:nvSpPr>
        <xdr:cNvPr id="18" name="テキスト ボックス 17">
          <a:extLst>
            <a:ext uri="{FF2B5EF4-FFF2-40B4-BE49-F238E27FC236}">
              <a16:creationId xmlns:a16="http://schemas.microsoft.com/office/drawing/2014/main" id="{F6FF4C96-2673-4765-AECF-66D89C0F017D}"/>
            </a:ext>
          </a:extLst>
        </xdr:cNvPr>
        <xdr:cNvSpPr txBox="1"/>
      </xdr:nvSpPr>
      <xdr:spPr>
        <a:xfrm>
          <a:off x="2580504" y="57645815"/>
          <a:ext cx="6405204" cy="924182"/>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全国的な祭典の開催及び情報収集、具体的な取組の先進事例を蓄積するためのモデル事業、特別支援学校におけるスポーツ活動等推進のための基盤整備、特別支援学校を対象とした全国的なスポーツ・文化大会の開催事業等</a:t>
          </a:r>
        </a:p>
      </xdr:txBody>
    </xdr:sp>
    <xdr:clientData/>
  </xdr:twoCellAnchor>
  <xdr:twoCellAnchor>
    <xdr:from>
      <xdr:col>19</xdr:col>
      <xdr:colOff>64359</xdr:colOff>
      <xdr:row>767</xdr:row>
      <xdr:rowOff>334662</xdr:rowOff>
    </xdr:from>
    <xdr:to>
      <xdr:col>25</xdr:col>
      <xdr:colOff>82367</xdr:colOff>
      <xdr:row>768</xdr:row>
      <xdr:rowOff>162879</xdr:rowOff>
    </xdr:to>
    <xdr:sp macro="" textlink="">
      <xdr:nvSpPr>
        <xdr:cNvPr id="19" name="下矢印 27">
          <a:extLst>
            <a:ext uri="{FF2B5EF4-FFF2-40B4-BE49-F238E27FC236}">
              <a16:creationId xmlns:a16="http://schemas.microsoft.com/office/drawing/2014/main" id="{CEF4FE69-618F-496E-9B70-526BE248E9DC}"/>
            </a:ext>
          </a:extLst>
        </xdr:cNvPr>
        <xdr:cNvSpPr/>
      </xdr:nvSpPr>
      <xdr:spPr>
        <a:xfrm>
          <a:off x="3864834" y="60218337"/>
          <a:ext cx="1218158" cy="599742"/>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p>
      </xdr:txBody>
    </xdr:sp>
    <xdr:clientData/>
  </xdr:twoCellAnchor>
  <xdr:twoCellAnchor>
    <xdr:from>
      <xdr:col>39</xdr:col>
      <xdr:colOff>90102</xdr:colOff>
      <xdr:row>767</xdr:row>
      <xdr:rowOff>308919</xdr:rowOff>
    </xdr:from>
    <xdr:to>
      <xdr:col>45</xdr:col>
      <xdr:colOff>108110</xdr:colOff>
      <xdr:row>768</xdr:row>
      <xdr:rowOff>137136</xdr:rowOff>
    </xdr:to>
    <xdr:sp macro="" textlink="">
      <xdr:nvSpPr>
        <xdr:cNvPr id="20" name="下矢印 27">
          <a:extLst>
            <a:ext uri="{FF2B5EF4-FFF2-40B4-BE49-F238E27FC236}">
              <a16:creationId xmlns:a16="http://schemas.microsoft.com/office/drawing/2014/main" id="{CDF8E1B3-D8AE-470D-B420-ECCD97DEA818}"/>
            </a:ext>
          </a:extLst>
        </xdr:cNvPr>
        <xdr:cNvSpPr/>
      </xdr:nvSpPr>
      <xdr:spPr>
        <a:xfrm>
          <a:off x="7891077" y="60192594"/>
          <a:ext cx="1218158" cy="599742"/>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a:t>
          </a:r>
        </a:p>
      </xdr:txBody>
    </xdr:sp>
    <xdr:clientData/>
  </xdr:twoCellAnchor>
  <xdr:twoCellAnchor>
    <xdr:from>
      <xdr:col>17</xdr:col>
      <xdr:colOff>38615</xdr:colOff>
      <xdr:row>769</xdr:row>
      <xdr:rowOff>51486</xdr:rowOff>
    </xdr:from>
    <xdr:to>
      <xdr:col>28</xdr:col>
      <xdr:colOff>180203</xdr:colOff>
      <xdr:row>770</xdr:row>
      <xdr:rowOff>190500</xdr:rowOff>
    </xdr:to>
    <xdr:sp macro="" textlink="">
      <xdr:nvSpPr>
        <xdr:cNvPr id="21" name="テキスト ボックス 20">
          <a:extLst>
            <a:ext uri="{FF2B5EF4-FFF2-40B4-BE49-F238E27FC236}">
              <a16:creationId xmlns:a16="http://schemas.microsoft.com/office/drawing/2014/main" id="{E9B0575A-0BBC-4C76-AB36-F2101FCB83F4}"/>
            </a:ext>
          </a:extLst>
        </xdr:cNvPr>
        <xdr:cNvSpPr txBox="1"/>
      </xdr:nvSpPr>
      <xdr:spPr>
        <a:xfrm>
          <a:off x="3439040" y="60992436"/>
          <a:ext cx="2341863" cy="177731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Ｅ．公益財団法人</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湖南市文化体育振興事業団</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０．３百万円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18</xdr:col>
      <xdr:colOff>16218</xdr:colOff>
      <xdr:row>770</xdr:row>
      <xdr:rowOff>203886</xdr:rowOff>
    </xdr:from>
    <xdr:to>
      <xdr:col>28</xdr:col>
      <xdr:colOff>186729</xdr:colOff>
      <xdr:row>772</xdr:row>
      <xdr:rowOff>28575</xdr:rowOff>
    </xdr:to>
    <xdr:sp macro="" textlink="">
      <xdr:nvSpPr>
        <xdr:cNvPr id="22" name="テキスト ボックス 21">
          <a:extLst>
            <a:ext uri="{FF2B5EF4-FFF2-40B4-BE49-F238E27FC236}">
              <a16:creationId xmlns:a16="http://schemas.microsoft.com/office/drawing/2014/main" id="{AA8622CF-6684-46C4-8575-B75E44E1568B}"/>
            </a:ext>
          </a:extLst>
        </xdr:cNvPr>
        <xdr:cNvSpPr txBox="1"/>
      </xdr:nvSpPr>
      <xdr:spPr>
        <a:xfrm>
          <a:off x="3616668" y="62783136"/>
          <a:ext cx="2170761" cy="786714"/>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スポーツ教室の開催、スポーツ指導</a:t>
          </a:r>
        </a:p>
      </xdr:txBody>
    </xdr:sp>
    <xdr:clientData/>
  </xdr:twoCellAnchor>
  <xdr:twoCellAnchor>
    <xdr:from>
      <xdr:col>17</xdr:col>
      <xdr:colOff>54316</xdr:colOff>
      <xdr:row>770</xdr:row>
      <xdr:rowOff>464408</xdr:rowOff>
    </xdr:from>
    <xdr:to>
      <xdr:col>17</xdr:col>
      <xdr:colOff>177581</xdr:colOff>
      <xdr:row>771</xdr:row>
      <xdr:rowOff>126505</xdr:rowOff>
    </xdr:to>
    <xdr:sp macro="" textlink="">
      <xdr:nvSpPr>
        <xdr:cNvPr id="23" name="右大かっこ 22">
          <a:extLst>
            <a:ext uri="{FF2B5EF4-FFF2-40B4-BE49-F238E27FC236}">
              <a16:creationId xmlns:a16="http://schemas.microsoft.com/office/drawing/2014/main" id="{B06C9728-79CB-411F-A52E-AEED9FA25534}"/>
            </a:ext>
          </a:extLst>
        </xdr:cNvPr>
        <xdr:cNvSpPr/>
      </xdr:nvSpPr>
      <xdr:spPr>
        <a:xfrm flipH="1">
          <a:off x="3454741" y="63043658"/>
          <a:ext cx="123265" cy="30979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118161</xdr:colOff>
      <xdr:row>770</xdr:row>
      <xdr:rowOff>413436</xdr:rowOff>
    </xdr:from>
    <xdr:to>
      <xdr:col>29</xdr:col>
      <xdr:colOff>63814</xdr:colOff>
      <xdr:row>771</xdr:row>
      <xdr:rowOff>75532</xdr:rowOff>
    </xdr:to>
    <xdr:sp macro="" textlink="">
      <xdr:nvSpPr>
        <xdr:cNvPr id="24" name="右大かっこ 23">
          <a:extLst>
            <a:ext uri="{FF2B5EF4-FFF2-40B4-BE49-F238E27FC236}">
              <a16:creationId xmlns:a16="http://schemas.microsoft.com/office/drawing/2014/main" id="{61A12F06-F254-46D8-AEC2-B028203A2A56}"/>
            </a:ext>
          </a:extLst>
        </xdr:cNvPr>
        <xdr:cNvSpPr/>
      </xdr:nvSpPr>
      <xdr:spPr>
        <a:xfrm>
          <a:off x="5718861" y="62992686"/>
          <a:ext cx="145678" cy="309796"/>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90102</xdr:colOff>
      <xdr:row>768</xdr:row>
      <xdr:rowOff>257432</xdr:rowOff>
    </xdr:from>
    <xdr:to>
      <xdr:col>28</xdr:col>
      <xdr:colOff>34095</xdr:colOff>
      <xdr:row>768</xdr:row>
      <xdr:rowOff>492755</xdr:rowOff>
    </xdr:to>
    <xdr:sp macro="" textlink="">
      <xdr:nvSpPr>
        <xdr:cNvPr id="25" name="正方形/長方形 24">
          <a:extLst>
            <a:ext uri="{FF2B5EF4-FFF2-40B4-BE49-F238E27FC236}">
              <a16:creationId xmlns:a16="http://schemas.microsoft.com/office/drawing/2014/main" id="{2CC50679-F0AA-4E91-864C-CC5BA506C2E5}"/>
            </a:ext>
          </a:extLst>
        </xdr:cNvPr>
        <xdr:cNvSpPr/>
      </xdr:nvSpPr>
      <xdr:spPr>
        <a:xfrm>
          <a:off x="3690552" y="60912632"/>
          <a:ext cx="1944243"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25743</xdr:colOff>
      <xdr:row>768</xdr:row>
      <xdr:rowOff>257433</xdr:rowOff>
    </xdr:from>
    <xdr:to>
      <xdr:col>47</xdr:col>
      <xdr:colOff>175682</xdr:colOff>
      <xdr:row>768</xdr:row>
      <xdr:rowOff>492756</xdr:rowOff>
    </xdr:to>
    <xdr:sp macro="" textlink="">
      <xdr:nvSpPr>
        <xdr:cNvPr id="26" name="正方形/長方形 25">
          <a:extLst>
            <a:ext uri="{FF2B5EF4-FFF2-40B4-BE49-F238E27FC236}">
              <a16:creationId xmlns:a16="http://schemas.microsoft.com/office/drawing/2014/main" id="{2CC50679-F0AA-4E91-864C-CC5BA506C2E5}"/>
            </a:ext>
          </a:extLst>
        </xdr:cNvPr>
        <xdr:cNvSpPr/>
      </xdr:nvSpPr>
      <xdr:spPr>
        <a:xfrm>
          <a:off x="7626693" y="60912633"/>
          <a:ext cx="1950164" cy="23532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再委託</a:t>
          </a: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90101</xdr:colOff>
      <xdr:row>769</xdr:row>
      <xdr:rowOff>115845</xdr:rowOff>
    </xdr:from>
    <xdr:to>
      <xdr:col>45</xdr:col>
      <xdr:colOff>200024</xdr:colOff>
      <xdr:row>769</xdr:row>
      <xdr:rowOff>1457325</xdr:rowOff>
    </xdr:to>
    <xdr:sp macro="" textlink="">
      <xdr:nvSpPr>
        <xdr:cNvPr id="27" name="テキスト ボックス 26">
          <a:extLst>
            <a:ext uri="{FF2B5EF4-FFF2-40B4-BE49-F238E27FC236}">
              <a16:creationId xmlns:a16="http://schemas.microsoft.com/office/drawing/2014/main" id="{E9B0575A-0BBC-4C76-AB36-F2101FCB83F4}"/>
            </a:ext>
          </a:extLst>
        </xdr:cNvPr>
        <xdr:cNvSpPr txBox="1"/>
      </xdr:nvSpPr>
      <xdr:spPr>
        <a:xfrm>
          <a:off x="7491026" y="61056795"/>
          <a:ext cx="1710123" cy="134148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Ｇ．株式会社ジエブ</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２．５百万円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36</xdr:col>
      <xdr:colOff>144935</xdr:colOff>
      <xdr:row>769</xdr:row>
      <xdr:rowOff>1525801</xdr:rowOff>
    </xdr:from>
    <xdr:to>
      <xdr:col>47</xdr:col>
      <xdr:colOff>83085</xdr:colOff>
      <xdr:row>770</xdr:row>
      <xdr:rowOff>561974</xdr:rowOff>
    </xdr:to>
    <xdr:sp macro="" textlink="">
      <xdr:nvSpPr>
        <xdr:cNvPr id="28" name="テキスト ボックス 27">
          <a:extLst>
            <a:ext uri="{FF2B5EF4-FFF2-40B4-BE49-F238E27FC236}">
              <a16:creationId xmlns:a16="http://schemas.microsoft.com/office/drawing/2014/main" id="{86DDE855-C1D3-4123-855E-623DD246D06E}"/>
            </a:ext>
          </a:extLst>
        </xdr:cNvPr>
        <xdr:cNvSpPr txBox="1"/>
      </xdr:nvSpPr>
      <xdr:spPr>
        <a:xfrm>
          <a:off x="7345835" y="62466751"/>
          <a:ext cx="2138425" cy="674473"/>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障害者スポーツ大会イベントの運営業務</a:t>
          </a:r>
        </a:p>
      </xdr:txBody>
    </xdr:sp>
    <xdr:clientData/>
  </xdr:twoCellAnchor>
  <xdr:twoCellAnchor>
    <xdr:from>
      <xdr:col>36</xdr:col>
      <xdr:colOff>16219</xdr:colOff>
      <xdr:row>770</xdr:row>
      <xdr:rowOff>61783</xdr:rowOff>
    </xdr:from>
    <xdr:to>
      <xdr:col>36</xdr:col>
      <xdr:colOff>139484</xdr:colOff>
      <xdr:row>770</xdr:row>
      <xdr:rowOff>399640</xdr:rowOff>
    </xdr:to>
    <xdr:sp macro="" textlink="">
      <xdr:nvSpPr>
        <xdr:cNvPr id="29" name="右大かっこ 28">
          <a:extLst>
            <a:ext uri="{FF2B5EF4-FFF2-40B4-BE49-F238E27FC236}">
              <a16:creationId xmlns:a16="http://schemas.microsoft.com/office/drawing/2014/main" id="{B06C9728-79CB-411F-A52E-AEED9FA25534}"/>
            </a:ext>
          </a:extLst>
        </xdr:cNvPr>
        <xdr:cNvSpPr/>
      </xdr:nvSpPr>
      <xdr:spPr>
        <a:xfrm flipH="1">
          <a:off x="7217119" y="62641033"/>
          <a:ext cx="123265" cy="33785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190500</xdr:colOff>
      <xdr:row>770</xdr:row>
      <xdr:rowOff>88043</xdr:rowOff>
    </xdr:from>
    <xdr:to>
      <xdr:col>47</xdr:col>
      <xdr:colOff>93448</xdr:colOff>
      <xdr:row>770</xdr:row>
      <xdr:rowOff>360510</xdr:rowOff>
    </xdr:to>
    <xdr:sp macro="" textlink="">
      <xdr:nvSpPr>
        <xdr:cNvPr id="30" name="右大かっこ 29">
          <a:extLst>
            <a:ext uri="{FF2B5EF4-FFF2-40B4-BE49-F238E27FC236}">
              <a16:creationId xmlns:a16="http://schemas.microsoft.com/office/drawing/2014/main" id="{61A12F06-F254-46D8-AEC2-B028203A2A56}"/>
            </a:ext>
          </a:extLst>
        </xdr:cNvPr>
        <xdr:cNvSpPr/>
      </xdr:nvSpPr>
      <xdr:spPr>
        <a:xfrm>
          <a:off x="9391650" y="62667293"/>
          <a:ext cx="102973" cy="27246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83408</xdr:colOff>
      <xdr:row>771</xdr:row>
      <xdr:rowOff>123567</xdr:rowOff>
    </xdr:from>
    <xdr:to>
      <xdr:col>15</xdr:col>
      <xdr:colOff>101416</xdr:colOff>
      <xdr:row>773</xdr:row>
      <xdr:rowOff>106243</xdr:rowOff>
    </xdr:to>
    <xdr:sp macro="" textlink="">
      <xdr:nvSpPr>
        <xdr:cNvPr id="31" name="下矢印 27">
          <a:extLst>
            <a:ext uri="{FF2B5EF4-FFF2-40B4-BE49-F238E27FC236}">
              <a16:creationId xmlns:a16="http://schemas.microsoft.com/office/drawing/2014/main" id="{CDF8E1B3-D8AE-470D-B420-ECCD97DEA818}"/>
            </a:ext>
          </a:extLst>
        </xdr:cNvPr>
        <xdr:cNvSpPr/>
      </xdr:nvSpPr>
      <xdr:spPr>
        <a:xfrm>
          <a:off x="1883633" y="63350517"/>
          <a:ext cx="1218158" cy="611326"/>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6</xdr:col>
      <xdr:colOff>49170</xdr:colOff>
      <xdr:row>773</xdr:row>
      <xdr:rowOff>156262</xdr:rowOff>
    </xdr:from>
    <xdr:to>
      <xdr:col>20</xdr:col>
      <xdr:colOff>49947</xdr:colOff>
      <xdr:row>774</xdr:row>
      <xdr:rowOff>44748</xdr:rowOff>
    </xdr:to>
    <xdr:sp macro="" textlink="">
      <xdr:nvSpPr>
        <xdr:cNvPr id="32" name="テキスト ボックス 31">
          <a:extLst>
            <a:ext uri="{FF2B5EF4-FFF2-40B4-BE49-F238E27FC236}">
              <a16:creationId xmlns:a16="http://schemas.microsoft.com/office/drawing/2014/main" id="{0034AA40-604B-4DEC-B22A-5F2619016A09}"/>
            </a:ext>
          </a:extLst>
        </xdr:cNvPr>
        <xdr:cNvSpPr txBox="1"/>
      </xdr:nvSpPr>
      <xdr:spPr>
        <a:xfrm>
          <a:off x="1249320" y="62697412"/>
          <a:ext cx="2801127" cy="20281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随意契約（公募）</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135410</xdr:colOff>
      <xdr:row>774</xdr:row>
      <xdr:rowOff>175311</xdr:rowOff>
    </xdr:from>
    <xdr:to>
      <xdr:col>16</xdr:col>
      <xdr:colOff>114301</xdr:colOff>
      <xdr:row>778</xdr:row>
      <xdr:rowOff>314324</xdr:rowOff>
    </xdr:to>
    <xdr:sp macro="" textlink="">
      <xdr:nvSpPr>
        <xdr:cNvPr id="33" name="テキスト ボックス 32">
          <a:extLst>
            <a:ext uri="{FF2B5EF4-FFF2-40B4-BE49-F238E27FC236}">
              <a16:creationId xmlns:a16="http://schemas.microsoft.com/office/drawing/2014/main" id="{349C204C-0A06-4877-99A8-E1B2358F8DF3}"/>
            </a:ext>
          </a:extLst>
        </xdr:cNvPr>
        <xdr:cNvSpPr txBox="1"/>
      </xdr:nvSpPr>
      <xdr:spPr>
        <a:xfrm>
          <a:off x="1535585" y="64345236"/>
          <a:ext cx="1779116" cy="13963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Ｃ．イメージブロックス株式会社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０．４百万円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8</xdr:col>
      <xdr:colOff>168617</xdr:colOff>
      <xdr:row>779</xdr:row>
      <xdr:rowOff>120221</xdr:rowOff>
    </xdr:from>
    <xdr:to>
      <xdr:col>17</xdr:col>
      <xdr:colOff>171450</xdr:colOff>
      <xdr:row>781</xdr:row>
      <xdr:rowOff>105901</xdr:rowOff>
    </xdr:to>
    <xdr:sp macro="" textlink="">
      <xdr:nvSpPr>
        <xdr:cNvPr id="34" name="テキスト ボックス 33">
          <a:extLst>
            <a:ext uri="{FF2B5EF4-FFF2-40B4-BE49-F238E27FC236}">
              <a16:creationId xmlns:a16="http://schemas.microsoft.com/office/drawing/2014/main" id="{08A79E97-9B92-41A2-8AFC-A07842D257B4}"/>
            </a:ext>
          </a:extLst>
        </xdr:cNvPr>
        <xdr:cNvSpPr txBox="1"/>
      </xdr:nvSpPr>
      <xdr:spPr>
        <a:xfrm>
          <a:off x="1768817" y="65861771"/>
          <a:ext cx="1803058" cy="614330"/>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動画の作成</a:t>
          </a:r>
        </a:p>
      </xdr:txBody>
    </xdr:sp>
    <xdr:clientData/>
  </xdr:twoCellAnchor>
  <xdr:twoCellAnchor>
    <xdr:from>
      <xdr:col>8</xdr:col>
      <xdr:colOff>14930</xdr:colOff>
      <xdr:row>779</xdr:row>
      <xdr:rowOff>149825</xdr:rowOff>
    </xdr:from>
    <xdr:to>
      <xdr:col>8</xdr:col>
      <xdr:colOff>132274</xdr:colOff>
      <xdr:row>781</xdr:row>
      <xdr:rowOff>68269</xdr:rowOff>
    </xdr:to>
    <xdr:sp macro="" textlink="">
      <xdr:nvSpPr>
        <xdr:cNvPr id="35" name="右大かっこ 34">
          <a:extLst>
            <a:ext uri="{FF2B5EF4-FFF2-40B4-BE49-F238E27FC236}">
              <a16:creationId xmlns:a16="http://schemas.microsoft.com/office/drawing/2014/main" id="{CB5488BC-ACDC-4AB8-8D79-7069FBFA4160}"/>
            </a:ext>
          </a:extLst>
        </xdr:cNvPr>
        <xdr:cNvSpPr/>
      </xdr:nvSpPr>
      <xdr:spPr>
        <a:xfrm flipH="1">
          <a:off x="1615130" y="65891375"/>
          <a:ext cx="117344" cy="54709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148281</xdr:colOff>
      <xdr:row>779</xdr:row>
      <xdr:rowOff>124598</xdr:rowOff>
    </xdr:from>
    <xdr:to>
      <xdr:col>18</xdr:col>
      <xdr:colOff>85611</xdr:colOff>
      <xdr:row>781</xdr:row>
      <xdr:rowOff>43041</xdr:rowOff>
    </xdr:to>
    <xdr:sp macro="" textlink="">
      <xdr:nvSpPr>
        <xdr:cNvPr id="36" name="右大かっこ 35">
          <a:extLst>
            <a:ext uri="{FF2B5EF4-FFF2-40B4-BE49-F238E27FC236}">
              <a16:creationId xmlns:a16="http://schemas.microsoft.com/office/drawing/2014/main" id="{88A8C2FF-DBEF-4FC8-8FCD-85A9F36DBA25}"/>
            </a:ext>
          </a:extLst>
        </xdr:cNvPr>
        <xdr:cNvSpPr/>
      </xdr:nvSpPr>
      <xdr:spPr>
        <a:xfrm>
          <a:off x="3548706" y="65866148"/>
          <a:ext cx="137355" cy="547093"/>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142875</xdr:colOff>
      <xdr:row>768</xdr:row>
      <xdr:rowOff>133350</xdr:rowOff>
    </xdr:from>
    <xdr:to>
      <xdr:col>14</xdr:col>
      <xdr:colOff>160883</xdr:colOff>
      <xdr:row>768</xdr:row>
      <xdr:rowOff>542592</xdr:rowOff>
    </xdr:to>
    <xdr:sp macro="" textlink="">
      <xdr:nvSpPr>
        <xdr:cNvPr id="37" name="下矢印 27">
          <a:extLst>
            <a:ext uri="{FF2B5EF4-FFF2-40B4-BE49-F238E27FC236}">
              <a16:creationId xmlns:a16="http://schemas.microsoft.com/office/drawing/2014/main" id="{CDF8E1B3-D8AE-470D-B420-ECCD97DEA818}"/>
            </a:ext>
          </a:extLst>
        </xdr:cNvPr>
        <xdr:cNvSpPr/>
      </xdr:nvSpPr>
      <xdr:spPr>
        <a:xfrm>
          <a:off x="1743075" y="59035950"/>
          <a:ext cx="1218158" cy="409242"/>
        </a:xfrm>
        <a:prstGeom prst="downArrow">
          <a:avLst/>
        </a:prstGeom>
        <a:solidFill>
          <a:schemeClr val="bg1"/>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a:t>
          </a:r>
        </a:p>
      </xdr:txBody>
    </xdr:sp>
    <xdr:clientData/>
  </xdr:twoCellAnchor>
  <xdr:twoCellAnchor>
    <xdr:from>
      <xdr:col>8</xdr:col>
      <xdr:colOff>0</xdr:colOff>
      <xdr:row>769</xdr:row>
      <xdr:rowOff>0</xdr:rowOff>
    </xdr:from>
    <xdr:to>
      <xdr:col>16</xdr:col>
      <xdr:colOff>109923</xdr:colOff>
      <xdr:row>769</xdr:row>
      <xdr:rowOff>1428750</xdr:rowOff>
    </xdr:to>
    <xdr:sp macro="" textlink="">
      <xdr:nvSpPr>
        <xdr:cNvPr id="38" name="テキスト ボックス 37">
          <a:extLst>
            <a:ext uri="{FF2B5EF4-FFF2-40B4-BE49-F238E27FC236}">
              <a16:creationId xmlns:a16="http://schemas.microsoft.com/office/drawing/2014/main" id="{E9B0575A-0BBC-4C76-AB36-F2101FCB83F4}"/>
            </a:ext>
          </a:extLst>
        </xdr:cNvPr>
        <xdr:cNvSpPr txBox="1"/>
      </xdr:nvSpPr>
      <xdr:spPr>
        <a:xfrm>
          <a:off x="1600200" y="60940950"/>
          <a:ext cx="1710123" cy="14287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Ｂ．スターフィールド株式会社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２．４百万円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8</xdr:col>
      <xdr:colOff>62041</xdr:colOff>
      <xdr:row>769</xdr:row>
      <xdr:rowOff>1530693</xdr:rowOff>
    </xdr:from>
    <xdr:to>
      <xdr:col>16</xdr:col>
      <xdr:colOff>95250</xdr:colOff>
      <xdr:row>770</xdr:row>
      <xdr:rowOff>590550</xdr:rowOff>
    </xdr:to>
    <xdr:sp macro="" textlink="">
      <xdr:nvSpPr>
        <xdr:cNvPr id="39" name="テキスト ボックス 38">
          <a:extLst>
            <a:ext uri="{FF2B5EF4-FFF2-40B4-BE49-F238E27FC236}">
              <a16:creationId xmlns:a16="http://schemas.microsoft.com/office/drawing/2014/main" id="{86DDE855-C1D3-4123-855E-623DD246D06E}"/>
            </a:ext>
          </a:extLst>
        </xdr:cNvPr>
        <xdr:cNvSpPr txBox="1"/>
      </xdr:nvSpPr>
      <xdr:spPr>
        <a:xfrm>
          <a:off x="1662241" y="62471643"/>
          <a:ext cx="1633409" cy="698157"/>
        </a:xfrm>
        <a:prstGeom prst="rect">
          <a:avLst/>
        </a:prstGeom>
        <a:solidFill>
          <a:schemeClr val="bg1"/>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フォト（動画）コンテストの開催</a:t>
          </a:r>
        </a:p>
      </xdr:txBody>
    </xdr:sp>
    <xdr:clientData/>
  </xdr:twoCellAnchor>
  <xdr:twoCellAnchor>
    <xdr:from>
      <xdr:col>7</xdr:col>
      <xdr:colOff>38100</xdr:colOff>
      <xdr:row>770</xdr:row>
      <xdr:rowOff>95250</xdr:rowOff>
    </xdr:from>
    <xdr:to>
      <xdr:col>7</xdr:col>
      <xdr:colOff>161365</xdr:colOff>
      <xdr:row>770</xdr:row>
      <xdr:rowOff>433107</xdr:rowOff>
    </xdr:to>
    <xdr:sp macro="" textlink="">
      <xdr:nvSpPr>
        <xdr:cNvPr id="40" name="右大かっこ 39">
          <a:extLst>
            <a:ext uri="{FF2B5EF4-FFF2-40B4-BE49-F238E27FC236}">
              <a16:creationId xmlns:a16="http://schemas.microsoft.com/office/drawing/2014/main" id="{B06C9728-79CB-411F-A52E-AEED9FA25534}"/>
            </a:ext>
          </a:extLst>
        </xdr:cNvPr>
        <xdr:cNvSpPr/>
      </xdr:nvSpPr>
      <xdr:spPr>
        <a:xfrm flipH="1">
          <a:off x="1438275" y="62674500"/>
          <a:ext cx="123265" cy="33785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193331</xdr:colOff>
      <xdr:row>770</xdr:row>
      <xdr:rowOff>121510</xdr:rowOff>
    </xdr:from>
    <xdr:to>
      <xdr:col>16</xdr:col>
      <xdr:colOff>96279</xdr:colOff>
      <xdr:row>770</xdr:row>
      <xdr:rowOff>393977</xdr:rowOff>
    </xdr:to>
    <xdr:sp macro="" textlink="">
      <xdr:nvSpPr>
        <xdr:cNvPr id="41" name="右大かっこ 40">
          <a:extLst>
            <a:ext uri="{FF2B5EF4-FFF2-40B4-BE49-F238E27FC236}">
              <a16:creationId xmlns:a16="http://schemas.microsoft.com/office/drawing/2014/main" id="{61A12F06-F254-46D8-AEC2-B028203A2A56}"/>
            </a:ext>
          </a:extLst>
        </xdr:cNvPr>
        <xdr:cNvSpPr/>
      </xdr:nvSpPr>
      <xdr:spPr>
        <a:xfrm>
          <a:off x="3193706" y="62700760"/>
          <a:ext cx="102973" cy="272467"/>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xdr:col>
      <xdr:colOff>38100</xdr:colOff>
      <xdr:row>767</xdr:row>
      <xdr:rowOff>342900</xdr:rowOff>
    </xdr:from>
    <xdr:to>
      <xdr:col>19</xdr:col>
      <xdr:colOff>40875</xdr:colOff>
      <xdr:row>767</xdr:row>
      <xdr:rowOff>553054</xdr:rowOff>
    </xdr:to>
    <xdr:sp macro="" textlink="">
      <xdr:nvSpPr>
        <xdr:cNvPr id="42" name="テキスト ボックス 41">
          <a:extLst>
            <a:ext uri="{FF2B5EF4-FFF2-40B4-BE49-F238E27FC236}">
              <a16:creationId xmlns:a16="http://schemas.microsoft.com/office/drawing/2014/main" id="{7334ACD4-E279-4321-BF5E-97AA8C3D8723}"/>
            </a:ext>
          </a:extLst>
        </xdr:cNvPr>
        <xdr:cNvSpPr txBox="1"/>
      </xdr:nvSpPr>
      <xdr:spPr>
        <a:xfrm>
          <a:off x="1038225" y="58664475"/>
          <a:ext cx="2803125" cy="21015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7" zoomScale="75" zoomScaleNormal="75" zoomScaleSheetLayoutView="75" zoomScalePageLayoutView="85" workbookViewId="0">
      <selection activeCell="AJ761" sqref="AJ76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400</v>
      </c>
      <c r="AJ2" s="942" t="s">
        <v>705</v>
      </c>
      <c r="AK2" s="942"/>
      <c r="AL2" s="942"/>
      <c r="AM2" s="942"/>
      <c r="AN2" s="98" t="s">
        <v>400</v>
      </c>
      <c r="AO2" s="942">
        <v>20</v>
      </c>
      <c r="AP2" s="942"/>
      <c r="AQ2" s="942"/>
      <c r="AR2" s="99" t="s">
        <v>703</v>
      </c>
      <c r="AS2" s="948">
        <v>333</v>
      </c>
      <c r="AT2" s="948"/>
      <c r="AU2" s="948"/>
      <c r="AV2" s="98" t="str">
        <f>IF(AW2="","","-")</f>
        <v/>
      </c>
      <c r="AW2" s="908"/>
      <c r="AX2" s="908"/>
    </row>
    <row r="3" spans="1:50" ht="21" customHeight="1" thickBot="1" x14ac:dyDescent="0.2">
      <c r="A3" s="864" t="s">
        <v>696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709</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741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744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742</v>
      </c>
      <c r="H5" s="837"/>
      <c r="I5" s="837"/>
      <c r="J5" s="837"/>
      <c r="K5" s="837"/>
      <c r="L5" s="837"/>
      <c r="M5" s="838" t="s">
        <v>66</v>
      </c>
      <c r="N5" s="839"/>
      <c r="O5" s="839"/>
      <c r="P5" s="839"/>
      <c r="Q5" s="839"/>
      <c r="R5" s="840"/>
      <c r="S5" s="841" t="s">
        <v>743</v>
      </c>
      <c r="T5" s="837"/>
      <c r="U5" s="837"/>
      <c r="V5" s="837"/>
      <c r="W5" s="837"/>
      <c r="X5" s="842"/>
      <c r="Y5" s="698" t="s">
        <v>3</v>
      </c>
      <c r="Z5" s="544"/>
      <c r="AA5" s="544"/>
      <c r="AB5" s="544"/>
      <c r="AC5" s="544"/>
      <c r="AD5" s="545"/>
      <c r="AE5" s="699" t="s">
        <v>745</v>
      </c>
      <c r="AF5" s="699"/>
      <c r="AG5" s="699"/>
      <c r="AH5" s="699"/>
      <c r="AI5" s="699"/>
      <c r="AJ5" s="699"/>
      <c r="AK5" s="699"/>
      <c r="AL5" s="699"/>
      <c r="AM5" s="699"/>
      <c r="AN5" s="699"/>
      <c r="AO5" s="699"/>
      <c r="AP5" s="700"/>
      <c r="AQ5" s="701" t="s">
        <v>710</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711</v>
      </c>
      <c r="H7" s="500"/>
      <c r="I7" s="500"/>
      <c r="J7" s="500"/>
      <c r="K7" s="500"/>
      <c r="L7" s="500"/>
      <c r="M7" s="500"/>
      <c r="N7" s="500"/>
      <c r="O7" s="500"/>
      <c r="P7" s="500"/>
      <c r="Q7" s="500"/>
      <c r="R7" s="500"/>
      <c r="S7" s="500"/>
      <c r="T7" s="500"/>
      <c r="U7" s="500"/>
      <c r="V7" s="500"/>
      <c r="W7" s="500"/>
      <c r="X7" s="501"/>
      <c r="Y7" s="920" t="s">
        <v>383</v>
      </c>
      <c r="Z7" s="441"/>
      <c r="AA7" s="441"/>
      <c r="AB7" s="441"/>
      <c r="AC7" s="441"/>
      <c r="AD7" s="921"/>
      <c r="AE7" s="909" t="s">
        <v>712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256</v>
      </c>
      <c r="B8" s="497"/>
      <c r="C8" s="497"/>
      <c r="D8" s="497"/>
      <c r="E8" s="497"/>
      <c r="F8" s="498"/>
      <c r="G8" s="943" t="str">
        <f>入力規則等!A27</f>
        <v>障害者施策</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825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8" t="s">
        <v>384</v>
      </c>
      <c r="Q12" s="443"/>
      <c r="R12" s="443"/>
      <c r="S12" s="443"/>
      <c r="T12" s="443"/>
      <c r="U12" s="443"/>
      <c r="V12" s="444"/>
      <c r="W12" s="448" t="s">
        <v>406</v>
      </c>
      <c r="X12" s="443"/>
      <c r="Y12" s="443"/>
      <c r="Z12" s="443"/>
      <c r="AA12" s="443"/>
      <c r="AB12" s="443"/>
      <c r="AC12" s="444"/>
      <c r="AD12" s="448" t="s">
        <v>693</v>
      </c>
      <c r="AE12" s="443"/>
      <c r="AF12" s="443"/>
      <c r="AG12" s="443"/>
      <c r="AH12" s="443"/>
      <c r="AI12" s="443"/>
      <c r="AJ12" s="444"/>
      <c r="AK12" s="448" t="s">
        <v>697</v>
      </c>
      <c r="AL12" s="443"/>
      <c r="AM12" s="443"/>
      <c r="AN12" s="443"/>
      <c r="AO12" s="443"/>
      <c r="AP12" s="443"/>
      <c r="AQ12" s="444"/>
      <c r="AR12" s="448" t="s">
        <v>698</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48</v>
      </c>
      <c r="Q13" s="658"/>
      <c r="R13" s="658"/>
      <c r="S13" s="658"/>
      <c r="T13" s="658"/>
      <c r="U13" s="658"/>
      <c r="V13" s="659"/>
      <c r="W13" s="657">
        <v>39.5</v>
      </c>
      <c r="X13" s="658"/>
      <c r="Y13" s="658"/>
      <c r="Z13" s="658"/>
      <c r="AA13" s="658"/>
      <c r="AB13" s="658"/>
      <c r="AC13" s="659"/>
      <c r="AD13" s="657">
        <v>41.4</v>
      </c>
      <c r="AE13" s="658"/>
      <c r="AF13" s="658"/>
      <c r="AG13" s="658"/>
      <c r="AH13" s="658"/>
      <c r="AI13" s="658"/>
      <c r="AJ13" s="659"/>
      <c r="AK13" s="657">
        <v>40.5</v>
      </c>
      <c r="AL13" s="658"/>
      <c r="AM13" s="658"/>
      <c r="AN13" s="658"/>
      <c r="AO13" s="658"/>
      <c r="AP13" s="658"/>
      <c r="AQ13" s="659"/>
      <c r="AR13" s="917" t="s">
        <v>834</v>
      </c>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714</v>
      </c>
      <c r="Q14" s="658"/>
      <c r="R14" s="658"/>
      <c r="S14" s="658"/>
      <c r="T14" s="658"/>
      <c r="U14" s="658"/>
      <c r="V14" s="659"/>
      <c r="W14" s="657" t="s">
        <v>714</v>
      </c>
      <c r="X14" s="658"/>
      <c r="Y14" s="658"/>
      <c r="Z14" s="658"/>
      <c r="AA14" s="658"/>
      <c r="AB14" s="658"/>
      <c r="AC14" s="659"/>
      <c r="AD14" s="657" t="s">
        <v>714</v>
      </c>
      <c r="AE14" s="658"/>
      <c r="AF14" s="658"/>
      <c r="AG14" s="658"/>
      <c r="AH14" s="658"/>
      <c r="AI14" s="658"/>
      <c r="AJ14" s="659"/>
      <c r="AK14" s="657" t="s">
        <v>821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714</v>
      </c>
      <c r="Q15" s="658"/>
      <c r="R15" s="658"/>
      <c r="S15" s="658"/>
      <c r="T15" s="658"/>
      <c r="U15" s="658"/>
      <c r="V15" s="659"/>
      <c r="W15" s="657" t="s">
        <v>714</v>
      </c>
      <c r="X15" s="658"/>
      <c r="Y15" s="658"/>
      <c r="Z15" s="658"/>
      <c r="AA15" s="658"/>
      <c r="AB15" s="658"/>
      <c r="AC15" s="659"/>
      <c r="AD15" s="657" t="s">
        <v>821</v>
      </c>
      <c r="AE15" s="658"/>
      <c r="AF15" s="658"/>
      <c r="AG15" s="658"/>
      <c r="AH15" s="658"/>
      <c r="AI15" s="658"/>
      <c r="AJ15" s="659"/>
      <c r="AK15" s="657" t="s">
        <v>821</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714</v>
      </c>
      <c r="Q16" s="658"/>
      <c r="R16" s="658"/>
      <c r="S16" s="658"/>
      <c r="T16" s="658"/>
      <c r="U16" s="658"/>
      <c r="V16" s="659"/>
      <c r="W16" s="657" t="s">
        <v>714</v>
      </c>
      <c r="X16" s="658"/>
      <c r="Y16" s="658"/>
      <c r="Z16" s="658"/>
      <c r="AA16" s="658"/>
      <c r="AB16" s="658"/>
      <c r="AC16" s="659"/>
      <c r="AD16" s="657" t="s">
        <v>821</v>
      </c>
      <c r="AE16" s="658"/>
      <c r="AF16" s="658"/>
      <c r="AG16" s="658"/>
      <c r="AH16" s="658"/>
      <c r="AI16" s="658"/>
      <c r="AJ16" s="659"/>
      <c r="AK16" s="657" t="s">
        <v>821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714</v>
      </c>
      <c r="Q17" s="658"/>
      <c r="R17" s="658"/>
      <c r="S17" s="658"/>
      <c r="T17" s="658"/>
      <c r="U17" s="658"/>
      <c r="V17" s="659"/>
      <c r="W17" s="657" t="s">
        <v>714</v>
      </c>
      <c r="X17" s="658"/>
      <c r="Y17" s="658"/>
      <c r="Z17" s="658"/>
      <c r="AA17" s="658"/>
      <c r="AB17" s="658"/>
      <c r="AC17" s="659"/>
      <c r="AD17" s="657" t="s">
        <v>821</v>
      </c>
      <c r="AE17" s="658"/>
      <c r="AF17" s="658"/>
      <c r="AG17" s="658"/>
      <c r="AH17" s="658"/>
      <c r="AI17" s="658"/>
      <c r="AJ17" s="659"/>
      <c r="AK17" s="657" t="s">
        <v>821</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48</v>
      </c>
      <c r="Q18" s="876"/>
      <c r="R18" s="876"/>
      <c r="S18" s="876"/>
      <c r="T18" s="876"/>
      <c r="U18" s="876"/>
      <c r="V18" s="877"/>
      <c r="W18" s="875">
        <f>SUM(W13:AC17)</f>
        <v>39.5</v>
      </c>
      <c r="X18" s="876"/>
      <c r="Y18" s="876"/>
      <c r="Z18" s="876"/>
      <c r="AA18" s="876"/>
      <c r="AB18" s="876"/>
      <c r="AC18" s="877"/>
      <c r="AD18" s="875">
        <f>SUM(AD13:AJ17)</f>
        <v>41.4</v>
      </c>
      <c r="AE18" s="876"/>
      <c r="AF18" s="876"/>
      <c r="AG18" s="876"/>
      <c r="AH18" s="876"/>
      <c r="AI18" s="876"/>
      <c r="AJ18" s="877"/>
      <c r="AK18" s="875">
        <f>SUM(AK13:AQ17)</f>
        <v>40.5</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30</v>
      </c>
      <c r="Q19" s="658"/>
      <c r="R19" s="658"/>
      <c r="S19" s="658"/>
      <c r="T19" s="658"/>
      <c r="U19" s="658"/>
      <c r="V19" s="659"/>
      <c r="W19" s="657">
        <v>22</v>
      </c>
      <c r="X19" s="658"/>
      <c r="Y19" s="658"/>
      <c r="Z19" s="658"/>
      <c r="AA19" s="658"/>
      <c r="AB19" s="658"/>
      <c r="AC19" s="659"/>
      <c r="AD19" s="657">
        <v>18.600000000000001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0.625</v>
      </c>
      <c r="Q20" s="316"/>
      <c r="R20" s="316"/>
      <c r="S20" s="316"/>
      <c r="T20" s="316"/>
      <c r="U20" s="316"/>
      <c r="V20" s="316"/>
      <c r="W20" s="316">
        <f t="shared" ref="W20" si="0">IF(W18=0, "-", SUM(W19)/W18)</f>
        <v>0.55696202531645567</v>
      </c>
      <c r="X20" s="316"/>
      <c r="Y20" s="316"/>
      <c r="Z20" s="316"/>
      <c r="AA20" s="316"/>
      <c r="AB20" s="316"/>
      <c r="AC20" s="316"/>
      <c r="AD20" s="316">
        <f t="shared" ref="AD20" si="1">IF(AD18=0, "-", SUM(AD19)/AD18)</f>
        <v>0.44927536231884063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349</v>
      </c>
      <c r="H21" s="315"/>
      <c r="I21" s="315"/>
      <c r="J21" s="315"/>
      <c r="K21" s="315"/>
      <c r="L21" s="315"/>
      <c r="M21" s="315"/>
      <c r="N21" s="315"/>
      <c r="O21" s="315"/>
      <c r="P21" s="316">
        <f>IF(P19=0, "-", SUM(P19)/SUM(P13,P14))</f>
        <v>0.625</v>
      </c>
      <c r="Q21" s="316"/>
      <c r="R21" s="316"/>
      <c r="S21" s="316"/>
      <c r="T21" s="316"/>
      <c r="U21" s="316"/>
      <c r="V21" s="316"/>
      <c r="W21" s="316">
        <f t="shared" ref="W21" si="2">IF(W19=0, "-", SUM(W19)/SUM(W13,W14))</f>
        <v>0.55696202531645567</v>
      </c>
      <c r="X21" s="316"/>
      <c r="Y21" s="316"/>
      <c r="Z21" s="316"/>
      <c r="AA21" s="316"/>
      <c r="AB21" s="316"/>
      <c r="AC21" s="316"/>
      <c r="AD21" s="316">
        <f t="shared" ref="AD21" si="3">IF(AD19=0, "-", SUM(AD19)/SUM(AD13,AD14))</f>
        <v>0.44927536231884063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701</v>
      </c>
      <c r="B22" s="971"/>
      <c r="C22" s="971"/>
      <c r="D22" s="971"/>
      <c r="E22" s="971"/>
      <c r="F22" s="972"/>
      <c r="G22" s="966" t="s">
        <v>328</v>
      </c>
      <c r="H22" s="222"/>
      <c r="I22" s="222"/>
      <c r="J22" s="222"/>
      <c r="K22" s="222"/>
      <c r="L22" s="222"/>
      <c r="M22" s="222"/>
      <c r="N22" s="222"/>
      <c r="O22" s="223"/>
      <c r="P22" s="931" t="s">
        <v>699</v>
      </c>
      <c r="Q22" s="222"/>
      <c r="R22" s="222"/>
      <c r="S22" s="222"/>
      <c r="T22" s="222"/>
      <c r="U22" s="222"/>
      <c r="V22" s="223"/>
      <c r="W22" s="931" t="s">
        <v>700</v>
      </c>
      <c r="X22" s="222"/>
      <c r="Y22" s="222"/>
      <c r="Z22" s="222"/>
      <c r="AA22" s="222"/>
      <c r="AB22" s="222"/>
      <c r="AC22" s="223"/>
      <c r="AD22" s="931" t="s">
        <v>327</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715</v>
      </c>
      <c r="H23" s="968"/>
      <c r="I23" s="968"/>
      <c r="J23" s="968"/>
      <c r="K23" s="968"/>
      <c r="L23" s="968"/>
      <c r="M23" s="968"/>
      <c r="N23" s="968"/>
      <c r="O23" s="969"/>
      <c r="P23" s="917">
        <v>39.299999999999997</v>
      </c>
      <c r="Q23" s="918"/>
      <c r="R23" s="918"/>
      <c r="S23" s="918"/>
      <c r="T23" s="918"/>
      <c r="U23" s="918"/>
      <c r="V23" s="932"/>
      <c r="W23" s="917" t="s">
        <v>834</v>
      </c>
      <c r="X23" s="918"/>
      <c r="Y23" s="918"/>
      <c r="Z23" s="918"/>
      <c r="AA23" s="918"/>
      <c r="AB23" s="918"/>
      <c r="AC23" s="932"/>
      <c r="AD23" s="980" t="s">
        <v>706</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716</v>
      </c>
      <c r="H24" s="934"/>
      <c r="I24" s="934"/>
      <c r="J24" s="934"/>
      <c r="K24" s="934"/>
      <c r="L24" s="934"/>
      <c r="M24" s="934"/>
      <c r="N24" s="934"/>
      <c r="O24" s="935"/>
      <c r="P24" s="657">
        <v>0.9</v>
      </c>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717</v>
      </c>
      <c r="H25" s="934"/>
      <c r="I25" s="934"/>
      <c r="J25" s="934"/>
      <c r="K25" s="934"/>
      <c r="L25" s="934"/>
      <c r="M25" s="934"/>
      <c r="N25" s="934"/>
      <c r="O25" s="935"/>
      <c r="P25" s="657">
        <v>0.3</v>
      </c>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332</v>
      </c>
      <c r="H28" s="937"/>
      <c r="I28" s="937"/>
      <c r="J28" s="937"/>
      <c r="K28" s="937"/>
      <c r="L28" s="937"/>
      <c r="M28" s="937"/>
      <c r="N28" s="937"/>
      <c r="O28" s="938"/>
      <c r="P28" s="875">
        <f>P29-SUM(P23:P27)</f>
        <v>0</v>
      </c>
      <c r="Q28" s="876"/>
      <c r="R28" s="876"/>
      <c r="S28" s="876"/>
      <c r="T28" s="876"/>
      <c r="U28" s="876"/>
      <c r="V28" s="877"/>
      <c r="W28" s="875" t="e">
        <f>W29-SUM(W23:W27)</f>
        <v>#VALUE!</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329</v>
      </c>
      <c r="H29" s="940"/>
      <c r="I29" s="940"/>
      <c r="J29" s="940"/>
      <c r="K29" s="940"/>
      <c r="L29" s="940"/>
      <c r="M29" s="940"/>
      <c r="N29" s="940"/>
      <c r="O29" s="941"/>
      <c r="P29" s="657">
        <f>AK13</f>
        <v>40.5</v>
      </c>
      <c r="Q29" s="658"/>
      <c r="R29" s="658"/>
      <c r="S29" s="658"/>
      <c r="T29" s="658"/>
      <c r="U29" s="658"/>
      <c r="V29" s="659"/>
      <c r="W29" s="949" t="str">
        <f>AR13</f>
        <v>-</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344</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384</v>
      </c>
      <c r="AF30" s="856"/>
      <c r="AG30" s="856"/>
      <c r="AH30" s="857"/>
      <c r="AI30" s="912" t="s">
        <v>406</v>
      </c>
      <c r="AJ30" s="912"/>
      <c r="AK30" s="912"/>
      <c r="AL30" s="855"/>
      <c r="AM30" s="912" t="s">
        <v>503</v>
      </c>
      <c r="AN30" s="912"/>
      <c r="AO30" s="912"/>
      <c r="AP30" s="855"/>
      <c r="AQ30" s="767" t="s">
        <v>232</v>
      </c>
      <c r="AR30" s="768"/>
      <c r="AS30" s="768"/>
      <c r="AT30" s="769"/>
      <c r="AU30" s="774" t="s">
        <v>134</v>
      </c>
      <c r="AV30" s="774"/>
      <c r="AW30" s="774"/>
      <c r="AX30" s="914"/>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0" t="s">
        <v>714</v>
      </c>
      <c r="AR31" s="201"/>
      <c r="AS31" s="136" t="s">
        <v>233</v>
      </c>
      <c r="AT31" s="137"/>
      <c r="AU31" s="200">
        <v>3</v>
      </c>
      <c r="AV31" s="200"/>
      <c r="AW31" s="394" t="s">
        <v>179</v>
      </c>
      <c r="AX31" s="395"/>
    </row>
    <row r="32" spans="1:50" ht="23.25" customHeight="1" x14ac:dyDescent="0.15">
      <c r="A32" s="399"/>
      <c r="B32" s="397"/>
      <c r="C32" s="397"/>
      <c r="D32" s="397"/>
      <c r="E32" s="397"/>
      <c r="F32" s="398"/>
      <c r="G32" s="565" t="s">
        <v>816</v>
      </c>
      <c r="H32" s="566"/>
      <c r="I32" s="566"/>
      <c r="J32" s="566"/>
      <c r="K32" s="566"/>
      <c r="L32" s="566"/>
      <c r="M32" s="566"/>
      <c r="N32" s="566"/>
      <c r="O32" s="567"/>
      <c r="P32" s="108" t="s">
        <v>817</v>
      </c>
      <c r="Q32" s="108"/>
      <c r="R32" s="108"/>
      <c r="S32" s="108"/>
      <c r="T32" s="108"/>
      <c r="U32" s="108"/>
      <c r="V32" s="108"/>
      <c r="W32" s="108"/>
      <c r="X32" s="109"/>
      <c r="Y32" s="472" t="s">
        <v>12</v>
      </c>
      <c r="Z32" s="532"/>
      <c r="AA32" s="533"/>
      <c r="AB32" s="462" t="s">
        <v>718</v>
      </c>
      <c r="AC32" s="462"/>
      <c r="AD32" s="462"/>
      <c r="AE32" s="218">
        <v>3</v>
      </c>
      <c r="AF32" s="219"/>
      <c r="AG32" s="219"/>
      <c r="AH32" s="219"/>
      <c r="AI32" s="218">
        <v>2</v>
      </c>
      <c r="AJ32" s="219"/>
      <c r="AK32" s="219"/>
      <c r="AL32" s="219"/>
      <c r="AM32" s="218">
        <v>18</v>
      </c>
      <c r="AN32" s="219"/>
      <c r="AO32" s="219"/>
      <c r="AP32" s="219"/>
      <c r="AQ32" s="336" t="s">
        <v>714</v>
      </c>
      <c r="AR32" s="208"/>
      <c r="AS32" s="208"/>
      <c r="AT32" s="337"/>
      <c r="AU32" s="219" t="s">
        <v>714</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718</v>
      </c>
      <c r="AC33" s="524"/>
      <c r="AD33" s="524"/>
      <c r="AE33" s="218">
        <v>20</v>
      </c>
      <c r="AF33" s="219"/>
      <c r="AG33" s="219"/>
      <c r="AH33" s="219"/>
      <c r="AI33" s="218">
        <v>30</v>
      </c>
      <c r="AJ33" s="219"/>
      <c r="AK33" s="219"/>
      <c r="AL33" s="219"/>
      <c r="AM33" s="218">
        <v>40</v>
      </c>
      <c r="AN33" s="219"/>
      <c r="AO33" s="219"/>
      <c r="AP33" s="219"/>
      <c r="AQ33" s="336" t="s">
        <v>714</v>
      </c>
      <c r="AR33" s="208"/>
      <c r="AS33" s="208"/>
      <c r="AT33" s="337"/>
      <c r="AU33" s="219">
        <v>47</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15</v>
      </c>
      <c r="AF34" s="219"/>
      <c r="AG34" s="219"/>
      <c r="AH34" s="219"/>
      <c r="AI34" s="218">
        <v>6</v>
      </c>
      <c r="AJ34" s="219"/>
      <c r="AK34" s="219"/>
      <c r="AL34" s="219"/>
      <c r="AM34" s="218">
        <v>45</v>
      </c>
      <c r="AN34" s="219"/>
      <c r="AO34" s="219"/>
      <c r="AP34" s="219"/>
      <c r="AQ34" s="336" t="s">
        <v>714</v>
      </c>
      <c r="AR34" s="208"/>
      <c r="AS34" s="208"/>
      <c r="AT34" s="337"/>
      <c r="AU34" s="219" t="s">
        <v>714</v>
      </c>
      <c r="AV34" s="219"/>
      <c r="AW34" s="219"/>
      <c r="AX34" s="221"/>
    </row>
    <row r="35" spans="1:51" ht="23.25" customHeight="1" x14ac:dyDescent="0.15">
      <c r="A35" s="228" t="s">
        <v>374</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344</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384</v>
      </c>
      <c r="AF37" s="247"/>
      <c r="AG37" s="247"/>
      <c r="AH37" s="247"/>
      <c r="AI37" s="247" t="s">
        <v>406</v>
      </c>
      <c r="AJ37" s="247"/>
      <c r="AK37" s="247"/>
      <c r="AL37" s="247"/>
      <c r="AM37" s="247" t="s">
        <v>503</v>
      </c>
      <c r="AN37" s="247"/>
      <c r="AO37" s="247"/>
      <c r="AP37" s="247"/>
      <c r="AQ37" s="154" t="s">
        <v>232</v>
      </c>
      <c r="AR37" s="155"/>
      <c r="AS37" s="155"/>
      <c r="AT37" s="156"/>
      <c r="AU37" s="413" t="s">
        <v>134</v>
      </c>
      <c r="AV37" s="413"/>
      <c r="AW37" s="413"/>
      <c r="AX37" s="907"/>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t="s">
        <v>714</v>
      </c>
      <c r="AR38" s="201"/>
      <c r="AS38" s="136" t="s">
        <v>233</v>
      </c>
      <c r="AT38" s="137"/>
      <c r="AU38" s="200">
        <v>3</v>
      </c>
      <c r="AV38" s="200"/>
      <c r="AW38" s="394" t="s">
        <v>179</v>
      </c>
      <c r="AX38" s="395"/>
      <c r="AY38">
        <f>$AY$37</f>
        <v>1</v>
      </c>
    </row>
    <row r="39" spans="1:51" ht="23.25" customHeight="1" x14ac:dyDescent="0.15">
      <c r="A39" s="399"/>
      <c r="B39" s="397"/>
      <c r="C39" s="397"/>
      <c r="D39" s="397"/>
      <c r="E39" s="397"/>
      <c r="F39" s="398"/>
      <c r="G39" s="565" t="s">
        <v>720</v>
      </c>
      <c r="H39" s="566"/>
      <c r="I39" s="566"/>
      <c r="J39" s="566"/>
      <c r="K39" s="566"/>
      <c r="L39" s="566"/>
      <c r="M39" s="566"/>
      <c r="N39" s="566"/>
      <c r="O39" s="567"/>
      <c r="P39" s="108" t="s">
        <v>818</v>
      </c>
      <c r="Q39" s="108"/>
      <c r="R39" s="108"/>
      <c r="S39" s="108"/>
      <c r="T39" s="108"/>
      <c r="U39" s="108"/>
      <c r="V39" s="108"/>
      <c r="W39" s="108"/>
      <c r="X39" s="109"/>
      <c r="Y39" s="472" t="s">
        <v>12</v>
      </c>
      <c r="Z39" s="532"/>
      <c r="AA39" s="533"/>
      <c r="AB39" s="462" t="s">
        <v>820</v>
      </c>
      <c r="AC39" s="462"/>
      <c r="AD39" s="462"/>
      <c r="AE39" s="218" t="s">
        <v>819</v>
      </c>
      <c r="AF39" s="219"/>
      <c r="AG39" s="219"/>
      <c r="AH39" s="219"/>
      <c r="AI39" s="218" t="s">
        <v>819</v>
      </c>
      <c r="AJ39" s="219"/>
      <c r="AK39" s="219"/>
      <c r="AL39" s="219"/>
      <c r="AM39" s="218">
        <v>25</v>
      </c>
      <c r="AN39" s="219"/>
      <c r="AO39" s="219"/>
      <c r="AP39" s="219"/>
      <c r="AQ39" s="336" t="s">
        <v>714</v>
      </c>
      <c r="AR39" s="208"/>
      <c r="AS39" s="208"/>
      <c r="AT39" s="337"/>
      <c r="AU39" s="219" t="s">
        <v>714</v>
      </c>
      <c r="AV39" s="219"/>
      <c r="AW39" s="219"/>
      <c r="AX39" s="221"/>
      <c r="AY39">
        <f t="shared" ref="AY39:AY43" si="4">$AY$37</f>
        <v>1</v>
      </c>
    </row>
    <row r="40" spans="1:51" ht="23.25"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t="s">
        <v>820</v>
      </c>
      <c r="AC40" s="524"/>
      <c r="AD40" s="524"/>
      <c r="AE40" s="218" t="s">
        <v>819</v>
      </c>
      <c r="AF40" s="219"/>
      <c r="AG40" s="219"/>
      <c r="AH40" s="219"/>
      <c r="AI40" s="218" t="s">
        <v>819</v>
      </c>
      <c r="AJ40" s="219"/>
      <c r="AK40" s="219"/>
      <c r="AL40" s="219"/>
      <c r="AM40" s="218">
        <v>28</v>
      </c>
      <c r="AN40" s="219"/>
      <c r="AO40" s="219"/>
      <c r="AP40" s="219"/>
      <c r="AQ40" s="336" t="s">
        <v>714</v>
      </c>
      <c r="AR40" s="208"/>
      <c r="AS40" s="208"/>
      <c r="AT40" s="337"/>
      <c r="AU40" s="219">
        <v>38</v>
      </c>
      <c r="AV40" s="219"/>
      <c r="AW40" s="219"/>
      <c r="AX40" s="221"/>
      <c r="AY40">
        <f t="shared" si="4"/>
        <v>1</v>
      </c>
    </row>
    <row r="41" spans="1:51" ht="30"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t="s">
        <v>819</v>
      </c>
      <c r="AF41" s="219"/>
      <c r="AG41" s="219"/>
      <c r="AH41" s="219"/>
      <c r="AI41" s="218" t="s">
        <v>819</v>
      </c>
      <c r="AJ41" s="219"/>
      <c r="AK41" s="219"/>
      <c r="AL41" s="219"/>
      <c r="AM41" s="218">
        <v>89.3</v>
      </c>
      <c r="AN41" s="219"/>
      <c r="AO41" s="219"/>
      <c r="AP41" s="219"/>
      <c r="AQ41" s="336" t="s">
        <v>714</v>
      </c>
      <c r="AR41" s="208"/>
      <c r="AS41" s="208"/>
      <c r="AT41" s="337"/>
      <c r="AU41" s="219" t="s">
        <v>714</v>
      </c>
      <c r="AV41" s="219"/>
      <c r="AW41" s="219"/>
      <c r="AX41" s="221"/>
      <c r="AY41">
        <f t="shared" si="4"/>
        <v>1</v>
      </c>
    </row>
    <row r="42" spans="1:51" ht="23.25" customHeight="1" x14ac:dyDescent="0.15">
      <c r="A42" s="228" t="s">
        <v>374</v>
      </c>
      <c r="B42" s="229"/>
      <c r="C42" s="229"/>
      <c r="D42" s="229"/>
      <c r="E42" s="229"/>
      <c r="F42" s="230"/>
      <c r="G42" s="234" t="s">
        <v>719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0" t="s">
        <v>344</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384</v>
      </c>
      <c r="AF44" s="247"/>
      <c r="AG44" s="247"/>
      <c r="AH44" s="247"/>
      <c r="AI44" s="247" t="s">
        <v>406</v>
      </c>
      <c r="AJ44" s="247"/>
      <c r="AK44" s="247"/>
      <c r="AL44" s="247"/>
      <c r="AM44" s="247" t="s">
        <v>503</v>
      </c>
      <c r="AN44" s="247"/>
      <c r="AO44" s="247"/>
      <c r="AP44" s="247"/>
      <c r="AQ44" s="154" t="s">
        <v>232</v>
      </c>
      <c r="AR44" s="155"/>
      <c r="AS44" s="155"/>
      <c r="AT44" s="156"/>
      <c r="AU44" s="413" t="s">
        <v>134</v>
      </c>
      <c r="AV44" s="413"/>
      <c r="AW44" s="413"/>
      <c r="AX44" s="907"/>
      <c r="AY44">
        <f>COUNTA($G$46)</f>
        <v>1</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v>3</v>
      </c>
      <c r="AV45" s="200"/>
      <c r="AW45" s="394" t="s">
        <v>179</v>
      </c>
      <c r="AX45" s="395"/>
      <c r="AY45">
        <f>$AY$44</f>
        <v>1</v>
      </c>
    </row>
    <row r="46" spans="1:51" ht="23.25" customHeight="1" x14ac:dyDescent="0.15">
      <c r="A46" s="399"/>
      <c r="B46" s="397"/>
      <c r="C46" s="397"/>
      <c r="D46" s="397"/>
      <c r="E46" s="397"/>
      <c r="F46" s="398"/>
      <c r="G46" s="565" t="s">
        <v>826</v>
      </c>
      <c r="H46" s="566"/>
      <c r="I46" s="566"/>
      <c r="J46" s="566"/>
      <c r="K46" s="566"/>
      <c r="L46" s="566"/>
      <c r="M46" s="566"/>
      <c r="N46" s="566"/>
      <c r="O46" s="567"/>
      <c r="P46" s="108" t="s">
        <v>831</v>
      </c>
      <c r="Q46" s="108"/>
      <c r="R46" s="108"/>
      <c r="S46" s="108"/>
      <c r="T46" s="108"/>
      <c r="U46" s="108"/>
      <c r="V46" s="108"/>
      <c r="W46" s="108"/>
      <c r="X46" s="109"/>
      <c r="Y46" s="472" t="s">
        <v>12</v>
      </c>
      <c r="Z46" s="532"/>
      <c r="AA46" s="533"/>
      <c r="AB46" s="462" t="s">
        <v>828</v>
      </c>
      <c r="AC46" s="462"/>
      <c r="AD46" s="462"/>
      <c r="AE46" s="282">
        <v>6</v>
      </c>
      <c r="AF46" s="282"/>
      <c r="AG46" s="282"/>
      <c r="AH46" s="282"/>
      <c r="AI46" s="282">
        <v>4</v>
      </c>
      <c r="AJ46" s="282"/>
      <c r="AK46" s="282"/>
      <c r="AL46" s="282"/>
      <c r="AM46" s="282">
        <v>4</v>
      </c>
      <c r="AN46" s="282"/>
      <c r="AO46" s="282"/>
      <c r="AP46" s="282"/>
      <c r="AQ46" s="336"/>
      <c r="AR46" s="208"/>
      <c r="AS46" s="208"/>
      <c r="AT46" s="337"/>
      <c r="AU46" s="219" t="s">
        <v>829</v>
      </c>
      <c r="AV46" s="219"/>
      <c r="AW46" s="219"/>
      <c r="AX46" s="221"/>
      <c r="AY46">
        <f t="shared" ref="AY46:AY50" si="5">$AY$44</f>
        <v>1</v>
      </c>
    </row>
    <row r="47" spans="1:51" ht="23.25"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t="s">
        <v>828</v>
      </c>
      <c r="AC47" s="524"/>
      <c r="AD47" s="524"/>
      <c r="AE47" s="218">
        <v>6</v>
      </c>
      <c r="AF47" s="219"/>
      <c r="AG47" s="219"/>
      <c r="AH47" s="219"/>
      <c r="AI47" s="218">
        <v>6</v>
      </c>
      <c r="AJ47" s="219"/>
      <c r="AK47" s="219"/>
      <c r="AL47" s="219"/>
      <c r="AM47" s="218">
        <v>6</v>
      </c>
      <c r="AN47" s="219"/>
      <c r="AO47" s="219"/>
      <c r="AP47" s="219"/>
      <c r="AQ47" s="336"/>
      <c r="AR47" s="208"/>
      <c r="AS47" s="208"/>
      <c r="AT47" s="337"/>
      <c r="AU47" s="219">
        <v>6</v>
      </c>
      <c r="AV47" s="219"/>
      <c r="AW47" s="219"/>
      <c r="AX47" s="221"/>
      <c r="AY47">
        <f t="shared" si="5"/>
        <v>1</v>
      </c>
    </row>
    <row r="48" spans="1:51" ht="23.25"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v>100</v>
      </c>
      <c r="AF48" s="219"/>
      <c r="AG48" s="219"/>
      <c r="AH48" s="219"/>
      <c r="AI48" s="218">
        <v>66.7</v>
      </c>
      <c r="AJ48" s="219"/>
      <c r="AK48" s="219"/>
      <c r="AL48" s="219"/>
      <c r="AM48" s="218">
        <v>66.7</v>
      </c>
      <c r="AN48" s="219"/>
      <c r="AO48" s="219"/>
      <c r="AP48" s="219"/>
      <c r="AQ48" s="336"/>
      <c r="AR48" s="208"/>
      <c r="AS48" s="208"/>
      <c r="AT48" s="337"/>
      <c r="AU48" s="219" t="s">
        <v>829</v>
      </c>
      <c r="AV48" s="219"/>
      <c r="AW48" s="219"/>
      <c r="AX48" s="221"/>
      <c r="AY48">
        <f t="shared" si="5"/>
        <v>1</v>
      </c>
    </row>
    <row r="49" spans="1:51" ht="23.25" customHeight="1" x14ac:dyDescent="0.15">
      <c r="A49" s="228" t="s">
        <v>374</v>
      </c>
      <c r="B49" s="229"/>
      <c r="C49" s="229"/>
      <c r="D49" s="229"/>
      <c r="E49" s="229"/>
      <c r="F49" s="230"/>
      <c r="G49" s="234" t="s">
        <v>827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6" t="s">
        <v>344</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384</v>
      </c>
      <c r="AF51" s="247"/>
      <c r="AG51" s="247"/>
      <c r="AH51" s="247"/>
      <c r="AI51" s="247" t="s">
        <v>406</v>
      </c>
      <c r="AJ51" s="247"/>
      <c r="AK51" s="247"/>
      <c r="AL51" s="247"/>
      <c r="AM51" s="247" t="s">
        <v>503</v>
      </c>
      <c r="AN51" s="247"/>
      <c r="AO51" s="247"/>
      <c r="AP51" s="247"/>
      <c r="AQ51" s="154" t="s">
        <v>232</v>
      </c>
      <c r="AR51" s="155"/>
      <c r="AS51" s="155"/>
      <c r="AT51" s="156"/>
      <c r="AU51" s="922" t="s">
        <v>134</v>
      </c>
      <c r="AV51" s="922"/>
      <c r="AW51" s="922"/>
      <c r="AX51" s="923"/>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344</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384</v>
      </c>
      <c r="AF58" s="247"/>
      <c r="AG58" s="247"/>
      <c r="AH58" s="247"/>
      <c r="AI58" s="247" t="s">
        <v>406</v>
      </c>
      <c r="AJ58" s="247"/>
      <c r="AK58" s="247"/>
      <c r="AL58" s="247"/>
      <c r="AM58" s="247" t="s">
        <v>503</v>
      </c>
      <c r="AN58" s="247"/>
      <c r="AO58" s="247"/>
      <c r="AP58" s="247"/>
      <c r="AQ58" s="154" t="s">
        <v>232</v>
      </c>
      <c r="AR58" s="155"/>
      <c r="AS58" s="155"/>
      <c r="AT58" s="156"/>
      <c r="AU58" s="922" t="s">
        <v>134</v>
      </c>
      <c r="AV58" s="922"/>
      <c r="AW58" s="922"/>
      <c r="AX58" s="923"/>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345</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340</v>
      </c>
      <c r="X65" s="489"/>
      <c r="Y65" s="492"/>
      <c r="Z65" s="492"/>
      <c r="AA65" s="493"/>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350</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345</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377</v>
      </c>
      <c r="B78" s="330"/>
      <c r="C78" s="330"/>
      <c r="D78" s="330"/>
      <c r="E78" s="327" t="s">
        <v>323</v>
      </c>
      <c r="F78" s="328"/>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339</v>
      </c>
      <c r="AP79" s="274"/>
      <c r="AQ79" s="274"/>
      <c r="AR79" s="76"/>
      <c r="AS79" s="273"/>
      <c r="AT79" s="274"/>
      <c r="AU79" s="274"/>
      <c r="AV79" s="274"/>
      <c r="AW79" s="274"/>
      <c r="AX79" s="965"/>
      <c r="AY79">
        <f>COUNTIF($AR$79,"☑")</f>
        <v>0</v>
      </c>
    </row>
    <row r="80" spans="1:51" ht="18.75" hidden="1" customHeight="1" x14ac:dyDescent="0.15">
      <c r="A80" s="861" t="s">
        <v>147</v>
      </c>
      <c r="B80" s="525" t="s">
        <v>336</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2"/>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x14ac:dyDescent="0.15">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15">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15">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384</v>
      </c>
      <c r="AF85" s="247"/>
      <c r="AG85" s="247"/>
      <c r="AH85" s="247"/>
      <c r="AI85" s="247" t="s">
        <v>406</v>
      </c>
      <c r="AJ85" s="247"/>
      <c r="AK85" s="247"/>
      <c r="AL85" s="247"/>
      <c r="AM85" s="247" t="s">
        <v>503</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62"/>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384</v>
      </c>
      <c r="AF90" s="247"/>
      <c r="AG90" s="247"/>
      <c r="AH90" s="247"/>
      <c r="AI90" s="247" t="s">
        <v>406</v>
      </c>
      <c r="AJ90" s="247"/>
      <c r="AK90" s="247"/>
      <c r="AL90" s="247"/>
      <c r="AM90" s="247" t="s">
        <v>503</v>
      </c>
      <c r="AN90" s="247"/>
      <c r="AO90" s="247"/>
      <c r="AP90" s="247"/>
      <c r="AQ90" s="158" t="s">
        <v>232</v>
      </c>
      <c r="AR90" s="133"/>
      <c r="AS90" s="133"/>
      <c r="AT90" s="134"/>
      <c r="AU90" s="534" t="s">
        <v>134</v>
      </c>
      <c r="AV90" s="534"/>
      <c r="AW90" s="534"/>
      <c r="AX90" s="535"/>
      <c r="AY90">
        <f>COUNTA($G$92)</f>
        <v>0</v>
      </c>
    </row>
    <row r="91" spans="1:60" ht="18.75" hidden="1" customHeight="1" x14ac:dyDescent="0.15">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62"/>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384</v>
      </c>
      <c r="AF95" s="247"/>
      <c r="AG95" s="247"/>
      <c r="AH95" s="247"/>
      <c r="AI95" s="247" t="s">
        <v>406</v>
      </c>
      <c r="AJ95" s="247"/>
      <c r="AK95" s="247"/>
      <c r="AL95" s="247"/>
      <c r="AM95" s="247" t="s">
        <v>503</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346</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384</v>
      </c>
      <c r="AF100" s="541"/>
      <c r="AG100" s="541"/>
      <c r="AH100" s="542"/>
      <c r="AI100" s="540" t="s">
        <v>406</v>
      </c>
      <c r="AJ100" s="541"/>
      <c r="AK100" s="541"/>
      <c r="AL100" s="542"/>
      <c r="AM100" s="540" t="s">
        <v>503</v>
      </c>
      <c r="AN100" s="541"/>
      <c r="AO100" s="541"/>
      <c r="AP100" s="542"/>
      <c r="AQ100" s="317" t="s">
        <v>411</v>
      </c>
      <c r="AR100" s="318"/>
      <c r="AS100" s="318"/>
      <c r="AT100" s="319"/>
      <c r="AU100" s="317" t="s">
        <v>535</v>
      </c>
      <c r="AV100" s="318"/>
      <c r="AW100" s="318"/>
      <c r="AX100" s="320"/>
    </row>
    <row r="101" spans="1:60" ht="23.25" customHeight="1" x14ac:dyDescent="0.15">
      <c r="A101" s="420"/>
      <c r="B101" s="421"/>
      <c r="C101" s="421"/>
      <c r="D101" s="421"/>
      <c r="E101" s="421"/>
      <c r="F101" s="422"/>
      <c r="G101" s="108" t="s">
        <v>721</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722</v>
      </c>
      <c r="AC101" s="462"/>
      <c r="AD101" s="462"/>
      <c r="AE101" s="282">
        <v>3</v>
      </c>
      <c r="AF101" s="282"/>
      <c r="AG101" s="282"/>
      <c r="AH101" s="282"/>
      <c r="AI101" s="282">
        <v>2</v>
      </c>
      <c r="AJ101" s="282"/>
      <c r="AK101" s="282"/>
      <c r="AL101" s="282"/>
      <c r="AM101" s="282">
        <v>2</v>
      </c>
      <c r="AN101" s="282"/>
      <c r="AO101" s="282"/>
      <c r="AP101" s="282"/>
      <c r="AQ101" s="282" t="s">
        <v>714</v>
      </c>
      <c r="AR101" s="282"/>
      <c r="AS101" s="282"/>
      <c r="AT101" s="282"/>
      <c r="AU101" s="218" t="s">
        <v>748</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722</v>
      </c>
      <c r="AC102" s="462"/>
      <c r="AD102" s="462"/>
      <c r="AE102" s="282">
        <v>10</v>
      </c>
      <c r="AF102" s="282"/>
      <c r="AG102" s="282"/>
      <c r="AH102" s="282"/>
      <c r="AI102" s="282">
        <v>7</v>
      </c>
      <c r="AJ102" s="282"/>
      <c r="AK102" s="282"/>
      <c r="AL102" s="282"/>
      <c r="AM102" s="282">
        <v>4</v>
      </c>
      <c r="AN102" s="282"/>
      <c r="AO102" s="282"/>
      <c r="AP102" s="282"/>
      <c r="AQ102" s="282">
        <v>3</v>
      </c>
      <c r="AR102" s="282"/>
      <c r="AS102" s="282"/>
      <c r="AT102" s="282"/>
      <c r="AU102" s="225" t="s">
        <v>748</v>
      </c>
      <c r="AV102" s="226"/>
      <c r="AW102" s="226"/>
      <c r="AX102" s="321"/>
    </row>
    <row r="103" spans="1:60" ht="31.5" customHeight="1" x14ac:dyDescent="0.15">
      <c r="A103" s="417" t="s">
        <v>346</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1</v>
      </c>
    </row>
    <row r="104" spans="1:60" ht="23.25" customHeight="1" x14ac:dyDescent="0.15">
      <c r="A104" s="420"/>
      <c r="B104" s="421"/>
      <c r="C104" s="421"/>
      <c r="D104" s="421"/>
      <c r="E104" s="421"/>
      <c r="F104" s="422"/>
      <c r="G104" s="108" t="s">
        <v>723</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722</v>
      </c>
      <c r="AC104" s="547"/>
      <c r="AD104" s="548"/>
      <c r="AE104" s="282" t="s">
        <v>714</v>
      </c>
      <c r="AF104" s="282"/>
      <c r="AG104" s="282"/>
      <c r="AH104" s="282"/>
      <c r="AI104" s="282" t="s">
        <v>714</v>
      </c>
      <c r="AJ104" s="282"/>
      <c r="AK104" s="282"/>
      <c r="AL104" s="282"/>
      <c r="AM104" s="282">
        <v>67</v>
      </c>
      <c r="AN104" s="282"/>
      <c r="AO104" s="282"/>
      <c r="AP104" s="282"/>
      <c r="AQ104" s="282" t="s">
        <v>714</v>
      </c>
      <c r="AR104" s="282"/>
      <c r="AS104" s="282"/>
      <c r="AT104" s="282"/>
      <c r="AU104" s="282" t="s">
        <v>748</v>
      </c>
      <c r="AV104" s="282"/>
      <c r="AW104" s="282"/>
      <c r="AX104" s="283"/>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722</v>
      </c>
      <c r="AC105" s="470"/>
      <c r="AD105" s="471"/>
      <c r="AE105" s="282" t="s">
        <v>714</v>
      </c>
      <c r="AF105" s="282"/>
      <c r="AG105" s="282"/>
      <c r="AH105" s="282"/>
      <c r="AI105" s="282" t="s">
        <v>714</v>
      </c>
      <c r="AJ105" s="282"/>
      <c r="AK105" s="282"/>
      <c r="AL105" s="282"/>
      <c r="AM105" s="282">
        <v>67</v>
      </c>
      <c r="AN105" s="282"/>
      <c r="AO105" s="282"/>
      <c r="AP105" s="282"/>
      <c r="AQ105" s="282">
        <v>67</v>
      </c>
      <c r="AR105" s="282"/>
      <c r="AS105" s="282"/>
      <c r="AT105" s="282"/>
      <c r="AU105" s="282" t="s">
        <v>748</v>
      </c>
      <c r="AV105" s="282"/>
      <c r="AW105" s="282"/>
      <c r="AX105" s="283"/>
      <c r="AY105">
        <f>$AY$103</f>
        <v>1</v>
      </c>
    </row>
    <row r="106" spans="1:60" ht="31.5" hidden="1" customHeight="1" x14ac:dyDescent="0.15">
      <c r="A106" s="417" t="s">
        <v>346</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346</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346</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384</v>
      </c>
      <c r="AF115" s="247"/>
      <c r="AG115" s="247"/>
      <c r="AH115" s="247"/>
      <c r="AI115" s="247" t="s">
        <v>406</v>
      </c>
      <c r="AJ115" s="247"/>
      <c r="AK115" s="247"/>
      <c r="AL115" s="247"/>
      <c r="AM115" s="247" t="s">
        <v>503</v>
      </c>
      <c r="AN115" s="247"/>
      <c r="AO115" s="247"/>
      <c r="AP115" s="247"/>
      <c r="AQ115" s="591" t="s">
        <v>536</v>
      </c>
      <c r="AR115" s="592"/>
      <c r="AS115" s="592"/>
      <c r="AT115" s="592"/>
      <c r="AU115" s="592"/>
      <c r="AV115" s="592"/>
      <c r="AW115" s="592"/>
      <c r="AX115" s="593"/>
    </row>
    <row r="116" spans="1:51" ht="23.25" customHeight="1" x14ac:dyDescent="0.15">
      <c r="A116" s="437"/>
      <c r="B116" s="438"/>
      <c r="C116" s="438"/>
      <c r="D116" s="438"/>
      <c r="E116" s="438"/>
      <c r="F116" s="439"/>
      <c r="G116" s="389" t="s">
        <v>724</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725</v>
      </c>
      <c r="AC116" s="464"/>
      <c r="AD116" s="465"/>
      <c r="AE116" s="282">
        <v>2</v>
      </c>
      <c r="AF116" s="282"/>
      <c r="AG116" s="282"/>
      <c r="AH116" s="282"/>
      <c r="AI116" s="282">
        <v>2.4</v>
      </c>
      <c r="AJ116" s="282"/>
      <c r="AK116" s="282"/>
      <c r="AL116" s="282"/>
      <c r="AM116" s="282">
        <v>2.1</v>
      </c>
      <c r="AN116" s="282"/>
      <c r="AO116" s="282"/>
      <c r="AP116" s="282"/>
      <c r="AQ116" s="218">
        <v>1.4</v>
      </c>
      <c r="AR116" s="219"/>
      <c r="AS116" s="219"/>
      <c r="AT116" s="219"/>
      <c r="AU116" s="219"/>
      <c r="AV116" s="219"/>
      <c r="AW116" s="219"/>
      <c r="AX116" s="221"/>
    </row>
    <row r="117" spans="1:51" ht="46.5" customHeight="1" x14ac:dyDescent="0.1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726</v>
      </c>
      <c r="AC117" s="474"/>
      <c r="AD117" s="475"/>
      <c r="AE117" s="552" t="s">
        <v>727</v>
      </c>
      <c r="AF117" s="552"/>
      <c r="AG117" s="552"/>
      <c r="AH117" s="552"/>
      <c r="AI117" s="552" t="s">
        <v>728</v>
      </c>
      <c r="AJ117" s="552"/>
      <c r="AK117" s="552"/>
      <c r="AL117" s="552"/>
      <c r="AM117" s="552" t="s">
        <v>746</v>
      </c>
      <c r="AN117" s="552"/>
      <c r="AO117" s="552"/>
      <c r="AP117" s="552"/>
      <c r="AQ117" s="552" t="s">
        <v>747</v>
      </c>
      <c r="AR117" s="552"/>
      <c r="AS117" s="552"/>
      <c r="AT117" s="552"/>
      <c r="AU117" s="552"/>
      <c r="AV117" s="552"/>
      <c r="AW117" s="552"/>
      <c r="AX117" s="553"/>
    </row>
    <row r="118" spans="1:51" ht="23.25"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384</v>
      </c>
      <c r="AF118" s="247"/>
      <c r="AG118" s="247"/>
      <c r="AH118" s="247"/>
      <c r="AI118" s="247" t="s">
        <v>406</v>
      </c>
      <c r="AJ118" s="247"/>
      <c r="AK118" s="247"/>
      <c r="AL118" s="247"/>
      <c r="AM118" s="247" t="s">
        <v>503</v>
      </c>
      <c r="AN118" s="247"/>
      <c r="AO118" s="247"/>
      <c r="AP118" s="247"/>
      <c r="AQ118" s="591" t="s">
        <v>536</v>
      </c>
      <c r="AR118" s="592"/>
      <c r="AS118" s="592"/>
      <c r="AT118" s="592"/>
      <c r="AU118" s="592"/>
      <c r="AV118" s="592"/>
      <c r="AW118" s="592"/>
      <c r="AX118" s="593"/>
      <c r="AY118" s="92">
        <f>IF(SUBSTITUTE(SUBSTITUTE($G$119,"／",""),"　","")="",0,1)</f>
        <v>1</v>
      </c>
    </row>
    <row r="119" spans="1:51" ht="23.25" customHeight="1" x14ac:dyDescent="0.15">
      <c r="A119" s="437"/>
      <c r="B119" s="438"/>
      <c r="C119" s="438"/>
      <c r="D119" s="438"/>
      <c r="E119" s="438"/>
      <c r="F119" s="439"/>
      <c r="G119" s="389" t="s">
        <v>729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t="s">
        <v>725</v>
      </c>
      <c r="AC119" s="464"/>
      <c r="AD119" s="465"/>
      <c r="AE119" s="282" t="s">
        <v>714</v>
      </c>
      <c r="AF119" s="282"/>
      <c r="AG119" s="282"/>
      <c r="AH119" s="282"/>
      <c r="AI119" s="282" t="s">
        <v>714</v>
      </c>
      <c r="AJ119" s="282"/>
      <c r="AK119" s="282"/>
      <c r="AL119" s="282"/>
      <c r="AM119" s="282">
        <v>0.06</v>
      </c>
      <c r="AN119" s="282"/>
      <c r="AO119" s="282"/>
      <c r="AP119" s="282"/>
      <c r="AQ119" s="282">
        <v>0.06</v>
      </c>
      <c r="AR119" s="282"/>
      <c r="AS119" s="282"/>
      <c r="AT119" s="282"/>
      <c r="AU119" s="282"/>
      <c r="AV119" s="282"/>
      <c r="AW119" s="282"/>
      <c r="AX119" s="283"/>
      <c r="AY119">
        <f>$AY$118</f>
        <v>1</v>
      </c>
    </row>
    <row r="120" spans="1:51" ht="46.5"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726</v>
      </c>
      <c r="AC120" s="474"/>
      <c r="AD120" s="475"/>
      <c r="AE120" s="552" t="s">
        <v>714</v>
      </c>
      <c r="AF120" s="552"/>
      <c r="AG120" s="552"/>
      <c r="AH120" s="552"/>
      <c r="AI120" s="552" t="s">
        <v>714</v>
      </c>
      <c r="AJ120" s="552"/>
      <c r="AK120" s="552"/>
      <c r="AL120" s="552"/>
      <c r="AM120" s="552" t="s">
        <v>730</v>
      </c>
      <c r="AN120" s="552"/>
      <c r="AO120" s="552"/>
      <c r="AP120" s="552"/>
      <c r="AQ120" s="552" t="s">
        <v>730</v>
      </c>
      <c r="AR120" s="552"/>
      <c r="AS120" s="552"/>
      <c r="AT120" s="552"/>
      <c r="AU120" s="552"/>
      <c r="AV120" s="552"/>
      <c r="AW120" s="552"/>
      <c r="AX120" s="553"/>
      <c r="AY120">
        <f>$AY$118</f>
        <v>1</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384</v>
      </c>
      <c r="AF121" s="247"/>
      <c r="AG121" s="247"/>
      <c r="AH121" s="247"/>
      <c r="AI121" s="247" t="s">
        <v>406</v>
      </c>
      <c r="AJ121" s="247"/>
      <c r="AK121" s="247"/>
      <c r="AL121" s="247"/>
      <c r="AM121" s="247" t="s">
        <v>503</v>
      </c>
      <c r="AN121" s="247"/>
      <c r="AO121" s="247"/>
      <c r="AP121" s="247"/>
      <c r="AQ121" s="591" t="s">
        <v>536</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354</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384</v>
      </c>
      <c r="AF124" s="247"/>
      <c r="AG124" s="247"/>
      <c r="AH124" s="247"/>
      <c r="AI124" s="247" t="s">
        <v>406</v>
      </c>
      <c r="AJ124" s="247"/>
      <c r="AK124" s="247"/>
      <c r="AL124" s="247"/>
      <c r="AM124" s="247" t="s">
        <v>503</v>
      </c>
      <c r="AN124" s="247"/>
      <c r="AO124" s="247"/>
      <c r="AP124" s="247"/>
      <c r="AQ124" s="591" t="s">
        <v>536</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354</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353</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7" t="s">
        <v>384</v>
      </c>
      <c r="AF127" s="247"/>
      <c r="AG127" s="247"/>
      <c r="AH127" s="247"/>
      <c r="AI127" s="247" t="s">
        <v>406</v>
      </c>
      <c r="AJ127" s="247"/>
      <c r="AK127" s="247"/>
      <c r="AL127" s="247"/>
      <c r="AM127" s="247" t="s">
        <v>503</v>
      </c>
      <c r="AN127" s="247"/>
      <c r="AO127" s="247"/>
      <c r="AP127" s="247"/>
      <c r="AQ127" s="591" t="s">
        <v>536</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354</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353</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399</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400</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t="s">
        <v>400</v>
      </c>
      <c r="AF134" s="208"/>
      <c r="AG134" s="208"/>
      <c r="AH134" s="208"/>
      <c r="AI134" s="207">
        <v>25.3</v>
      </c>
      <c r="AJ134" s="208"/>
      <c r="AK134" s="208"/>
      <c r="AL134" s="208"/>
      <c r="AM134" s="207">
        <v>24.9</v>
      </c>
      <c r="AN134" s="208"/>
      <c r="AO134" s="208"/>
      <c r="AP134" s="208"/>
      <c r="AQ134" s="207" t="s">
        <v>400</v>
      </c>
      <c r="AR134" s="208"/>
      <c r="AS134" s="208"/>
      <c r="AT134" s="208"/>
      <c r="AU134" s="207" t="s">
        <v>400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400</v>
      </c>
      <c r="AF135" s="208"/>
      <c r="AG135" s="208"/>
      <c r="AH135" s="208"/>
      <c r="AI135" s="207" t="s">
        <v>400</v>
      </c>
      <c r="AJ135" s="208"/>
      <c r="AK135" s="208"/>
      <c r="AL135" s="208"/>
      <c r="AM135" s="207" t="s">
        <v>707</v>
      </c>
      <c r="AN135" s="208"/>
      <c r="AO135" s="208"/>
      <c r="AP135" s="208"/>
      <c r="AQ135" s="207" t="s">
        <v>400</v>
      </c>
      <c r="AR135" s="208"/>
      <c r="AS135" s="208"/>
      <c r="AT135" s="208"/>
      <c r="AU135" s="207">
        <v>40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400</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t="s">
        <v>400</v>
      </c>
      <c r="AF138" s="208"/>
      <c r="AG138" s="208"/>
      <c r="AH138" s="208"/>
      <c r="AI138" s="207">
        <v>12.5</v>
      </c>
      <c r="AJ138" s="208"/>
      <c r="AK138" s="208"/>
      <c r="AL138" s="208"/>
      <c r="AM138" s="207">
        <v>12.3</v>
      </c>
      <c r="AN138" s="208"/>
      <c r="AO138" s="208"/>
      <c r="AP138" s="208"/>
      <c r="AQ138" s="207" t="s">
        <v>400</v>
      </c>
      <c r="AR138" s="208"/>
      <c r="AS138" s="208"/>
      <c r="AT138" s="208"/>
      <c r="AU138" s="207" t="s">
        <v>400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t="s">
        <v>400</v>
      </c>
      <c r="AF139" s="208"/>
      <c r="AG139" s="208"/>
      <c r="AH139" s="208"/>
      <c r="AI139" s="207" t="s">
        <v>400</v>
      </c>
      <c r="AJ139" s="208"/>
      <c r="AK139" s="208"/>
      <c r="AL139" s="208"/>
      <c r="AM139" s="207" t="s">
        <v>707</v>
      </c>
      <c r="AN139" s="208"/>
      <c r="AO139" s="208"/>
      <c r="AP139" s="208"/>
      <c r="AQ139" s="207" t="s">
        <v>400</v>
      </c>
      <c r="AR139" s="208"/>
      <c r="AS139" s="208"/>
      <c r="AT139" s="208"/>
      <c r="AU139" s="207">
        <v>20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1</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714</v>
      </c>
      <c r="AR141" s="200"/>
      <c r="AS141" s="136" t="s">
        <v>233</v>
      </c>
      <c r="AT141" s="137"/>
      <c r="AU141" s="201">
        <v>33</v>
      </c>
      <c r="AV141" s="201"/>
      <c r="AW141" s="136" t="s">
        <v>179</v>
      </c>
      <c r="AX141" s="196"/>
      <c r="AY141">
        <f>$AY$140</f>
        <v>1</v>
      </c>
    </row>
    <row r="142" spans="1:51" ht="39.75" hidden="1" customHeight="1" x14ac:dyDescent="0.15">
      <c r="A142" s="190"/>
      <c r="B142" s="187"/>
      <c r="C142" s="181"/>
      <c r="D142" s="187"/>
      <c r="E142" s="181"/>
      <c r="F142" s="182"/>
      <c r="G142" s="107" t="s">
        <v>735</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365</v>
      </c>
      <c r="AC142" s="206"/>
      <c r="AD142" s="206"/>
      <c r="AE142" s="207"/>
      <c r="AF142" s="208"/>
      <c r="AG142" s="208"/>
      <c r="AH142" s="208"/>
      <c r="AI142" s="207"/>
      <c r="AJ142" s="208"/>
      <c r="AK142" s="208"/>
      <c r="AL142" s="208"/>
      <c r="AM142" s="207"/>
      <c r="AN142" s="208"/>
      <c r="AO142" s="208"/>
      <c r="AP142" s="208"/>
      <c r="AQ142" s="207" t="s">
        <v>714</v>
      </c>
      <c r="AR142" s="208"/>
      <c r="AS142" s="208"/>
      <c r="AT142" s="208"/>
      <c r="AU142" s="207" t="s">
        <v>714</v>
      </c>
      <c r="AV142" s="208"/>
      <c r="AW142" s="208"/>
      <c r="AX142" s="209"/>
      <c r="AY142">
        <f t="shared" ref="AY142:AY143" si="15">$AY$140</f>
        <v>1</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365</v>
      </c>
      <c r="AC143" s="214"/>
      <c r="AD143" s="214"/>
      <c r="AE143" s="207"/>
      <c r="AF143" s="208"/>
      <c r="AG143" s="208"/>
      <c r="AH143" s="208"/>
      <c r="AI143" s="207"/>
      <c r="AJ143" s="208"/>
      <c r="AK143" s="208"/>
      <c r="AL143" s="208"/>
      <c r="AM143" s="207"/>
      <c r="AN143" s="208"/>
      <c r="AO143" s="208"/>
      <c r="AP143" s="208"/>
      <c r="AQ143" s="207" t="s">
        <v>714</v>
      </c>
      <c r="AR143" s="208"/>
      <c r="AS143" s="208"/>
      <c r="AT143" s="208"/>
      <c r="AU143" s="207">
        <v>50</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1</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714</v>
      </c>
      <c r="AR145" s="200"/>
      <c r="AS145" s="136" t="s">
        <v>233</v>
      </c>
      <c r="AT145" s="137"/>
      <c r="AU145" s="201">
        <v>33</v>
      </c>
      <c r="AV145" s="201"/>
      <c r="AW145" s="136" t="s">
        <v>179</v>
      </c>
      <c r="AX145" s="196"/>
      <c r="AY145">
        <f>$AY$144</f>
        <v>1</v>
      </c>
    </row>
    <row r="146" spans="1:51" ht="39.75" hidden="1" customHeight="1" x14ac:dyDescent="0.15">
      <c r="A146" s="190"/>
      <c r="B146" s="187"/>
      <c r="C146" s="181"/>
      <c r="D146" s="187"/>
      <c r="E146" s="181"/>
      <c r="F146" s="182"/>
      <c r="G146" s="107" t="s">
        <v>736</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365</v>
      </c>
      <c r="AC146" s="206"/>
      <c r="AD146" s="206"/>
      <c r="AE146" s="207"/>
      <c r="AF146" s="208"/>
      <c r="AG146" s="208"/>
      <c r="AH146" s="208"/>
      <c r="AI146" s="207"/>
      <c r="AJ146" s="208"/>
      <c r="AK146" s="208"/>
      <c r="AL146" s="208"/>
      <c r="AM146" s="207"/>
      <c r="AN146" s="208"/>
      <c r="AO146" s="208"/>
      <c r="AP146" s="208"/>
      <c r="AQ146" s="207" t="s">
        <v>714</v>
      </c>
      <c r="AR146" s="208"/>
      <c r="AS146" s="208"/>
      <c r="AT146" s="208"/>
      <c r="AU146" s="207" t="s">
        <v>714</v>
      </c>
      <c r="AV146" s="208"/>
      <c r="AW146" s="208"/>
      <c r="AX146" s="209"/>
      <c r="AY146">
        <f t="shared" ref="AY146:AY147" si="16">$AY$144</f>
        <v>1</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365</v>
      </c>
      <c r="AC147" s="214"/>
      <c r="AD147" s="214"/>
      <c r="AE147" s="207"/>
      <c r="AF147" s="208"/>
      <c r="AG147" s="208"/>
      <c r="AH147" s="208"/>
      <c r="AI147" s="207"/>
      <c r="AJ147" s="208"/>
      <c r="AK147" s="208"/>
      <c r="AL147" s="208"/>
      <c r="AM147" s="207"/>
      <c r="AN147" s="208"/>
      <c r="AO147" s="208"/>
      <c r="AP147" s="208"/>
      <c r="AQ147" s="207" t="s">
        <v>714</v>
      </c>
      <c r="AR147" s="208"/>
      <c r="AS147" s="208"/>
      <c r="AT147" s="208"/>
      <c r="AU147" s="207">
        <v>20</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365</v>
      </c>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365</v>
      </c>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400</v>
      </c>
      <c r="AJ194" s="208"/>
      <c r="AK194" s="208"/>
      <c r="AL194" s="208"/>
      <c r="AM194" s="207" t="s">
        <v>707</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400</v>
      </c>
      <c r="AJ195" s="208"/>
      <c r="AK195" s="208"/>
      <c r="AL195" s="208"/>
      <c r="AM195" s="207" t="s">
        <v>707</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400</v>
      </c>
      <c r="AJ198" s="208"/>
      <c r="AK198" s="208"/>
      <c r="AL198" s="208"/>
      <c r="AM198" s="207" t="s">
        <v>707</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400</v>
      </c>
      <c r="AJ199" s="208"/>
      <c r="AK199" s="208"/>
      <c r="AL199" s="208"/>
      <c r="AM199" s="207" t="s">
        <v>707</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9" hidden="1" customHeight="1" x14ac:dyDescent="0.15">
      <c r="A430" s="190"/>
      <c r="B430" s="187"/>
      <c r="C430" s="179" t="s">
        <v>665</v>
      </c>
      <c r="D430" s="929"/>
      <c r="E430" s="175" t="s">
        <v>393</v>
      </c>
      <c r="F430" s="895"/>
      <c r="G430" s="896" t="s">
        <v>252</v>
      </c>
      <c r="H430" s="126"/>
      <c r="I430" s="126"/>
      <c r="J430" s="897" t="s">
        <v>400</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537</v>
      </c>
      <c r="AJ431" s="334"/>
      <c r="AK431" s="334"/>
      <c r="AL431" s="158"/>
      <c r="AM431" s="334" t="s">
        <v>538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400</v>
      </c>
      <c r="AF432" s="201"/>
      <c r="AG432" s="136" t="s">
        <v>233</v>
      </c>
      <c r="AH432" s="137"/>
      <c r="AI432" s="335"/>
      <c r="AJ432" s="335"/>
      <c r="AK432" s="335"/>
      <c r="AL432" s="157"/>
      <c r="AM432" s="335"/>
      <c r="AN432" s="335"/>
      <c r="AO432" s="335"/>
      <c r="AP432" s="157"/>
      <c r="AQ432" s="250" t="s">
        <v>400</v>
      </c>
      <c r="AR432" s="201"/>
      <c r="AS432" s="136" t="s">
        <v>233</v>
      </c>
      <c r="AT432" s="137"/>
      <c r="AU432" s="201" t="s">
        <v>400</v>
      </c>
      <c r="AV432" s="201"/>
      <c r="AW432" s="136" t="s">
        <v>179</v>
      </c>
      <c r="AX432" s="196"/>
      <c r="AY432">
        <f>$AY$431</f>
        <v>1</v>
      </c>
    </row>
    <row r="433" spans="1:51" ht="23.25" customHeight="1" x14ac:dyDescent="0.15">
      <c r="A433" s="190"/>
      <c r="B433" s="187"/>
      <c r="C433" s="181"/>
      <c r="D433" s="187"/>
      <c r="E433" s="338"/>
      <c r="F433" s="339"/>
      <c r="G433" s="107" t="s">
        <v>400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400</v>
      </c>
      <c r="AC433" s="214"/>
      <c r="AD433" s="214"/>
      <c r="AE433" s="336" t="s">
        <v>400</v>
      </c>
      <c r="AF433" s="208"/>
      <c r="AG433" s="208"/>
      <c r="AH433" s="208"/>
      <c r="AI433" s="336" t="s">
        <v>400</v>
      </c>
      <c r="AJ433" s="208"/>
      <c r="AK433" s="208"/>
      <c r="AL433" s="208"/>
      <c r="AM433" s="336" t="s">
        <v>707</v>
      </c>
      <c r="AN433" s="208"/>
      <c r="AO433" s="208"/>
      <c r="AP433" s="337"/>
      <c r="AQ433" s="336" t="s">
        <v>400</v>
      </c>
      <c r="AR433" s="208"/>
      <c r="AS433" s="208"/>
      <c r="AT433" s="337"/>
      <c r="AU433" s="208" t="s">
        <v>400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400</v>
      </c>
      <c r="AC434" s="206"/>
      <c r="AD434" s="206"/>
      <c r="AE434" s="336" t="s">
        <v>400</v>
      </c>
      <c r="AF434" s="208"/>
      <c r="AG434" s="208"/>
      <c r="AH434" s="337"/>
      <c r="AI434" s="336" t="s">
        <v>400</v>
      </c>
      <c r="AJ434" s="208"/>
      <c r="AK434" s="208"/>
      <c r="AL434" s="208"/>
      <c r="AM434" s="336" t="s">
        <v>707</v>
      </c>
      <c r="AN434" s="208"/>
      <c r="AO434" s="208"/>
      <c r="AP434" s="337"/>
      <c r="AQ434" s="336" t="s">
        <v>400</v>
      </c>
      <c r="AR434" s="208"/>
      <c r="AS434" s="208"/>
      <c r="AT434" s="337"/>
      <c r="AU434" s="208" t="s">
        <v>400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400</v>
      </c>
      <c r="AF435" s="208"/>
      <c r="AG435" s="208"/>
      <c r="AH435" s="337"/>
      <c r="AI435" s="336" t="s">
        <v>400</v>
      </c>
      <c r="AJ435" s="208"/>
      <c r="AK435" s="208"/>
      <c r="AL435" s="208"/>
      <c r="AM435" s="336" t="s">
        <v>707</v>
      </c>
      <c r="AN435" s="208"/>
      <c r="AO435" s="208"/>
      <c r="AP435" s="337"/>
      <c r="AQ435" s="336" t="s">
        <v>400</v>
      </c>
      <c r="AR435" s="208"/>
      <c r="AS435" s="208"/>
      <c r="AT435" s="337"/>
      <c r="AU435" s="208" t="s">
        <v>400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537</v>
      </c>
      <c r="AJ436" s="334"/>
      <c r="AK436" s="334"/>
      <c r="AL436" s="158"/>
      <c r="AM436" s="334" t="s">
        <v>538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537</v>
      </c>
      <c r="AJ441" s="334"/>
      <c r="AK441" s="334"/>
      <c r="AL441" s="158"/>
      <c r="AM441" s="334" t="s">
        <v>538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537</v>
      </c>
      <c r="AJ446" s="334"/>
      <c r="AK446" s="334"/>
      <c r="AL446" s="158"/>
      <c r="AM446" s="334" t="s">
        <v>538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537</v>
      </c>
      <c r="AJ451" s="334"/>
      <c r="AK451" s="334"/>
      <c r="AL451" s="158"/>
      <c r="AM451" s="334" t="s">
        <v>538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537</v>
      </c>
      <c r="AJ456" s="334"/>
      <c r="AK456" s="334"/>
      <c r="AL456" s="158"/>
      <c r="AM456" s="334" t="s">
        <v>538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400</v>
      </c>
      <c r="AF457" s="201"/>
      <c r="AG457" s="136" t="s">
        <v>233</v>
      </c>
      <c r="AH457" s="137"/>
      <c r="AI457" s="335"/>
      <c r="AJ457" s="335"/>
      <c r="AK457" s="335"/>
      <c r="AL457" s="157"/>
      <c r="AM457" s="335"/>
      <c r="AN457" s="335"/>
      <c r="AO457" s="335"/>
      <c r="AP457" s="157"/>
      <c r="AQ457" s="250" t="s">
        <v>400</v>
      </c>
      <c r="AR457" s="201"/>
      <c r="AS457" s="136" t="s">
        <v>233</v>
      </c>
      <c r="AT457" s="137"/>
      <c r="AU457" s="201" t="s">
        <v>400</v>
      </c>
      <c r="AV457" s="201"/>
      <c r="AW457" s="136" t="s">
        <v>179</v>
      </c>
      <c r="AX457" s="196"/>
      <c r="AY457">
        <f>$AY$456</f>
        <v>1</v>
      </c>
    </row>
    <row r="458" spans="1:51" ht="23.25" customHeight="1" x14ac:dyDescent="0.15">
      <c r="A458" s="190"/>
      <c r="B458" s="187"/>
      <c r="C458" s="181"/>
      <c r="D458" s="187"/>
      <c r="E458" s="338"/>
      <c r="F458" s="339"/>
      <c r="G458" s="107" t="s">
        <v>400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400</v>
      </c>
      <c r="AC458" s="214"/>
      <c r="AD458" s="214"/>
      <c r="AE458" s="336" t="s">
        <v>400</v>
      </c>
      <c r="AF458" s="208"/>
      <c r="AG458" s="208"/>
      <c r="AH458" s="208"/>
      <c r="AI458" s="336" t="s">
        <v>400</v>
      </c>
      <c r="AJ458" s="208"/>
      <c r="AK458" s="208"/>
      <c r="AL458" s="208"/>
      <c r="AM458" s="336" t="s">
        <v>707</v>
      </c>
      <c r="AN458" s="208"/>
      <c r="AO458" s="208"/>
      <c r="AP458" s="337"/>
      <c r="AQ458" s="336" t="s">
        <v>400</v>
      </c>
      <c r="AR458" s="208"/>
      <c r="AS458" s="208"/>
      <c r="AT458" s="337"/>
      <c r="AU458" s="208" t="s">
        <v>400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400</v>
      </c>
      <c r="AC459" s="206"/>
      <c r="AD459" s="206"/>
      <c r="AE459" s="336" t="s">
        <v>400</v>
      </c>
      <c r="AF459" s="208"/>
      <c r="AG459" s="208"/>
      <c r="AH459" s="337"/>
      <c r="AI459" s="336" t="s">
        <v>400</v>
      </c>
      <c r="AJ459" s="208"/>
      <c r="AK459" s="208"/>
      <c r="AL459" s="208"/>
      <c r="AM459" s="336" t="s">
        <v>707</v>
      </c>
      <c r="AN459" s="208"/>
      <c r="AO459" s="208"/>
      <c r="AP459" s="337"/>
      <c r="AQ459" s="336" t="s">
        <v>400</v>
      </c>
      <c r="AR459" s="208"/>
      <c r="AS459" s="208"/>
      <c r="AT459" s="337"/>
      <c r="AU459" s="208" t="s">
        <v>400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400</v>
      </c>
      <c r="AF460" s="208"/>
      <c r="AG460" s="208"/>
      <c r="AH460" s="337"/>
      <c r="AI460" s="336" t="s">
        <v>400</v>
      </c>
      <c r="AJ460" s="208"/>
      <c r="AK460" s="208"/>
      <c r="AL460" s="208"/>
      <c r="AM460" s="336" t="s">
        <v>707</v>
      </c>
      <c r="AN460" s="208"/>
      <c r="AO460" s="208"/>
      <c r="AP460" s="337"/>
      <c r="AQ460" s="336" t="s">
        <v>400</v>
      </c>
      <c r="AR460" s="208"/>
      <c r="AS460" s="208"/>
      <c r="AT460" s="337"/>
      <c r="AU460" s="208" t="s">
        <v>400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537</v>
      </c>
      <c r="AJ461" s="334"/>
      <c r="AK461" s="334"/>
      <c r="AL461" s="158"/>
      <c r="AM461" s="334" t="s">
        <v>538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537</v>
      </c>
      <c r="AJ466" s="334"/>
      <c r="AK466" s="334"/>
      <c r="AL466" s="158"/>
      <c r="AM466" s="334" t="s">
        <v>538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537</v>
      </c>
      <c r="AJ471" s="334"/>
      <c r="AK471" s="334"/>
      <c r="AL471" s="158"/>
      <c r="AM471" s="334" t="s">
        <v>538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537</v>
      </c>
      <c r="AJ476" s="334"/>
      <c r="AK476" s="334"/>
      <c r="AL476" s="158"/>
      <c r="AM476" s="334" t="s">
        <v>538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396</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537</v>
      </c>
      <c r="AJ485" s="334"/>
      <c r="AK485" s="334"/>
      <c r="AL485" s="158"/>
      <c r="AM485" s="334" t="s">
        <v>538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537</v>
      </c>
      <c r="AJ490" s="334"/>
      <c r="AK490" s="334"/>
      <c r="AL490" s="158"/>
      <c r="AM490" s="334" t="s">
        <v>538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537</v>
      </c>
      <c r="AJ495" s="334"/>
      <c r="AK495" s="334"/>
      <c r="AL495" s="158"/>
      <c r="AM495" s="334" t="s">
        <v>538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537</v>
      </c>
      <c r="AJ500" s="334"/>
      <c r="AK500" s="334"/>
      <c r="AL500" s="158"/>
      <c r="AM500" s="334" t="s">
        <v>538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537</v>
      </c>
      <c r="AJ505" s="334"/>
      <c r="AK505" s="334"/>
      <c r="AL505" s="158"/>
      <c r="AM505" s="334" t="s">
        <v>538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537</v>
      </c>
      <c r="AJ510" s="334"/>
      <c r="AK510" s="334"/>
      <c r="AL510" s="158"/>
      <c r="AM510" s="334" t="s">
        <v>538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537</v>
      </c>
      <c r="AJ515" s="334"/>
      <c r="AK515" s="334"/>
      <c r="AL515" s="158"/>
      <c r="AM515" s="334" t="s">
        <v>538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537</v>
      </c>
      <c r="AJ520" s="334"/>
      <c r="AK520" s="334"/>
      <c r="AL520" s="158"/>
      <c r="AM520" s="334" t="s">
        <v>538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537</v>
      </c>
      <c r="AJ525" s="334"/>
      <c r="AK525" s="334"/>
      <c r="AL525" s="158"/>
      <c r="AM525" s="334" t="s">
        <v>538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537</v>
      </c>
      <c r="AJ530" s="334"/>
      <c r="AK530" s="334"/>
      <c r="AL530" s="158"/>
      <c r="AM530" s="334" t="s">
        <v>538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537</v>
      </c>
      <c r="AJ539" s="334"/>
      <c r="AK539" s="334"/>
      <c r="AL539" s="158"/>
      <c r="AM539" s="334" t="s">
        <v>538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537</v>
      </c>
      <c r="AJ544" s="334"/>
      <c r="AK544" s="334"/>
      <c r="AL544" s="158"/>
      <c r="AM544" s="334" t="s">
        <v>538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537</v>
      </c>
      <c r="AJ549" s="334"/>
      <c r="AK549" s="334"/>
      <c r="AL549" s="158"/>
      <c r="AM549" s="334" t="s">
        <v>538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537</v>
      </c>
      <c r="AJ554" s="334"/>
      <c r="AK554" s="334"/>
      <c r="AL554" s="158"/>
      <c r="AM554" s="334" t="s">
        <v>538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537</v>
      </c>
      <c r="AJ559" s="334"/>
      <c r="AK559" s="334"/>
      <c r="AL559" s="158"/>
      <c r="AM559" s="334" t="s">
        <v>538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537</v>
      </c>
      <c r="AJ564" s="334"/>
      <c r="AK564" s="334"/>
      <c r="AL564" s="158"/>
      <c r="AM564" s="334" t="s">
        <v>538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537</v>
      </c>
      <c r="AJ569" s="334"/>
      <c r="AK569" s="334"/>
      <c r="AL569" s="158"/>
      <c r="AM569" s="334" t="s">
        <v>538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537</v>
      </c>
      <c r="AJ574" s="334"/>
      <c r="AK574" s="334"/>
      <c r="AL574" s="158"/>
      <c r="AM574" s="334" t="s">
        <v>538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537</v>
      </c>
      <c r="AJ579" s="334"/>
      <c r="AK579" s="334"/>
      <c r="AL579" s="158"/>
      <c r="AM579" s="334" t="s">
        <v>538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537</v>
      </c>
      <c r="AJ584" s="334"/>
      <c r="AK584" s="334"/>
      <c r="AL584" s="158"/>
      <c r="AM584" s="334" t="s">
        <v>538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537</v>
      </c>
      <c r="AJ593" s="334"/>
      <c r="AK593" s="334"/>
      <c r="AL593" s="158"/>
      <c r="AM593" s="334" t="s">
        <v>538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537</v>
      </c>
      <c r="AJ598" s="334"/>
      <c r="AK598" s="334"/>
      <c r="AL598" s="158"/>
      <c r="AM598" s="334" t="s">
        <v>538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537</v>
      </c>
      <c r="AJ603" s="334"/>
      <c r="AK603" s="334"/>
      <c r="AL603" s="158"/>
      <c r="AM603" s="334" t="s">
        <v>538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537</v>
      </c>
      <c r="AJ608" s="334"/>
      <c r="AK608" s="334"/>
      <c r="AL608" s="158"/>
      <c r="AM608" s="334" t="s">
        <v>538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537</v>
      </c>
      <c r="AJ613" s="334"/>
      <c r="AK613" s="334"/>
      <c r="AL613" s="158"/>
      <c r="AM613" s="334" t="s">
        <v>538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537</v>
      </c>
      <c r="AJ618" s="334"/>
      <c r="AK618" s="334"/>
      <c r="AL618" s="158"/>
      <c r="AM618" s="334" t="s">
        <v>538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537</v>
      </c>
      <c r="AJ623" s="334"/>
      <c r="AK623" s="334"/>
      <c r="AL623" s="158"/>
      <c r="AM623" s="334" t="s">
        <v>538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537</v>
      </c>
      <c r="AJ628" s="334"/>
      <c r="AK628" s="334"/>
      <c r="AL628" s="158"/>
      <c r="AM628" s="334" t="s">
        <v>538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537</v>
      </c>
      <c r="AJ633" s="334"/>
      <c r="AK633" s="334"/>
      <c r="AL633" s="158"/>
      <c r="AM633" s="334" t="s">
        <v>538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537</v>
      </c>
      <c r="AJ638" s="334"/>
      <c r="AK638" s="334"/>
      <c r="AL638" s="158"/>
      <c r="AM638" s="334" t="s">
        <v>538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537</v>
      </c>
      <c r="AJ647" s="334"/>
      <c r="AK647" s="334"/>
      <c r="AL647" s="158"/>
      <c r="AM647" s="334" t="s">
        <v>538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537</v>
      </c>
      <c r="AJ652" s="334"/>
      <c r="AK652" s="334"/>
      <c r="AL652" s="158"/>
      <c r="AM652" s="334" t="s">
        <v>538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537</v>
      </c>
      <c r="AJ657" s="334"/>
      <c r="AK657" s="334"/>
      <c r="AL657" s="158"/>
      <c r="AM657" s="334" t="s">
        <v>538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537</v>
      </c>
      <c r="AJ662" s="334"/>
      <c r="AK662" s="334"/>
      <c r="AL662" s="158"/>
      <c r="AM662" s="334" t="s">
        <v>538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537</v>
      </c>
      <c r="AJ667" s="334"/>
      <c r="AK667" s="334"/>
      <c r="AL667" s="158"/>
      <c r="AM667" s="334" t="s">
        <v>538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537</v>
      </c>
      <c r="AJ672" s="334"/>
      <c r="AK672" s="334"/>
      <c r="AL672" s="158"/>
      <c r="AM672" s="334" t="s">
        <v>538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537</v>
      </c>
      <c r="AJ677" s="334"/>
      <c r="AK677" s="334"/>
      <c r="AL677" s="158"/>
      <c r="AM677" s="334" t="s">
        <v>538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537</v>
      </c>
      <c r="AJ682" s="334"/>
      <c r="AK682" s="334"/>
      <c r="AL682" s="158"/>
      <c r="AM682" s="334" t="s">
        <v>538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537</v>
      </c>
      <c r="AJ687" s="334"/>
      <c r="AK687" s="334"/>
      <c r="AL687" s="158"/>
      <c r="AM687" s="334" t="s">
        <v>538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537</v>
      </c>
      <c r="AJ692" s="334"/>
      <c r="AK692" s="334"/>
      <c r="AL692" s="158"/>
      <c r="AM692" s="334" t="s">
        <v>538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83.2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740</v>
      </c>
      <c r="AE702" s="342"/>
      <c r="AF702" s="342"/>
      <c r="AG702" s="381" t="s">
        <v>832</v>
      </c>
      <c r="AH702" s="382"/>
      <c r="AI702" s="382"/>
      <c r="AJ702" s="382"/>
      <c r="AK702" s="382"/>
      <c r="AL702" s="382"/>
      <c r="AM702" s="382"/>
      <c r="AN702" s="382"/>
      <c r="AO702" s="382"/>
      <c r="AP702" s="382"/>
      <c r="AQ702" s="382"/>
      <c r="AR702" s="382"/>
      <c r="AS702" s="382"/>
      <c r="AT702" s="382"/>
      <c r="AU702" s="382"/>
      <c r="AV702" s="382"/>
      <c r="AW702" s="382"/>
      <c r="AX702" s="383"/>
    </row>
    <row r="703" spans="1:51" ht="62.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2" t="s">
        <v>740</v>
      </c>
      <c r="AE703" s="323"/>
      <c r="AF703" s="323"/>
      <c r="AG703" s="104" t="s">
        <v>822</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740</v>
      </c>
      <c r="AE704" s="783"/>
      <c r="AF704" s="783"/>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755</v>
      </c>
      <c r="AE705" s="715"/>
      <c r="AF705" s="715"/>
      <c r="AG705" s="128" t="s">
        <v>823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375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750</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40.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740</v>
      </c>
      <c r="AE708" s="605"/>
      <c r="AF708" s="605"/>
      <c r="AG708" s="742" t="s">
        <v>833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740</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740</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53.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2" t="s">
        <v>740</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78" customHeight="1" x14ac:dyDescent="0.15">
      <c r="A712" s="642"/>
      <c r="B712" s="644"/>
      <c r="C712" s="387" t="s">
        <v>341</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755</v>
      </c>
      <c r="AE712" s="783"/>
      <c r="AF712" s="783"/>
      <c r="AG712" s="807" t="s">
        <v>761</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342</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756</v>
      </c>
      <c r="AE713" s="323"/>
      <c r="AF713" s="663"/>
      <c r="AG713" s="104" t="s">
        <v>400</v>
      </c>
      <c r="AH713" s="105"/>
      <c r="AI713" s="105"/>
      <c r="AJ713" s="105"/>
      <c r="AK713" s="105"/>
      <c r="AL713" s="105"/>
      <c r="AM713" s="105"/>
      <c r="AN713" s="105"/>
      <c r="AO713" s="105"/>
      <c r="AP713" s="105"/>
      <c r="AQ713" s="105"/>
      <c r="AR713" s="105"/>
      <c r="AS713" s="105"/>
      <c r="AT713" s="105"/>
      <c r="AU713" s="105"/>
      <c r="AV713" s="105"/>
      <c r="AW713" s="105"/>
      <c r="AX713" s="106"/>
    </row>
    <row r="714" spans="1:50" ht="57" customHeight="1" x14ac:dyDescent="0.15">
      <c r="A714" s="645"/>
      <c r="B714" s="646"/>
      <c r="C714" s="647" t="s">
        <v>320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740</v>
      </c>
      <c r="AE714" s="805"/>
      <c r="AF714" s="806"/>
      <c r="AG714" s="736" t="s">
        <v>757</v>
      </c>
      <c r="AH714" s="737"/>
      <c r="AI714" s="737"/>
      <c r="AJ714" s="737"/>
      <c r="AK714" s="737"/>
      <c r="AL714" s="737"/>
      <c r="AM714" s="737"/>
      <c r="AN714" s="737"/>
      <c r="AO714" s="737"/>
      <c r="AP714" s="737"/>
      <c r="AQ714" s="737"/>
      <c r="AR714" s="737"/>
      <c r="AS714" s="737"/>
      <c r="AT714" s="737"/>
      <c r="AU714" s="737"/>
      <c r="AV714" s="737"/>
      <c r="AW714" s="737"/>
      <c r="AX714" s="738"/>
    </row>
    <row r="715" spans="1:50" ht="68.25" customHeight="1" x14ac:dyDescent="0.15">
      <c r="A715" s="640" t="s">
        <v>40</v>
      </c>
      <c r="B715" s="784"/>
      <c r="C715" s="785" t="s">
        <v>321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755</v>
      </c>
      <c r="AE715" s="605"/>
      <c r="AF715" s="656"/>
      <c r="AG715" s="742" t="s">
        <v>758</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740</v>
      </c>
      <c r="AE716" s="627"/>
      <c r="AF716" s="627"/>
      <c r="AG716" s="104" t="s">
        <v>824</v>
      </c>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755</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755</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8" t="s">
        <v>830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87" customHeight="1" thickBot="1" x14ac:dyDescent="0.2">
      <c r="A727" s="800"/>
      <c r="B727" s="801"/>
      <c r="C727" s="748" t="s">
        <v>57</v>
      </c>
      <c r="D727" s="749"/>
      <c r="E727" s="749"/>
      <c r="F727" s="750"/>
      <c r="G727" s="576" t="s">
        <v>762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835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836</v>
      </c>
      <c r="B731" s="674"/>
      <c r="C731" s="674"/>
      <c r="D731" s="674"/>
      <c r="E731" s="675"/>
      <c r="F731" s="729" t="s">
        <v>837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838</v>
      </c>
      <c r="B733" s="674"/>
      <c r="C733" s="674"/>
      <c r="D733" s="674"/>
      <c r="E733" s="675"/>
      <c r="F733" s="637" t="s">
        <v>839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t="s">
        <v>738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347</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666</v>
      </c>
      <c r="B737" s="211"/>
      <c r="C737" s="211"/>
      <c r="D737" s="212"/>
      <c r="E737" s="952" t="s">
        <v>714</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391</v>
      </c>
      <c r="B738" s="361"/>
      <c r="C738" s="361"/>
      <c r="D738" s="361"/>
      <c r="E738" s="952" t="s">
        <v>714</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390</v>
      </c>
      <c r="B739" s="361"/>
      <c r="C739" s="361"/>
      <c r="D739" s="361"/>
      <c r="E739" s="952" t="s">
        <v>714</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389</v>
      </c>
      <c r="B740" s="361"/>
      <c r="C740" s="361"/>
      <c r="D740" s="361"/>
      <c r="E740" s="952" t="s">
        <v>714</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388</v>
      </c>
      <c r="B741" s="361"/>
      <c r="C741" s="361"/>
      <c r="D741" s="361"/>
      <c r="E741" s="952" t="s">
        <v>714</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387</v>
      </c>
      <c r="B742" s="361"/>
      <c r="C742" s="361"/>
      <c r="D742" s="361"/>
      <c r="E742" s="952" t="s">
        <v>714</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386</v>
      </c>
      <c r="B743" s="361"/>
      <c r="C743" s="361"/>
      <c r="D743" s="361"/>
      <c r="E743" s="952" t="s">
        <v>739</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385</v>
      </c>
      <c r="B744" s="361"/>
      <c r="C744" s="361"/>
      <c r="D744" s="361"/>
      <c r="E744" s="952">
        <v>33</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384</v>
      </c>
      <c r="B745" s="361"/>
      <c r="C745" s="361"/>
      <c r="D745" s="361"/>
      <c r="E745" s="989">
        <v>322</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539</v>
      </c>
      <c r="B746" s="361"/>
      <c r="C746" s="361"/>
      <c r="D746" s="361"/>
      <c r="E746" s="958" t="s">
        <v>704</v>
      </c>
      <c r="F746" s="956"/>
      <c r="G746" s="956"/>
      <c r="H746" s="100" t="str">
        <f>IF(E746="","","-")</f>
        <v>-</v>
      </c>
      <c r="I746" s="956"/>
      <c r="J746" s="956"/>
      <c r="K746" s="100" t="str">
        <f>IF(I746="","","-")</f>
        <v/>
      </c>
      <c r="L746" s="957">
        <v>316</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503</v>
      </c>
      <c r="B747" s="361"/>
      <c r="C747" s="361"/>
      <c r="D747" s="361"/>
      <c r="E747" s="958" t="s">
        <v>704</v>
      </c>
      <c r="F747" s="956"/>
      <c r="G747" s="956"/>
      <c r="H747" s="100" t="str">
        <f>IF(E747="","","-")</f>
        <v>-</v>
      </c>
      <c r="I747" s="956"/>
      <c r="J747" s="956"/>
      <c r="K747" s="100" t="str">
        <f>IF(I747="","","-")</f>
        <v/>
      </c>
      <c r="L747" s="957">
        <v>309</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378</v>
      </c>
      <c r="B748" s="615"/>
      <c r="C748" s="615"/>
      <c r="D748" s="615"/>
      <c r="E748" s="615"/>
      <c r="F748" s="616"/>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7.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7.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7.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7.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9.7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5.7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57"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29"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5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380</v>
      </c>
      <c r="B787" s="629"/>
      <c r="C787" s="629"/>
      <c r="D787" s="629"/>
      <c r="E787" s="629"/>
      <c r="F787" s="630"/>
      <c r="G787" s="595" t="s">
        <v>763</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779</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764</v>
      </c>
      <c r="H789" s="671"/>
      <c r="I789" s="671"/>
      <c r="J789" s="671"/>
      <c r="K789" s="672"/>
      <c r="L789" s="664" t="s">
        <v>767</v>
      </c>
      <c r="M789" s="665"/>
      <c r="N789" s="665"/>
      <c r="O789" s="665"/>
      <c r="P789" s="665"/>
      <c r="Q789" s="665"/>
      <c r="R789" s="665"/>
      <c r="S789" s="665"/>
      <c r="T789" s="665"/>
      <c r="U789" s="665"/>
      <c r="V789" s="665"/>
      <c r="W789" s="665"/>
      <c r="X789" s="666"/>
      <c r="Y789" s="384">
        <v>1.2</v>
      </c>
      <c r="Z789" s="385"/>
      <c r="AA789" s="385"/>
      <c r="AB789" s="802"/>
      <c r="AC789" s="670" t="s">
        <v>772</v>
      </c>
      <c r="AD789" s="671"/>
      <c r="AE789" s="671"/>
      <c r="AF789" s="671"/>
      <c r="AG789" s="672"/>
      <c r="AH789" s="664" t="s">
        <v>775</v>
      </c>
      <c r="AI789" s="665"/>
      <c r="AJ789" s="665"/>
      <c r="AK789" s="665"/>
      <c r="AL789" s="665"/>
      <c r="AM789" s="665"/>
      <c r="AN789" s="665"/>
      <c r="AO789" s="665"/>
      <c r="AP789" s="665"/>
      <c r="AQ789" s="665"/>
      <c r="AR789" s="665"/>
      <c r="AS789" s="665"/>
      <c r="AT789" s="666"/>
      <c r="AU789" s="384">
        <v>1.5</v>
      </c>
      <c r="AV789" s="385"/>
      <c r="AW789" s="385"/>
      <c r="AX789" s="386"/>
    </row>
    <row r="790" spans="1:51" ht="24.75" customHeight="1" x14ac:dyDescent="0.15">
      <c r="A790" s="631"/>
      <c r="B790" s="632"/>
      <c r="C790" s="632"/>
      <c r="D790" s="632"/>
      <c r="E790" s="632"/>
      <c r="F790" s="633"/>
      <c r="G790" s="606" t="s">
        <v>765</v>
      </c>
      <c r="H790" s="607"/>
      <c r="I790" s="607"/>
      <c r="J790" s="607"/>
      <c r="K790" s="608"/>
      <c r="L790" s="598" t="s">
        <v>768</v>
      </c>
      <c r="M790" s="599"/>
      <c r="N790" s="599"/>
      <c r="O790" s="599"/>
      <c r="P790" s="599"/>
      <c r="Q790" s="599"/>
      <c r="R790" s="599"/>
      <c r="S790" s="599"/>
      <c r="T790" s="599"/>
      <c r="U790" s="599"/>
      <c r="V790" s="599"/>
      <c r="W790" s="599"/>
      <c r="X790" s="600"/>
      <c r="Y790" s="601">
        <v>1.2</v>
      </c>
      <c r="Z790" s="602"/>
      <c r="AA790" s="602"/>
      <c r="AB790" s="612"/>
      <c r="AC790" s="606" t="s">
        <v>773</v>
      </c>
      <c r="AD790" s="607"/>
      <c r="AE790" s="607"/>
      <c r="AF790" s="607"/>
      <c r="AG790" s="608"/>
      <c r="AH790" s="598" t="s">
        <v>776</v>
      </c>
      <c r="AI790" s="599"/>
      <c r="AJ790" s="599"/>
      <c r="AK790" s="599"/>
      <c r="AL790" s="599"/>
      <c r="AM790" s="599"/>
      <c r="AN790" s="599"/>
      <c r="AO790" s="599"/>
      <c r="AP790" s="599"/>
      <c r="AQ790" s="599"/>
      <c r="AR790" s="599"/>
      <c r="AS790" s="599"/>
      <c r="AT790" s="600"/>
      <c r="AU790" s="601">
        <v>0.4</v>
      </c>
      <c r="AV790" s="602"/>
      <c r="AW790" s="602"/>
      <c r="AX790" s="603"/>
    </row>
    <row r="791" spans="1:51" ht="24.75" customHeight="1" x14ac:dyDescent="0.15">
      <c r="A791" s="631"/>
      <c r="B791" s="632"/>
      <c r="C791" s="632"/>
      <c r="D791" s="632"/>
      <c r="E791" s="632"/>
      <c r="F791" s="633"/>
      <c r="G791" s="606" t="s">
        <v>766</v>
      </c>
      <c r="H791" s="607"/>
      <c r="I791" s="607"/>
      <c r="J791" s="607"/>
      <c r="K791" s="608"/>
      <c r="L791" s="598" t="s">
        <v>769</v>
      </c>
      <c r="M791" s="599"/>
      <c r="N791" s="599"/>
      <c r="O791" s="599"/>
      <c r="P791" s="599"/>
      <c r="Q791" s="599"/>
      <c r="R791" s="599"/>
      <c r="S791" s="599"/>
      <c r="T791" s="599"/>
      <c r="U791" s="599"/>
      <c r="V791" s="599"/>
      <c r="W791" s="599"/>
      <c r="X791" s="600"/>
      <c r="Y791" s="601">
        <v>1.1000000000000001</v>
      </c>
      <c r="Z791" s="602"/>
      <c r="AA791" s="602"/>
      <c r="AB791" s="612"/>
      <c r="AC791" s="606" t="s">
        <v>80</v>
      </c>
      <c r="AD791" s="607"/>
      <c r="AE791" s="607"/>
      <c r="AF791" s="607"/>
      <c r="AG791" s="608"/>
      <c r="AH791" s="598" t="s">
        <v>778</v>
      </c>
      <c r="AI791" s="599"/>
      <c r="AJ791" s="599"/>
      <c r="AK791" s="599"/>
      <c r="AL791" s="599"/>
      <c r="AM791" s="599"/>
      <c r="AN791" s="599"/>
      <c r="AO791" s="599"/>
      <c r="AP791" s="599"/>
      <c r="AQ791" s="599"/>
      <c r="AR791" s="599"/>
      <c r="AS791" s="599"/>
      <c r="AT791" s="600"/>
      <c r="AU791" s="601">
        <v>0.3</v>
      </c>
      <c r="AV791" s="602"/>
      <c r="AW791" s="602"/>
      <c r="AX791" s="603"/>
    </row>
    <row r="792" spans="1:51" ht="24.75" customHeight="1" x14ac:dyDescent="0.15">
      <c r="A792" s="631"/>
      <c r="B792" s="632"/>
      <c r="C792" s="632"/>
      <c r="D792" s="632"/>
      <c r="E792" s="632"/>
      <c r="F792" s="633"/>
      <c r="G792" s="606" t="s">
        <v>770</v>
      </c>
      <c r="H792" s="607"/>
      <c r="I792" s="607"/>
      <c r="J792" s="607"/>
      <c r="K792" s="608"/>
      <c r="L792" s="598" t="s">
        <v>771</v>
      </c>
      <c r="M792" s="599"/>
      <c r="N792" s="599"/>
      <c r="O792" s="599"/>
      <c r="P792" s="599"/>
      <c r="Q792" s="599"/>
      <c r="R792" s="599"/>
      <c r="S792" s="599"/>
      <c r="T792" s="599"/>
      <c r="U792" s="599"/>
      <c r="V792" s="599"/>
      <c r="W792" s="599"/>
      <c r="X792" s="600"/>
      <c r="Y792" s="601">
        <v>0.5</v>
      </c>
      <c r="Z792" s="602"/>
      <c r="AA792" s="602"/>
      <c r="AB792" s="612"/>
      <c r="AC792" s="606" t="s">
        <v>774</v>
      </c>
      <c r="AD792" s="607"/>
      <c r="AE792" s="607"/>
      <c r="AF792" s="607"/>
      <c r="AG792" s="608"/>
      <c r="AH792" s="598" t="s">
        <v>777</v>
      </c>
      <c r="AI792" s="599"/>
      <c r="AJ792" s="599"/>
      <c r="AK792" s="599"/>
      <c r="AL792" s="599"/>
      <c r="AM792" s="599"/>
      <c r="AN792" s="599"/>
      <c r="AO792" s="599"/>
      <c r="AP792" s="599"/>
      <c r="AQ792" s="599"/>
      <c r="AR792" s="599"/>
      <c r="AS792" s="599"/>
      <c r="AT792" s="600"/>
      <c r="AU792" s="601">
        <v>0.2</v>
      </c>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4</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2.4</v>
      </c>
      <c r="AV799" s="829"/>
      <c r="AW799" s="829"/>
      <c r="AX799" s="831"/>
    </row>
    <row r="800" spans="1:51" ht="24.75" customHeight="1" x14ac:dyDescent="0.15">
      <c r="A800" s="631"/>
      <c r="B800" s="632"/>
      <c r="C800" s="632"/>
      <c r="D800" s="632"/>
      <c r="E800" s="632"/>
      <c r="F800" s="633"/>
      <c r="G800" s="595" t="s">
        <v>780</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782</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2</v>
      </c>
    </row>
    <row r="801" spans="1:51" ht="24.7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15">
      <c r="A802" s="631"/>
      <c r="B802" s="632"/>
      <c r="C802" s="632"/>
      <c r="D802" s="632"/>
      <c r="E802" s="632"/>
      <c r="F802" s="633"/>
      <c r="G802" s="670" t="s">
        <v>772</v>
      </c>
      <c r="H802" s="671"/>
      <c r="I802" s="671"/>
      <c r="J802" s="671"/>
      <c r="K802" s="672"/>
      <c r="L802" s="664" t="s">
        <v>775</v>
      </c>
      <c r="M802" s="665"/>
      <c r="N802" s="665"/>
      <c r="O802" s="665"/>
      <c r="P802" s="665"/>
      <c r="Q802" s="665"/>
      <c r="R802" s="665"/>
      <c r="S802" s="665"/>
      <c r="T802" s="665"/>
      <c r="U802" s="665"/>
      <c r="V802" s="665"/>
      <c r="W802" s="665"/>
      <c r="X802" s="666"/>
      <c r="Y802" s="384">
        <v>0.3</v>
      </c>
      <c r="Z802" s="385"/>
      <c r="AA802" s="385"/>
      <c r="AB802" s="802"/>
      <c r="AC802" s="670" t="s">
        <v>774</v>
      </c>
      <c r="AD802" s="671"/>
      <c r="AE802" s="671"/>
      <c r="AF802" s="671"/>
      <c r="AG802" s="672"/>
      <c r="AH802" s="664" t="s">
        <v>784</v>
      </c>
      <c r="AI802" s="665"/>
      <c r="AJ802" s="665"/>
      <c r="AK802" s="665"/>
      <c r="AL802" s="665"/>
      <c r="AM802" s="665"/>
      <c r="AN802" s="665"/>
      <c r="AO802" s="665"/>
      <c r="AP802" s="665"/>
      <c r="AQ802" s="665"/>
      <c r="AR802" s="665"/>
      <c r="AS802" s="665"/>
      <c r="AT802" s="666"/>
      <c r="AU802" s="384">
        <v>1.9</v>
      </c>
      <c r="AV802" s="385"/>
      <c r="AW802" s="385"/>
      <c r="AX802" s="386"/>
      <c r="AY802">
        <f t="shared" ref="AY802:AY812" si="115">$AY$800</f>
        <v>2</v>
      </c>
    </row>
    <row r="803" spans="1:51" ht="24.75" customHeight="1" x14ac:dyDescent="0.15">
      <c r="A803" s="631"/>
      <c r="B803" s="632"/>
      <c r="C803" s="632"/>
      <c r="D803" s="632"/>
      <c r="E803" s="632"/>
      <c r="F803" s="633"/>
      <c r="G803" s="606" t="s">
        <v>770</v>
      </c>
      <c r="H803" s="607"/>
      <c r="I803" s="607"/>
      <c r="J803" s="607"/>
      <c r="K803" s="608"/>
      <c r="L803" s="598" t="s">
        <v>781</v>
      </c>
      <c r="M803" s="599"/>
      <c r="N803" s="599"/>
      <c r="O803" s="599"/>
      <c r="P803" s="599"/>
      <c r="Q803" s="599"/>
      <c r="R803" s="599"/>
      <c r="S803" s="599"/>
      <c r="T803" s="599"/>
      <c r="U803" s="599"/>
      <c r="V803" s="599"/>
      <c r="W803" s="599"/>
      <c r="X803" s="600"/>
      <c r="Y803" s="601">
        <v>0.1</v>
      </c>
      <c r="Z803" s="602"/>
      <c r="AA803" s="602"/>
      <c r="AB803" s="612"/>
      <c r="AC803" s="606" t="s">
        <v>783</v>
      </c>
      <c r="AD803" s="607"/>
      <c r="AE803" s="607"/>
      <c r="AF803" s="607"/>
      <c r="AG803" s="608"/>
      <c r="AH803" s="598" t="s">
        <v>785</v>
      </c>
      <c r="AI803" s="599"/>
      <c r="AJ803" s="599"/>
      <c r="AK803" s="599"/>
      <c r="AL803" s="599"/>
      <c r="AM803" s="599"/>
      <c r="AN803" s="599"/>
      <c r="AO803" s="599"/>
      <c r="AP803" s="599"/>
      <c r="AQ803" s="599"/>
      <c r="AR803" s="599"/>
      <c r="AS803" s="599"/>
      <c r="AT803" s="600"/>
      <c r="AU803" s="601">
        <v>0.3</v>
      </c>
      <c r="AV803" s="602"/>
      <c r="AW803" s="602"/>
      <c r="AX803" s="603"/>
      <c r="AY803">
        <f t="shared" si="115"/>
        <v>2</v>
      </c>
    </row>
    <row r="804" spans="1:51"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t="s">
        <v>765</v>
      </c>
      <c r="AD804" s="607"/>
      <c r="AE804" s="607"/>
      <c r="AF804" s="607"/>
      <c r="AG804" s="608"/>
      <c r="AH804" s="598" t="s">
        <v>786</v>
      </c>
      <c r="AI804" s="599"/>
      <c r="AJ804" s="599"/>
      <c r="AK804" s="599"/>
      <c r="AL804" s="599"/>
      <c r="AM804" s="599"/>
      <c r="AN804" s="599"/>
      <c r="AO804" s="599"/>
      <c r="AP804" s="599"/>
      <c r="AQ804" s="599"/>
      <c r="AR804" s="599"/>
      <c r="AS804" s="599"/>
      <c r="AT804" s="600"/>
      <c r="AU804" s="601">
        <v>0.1</v>
      </c>
      <c r="AV804" s="602"/>
      <c r="AW804" s="602"/>
      <c r="AX804" s="603"/>
      <c r="AY804">
        <f t="shared" si="115"/>
        <v>2</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2</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2</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2</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2</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2</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2</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2</v>
      </c>
    </row>
    <row r="812" spans="1:51" ht="24.75"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0.4</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2.2999999999999998</v>
      </c>
      <c r="AV812" s="829"/>
      <c r="AW812" s="829"/>
      <c r="AX812" s="831"/>
      <c r="AY812">
        <f t="shared" si="115"/>
        <v>2</v>
      </c>
    </row>
    <row r="813" spans="1:51" ht="24.75" customHeight="1" x14ac:dyDescent="0.15">
      <c r="A813" s="631"/>
      <c r="B813" s="632"/>
      <c r="C813" s="632"/>
      <c r="D813" s="632"/>
      <c r="E813" s="632"/>
      <c r="F813" s="633"/>
      <c r="G813" s="595" t="s">
        <v>787</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789</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2</v>
      </c>
    </row>
    <row r="814" spans="1:51" ht="24.75"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24.75" customHeight="1" x14ac:dyDescent="0.15">
      <c r="A815" s="631"/>
      <c r="B815" s="632"/>
      <c r="C815" s="632"/>
      <c r="D815" s="632"/>
      <c r="E815" s="632"/>
      <c r="F815" s="633"/>
      <c r="G815" s="670" t="s">
        <v>783</v>
      </c>
      <c r="H815" s="671"/>
      <c r="I815" s="671"/>
      <c r="J815" s="671"/>
      <c r="K815" s="672"/>
      <c r="L815" s="664" t="s">
        <v>785</v>
      </c>
      <c r="M815" s="665"/>
      <c r="N815" s="665"/>
      <c r="O815" s="665"/>
      <c r="P815" s="665"/>
      <c r="Q815" s="665"/>
      <c r="R815" s="665"/>
      <c r="S815" s="665"/>
      <c r="T815" s="665"/>
      <c r="U815" s="665"/>
      <c r="V815" s="665"/>
      <c r="W815" s="665"/>
      <c r="X815" s="666"/>
      <c r="Y815" s="384">
        <v>0.2</v>
      </c>
      <c r="Z815" s="385"/>
      <c r="AA815" s="385"/>
      <c r="AB815" s="802"/>
      <c r="AC815" s="670" t="s">
        <v>773</v>
      </c>
      <c r="AD815" s="671"/>
      <c r="AE815" s="671"/>
      <c r="AF815" s="671"/>
      <c r="AG815" s="672"/>
      <c r="AH815" s="664" t="s">
        <v>790</v>
      </c>
      <c r="AI815" s="665"/>
      <c r="AJ815" s="665"/>
      <c r="AK815" s="665"/>
      <c r="AL815" s="665"/>
      <c r="AM815" s="665"/>
      <c r="AN815" s="665"/>
      <c r="AO815" s="665"/>
      <c r="AP815" s="665"/>
      <c r="AQ815" s="665"/>
      <c r="AR815" s="665"/>
      <c r="AS815" s="665"/>
      <c r="AT815" s="666"/>
      <c r="AU815" s="384">
        <v>2.5</v>
      </c>
      <c r="AV815" s="385"/>
      <c r="AW815" s="385"/>
      <c r="AX815" s="386"/>
      <c r="AY815">
        <f t="shared" ref="AY815:AY825" si="116">$AY$813</f>
        <v>2</v>
      </c>
    </row>
    <row r="816" spans="1:51" ht="24.75" customHeight="1" x14ac:dyDescent="0.15">
      <c r="A816" s="631"/>
      <c r="B816" s="632"/>
      <c r="C816" s="632"/>
      <c r="D816" s="632"/>
      <c r="E816" s="632"/>
      <c r="F816" s="633"/>
      <c r="G816" s="606" t="s">
        <v>770</v>
      </c>
      <c r="H816" s="607"/>
      <c r="I816" s="607"/>
      <c r="J816" s="607"/>
      <c r="K816" s="608"/>
      <c r="L816" s="598" t="s">
        <v>788</v>
      </c>
      <c r="M816" s="599"/>
      <c r="N816" s="599"/>
      <c r="O816" s="599"/>
      <c r="P816" s="599"/>
      <c r="Q816" s="599"/>
      <c r="R816" s="599"/>
      <c r="S816" s="599"/>
      <c r="T816" s="599"/>
      <c r="U816" s="599"/>
      <c r="V816" s="599"/>
      <c r="W816" s="599"/>
      <c r="X816" s="600"/>
      <c r="Y816" s="601">
        <v>0.1</v>
      </c>
      <c r="Z816" s="602"/>
      <c r="AA816" s="602"/>
      <c r="AB816" s="612"/>
      <c r="AC816" s="606" t="s">
        <v>774</v>
      </c>
      <c r="AD816" s="607"/>
      <c r="AE816" s="607"/>
      <c r="AF816" s="607"/>
      <c r="AG816" s="608"/>
      <c r="AH816" s="598" t="s">
        <v>791</v>
      </c>
      <c r="AI816" s="599"/>
      <c r="AJ816" s="599"/>
      <c r="AK816" s="599"/>
      <c r="AL816" s="599"/>
      <c r="AM816" s="599"/>
      <c r="AN816" s="599"/>
      <c r="AO816" s="599"/>
      <c r="AP816" s="599"/>
      <c r="AQ816" s="599"/>
      <c r="AR816" s="599"/>
      <c r="AS816" s="599"/>
      <c r="AT816" s="600"/>
      <c r="AU816" s="601">
        <v>1.4</v>
      </c>
      <c r="AV816" s="602"/>
      <c r="AW816" s="602"/>
      <c r="AX816" s="603"/>
      <c r="AY816">
        <f t="shared" si="116"/>
        <v>2</v>
      </c>
    </row>
    <row r="817" spans="1:51" ht="24.7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t="s">
        <v>770</v>
      </c>
      <c r="AD817" s="607"/>
      <c r="AE817" s="607"/>
      <c r="AF817" s="607"/>
      <c r="AG817" s="608"/>
      <c r="AH817" s="598" t="s">
        <v>792</v>
      </c>
      <c r="AI817" s="599"/>
      <c r="AJ817" s="599"/>
      <c r="AK817" s="599"/>
      <c r="AL817" s="599"/>
      <c r="AM817" s="599"/>
      <c r="AN817" s="599"/>
      <c r="AO817" s="599"/>
      <c r="AP817" s="599"/>
      <c r="AQ817" s="599"/>
      <c r="AR817" s="599"/>
      <c r="AS817" s="599"/>
      <c r="AT817" s="600"/>
      <c r="AU817" s="601">
        <v>0.5</v>
      </c>
      <c r="AV817" s="602"/>
      <c r="AW817" s="602"/>
      <c r="AX817" s="603"/>
      <c r="AY817">
        <f t="shared" si="116"/>
        <v>2</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2</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2</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2</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2</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2</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2</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2</v>
      </c>
    </row>
    <row r="825" spans="1:51" ht="24.75"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0.30000000000000004</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4.4000000000000004</v>
      </c>
      <c r="AV825" s="829"/>
      <c r="AW825" s="829"/>
      <c r="AX825" s="831"/>
      <c r="AY825">
        <f t="shared" si="116"/>
        <v>2</v>
      </c>
    </row>
    <row r="826" spans="1:51" ht="24.75" customHeight="1" x14ac:dyDescent="0.15">
      <c r="A826" s="631"/>
      <c r="B826" s="632"/>
      <c r="C826" s="632"/>
      <c r="D826" s="632"/>
      <c r="E826" s="632"/>
      <c r="F826" s="633"/>
      <c r="G826" s="595" t="s">
        <v>793</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1</v>
      </c>
    </row>
    <row r="827" spans="1:51" ht="24.75"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1</v>
      </c>
    </row>
    <row r="828" spans="1:51" s="16" customFormat="1" ht="24.75" customHeight="1" x14ac:dyDescent="0.15">
      <c r="A828" s="631"/>
      <c r="B828" s="632"/>
      <c r="C828" s="632"/>
      <c r="D828" s="632"/>
      <c r="E828" s="632"/>
      <c r="F828" s="633"/>
      <c r="G828" s="670" t="s">
        <v>772</v>
      </c>
      <c r="H828" s="671"/>
      <c r="I828" s="671"/>
      <c r="J828" s="671"/>
      <c r="K828" s="672"/>
      <c r="L828" s="664" t="s">
        <v>775</v>
      </c>
      <c r="M828" s="665"/>
      <c r="N828" s="665"/>
      <c r="O828" s="665"/>
      <c r="P828" s="665"/>
      <c r="Q828" s="665"/>
      <c r="R828" s="665"/>
      <c r="S828" s="665"/>
      <c r="T828" s="665"/>
      <c r="U828" s="665"/>
      <c r="V828" s="665"/>
      <c r="W828" s="665"/>
      <c r="X828" s="666"/>
      <c r="Y828" s="384">
        <v>1.4</v>
      </c>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1</v>
      </c>
    </row>
    <row r="829" spans="1:51" ht="24.75" customHeight="1" x14ac:dyDescent="0.15">
      <c r="A829" s="631"/>
      <c r="B829" s="632"/>
      <c r="C829" s="632"/>
      <c r="D829" s="632"/>
      <c r="E829" s="632"/>
      <c r="F829" s="633"/>
      <c r="G829" s="606" t="s">
        <v>794</v>
      </c>
      <c r="H829" s="607"/>
      <c r="I829" s="607"/>
      <c r="J829" s="607"/>
      <c r="K829" s="608"/>
      <c r="L829" s="598" t="s">
        <v>797</v>
      </c>
      <c r="M829" s="599"/>
      <c r="N829" s="599"/>
      <c r="O829" s="599"/>
      <c r="P829" s="599"/>
      <c r="Q829" s="599"/>
      <c r="R829" s="599"/>
      <c r="S829" s="599"/>
      <c r="T829" s="599"/>
      <c r="U829" s="599"/>
      <c r="V829" s="599"/>
      <c r="W829" s="599"/>
      <c r="X829" s="600"/>
      <c r="Y829" s="601">
        <v>0.4</v>
      </c>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1</v>
      </c>
    </row>
    <row r="830" spans="1:51" ht="24.75" customHeight="1" x14ac:dyDescent="0.15">
      <c r="A830" s="631"/>
      <c r="B830" s="632"/>
      <c r="C830" s="632"/>
      <c r="D830" s="632"/>
      <c r="E830" s="632"/>
      <c r="F830" s="633"/>
      <c r="G830" s="606" t="s">
        <v>795</v>
      </c>
      <c r="H830" s="607"/>
      <c r="I830" s="607"/>
      <c r="J830" s="607"/>
      <c r="K830" s="608"/>
      <c r="L830" s="598" t="s">
        <v>798</v>
      </c>
      <c r="M830" s="599"/>
      <c r="N830" s="599"/>
      <c r="O830" s="599"/>
      <c r="P830" s="599"/>
      <c r="Q830" s="599"/>
      <c r="R830" s="599"/>
      <c r="S830" s="599"/>
      <c r="T830" s="599"/>
      <c r="U830" s="599"/>
      <c r="V830" s="599"/>
      <c r="W830" s="599"/>
      <c r="X830" s="600"/>
      <c r="Y830" s="601">
        <v>0.4</v>
      </c>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1</v>
      </c>
    </row>
    <row r="831" spans="1:51" ht="24.75" customHeight="1" x14ac:dyDescent="0.15">
      <c r="A831" s="631"/>
      <c r="B831" s="632"/>
      <c r="C831" s="632"/>
      <c r="D831" s="632"/>
      <c r="E831" s="632"/>
      <c r="F831" s="633"/>
      <c r="G831" s="606" t="s">
        <v>770</v>
      </c>
      <c r="H831" s="607"/>
      <c r="I831" s="607"/>
      <c r="J831" s="607"/>
      <c r="K831" s="608"/>
      <c r="L831" s="598" t="s">
        <v>796</v>
      </c>
      <c r="M831" s="599"/>
      <c r="N831" s="599"/>
      <c r="O831" s="599"/>
      <c r="P831" s="599"/>
      <c r="Q831" s="599"/>
      <c r="R831" s="599"/>
      <c r="S831" s="599"/>
      <c r="T831" s="599"/>
      <c r="U831" s="599"/>
      <c r="V831" s="599"/>
      <c r="W831" s="599"/>
      <c r="X831" s="600"/>
      <c r="Y831" s="601">
        <v>0.3</v>
      </c>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1</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1</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1</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1</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1</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1</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1</v>
      </c>
    </row>
    <row r="838" spans="1:51" ht="24.75"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2.4999999999999996</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1</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361</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2">
        <v>1</v>
      </c>
      <c r="B845" s="372">
        <v>1</v>
      </c>
      <c r="C845" s="358" t="s">
        <v>799</v>
      </c>
      <c r="D845" s="343"/>
      <c r="E845" s="343"/>
      <c r="F845" s="343"/>
      <c r="G845" s="343"/>
      <c r="H845" s="343"/>
      <c r="I845" s="343"/>
      <c r="J845" s="344">
        <v>4011005005509</v>
      </c>
      <c r="K845" s="345"/>
      <c r="L845" s="345"/>
      <c r="M845" s="345"/>
      <c r="N845" s="345"/>
      <c r="O845" s="345"/>
      <c r="P845" s="359" t="s">
        <v>814</v>
      </c>
      <c r="Q845" s="346"/>
      <c r="R845" s="346"/>
      <c r="S845" s="346"/>
      <c r="T845" s="346"/>
      <c r="U845" s="346"/>
      <c r="V845" s="346"/>
      <c r="W845" s="346"/>
      <c r="X845" s="346"/>
      <c r="Y845" s="347">
        <v>4</v>
      </c>
      <c r="Z845" s="348"/>
      <c r="AA845" s="348"/>
      <c r="AB845" s="349"/>
      <c r="AC845" s="350" t="s">
        <v>370</v>
      </c>
      <c r="AD845" s="351"/>
      <c r="AE845" s="351"/>
      <c r="AF845" s="351"/>
      <c r="AG845" s="351"/>
      <c r="AH845" s="366">
        <v>2</v>
      </c>
      <c r="AI845" s="367"/>
      <c r="AJ845" s="367"/>
      <c r="AK845" s="367"/>
      <c r="AL845" s="354">
        <v>100</v>
      </c>
      <c r="AM845" s="355"/>
      <c r="AN845" s="355"/>
      <c r="AO845" s="356"/>
      <c r="AP845" s="357" t="s">
        <v>748</v>
      </c>
      <c r="AQ845" s="357"/>
      <c r="AR845" s="357"/>
      <c r="AS845" s="357"/>
      <c r="AT845" s="357"/>
      <c r="AU845" s="357"/>
      <c r="AV845" s="357"/>
      <c r="AW845" s="357"/>
      <c r="AX845" s="357"/>
    </row>
    <row r="846" spans="1:51" ht="30" customHeight="1" x14ac:dyDescent="0.15">
      <c r="A846" s="372">
        <v>2</v>
      </c>
      <c r="B846" s="372">
        <v>1</v>
      </c>
      <c r="C846" s="358" t="s">
        <v>800</v>
      </c>
      <c r="D846" s="343"/>
      <c r="E846" s="343"/>
      <c r="F846" s="343"/>
      <c r="G846" s="343"/>
      <c r="H846" s="343"/>
      <c r="I846" s="343"/>
      <c r="J846" s="344">
        <v>4000020360007</v>
      </c>
      <c r="K846" s="345"/>
      <c r="L846" s="345"/>
      <c r="M846" s="345"/>
      <c r="N846" s="345"/>
      <c r="O846" s="345"/>
      <c r="P846" s="359" t="s">
        <v>814</v>
      </c>
      <c r="Q846" s="346"/>
      <c r="R846" s="346"/>
      <c r="S846" s="346"/>
      <c r="T846" s="346"/>
      <c r="U846" s="346"/>
      <c r="V846" s="346"/>
      <c r="W846" s="346"/>
      <c r="X846" s="346"/>
      <c r="Y846" s="347">
        <v>1.9</v>
      </c>
      <c r="Z846" s="348"/>
      <c r="AA846" s="348"/>
      <c r="AB846" s="349"/>
      <c r="AC846" s="350" t="s">
        <v>370</v>
      </c>
      <c r="AD846" s="351"/>
      <c r="AE846" s="351"/>
      <c r="AF846" s="351"/>
      <c r="AG846" s="351"/>
      <c r="AH846" s="366">
        <v>2</v>
      </c>
      <c r="AI846" s="367"/>
      <c r="AJ846" s="367"/>
      <c r="AK846" s="367"/>
      <c r="AL846" s="354">
        <v>100</v>
      </c>
      <c r="AM846" s="355"/>
      <c r="AN846" s="355"/>
      <c r="AO846" s="356"/>
      <c r="AP846" s="357" t="s">
        <v>748</v>
      </c>
      <c r="AQ846" s="357"/>
      <c r="AR846" s="357"/>
      <c r="AS846" s="357"/>
      <c r="AT846" s="357"/>
      <c r="AU846" s="357"/>
      <c r="AV846" s="357"/>
      <c r="AW846" s="357"/>
      <c r="AX846" s="357"/>
      <c r="AY846">
        <f>COUNTA($C$846)</f>
        <v>1</v>
      </c>
    </row>
    <row r="847" spans="1:51" ht="30" hidden="1" customHeight="1" x14ac:dyDescent="0.15">
      <c r="A847" s="372">
        <v>3</v>
      </c>
      <c r="B847" s="372">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2">
        <v>4</v>
      </c>
      <c r="B848" s="372">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2">
        <v>5</v>
      </c>
      <c r="B849" s="372">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2">
        <v>6</v>
      </c>
      <c r="B850" s="372">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2">
        <v>7</v>
      </c>
      <c r="B851" s="372">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2">
        <v>8</v>
      </c>
      <c r="B852" s="3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2">
        <v>9</v>
      </c>
      <c r="B853" s="3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2">
        <v>10</v>
      </c>
      <c r="B854" s="3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2">
        <v>11</v>
      </c>
      <c r="B855" s="3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2">
        <v>12</v>
      </c>
      <c r="B856" s="3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2">
        <v>13</v>
      </c>
      <c r="B857" s="3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2">
        <v>14</v>
      </c>
      <c r="B858" s="3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2">
        <v>15</v>
      </c>
      <c r="B859" s="37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2">
        <v>16</v>
      </c>
      <c r="B860" s="37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2">
        <v>17</v>
      </c>
      <c r="B861" s="37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2">
        <v>18</v>
      </c>
      <c r="B862" s="3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2">
        <v>19</v>
      </c>
      <c r="B863" s="3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2">
        <v>20</v>
      </c>
      <c r="B864" s="3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2">
        <v>21</v>
      </c>
      <c r="B865" s="3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2">
        <v>22</v>
      </c>
      <c r="B866" s="3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2">
        <v>23</v>
      </c>
      <c r="B867" s="3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2">
        <v>24</v>
      </c>
      <c r="B868" s="3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2">
        <v>25</v>
      </c>
      <c r="B869" s="3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2">
        <v>26</v>
      </c>
      <c r="B870" s="3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2">
        <v>27</v>
      </c>
      <c r="B871" s="3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2">
        <v>28</v>
      </c>
      <c r="B872" s="3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2">
        <v>29</v>
      </c>
      <c r="B873" s="3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2">
        <v>30</v>
      </c>
      <c r="B874" s="3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361</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2">
        <v>1</v>
      </c>
      <c r="B878" s="372">
        <v>1</v>
      </c>
      <c r="C878" s="358" t="s">
        <v>802</v>
      </c>
      <c r="D878" s="343"/>
      <c r="E878" s="343"/>
      <c r="F878" s="343"/>
      <c r="G878" s="343"/>
      <c r="H878" s="343"/>
      <c r="I878" s="343"/>
      <c r="J878" s="344">
        <v>3011101021658</v>
      </c>
      <c r="K878" s="345"/>
      <c r="L878" s="345"/>
      <c r="M878" s="345"/>
      <c r="N878" s="345"/>
      <c r="O878" s="345"/>
      <c r="P878" s="359" t="s">
        <v>813</v>
      </c>
      <c r="Q878" s="346"/>
      <c r="R878" s="346"/>
      <c r="S878" s="346"/>
      <c r="T878" s="346"/>
      <c r="U878" s="346"/>
      <c r="V878" s="346"/>
      <c r="W878" s="346"/>
      <c r="X878" s="346"/>
      <c r="Y878" s="347">
        <v>2.4</v>
      </c>
      <c r="Z878" s="348"/>
      <c r="AA878" s="348"/>
      <c r="AB878" s="349"/>
      <c r="AC878" s="350" t="s">
        <v>370</v>
      </c>
      <c r="AD878" s="351"/>
      <c r="AE878" s="351"/>
      <c r="AF878" s="351"/>
      <c r="AG878" s="351"/>
      <c r="AH878" s="366">
        <v>1</v>
      </c>
      <c r="AI878" s="367"/>
      <c r="AJ878" s="367"/>
      <c r="AK878" s="367"/>
      <c r="AL878" s="354">
        <v>100</v>
      </c>
      <c r="AM878" s="355"/>
      <c r="AN878" s="355"/>
      <c r="AO878" s="356"/>
      <c r="AP878" s="357" t="s">
        <v>748</v>
      </c>
      <c r="AQ878" s="357"/>
      <c r="AR878" s="357"/>
      <c r="AS878" s="357"/>
      <c r="AT878" s="357"/>
      <c r="AU878" s="357"/>
      <c r="AV878" s="357"/>
      <c r="AW878" s="357"/>
      <c r="AX878" s="357"/>
      <c r="AY878">
        <f t="shared" si="118"/>
        <v>1</v>
      </c>
    </row>
    <row r="879" spans="1:51" ht="30" hidden="1" customHeight="1" x14ac:dyDescent="0.15">
      <c r="A879" s="372">
        <v>2</v>
      </c>
      <c r="B879" s="372">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2">
        <v>3</v>
      </c>
      <c r="B880" s="372">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2">
        <v>4</v>
      </c>
      <c r="B881" s="372">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2">
        <v>5</v>
      </c>
      <c r="B882" s="3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2">
        <v>6</v>
      </c>
      <c r="B883" s="3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2">
        <v>7</v>
      </c>
      <c r="B884" s="3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2">
        <v>8</v>
      </c>
      <c r="B885" s="3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2">
        <v>9</v>
      </c>
      <c r="B886" s="3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2">
        <v>10</v>
      </c>
      <c r="B887" s="3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2">
        <v>11</v>
      </c>
      <c r="B888" s="3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2">
        <v>12</v>
      </c>
      <c r="B889" s="3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2">
        <v>13</v>
      </c>
      <c r="B890" s="3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2">
        <v>14</v>
      </c>
      <c r="B891" s="3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2">
        <v>15</v>
      </c>
      <c r="B892" s="37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2">
        <v>16</v>
      </c>
      <c r="B893" s="37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2">
        <v>17</v>
      </c>
      <c r="B894" s="37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2">
        <v>18</v>
      </c>
      <c r="B895" s="3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2">
        <v>19</v>
      </c>
      <c r="B896" s="3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2">
        <v>20</v>
      </c>
      <c r="B897" s="3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2">
        <v>21</v>
      </c>
      <c r="B898" s="3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2">
        <v>22</v>
      </c>
      <c r="B899" s="3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2">
        <v>23</v>
      </c>
      <c r="B900" s="3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2">
        <v>24</v>
      </c>
      <c r="B901" s="3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2">
        <v>25</v>
      </c>
      <c r="B902" s="3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2">
        <v>26</v>
      </c>
      <c r="B903" s="3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2">
        <v>27</v>
      </c>
      <c r="B904" s="3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2">
        <v>28</v>
      </c>
      <c r="B905" s="3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2">
        <v>29</v>
      </c>
      <c r="B906" s="3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2">
        <v>30</v>
      </c>
      <c r="B907" s="3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361</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2">
        <v>1</v>
      </c>
      <c r="B911" s="372">
        <v>1</v>
      </c>
      <c r="C911" s="358" t="s">
        <v>801</v>
      </c>
      <c r="D911" s="343"/>
      <c r="E911" s="343"/>
      <c r="F911" s="343"/>
      <c r="G911" s="343"/>
      <c r="H911" s="343"/>
      <c r="I911" s="343"/>
      <c r="J911" s="344">
        <v>4012401034308</v>
      </c>
      <c r="K911" s="345"/>
      <c r="L911" s="345"/>
      <c r="M911" s="345"/>
      <c r="N911" s="345"/>
      <c r="O911" s="345"/>
      <c r="P911" s="359" t="s">
        <v>776</v>
      </c>
      <c r="Q911" s="346"/>
      <c r="R911" s="346"/>
      <c r="S911" s="346"/>
      <c r="T911" s="346"/>
      <c r="U911" s="346"/>
      <c r="V911" s="346"/>
      <c r="W911" s="346"/>
      <c r="X911" s="346"/>
      <c r="Y911" s="347">
        <v>0.4</v>
      </c>
      <c r="Z911" s="348"/>
      <c r="AA911" s="348"/>
      <c r="AB911" s="349"/>
      <c r="AC911" s="350" t="s">
        <v>371</v>
      </c>
      <c r="AD911" s="351"/>
      <c r="AE911" s="351"/>
      <c r="AF911" s="351"/>
      <c r="AG911" s="351"/>
      <c r="AH911" s="366" t="s">
        <v>748</v>
      </c>
      <c r="AI911" s="367"/>
      <c r="AJ911" s="367"/>
      <c r="AK911" s="367"/>
      <c r="AL911" s="354">
        <v>100</v>
      </c>
      <c r="AM911" s="355"/>
      <c r="AN911" s="355"/>
      <c r="AO911" s="356"/>
      <c r="AP911" s="357" t="s">
        <v>748</v>
      </c>
      <c r="AQ911" s="357"/>
      <c r="AR911" s="357"/>
      <c r="AS911" s="357"/>
      <c r="AT911" s="357"/>
      <c r="AU911" s="357"/>
      <c r="AV911" s="357"/>
      <c r="AW911" s="357"/>
      <c r="AX911" s="357"/>
      <c r="AY911">
        <f t="shared" si="119"/>
        <v>1</v>
      </c>
    </row>
    <row r="912" spans="1:51" ht="30" hidden="1" customHeight="1" x14ac:dyDescent="0.15">
      <c r="A912" s="372">
        <v>2</v>
      </c>
      <c r="B912" s="3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2">
        <v>3</v>
      </c>
      <c r="B913" s="372">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2">
        <v>4</v>
      </c>
      <c r="B914" s="372">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2">
        <v>5</v>
      </c>
      <c r="B915" s="3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2">
        <v>6</v>
      </c>
      <c r="B916" s="3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2">
        <v>7</v>
      </c>
      <c r="B917" s="3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2">
        <v>8</v>
      </c>
      <c r="B918" s="3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2">
        <v>9</v>
      </c>
      <c r="B919" s="3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2">
        <v>10</v>
      </c>
      <c r="B920" s="3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2">
        <v>11</v>
      </c>
      <c r="B921" s="3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2">
        <v>12</v>
      </c>
      <c r="B922" s="3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2">
        <v>13</v>
      </c>
      <c r="B923" s="3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2">
        <v>14</v>
      </c>
      <c r="B924" s="3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2">
        <v>15</v>
      </c>
      <c r="B925" s="37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2">
        <v>16</v>
      </c>
      <c r="B926" s="37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2">
        <v>17</v>
      </c>
      <c r="B927" s="37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2">
        <v>18</v>
      </c>
      <c r="B928" s="3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2">
        <v>19</v>
      </c>
      <c r="B929" s="3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2">
        <v>20</v>
      </c>
      <c r="B930" s="3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2">
        <v>21</v>
      </c>
      <c r="B931" s="3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2">
        <v>22</v>
      </c>
      <c r="B932" s="3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2">
        <v>23</v>
      </c>
      <c r="B933" s="3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2">
        <v>24</v>
      </c>
      <c r="B934" s="3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2">
        <v>25</v>
      </c>
      <c r="B935" s="3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2">
        <v>26</v>
      </c>
      <c r="B936" s="3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2">
        <v>27</v>
      </c>
      <c r="B937" s="3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2">
        <v>28</v>
      </c>
      <c r="B938" s="3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2">
        <v>29</v>
      </c>
      <c r="B939" s="3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2">
        <v>30</v>
      </c>
      <c r="B940" s="3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361</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42.75" customHeight="1" x14ac:dyDescent="0.15">
      <c r="A944" s="372">
        <v>1</v>
      </c>
      <c r="B944" s="372">
        <v>1</v>
      </c>
      <c r="C944" s="358" t="s">
        <v>803</v>
      </c>
      <c r="D944" s="343"/>
      <c r="E944" s="343"/>
      <c r="F944" s="343"/>
      <c r="G944" s="343"/>
      <c r="H944" s="343"/>
      <c r="I944" s="343"/>
      <c r="J944" s="344">
        <v>2000020020001</v>
      </c>
      <c r="K944" s="345"/>
      <c r="L944" s="345"/>
      <c r="M944" s="345"/>
      <c r="N944" s="345"/>
      <c r="O944" s="345"/>
      <c r="P944" s="368" t="s">
        <v>815</v>
      </c>
      <c r="Q944" s="369"/>
      <c r="R944" s="369"/>
      <c r="S944" s="369"/>
      <c r="T944" s="369"/>
      <c r="U944" s="369"/>
      <c r="V944" s="369"/>
      <c r="W944" s="369"/>
      <c r="X944" s="369"/>
      <c r="Y944" s="347">
        <v>2.2999999999999998</v>
      </c>
      <c r="Z944" s="348"/>
      <c r="AA944" s="348"/>
      <c r="AB944" s="349"/>
      <c r="AC944" s="350" t="s">
        <v>370</v>
      </c>
      <c r="AD944" s="351"/>
      <c r="AE944" s="351"/>
      <c r="AF944" s="351"/>
      <c r="AG944" s="351"/>
      <c r="AH944" s="366">
        <v>4</v>
      </c>
      <c r="AI944" s="367"/>
      <c r="AJ944" s="367"/>
      <c r="AK944" s="367"/>
      <c r="AL944" s="354">
        <v>100</v>
      </c>
      <c r="AM944" s="355"/>
      <c r="AN944" s="355"/>
      <c r="AO944" s="356"/>
      <c r="AP944" s="357" t="s">
        <v>748</v>
      </c>
      <c r="AQ944" s="357"/>
      <c r="AR944" s="357"/>
      <c r="AS944" s="357"/>
      <c r="AT944" s="357"/>
      <c r="AU944" s="357"/>
      <c r="AV944" s="357"/>
      <c r="AW944" s="357"/>
      <c r="AX944" s="357"/>
      <c r="AY944">
        <f t="shared" si="120"/>
        <v>1</v>
      </c>
    </row>
    <row r="945" spans="1:51" ht="42.75" customHeight="1" x14ac:dyDescent="0.15">
      <c r="A945" s="372">
        <v>2</v>
      </c>
      <c r="B945" s="372">
        <v>1</v>
      </c>
      <c r="C945" s="358" t="s">
        <v>804</v>
      </c>
      <c r="D945" s="343"/>
      <c r="E945" s="343"/>
      <c r="F945" s="343"/>
      <c r="G945" s="343"/>
      <c r="H945" s="343"/>
      <c r="I945" s="343"/>
      <c r="J945" s="344">
        <v>5050005005266</v>
      </c>
      <c r="K945" s="345"/>
      <c r="L945" s="345"/>
      <c r="M945" s="345"/>
      <c r="N945" s="345"/>
      <c r="O945" s="345"/>
      <c r="P945" s="368" t="s">
        <v>815</v>
      </c>
      <c r="Q945" s="369"/>
      <c r="R945" s="369"/>
      <c r="S945" s="369"/>
      <c r="T945" s="369"/>
      <c r="U945" s="369"/>
      <c r="V945" s="369"/>
      <c r="W945" s="369"/>
      <c r="X945" s="369"/>
      <c r="Y945" s="347">
        <v>2.2000000000000002</v>
      </c>
      <c r="Z945" s="348"/>
      <c r="AA945" s="348"/>
      <c r="AB945" s="349"/>
      <c r="AC945" s="350" t="s">
        <v>370</v>
      </c>
      <c r="AD945" s="351"/>
      <c r="AE945" s="351"/>
      <c r="AF945" s="351"/>
      <c r="AG945" s="351"/>
      <c r="AH945" s="366">
        <v>4</v>
      </c>
      <c r="AI945" s="367"/>
      <c r="AJ945" s="367"/>
      <c r="AK945" s="367"/>
      <c r="AL945" s="354">
        <v>100</v>
      </c>
      <c r="AM945" s="355"/>
      <c r="AN945" s="355"/>
      <c r="AO945" s="356"/>
      <c r="AP945" s="357" t="s">
        <v>748</v>
      </c>
      <c r="AQ945" s="357"/>
      <c r="AR945" s="357"/>
      <c r="AS945" s="357"/>
      <c r="AT945" s="357"/>
      <c r="AU945" s="357"/>
      <c r="AV945" s="357"/>
      <c r="AW945" s="357"/>
      <c r="AX945" s="357"/>
      <c r="AY945">
        <f>COUNTA($C$945)</f>
        <v>1</v>
      </c>
    </row>
    <row r="946" spans="1:51" ht="42.75" customHeight="1" x14ac:dyDescent="0.15">
      <c r="A946" s="372">
        <v>3</v>
      </c>
      <c r="B946" s="372">
        <v>1</v>
      </c>
      <c r="C946" s="358" t="s">
        <v>805</v>
      </c>
      <c r="D946" s="343"/>
      <c r="E946" s="343"/>
      <c r="F946" s="343"/>
      <c r="G946" s="343"/>
      <c r="H946" s="343"/>
      <c r="I946" s="343"/>
      <c r="J946" s="344">
        <v>2000020350001</v>
      </c>
      <c r="K946" s="345"/>
      <c r="L946" s="345"/>
      <c r="M946" s="345"/>
      <c r="N946" s="345"/>
      <c r="O946" s="345"/>
      <c r="P946" s="368" t="s">
        <v>815</v>
      </c>
      <c r="Q946" s="369"/>
      <c r="R946" s="369"/>
      <c r="S946" s="369"/>
      <c r="T946" s="369"/>
      <c r="U946" s="369"/>
      <c r="V946" s="369"/>
      <c r="W946" s="369"/>
      <c r="X946" s="369"/>
      <c r="Y946" s="347">
        <v>0.7</v>
      </c>
      <c r="Z946" s="348"/>
      <c r="AA946" s="348"/>
      <c r="AB946" s="349"/>
      <c r="AC946" s="350" t="s">
        <v>370</v>
      </c>
      <c r="AD946" s="351"/>
      <c r="AE946" s="351"/>
      <c r="AF946" s="351"/>
      <c r="AG946" s="351"/>
      <c r="AH946" s="352">
        <v>4</v>
      </c>
      <c r="AI946" s="353"/>
      <c r="AJ946" s="353"/>
      <c r="AK946" s="353"/>
      <c r="AL946" s="354">
        <v>100</v>
      </c>
      <c r="AM946" s="355"/>
      <c r="AN946" s="355"/>
      <c r="AO946" s="356"/>
      <c r="AP946" s="357" t="s">
        <v>748</v>
      </c>
      <c r="AQ946" s="357"/>
      <c r="AR946" s="357"/>
      <c r="AS946" s="357"/>
      <c r="AT946" s="357"/>
      <c r="AU946" s="357"/>
      <c r="AV946" s="357"/>
      <c r="AW946" s="357"/>
      <c r="AX946" s="357"/>
      <c r="AY946">
        <f>COUNTA($C$946)</f>
        <v>1</v>
      </c>
    </row>
    <row r="947" spans="1:51" ht="42.75" customHeight="1" x14ac:dyDescent="0.15">
      <c r="A947" s="372">
        <v>4</v>
      </c>
      <c r="B947" s="372">
        <v>1</v>
      </c>
      <c r="C947" s="358" t="s">
        <v>806</v>
      </c>
      <c r="D947" s="343"/>
      <c r="E947" s="343"/>
      <c r="F947" s="343"/>
      <c r="G947" s="343"/>
      <c r="H947" s="343"/>
      <c r="I947" s="343"/>
      <c r="J947" s="344">
        <v>7000020250007</v>
      </c>
      <c r="K947" s="345"/>
      <c r="L947" s="345"/>
      <c r="M947" s="345"/>
      <c r="N947" s="345"/>
      <c r="O947" s="345"/>
      <c r="P947" s="368" t="s">
        <v>815</v>
      </c>
      <c r="Q947" s="369"/>
      <c r="R947" s="369"/>
      <c r="S947" s="369"/>
      <c r="T947" s="369"/>
      <c r="U947" s="369"/>
      <c r="V947" s="369"/>
      <c r="W947" s="369"/>
      <c r="X947" s="369"/>
      <c r="Y947" s="347">
        <v>0.5</v>
      </c>
      <c r="Z947" s="348"/>
      <c r="AA947" s="348"/>
      <c r="AB947" s="349"/>
      <c r="AC947" s="350" t="s">
        <v>370</v>
      </c>
      <c r="AD947" s="351"/>
      <c r="AE947" s="351"/>
      <c r="AF947" s="351"/>
      <c r="AG947" s="351"/>
      <c r="AH947" s="352">
        <v>4</v>
      </c>
      <c r="AI947" s="353"/>
      <c r="AJ947" s="353"/>
      <c r="AK947" s="353"/>
      <c r="AL947" s="354">
        <v>100</v>
      </c>
      <c r="AM947" s="355"/>
      <c r="AN947" s="355"/>
      <c r="AO947" s="356"/>
      <c r="AP947" s="357" t="s">
        <v>748</v>
      </c>
      <c r="AQ947" s="357"/>
      <c r="AR947" s="357"/>
      <c r="AS947" s="357"/>
      <c r="AT947" s="357"/>
      <c r="AU947" s="357"/>
      <c r="AV947" s="357"/>
      <c r="AW947" s="357"/>
      <c r="AX947" s="357"/>
      <c r="AY947">
        <f>COUNTA($C$947)</f>
        <v>1</v>
      </c>
    </row>
    <row r="948" spans="1:51" ht="30" hidden="1" customHeight="1" x14ac:dyDescent="0.15">
      <c r="A948" s="372">
        <v>5</v>
      </c>
      <c r="B948" s="3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2">
        <v>6</v>
      </c>
      <c r="B949" s="3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2">
        <v>7</v>
      </c>
      <c r="B950" s="3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2">
        <v>8</v>
      </c>
      <c r="B951" s="3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2">
        <v>9</v>
      </c>
      <c r="B952" s="3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2">
        <v>10</v>
      </c>
      <c r="B953" s="3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2">
        <v>11</v>
      </c>
      <c r="B954" s="3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2">
        <v>12</v>
      </c>
      <c r="B955" s="3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2">
        <v>13</v>
      </c>
      <c r="B956" s="3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2">
        <v>14</v>
      </c>
      <c r="B957" s="3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2">
        <v>15</v>
      </c>
      <c r="B958" s="37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2">
        <v>16</v>
      </c>
      <c r="B959" s="37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2">
        <v>17</v>
      </c>
      <c r="B960" s="37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2">
        <v>18</v>
      </c>
      <c r="B961" s="3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2">
        <v>19</v>
      </c>
      <c r="B962" s="3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2">
        <v>20</v>
      </c>
      <c r="B963" s="3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2">
        <v>21</v>
      </c>
      <c r="B964" s="3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2">
        <v>22</v>
      </c>
      <c r="B965" s="3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2">
        <v>23</v>
      </c>
      <c r="B966" s="3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2">
        <v>24</v>
      </c>
      <c r="B967" s="3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2">
        <v>25</v>
      </c>
      <c r="B968" s="3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2">
        <v>26</v>
      </c>
      <c r="B969" s="3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2">
        <v>27</v>
      </c>
      <c r="B970" s="3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2">
        <v>28</v>
      </c>
      <c r="B971" s="3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2">
        <v>29</v>
      </c>
      <c r="B972" s="3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2">
        <v>30</v>
      </c>
      <c r="B973" s="3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361</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53.25" customHeight="1" x14ac:dyDescent="0.15">
      <c r="A977" s="372">
        <v>1</v>
      </c>
      <c r="B977" s="372">
        <v>1</v>
      </c>
      <c r="C977" s="358" t="s">
        <v>807</v>
      </c>
      <c r="D977" s="343"/>
      <c r="E977" s="343"/>
      <c r="F977" s="343"/>
      <c r="G977" s="343"/>
      <c r="H977" s="343"/>
      <c r="I977" s="343"/>
      <c r="J977" s="344">
        <v>4160005002451</v>
      </c>
      <c r="K977" s="345"/>
      <c r="L977" s="345"/>
      <c r="M977" s="345"/>
      <c r="N977" s="345"/>
      <c r="O977" s="345"/>
      <c r="P977" s="368" t="s">
        <v>808</v>
      </c>
      <c r="Q977" s="369"/>
      <c r="R977" s="369"/>
      <c r="S977" s="369"/>
      <c r="T977" s="369"/>
      <c r="U977" s="369"/>
      <c r="V977" s="369"/>
      <c r="W977" s="369"/>
      <c r="X977" s="369"/>
      <c r="Y977" s="347">
        <v>0.3</v>
      </c>
      <c r="Z977" s="348"/>
      <c r="AA977" s="348"/>
      <c r="AB977" s="349"/>
      <c r="AC977" s="350" t="s">
        <v>371</v>
      </c>
      <c r="AD977" s="351"/>
      <c r="AE977" s="351"/>
      <c r="AF977" s="351"/>
      <c r="AG977" s="351"/>
      <c r="AH977" s="366">
        <v>1</v>
      </c>
      <c r="AI977" s="367"/>
      <c r="AJ977" s="367"/>
      <c r="AK977" s="367"/>
      <c r="AL977" s="354">
        <v>100</v>
      </c>
      <c r="AM977" s="355"/>
      <c r="AN977" s="355"/>
      <c r="AO977" s="356"/>
      <c r="AP977" s="357" t="s">
        <v>748</v>
      </c>
      <c r="AQ977" s="357"/>
      <c r="AR977" s="357"/>
      <c r="AS977" s="357"/>
      <c r="AT977" s="357"/>
      <c r="AU977" s="357"/>
      <c r="AV977" s="357"/>
      <c r="AW977" s="357"/>
      <c r="AX977" s="357"/>
      <c r="AY977">
        <f t="shared" si="121"/>
        <v>1</v>
      </c>
    </row>
    <row r="978" spans="1:51" ht="30" hidden="1" customHeight="1" x14ac:dyDescent="0.15">
      <c r="A978" s="372">
        <v>2</v>
      </c>
      <c r="B978" s="3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2">
        <v>3</v>
      </c>
      <c r="B979" s="372">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2">
        <v>4</v>
      </c>
      <c r="B980" s="372">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2">
        <v>5</v>
      </c>
      <c r="B981" s="3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2">
        <v>6</v>
      </c>
      <c r="B982" s="3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2">
        <v>7</v>
      </c>
      <c r="B983" s="3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v>100</v>
      </c>
      <c r="AM983" s="355"/>
      <c r="AN983" s="355"/>
      <c r="AO983" s="356"/>
      <c r="AP983" s="357"/>
      <c r="AQ983" s="357"/>
      <c r="AR983" s="357"/>
      <c r="AS983" s="357"/>
      <c r="AT983" s="357"/>
      <c r="AU983" s="357"/>
      <c r="AV983" s="357"/>
      <c r="AW983" s="357"/>
      <c r="AX983" s="357"/>
      <c r="AY983">
        <f>COUNTA($C$983)</f>
        <v>0</v>
      </c>
    </row>
    <row r="984" spans="1:51" ht="30" hidden="1" customHeight="1" x14ac:dyDescent="0.15">
      <c r="A984" s="372">
        <v>8</v>
      </c>
      <c r="B984" s="3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2">
        <v>9</v>
      </c>
      <c r="B985" s="3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2">
        <v>10</v>
      </c>
      <c r="B986" s="3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2">
        <v>11</v>
      </c>
      <c r="B987" s="3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2">
        <v>12</v>
      </c>
      <c r="B988" s="3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2">
        <v>13</v>
      </c>
      <c r="B989" s="3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2">
        <v>14</v>
      </c>
      <c r="B990" s="3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2">
        <v>15</v>
      </c>
      <c r="B991" s="37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2">
        <v>16</v>
      </c>
      <c r="B992" s="37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2">
        <v>17</v>
      </c>
      <c r="B993" s="37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2">
        <v>18</v>
      </c>
      <c r="B994" s="3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2">
        <v>19</v>
      </c>
      <c r="B995" s="3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2">
        <v>20</v>
      </c>
      <c r="B996" s="3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2">
        <v>21</v>
      </c>
      <c r="B997" s="3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2">
        <v>22</v>
      </c>
      <c r="B998" s="3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2">
        <v>23</v>
      </c>
      <c r="B999" s="3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2">
        <v>24</v>
      </c>
      <c r="B1000" s="3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2">
        <v>25</v>
      </c>
      <c r="B1001" s="3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2">
        <v>26</v>
      </c>
      <c r="B1002" s="3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2">
        <v>27</v>
      </c>
      <c r="B1003" s="3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2">
        <v>28</v>
      </c>
      <c r="B1004" s="3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2">
        <v>29</v>
      </c>
      <c r="B1005" s="3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2">
        <v>30</v>
      </c>
      <c r="B1006" s="3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361</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30" customHeight="1" x14ac:dyDescent="0.15">
      <c r="A1010" s="372">
        <v>1</v>
      </c>
      <c r="B1010" s="372">
        <v>1</v>
      </c>
      <c r="C1010" s="358" t="s">
        <v>809</v>
      </c>
      <c r="D1010" s="343"/>
      <c r="E1010" s="343"/>
      <c r="F1010" s="343"/>
      <c r="G1010" s="343"/>
      <c r="H1010" s="343"/>
      <c r="I1010" s="343"/>
      <c r="J1010" s="344">
        <v>4120105008294</v>
      </c>
      <c r="K1010" s="345"/>
      <c r="L1010" s="345"/>
      <c r="M1010" s="345"/>
      <c r="N1010" s="345"/>
      <c r="O1010" s="345"/>
      <c r="P1010" s="368" t="s">
        <v>810</v>
      </c>
      <c r="Q1010" s="369"/>
      <c r="R1010" s="369"/>
      <c r="S1010" s="369"/>
      <c r="T1010" s="369"/>
      <c r="U1010" s="369"/>
      <c r="V1010" s="369"/>
      <c r="W1010" s="369"/>
      <c r="X1010" s="369"/>
      <c r="Y1010" s="347">
        <v>4.4000000000000004</v>
      </c>
      <c r="Z1010" s="348"/>
      <c r="AA1010" s="348"/>
      <c r="AB1010" s="349"/>
      <c r="AC1010" s="350" t="s">
        <v>370</v>
      </c>
      <c r="AD1010" s="351"/>
      <c r="AE1010" s="351"/>
      <c r="AF1010" s="351"/>
      <c r="AG1010" s="351"/>
      <c r="AH1010" s="366">
        <v>1</v>
      </c>
      <c r="AI1010" s="367"/>
      <c r="AJ1010" s="367"/>
      <c r="AK1010" s="367"/>
      <c r="AL1010" s="354">
        <v>100</v>
      </c>
      <c r="AM1010" s="355"/>
      <c r="AN1010" s="355"/>
      <c r="AO1010" s="356"/>
      <c r="AP1010" s="357" t="s">
        <v>748</v>
      </c>
      <c r="AQ1010" s="357"/>
      <c r="AR1010" s="357"/>
      <c r="AS1010" s="357"/>
      <c r="AT1010" s="357"/>
      <c r="AU1010" s="357"/>
      <c r="AV1010" s="357"/>
      <c r="AW1010" s="357"/>
      <c r="AX1010" s="357"/>
      <c r="AY1010">
        <f t="shared" si="122"/>
        <v>1</v>
      </c>
    </row>
    <row r="1011" spans="1:51" ht="30" hidden="1" customHeight="1" x14ac:dyDescent="0.15">
      <c r="A1011" s="372">
        <v>2</v>
      </c>
      <c r="B1011" s="3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2">
        <v>3</v>
      </c>
      <c r="B1012" s="37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2">
        <v>4</v>
      </c>
      <c r="B1013" s="37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2">
        <v>5</v>
      </c>
      <c r="B1014" s="3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2">
        <v>6</v>
      </c>
      <c r="B1015" s="3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2">
        <v>7</v>
      </c>
      <c r="B1016" s="3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2">
        <v>8</v>
      </c>
      <c r="B1017" s="3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2">
        <v>9</v>
      </c>
      <c r="B1018" s="3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2">
        <v>10</v>
      </c>
      <c r="B1019" s="3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2">
        <v>11</v>
      </c>
      <c r="B1020" s="3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2">
        <v>12</v>
      </c>
      <c r="B1021" s="3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2">
        <v>13</v>
      </c>
      <c r="B1022" s="3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2">
        <v>14</v>
      </c>
      <c r="B1023" s="3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2">
        <v>15</v>
      </c>
      <c r="B1024" s="37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2">
        <v>16</v>
      </c>
      <c r="B1025" s="37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2">
        <v>17</v>
      </c>
      <c r="B1026" s="37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2">
        <v>18</v>
      </c>
      <c r="B1027" s="3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2">
        <v>19</v>
      </c>
      <c r="B1028" s="3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2">
        <v>20</v>
      </c>
      <c r="B1029" s="3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2">
        <v>21</v>
      </c>
      <c r="B1030" s="3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2">
        <v>22</v>
      </c>
      <c r="B1031" s="3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2">
        <v>23</v>
      </c>
      <c r="B1032" s="3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2">
        <v>24</v>
      </c>
      <c r="B1033" s="3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2">
        <v>25</v>
      </c>
      <c r="B1034" s="3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2">
        <v>26</v>
      </c>
      <c r="B1035" s="3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2">
        <v>27</v>
      </c>
      <c r="B1036" s="3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2">
        <v>28</v>
      </c>
      <c r="B1037" s="3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2">
        <v>29</v>
      </c>
      <c r="B1038" s="3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2">
        <v>30</v>
      </c>
      <c r="B1039" s="3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361</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30" customHeight="1" x14ac:dyDescent="0.15">
      <c r="A1043" s="372">
        <v>1</v>
      </c>
      <c r="B1043" s="372">
        <v>1</v>
      </c>
      <c r="C1043" s="358" t="s">
        <v>811</v>
      </c>
      <c r="D1043" s="343"/>
      <c r="E1043" s="343"/>
      <c r="F1043" s="343"/>
      <c r="G1043" s="343"/>
      <c r="H1043" s="343"/>
      <c r="I1043" s="343"/>
      <c r="J1043" s="344">
        <v>8010001046380</v>
      </c>
      <c r="K1043" s="345"/>
      <c r="L1043" s="345"/>
      <c r="M1043" s="345"/>
      <c r="N1043" s="345"/>
      <c r="O1043" s="345"/>
      <c r="P1043" s="368" t="s">
        <v>812</v>
      </c>
      <c r="Q1043" s="369"/>
      <c r="R1043" s="369"/>
      <c r="S1043" s="369"/>
      <c r="T1043" s="369"/>
      <c r="U1043" s="369"/>
      <c r="V1043" s="369"/>
      <c r="W1043" s="369"/>
      <c r="X1043" s="369"/>
      <c r="Y1043" s="347">
        <v>2.5</v>
      </c>
      <c r="Z1043" s="348"/>
      <c r="AA1043" s="348"/>
      <c r="AB1043" s="349"/>
      <c r="AC1043" s="350" t="s">
        <v>371</v>
      </c>
      <c r="AD1043" s="351"/>
      <c r="AE1043" s="351"/>
      <c r="AF1043" s="351"/>
      <c r="AG1043" s="351"/>
      <c r="AH1043" s="366" t="s">
        <v>748</v>
      </c>
      <c r="AI1043" s="367"/>
      <c r="AJ1043" s="367"/>
      <c r="AK1043" s="367"/>
      <c r="AL1043" s="354">
        <v>100</v>
      </c>
      <c r="AM1043" s="355"/>
      <c r="AN1043" s="355"/>
      <c r="AO1043" s="356"/>
      <c r="AP1043" s="357" t="s">
        <v>748</v>
      </c>
      <c r="AQ1043" s="357"/>
      <c r="AR1043" s="357"/>
      <c r="AS1043" s="357"/>
      <c r="AT1043" s="357"/>
      <c r="AU1043" s="357"/>
      <c r="AV1043" s="357"/>
      <c r="AW1043" s="357"/>
      <c r="AX1043" s="357"/>
      <c r="AY1043">
        <f t="shared" si="123"/>
        <v>1</v>
      </c>
    </row>
    <row r="1044" spans="1:51" ht="30" hidden="1" customHeight="1" x14ac:dyDescent="0.15">
      <c r="A1044" s="372">
        <v>2</v>
      </c>
      <c r="B1044" s="3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2">
        <v>3</v>
      </c>
      <c r="B1045" s="37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2">
        <v>4</v>
      </c>
      <c r="B1046" s="37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2">
        <v>5</v>
      </c>
      <c r="B1047" s="3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2">
        <v>6</v>
      </c>
      <c r="B1048" s="3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2">
        <v>7</v>
      </c>
      <c r="B1049" s="3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2">
        <v>8</v>
      </c>
      <c r="B1050" s="3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2">
        <v>9</v>
      </c>
      <c r="B1051" s="3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2">
        <v>10</v>
      </c>
      <c r="B1052" s="3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2">
        <v>11</v>
      </c>
      <c r="B1053" s="3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2">
        <v>12</v>
      </c>
      <c r="B1054" s="3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2">
        <v>13</v>
      </c>
      <c r="B1055" s="3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2">
        <v>14</v>
      </c>
      <c r="B1056" s="3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2">
        <v>15</v>
      </c>
      <c r="B1057" s="37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2">
        <v>16</v>
      </c>
      <c r="B1058" s="37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2">
        <v>17</v>
      </c>
      <c r="B1059" s="37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2">
        <v>18</v>
      </c>
      <c r="B1060" s="3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2">
        <v>19</v>
      </c>
      <c r="B1061" s="3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2">
        <v>20</v>
      </c>
      <c r="B1062" s="3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2">
        <v>21</v>
      </c>
      <c r="B1063" s="3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2">
        <v>22</v>
      </c>
      <c r="B1064" s="3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2">
        <v>23</v>
      </c>
      <c r="B1065" s="3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2">
        <v>24</v>
      </c>
      <c r="B1066" s="3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2">
        <v>25</v>
      </c>
      <c r="B1067" s="3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2">
        <v>26</v>
      </c>
      <c r="B1068" s="3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2">
        <v>27</v>
      </c>
      <c r="B1069" s="3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2">
        <v>28</v>
      </c>
      <c r="B1070" s="3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2">
        <v>29</v>
      </c>
      <c r="B1071" s="3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2">
        <v>30</v>
      </c>
      <c r="B1072" s="3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361</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2">
        <v>1</v>
      </c>
      <c r="B1076" s="3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2">
        <v>2</v>
      </c>
      <c r="B1077" s="3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2">
        <v>3</v>
      </c>
      <c r="B1078" s="37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2">
        <v>4</v>
      </c>
      <c r="B1079" s="37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2">
        <v>5</v>
      </c>
      <c r="B1080" s="3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2">
        <v>6</v>
      </c>
      <c r="B1081" s="3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2">
        <v>7</v>
      </c>
      <c r="B1082" s="3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2">
        <v>8</v>
      </c>
      <c r="B1083" s="3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2">
        <v>9</v>
      </c>
      <c r="B1084" s="3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2">
        <v>10</v>
      </c>
      <c r="B1085" s="3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2">
        <v>11</v>
      </c>
      <c r="B1086" s="3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2">
        <v>12</v>
      </c>
      <c r="B1087" s="3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2">
        <v>13</v>
      </c>
      <c r="B1088" s="3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2">
        <v>14</v>
      </c>
      <c r="B1089" s="3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2">
        <v>15</v>
      </c>
      <c r="B1090" s="37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2">
        <v>16</v>
      </c>
      <c r="B1091" s="37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2">
        <v>17</v>
      </c>
      <c r="B1092" s="37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2">
        <v>18</v>
      </c>
      <c r="B1093" s="3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2">
        <v>19</v>
      </c>
      <c r="B1094" s="3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2">
        <v>20</v>
      </c>
      <c r="B1095" s="3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2">
        <v>21</v>
      </c>
      <c r="B1096" s="3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2">
        <v>22</v>
      </c>
      <c r="B1097" s="3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2">
        <v>23</v>
      </c>
      <c r="B1098" s="3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2">
        <v>24</v>
      </c>
      <c r="B1099" s="3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2">
        <v>25</v>
      </c>
      <c r="B1100" s="3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2">
        <v>26</v>
      </c>
      <c r="B1101" s="3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2">
        <v>27</v>
      </c>
      <c r="B1102" s="3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2">
        <v>28</v>
      </c>
      <c r="B1103" s="3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2">
        <v>29</v>
      </c>
      <c r="B1104" s="3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2">
        <v>30</v>
      </c>
      <c r="B1105" s="3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3" t="s">
        <v>324</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296</v>
      </c>
      <c r="K1109" s="152"/>
      <c r="L1109" s="152"/>
      <c r="M1109" s="152"/>
      <c r="N1109" s="152"/>
      <c r="O1109" s="152"/>
      <c r="P1109" s="362" t="s">
        <v>27</v>
      </c>
      <c r="Q1109" s="362"/>
      <c r="R1109" s="362"/>
      <c r="S1109" s="362"/>
      <c r="T1109" s="362"/>
      <c r="U1109" s="362"/>
      <c r="V1109" s="362"/>
      <c r="W1109" s="362"/>
      <c r="X1109" s="362"/>
      <c r="Y1109" s="152" t="s">
        <v>298</v>
      </c>
      <c r="Z1109" s="376"/>
      <c r="AA1109" s="376"/>
      <c r="AB1109" s="376"/>
      <c r="AC1109" s="152" t="s">
        <v>245</v>
      </c>
      <c r="AD1109" s="152"/>
      <c r="AE1109" s="152"/>
      <c r="AF1109" s="152"/>
      <c r="AG1109" s="152"/>
      <c r="AH1109" s="362" t="s">
        <v>258</v>
      </c>
      <c r="AI1109" s="363"/>
      <c r="AJ1109" s="363"/>
      <c r="AK1109" s="363"/>
      <c r="AL1109" s="363" t="s">
        <v>21</v>
      </c>
      <c r="AM1109" s="363"/>
      <c r="AN1109" s="363"/>
      <c r="AO1109" s="377"/>
      <c r="AP1109" s="365" t="s">
        <v>325</v>
      </c>
      <c r="AQ1109" s="365"/>
      <c r="AR1109" s="365"/>
      <c r="AS1109" s="365"/>
      <c r="AT1109" s="365"/>
      <c r="AU1109" s="365"/>
      <c r="AV1109" s="365"/>
      <c r="AW1109" s="365"/>
      <c r="AX1109" s="365"/>
    </row>
    <row r="1110" spans="1:51" ht="30" customHeight="1" x14ac:dyDescent="0.15">
      <c r="A1110" s="372">
        <v>1</v>
      </c>
      <c r="B1110" s="372">
        <v>1</v>
      </c>
      <c r="C1110" s="370"/>
      <c r="D1110" s="370"/>
      <c r="E1110" s="150" t="s">
        <v>707</v>
      </c>
      <c r="F1110" s="371"/>
      <c r="G1110" s="371"/>
      <c r="H1110" s="371"/>
      <c r="I1110" s="371"/>
      <c r="J1110" s="344" t="s">
        <v>707</v>
      </c>
      <c r="K1110" s="345"/>
      <c r="L1110" s="345"/>
      <c r="M1110" s="345"/>
      <c r="N1110" s="345"/>
      <c r="O1110" s="345"/>
      <c r="P1110" s="359" t="s">
        <v>707</v>
      </c>
      <c r="Q1110" s="346"/>
      <c r="R1110" s="346"/>
      <c r="S1110" s="346"/>
      <c r="T1110" s="346"/>
      <c r="U1110" s="346"/>
      <c r="V1110" s="346"/>
      <c r="W1110" s="346"/>
      <c r="X1110" s="346"/>
      <c r="Y1110" s="347" t="s">
        <v>707</v>
      </c>
      <c r="Z1110" s="348"/>
      <c r="AA1110" s="348"/>
      <c r="AB1110" s="349"/>
      <c r="AC1110" s="350"/>
      <c r="AD1110" s="351"/>
      <c r="AE1110" s="351"/>
      <c r="AF1110" s="351"/>
      <c r="AG1110" s="351"/>
      <c r="AH1110" s="352" t="s">
        <v>707</v>
      </c>
      <c r="AI1110" s="353"/>
      <c r="AJ1110" s="353"/>
      <c r="AK1110" s="353"/>
      <c r="AL1110" s="354" t="s">
        <v>707</v>
      </c>
      <c r="AM1110" s="355"/>
      <c r="AN1110" s="355"/>
      <c r="AO1110" s="356"/>
      <c r="AP1110" s="357" t="s">
        <v>707</v>
      </c>
      <c r="AQ1110" s="357"/>
      <c r="AR1110" s="357"/>
      <c r="AS1110" s="357"/>
      <c r="AT1110" s="357"/>
      <c r="AU1110" s="357"/>
      <c r="AV1110" s="357"/>
      <c r="AW1110" s="357"/>
      <c r="AX1110" s="357"/>
    </row>
    <row r="1111" spans="1:51" ht="30" hidden="1" customHeight="1" x14ac:dyDescent="0.15">
      <c r="A1111" s="372">
        <v>2</v>
      </c>
      <c r="B1111" s="372">
        <v>1</v>
      </c>
      <c r="C1111" s="370"/>
      <c r="D1111" s="370"/>
      <c r="E1111" s="371"/>
      <c r="F1111" s="371"/>
      <c r="G1111" s="371"/>
      <c r="H1111" s="371"/>
      <c r="I1111" s="37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2">
        <v>3</v>
      </c>
      <c r="B1112" s="372">
        <v>1</v>
      </c>
      <c r="C1112" s="370"/>
      <c r="D1112" s="370"/>
      <c r="E1112" s="371"/>
      <c r="F1112" s="371"/>
      <c r="G1112" s="371"/>
      <c r="H1112" s="371"/>
      <c r="I1112" s="37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2">
        <v>4</v>
      </c>
      <c r="B1113" s="372">
        <v>1</v>
      </c>
      <c r="C1113" s="370"/>
      <c r="D1113" s="370"/>
      <c r="E1113" s="371"/>
      <c r="F1113" s="371"/>
      <c r="G1113" s="371"/>
      <c r="H1113" s="371"/>
      <c r="I1113" s="37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2">
        <v>5</v>
      </c>
      <c r="B1114" s="372">
        <v>1</v>
      </c>
      <c r="C1114" s="370"/>
      <c r="D1114" s="370"/>
      <c r="E1114" s="371"/>
      <c r="F1114" s="371"/>
      <c r="G1114" s="371"/>
      <c r="H1114" s="371"/>
      <c r="I1114" s="37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2">
        <v>6</v>
      </c>
      <c r="B1115" s="372">
        <v>1</v>
      </c>
      <c r="C1115" s="370"/>
      <c r="D1115" s="370"/>
      <c r="E1115" s="371"/>
      <c r="F1115" s="371"/>
      <c r="G1115" s="371"/>
      <c r="H1115" s="371"/>
      <c r="I1115" s="37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2">
        <v>7</v>
      </c>
      <c r="B1116" s="372">
        <v>1</v>
      </c>
      <c r="C1116" s="370"/>
      <c r="D1116" s="370"/>
      <c r="E1116" s="371"/>
      <c r="F1116" s="371"/>
      <c r="G1116" s="371"/>
      <c r="H1116" s="371"/>
      <c r="I1116" s="37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2">
        <v>8</v>
      </c>
      <c r="B1117" s="372">
        <v>1</v>
      </c>
      <c r="C1117" s="370"/>
      <c r="D1117" s="370"/>
      <c r="E1117" s="371"/>
      <c r="F1117" s="371"/>
      <c r="G1117" s="371"/>
      <c r="H1117" s="371"/>
      <c r="I1117" s="37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2">
        <v>9</v>
      </c>
      <c r="B1118" s="372">
        <v>1</v>
      </c>
      <c r="C1118" s="370"/>
      <c r="D1118" s="370"/>
      <c r="E1118" s="371"/>
      <c r="F1118" s="371"/>
      <c r="G1118" s="371"/>
      <c r="H1118" s="371"/>
      <c r="I1118" s="37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2">
        <v>10</v>
      </c>
      <c r="B1119" s="372">
        <v>1</v>
      </c>
      <c r="C1119" s="370"/>
      <c r="D1119" s="370"/>
      <c r="E1119" s="371"/>
      <c r="F1119" s="371"/>
      <c r="G1119" s="371"/>
      <c r="H1119" s="371"/>
      <c r="I1119" s="37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2">
        <v>11</v>
      </c>
      <c r="B1120" s="372">
        <v>1</v>
      </c>
      <c r="C1120" s="370"/>
      <c r="D1120" s="370"/>
      <c r="E1120" s="371"/>
      <c r="F1120" s="371"/>
      <c r="G1120" s="371"/>
      <c r="H1120" s="371"/>
      <c r="I1120" s="37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2">
        <v>12</v>
      </c>
      <c r="B1121" s="372">
        <v>1</v>
      </c>
      <c r="C1121" s="370"/>
      <c r="D1121" s="370"/>
      <c r="E1121" s="371"/>
      <c r="F1121" s="371"/>
      <c r="G1121" s="371"/>
      <c r="H1121" s="371"/>
      <c r="I1121" s="37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2">
        <v>13</v>
      </c>
      <c r="B1122" s="372">
        <v>1</v>
      </c>
      <c r="C1122" s="370"/>
      <c r="D1122" s="370"/>
      <c r="E1122" s="371"/>
      <c r="F1122" s="371"/>
      <c r="G1122" s="371"/>
      <c r="H1122" s="371"/>
      <c r="I1122" s="37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2">
        <v>14</v>
      </c>
      <c r="B1123" s="372">
        <v>1</v>
      </c>
      <c r="C1123" s="370"/>
      <c r="D1123" s="370"/>
      <c r="E1123" s="371"/>
      <c r="F1123" s="371"/>
      <c r="G1123" s="371"/>
      <c r="H1123" s="371"/>
      <c r="I1123" s="37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2">
        <v>15</v>
      </c>
      <c r="B1124" s="372">
        <v>1</v>
      </c>
      <c r="C1124" s="370"/>
      <c r="D1124" s="370"/>
      <c r="E1124" s="371"/>
      <c r="F1124" s="371"/>
      <c r="G1124" s="371"/>
      <c r="H1124" s="371"/>
      <c r="I1124" s="37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2">
        <v>16</v>
      </c>
      <c r="B1125" s="372">
        <v>1</v>
      </c>
      <c r="C1125" s="370"/>
      <c r="D1125" s="370"/>
      <c r="E1125" s="371"/>
      <c r="F1125" s="371"/>
      <c r="G1125" s="371"/>
      <c r="H1125" s="371"/>
      <c r="I1125" s="37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2">
        <v>17</v>
      </c>
      <c r="B1126" s="372">
        <v>1</v>
      </c>
      <c r="C1126" s="370"/>
      <c r="D1126" s="370"/>
      <c r="E1126" s="371"/>
      <c r="F1126" s="371"/>
      <c r="G1126" s="371"/>
      <c r="H1126" s="371"/>
      <c r="I1126" s="37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2">
        <v>18</v>
      </c>
      <c r="B1127" s="372">
        <v>1</v>
      </c>
      <c r="C1127" s="370"/>
      <c r="D1127" s="370"/>
      <c r="E1127" s="150"/>
      <c r="F1127" s="371"/>
      <c r="G1127" s="371"/>
      <c r="H1127" s="371"/>
      <c r="I1127" s="37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2">
        <v>19</v>
      </c>
      <c r="B1128" s="372">
        <v>1</v>
      </c>
      <c r="C1128" s="370"/>
      <c r="D1128" s="370"/>
      <c r="E1128" s="371"/>
      <c r="F1128" s="371"/>
      <c r="G1128" s="371"/>
      <c r="H1128" s="371"/>
      <c r="I1128" s="37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2">
        <v>20</v>
      </c>
      <c r="B1129" s="372">
        <v>1</v>
      </c>
      <c r="C1129" s="370"/>
      <c r="D1129" s="370"/>
      <c r="E1129" s="371"/>
      <c r="F1129" s="371"/>
      <c r="G1129" s="371"/>
      <c r="H1129" s="371"/>
      <c r="I1129" s="37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2">
        <v>21</v>
      </c>
      <c r="B1130" s="372">
        <v>1</v>
      </c>
      <c r="C1130" s="370"/>
      <c r="D1130" s="370"/>
      <c r="E1130" s="371"/>
      <c r="F1130" s="371"/>
      <c r="G1130" s="371"/>
      <c r="H1130" s="371"/>
      <c r="I1130" s="37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2">
        <v>22</v>
      </c>
      <c r="B1131" s="372">
        <v>1</v>
      </c>
      <c r="C1131" s="370"/>
      <c r="D1131" s="370"/>
      <c r="E1131" s="371"/>
      <c r="F1131" s="371"/>
      <c r="G1131" s="371"/>
      <c r="H1131" s="371"/>
      <c r="I1131" s="37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2">
        <v>23</v>
      </c>
      <c r="B1132" s="372">
        <v>1</v>
      </c>
      <c r="C1132" s="370"/>
      <c r="D1132" s="370"/>
      <c r="E1132" s="371"/>
      <c r="F1132" s="371"/>
      <c r="G1132" s="371"/>
      <c r="H1132" s="371"/>
      <c r="I1132" s="37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2">
        <v>24</v>
      </c>
      <c r="B1133" s="372">
        <v>1</v>
      </c>
      <c r="C1133" s="370"/>
      <c r="D1133" s="370"/>
      <c r="E1133" s="371"/>
      <c r="F1133" s="371"/>
      <c r="G1133" s="371"/>
      <c r="H1133" s="371"/>
      <c r="I1133" s="37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2">
        <v>25</v>
      </c>
      <c r="B1134" s="372">
        <v>1</v>
      </c>
      <c r="C1134" s="370"/>
      <c r="D1134" s="370"/>
      <c r="E1134" s="371"/>
      <c r="F1134" s="371"/>
      <c r="G1134" s="371"/>
      <c r="H1134" s="371"/>
      <c r="I1134" s="37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2">
        <v>26</v>
      </c>
      <c r="B1135" s="372">
        <v>1</v>
      </c>
      <c r="C1135" s="370"/>
      <c r="D1135" s="370"/>
      <c r="E1135" s="371"/>
      <c r="F1135" s="371"/>
      <c r="G1135" s="371"/>
      <c r="H1135" s="371"/>
      <c r="I1135" s="37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2">
        <v>27</v>
      </c>
      <c r="B1136" s="372">
        <v>1</v>
      </c>
      <c r="C1136" s="370"/>
      <c r="D1136" s="370"/>
      <c r="E1136" s="371"/>
      <c r="F1136" s="371"/>
      <c r="G1136" s="371"/>
      <c r="H1136" s="371"/>
      <c r="I1136" s="37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2">
        <v>28</v>
      </c>
      <c r="B1137" s="372">
        <v>1</v>
      </c>
      <c r="C1137" s="370"/>
      <c r="D1137" s="370"/>
      <c r="E1137" s="371"/>
      <c r="F1137" s="371"/>
      <c r="G1137" s="371"/>
      <c r="H1137" s="371"/>
      <c r="I1137" s="37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2">
        <v>29</v>
      </c>
      <c r="B1138" s="372">
        <v>1</v>
      </c>
      <c r="C1138" s="370"/>
      <c r="D1138" s="370"/>
      <c r="E1138" s="371"/>
      <c r="F1138" s="371"/>
      <c r="G1138" s="371"/>
      <c r="H1138" s="371"/>
      <c r="I1138" s="37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2">
        <v>30</v>
      </c>
      <c r="B1139" s="372">
        <v>1</v>
      </c>
      <c r="C1139" s="370"/>
      <c r="D1139" s="370"/>
      <c r="E1139" s="371"/>
      <c r="F1139" s="371"/>
      <c r="G1139" s="371"/>
      <c r="H1139" s="371"/>
      <c r="I1139" s="37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0">
    <cfRule type="expression" dxfId="2795" priority="13881">
      <formula>IF(RIGHT(TEXT(Y790,"0.#"),1)=".",FALSE,TRUE)</formula>
    </cfRule>
    <cfRule type="expression" dxfId="2794" priority="13882">
      <formula>IF(RIGHT(TEXT(Y790,"0.#"),1)=".",TRUE,FALSE)</formula>
    </cfRule>
  </conditionalFormatting>
  <conditionalFormatting sqref="Y799">
    <cfRule type="expression" dxfId="2793" priority="13877">
      <formula>IF(RIGHT(TEXT(Y799,"0.#"),1)=".",FALSE,TRUE)</formula>
    </cfRule>
    <cfRule type="expression" dxfId="2792" priority="13878">
      <formula>IF(RIGHT(TEXT(Y799,"0.#"),1)=".",TRUE,FALSE)</formula>
    </cfRule>
  </conditionalFormatting>
  <conditionalFormatting sqref="Y830:Y837 Y828 Y817:Y824 Y815 Y804:Y811 Y802">
    <cfRule type="expression" dxfId="2791" priority="13659">
      <formula>IF(RIGHT(TEXT(Y802,"0.#"),1)=".",FALSE,TRUE)</formula>
    </cfRule>
    <cfRule type="expression" dxfId="2790" priority="13660">
      <formula>IF(RIGHT(TEXT(Y802,"0.#"),1)=".",TRUE,FALSE)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91:Y798 Y789">
    <cfRule type="expression" dxfId="2783" priority="13683">
      <formula>IF(RIGHT(TEXT(Y789,"0.#"),1)=".",FALSE,TRUE)</formula>
    </cfRule>
    <cfRule type="expression" dxfId="2782" priority="13684">
      <formula>IF(RIGHT(TEXT(Y789,"0.#"),1)=".",TRUE,FALSE)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3:AU798">
    <cfRule type="expression" dxfId="2779" priority="13677">
      <formula>IF(RIGHT(TEXT(AU793,"0.#"),1)=".",FALSE,TRUE)</formula>
    </cfRule>
    <cfRule type="expression" dxfId="2778" priority="13678">
      <formula>IF(RIGHT(TEXT(AU793,"0.#"),1)=".",TRUE,FALSE)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791:AU792">
    <cfRule type="expression" dxfId="705" priority="5">
      <formula>IF(RIGHT(TEXT(AU791,"0.#"),1)=".",FALSE,TRUE)</formula>
    </cfRule>
    <cfRule type="expression" dxfId="704" priority="6">
      <formula>IF(RIGHT(TEXT(AU791,"0.#"),1)=".",TRUE,FALSE)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83" max="49" man="1"/>
    <brk id="727" max="49" man="1"/>
    <brk id="747" max="49" man="1"/>
    <brk id="781"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740</v>
      </c>
      <c r="M3" s="13" t="str">
        <f t="shared" ref="M3:M11" si="2">IF(L3="","",K3)</f>
        <v>文教及び科学振興</v>
      </c>
      <c r="N3" s="13" t="str">
        <f>IF(M3="",N2,IF(N2&lt;&gt;"",CONCATENATE(N2,"、",M3),M3))</f>
        <v>文教及び科学振興</v>
      </c>
      <c r="O3" s="13"/>
      <c r="P3" s="12" t="s">
        <v>75</v>
      </c>
      <c r="Q3" s="17" t="s">
        <v>740</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文教及び科学振興</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文教及び科学振興</v>
      </c>
      <c r="O10" s="13"/>
      <c r="P10" s="13" t="str">
        <f>S8</f>
        <v>委託・請負</v>
      </c>
      <c r="Q10" s="19"/>
      <c r="T10" s="13"/>
      <c r="W10" s="32" t="s">
        <v>156</v>
      </c>
      <c r="Y10" s="32" t="s">
        <v>418</v>
      </c>
      <c r="Z10" s="32" t="s">
        <v>549</v>
      </c>
      <c r="AA10" s="94" t="s">
        <v>512</v>
      </c>
      <c r="AB10" s="94" t="s">
        <v>643</v>
      </c>
      <c r="AC10" s="31"/>
      <c r="AD10" s="31"/>
      <c r="AE10" s="31"/>
      <c r="AF10" s="30"/>
      <c r="AG10" s="53" t="s">
        <v>356</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t="s">
        <v>740</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310</v>
      </c>
      <c r="B20" s="15"/>
      <c r="C20" s="13" t="str">
        <f t="shared" si="9"/>
        <v/>
      </c>
      <c r="D20" s="13" t="str">
        <f t="shared" si="8"/>
        <v>障害者施策</v>
      </c>
      <c r="F20" s="18" t="s">
        <v>309</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311</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312</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313</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障害者施策</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344</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384</v>
      </c>
      <c r="AF2" s="1028"/>
      <c r="AG2" s="1028"/>
      <c r="AH2" s="1028"/>
      <c r="AI2" s="1028" t="s">
        <v>406</v>
      </c>
      <c r="AJ2" s="1028"/>
      <c r="AK2" s="1028"/>
      <c r="AL2" s="558"/>
      <c r="AM2" s="1028" t="s">
        <v>503</v>
      </c>
      <c r="AN2" s="1028"/>
      <c r="AO2" s="1028"/>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5"/>
      <c r="I4" s="995"/>
      <c r="J4" s="995"/>
      <c r="K4" s="995"/>
      <c r="L4" s="995"/>
      <c r="M4" s="995"/>
      <c r="N4" s="995"/>
      <c r="O4" s="996"/>
      <c r="P4" s="108"/>
      <c r="Q4" s="1003"/>
      <c r="R4" s="1003"/>
      <c r="S4" s="1003"/>
      <c r="T4" s="1003"/>
      <c r="U4" s="1003"/>
      <c r="V4" s="1003"/>
      <c r="W4" s="1003"/>
      <c r="X4" s="1004"/>
      <c r="Y4" s="1013" t="s">
        <v>12</v>
      </c>
      <c r="Z4" s="1014"/>
      <c r="AA4" s="1015"/>
      <c r="AB4" s="462"/>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344</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384</v>
      </c>
      <c r="AF9" s="1028"/>
      <c r="AG9" s="1028"/>
      <c r="AH9" s="1028"/>
      <c r="AI9" s="1028" t="s">
        <v>406</v>
      </c>
      <c r="AJ9" s="1028"/>
      <c r="AK9" s="1028"/>
      <c r="AL9" s="558"/>
      <c r="AM9" s="1028" t="s">
        <v>503</v>
      </c>
      <c r="AN9" s="1028"/>
      <c r="AO9" s="1028"/>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5"/>
      <c r="I11" s="995"/>
      <c r="J11" s="995"/>
      <c r="K11" s="995"/>
      <c r="L11" s="995"/>
      <c r="M11" s="995"/>
      <c r="N11" s="995"/>
      <c r="O11" s="996"/>
      <c r="P11" s="108"/>
      <c r="Q11" s="1003"/>
      <c r="R11" s="1003"/>
      <c r="S11" s="1003"/>
      <c r="T11" s="1003"/>
      <c r="U11" s="1003"/>
      <c r="V11" s="1003"/>
      <c r="W11" s="1003"/>
      <c r="X11" s="1004"/>
      <c r="Y11" s="1013" t="s">
        <v>12</v>
      </c>
      <c r="Z11" s="1014"/>
      <c r="AA11" s="1015"/>
      <c r="AB11" s="462"/>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344</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384</v>
      </c>
      <c r="AF16" s="1028"/>
      <c r="AG16" s="1028"/>
      <c r="AH16" s="1028"/>
      <c r="AI16" s="1028" t="s">
        <v>406</v>
      </c>
      <c r="AJ16" s="1028"/>
      <c r="AK16" s="1028"/>
      <c r="AL16" s="558"/>
      <c r="AM16" s="1028" t="s">
        <v>503</v>
      </c>
      <c r="AN16" s="1028"/>
      <c r="AO16" s="1028"/>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5"/>
      <c r="I18" s="995"/>
      <c r="J18" s="995"/>
      <c r="K18" s="995"/>
      <c r="L18" s="995"/>
      <c r="M18" s="995"/>
      <c r="N18" s="995"/>
      <c r="O18" s="996"/>
      <c r="P18" s="108"/>
      <c r="Q18" s="1003"/>
      <c r="R18" s="1003"/>
      <c r="S18" s="1003"/>
      <c r="T18" s="1003"/>
      <c r="U18" s="1003"/>
      <c r="V18" s="1003"/>
      <c r="W18" s="1003"/>
      <c r="X18" s="1004"/>
      <c r="Y18" s="1013" t="s">
        <v>12</v>
      </c>
      <c r="Z18" s="1014"/>
      <c r="AA18" s="1015"/>
      <c r="AB18" s="462"/>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344</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384</v>
      </c>
      <c r="AF23" s="1028"/>
      <c r="AG23" s="1028"/>
      <c r="AH23" s="1028"/>
      <c r="AI23" s="1028" t="s">
        <v>406</v>
      </c>
      <c r="AJ23" s="1028"/>
      <c r="AK23" s="1028"/>
      <c r="AL23" s="558"/>
      <c r="AM23" s="1028" t="s">
        <v>503</v>
      </c>
      <c r="AN23" s="1028"/>
      <c r="AO23" s="1028"/>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5"/>
      <c r="I25" s="995"/>
      <c r="J25" s="995"/>
      <c r="K25" s="995"/>
      <c r="L25" s="995"/>
      <c r="M25" s="995"/>
      <c r="N25" s="995"/>
      <c r="O25" s="996"/>
      <c r="P25" s="108"/>
      <c r="Q25" s="1003"/>
      <c r="R25" s="1003"/>
      <c r="S25" s="1003"/>
      <c r="T25" s="1003"/>
      <c r="U25" s="1003"/>
      <c r="V25" s="1003"/>
      <c r="W25" s="1003"/>
      <c r="X25" s="1004"/>
      <c r="Y25" s="1013" t="s">
        <v>12</v>
      </c>
      <c r="Z25" s="1014"/>
      <c r="AA25" s="1015"/>
      <c r="AB25" s="462"/>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344</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384</v>
      </c>
      <c r="AF30" s="1028"/>
      <c r="AG30" s="1028"/>
      <c r="AH30" s="1028"/>
      <c r="AI30" s="1028" t="s">
        <v>406</v>
      </c>
      <c r="AJ30" s="1028"/>
      <c r="AK30" s="1028"/>
      <c r="AL30" s="558"/>
      <c r="AM30" s="1028" t="s">
        <v>503</v>
      </c>
      <c r="AN30" s="1028"/>
      <c r="AO30" s="1028"/>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5"/>
      <c r="I32" s="995"/>
      <c r="J32" s="995"/>
      <c r="K32" s="995"/>
      <c r="L32" s="995"/>
      <c r="M32" s="995"/>
      <c r="N32" s="995"/>
      <c r="O32" s="996"/>
      <c r="P32" s="108"/>
      <c r="Q32" s="1003"/>
      <c r="R32" s="1003"/>
      <c r="S32" s="1003"/>
      <c r="T32" s="1003"/>
      <c r="U32" s="1003"/>
      <c r="V32" s="1003"/>
      <c r="W32" s="1003"/>
      <c r="X32" s="1004"/>
      <c r="Y32" s="1013" t="s">
        <v>12</v>
      </c>
      <c r="Z32" s="1014"/>
      <c r="AA32" s="1015"/>
      <c r="AB32" s="462"/>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344</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384</v>
      </c>
      <c r="AF37" s="1028"/>
      <c r="AG37" s="1028"/>
      <c r="AH37" s="1028"/>
      <c r="AI37" s="1028" t="s">
        <v>406</v>
      </c>
      <c r="AJ37" s="1028"/>
      <c r="AK37" s="1028"/>
      <c r="AL37" s="558"/>
      <c r="AM37" s="1028" t="s">
        <v>503</v>
      </c>
      <c r="AN37" s="1028"/>
      <c r="AO37" s="1028"/>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5"/>
      <c r="I39" s="995"/>
      <c r="J39" s="995"/>
      <c r="K39" s="995"/>
      <c r="L39" s="995"/>
      <c r="M39" s="995"/>
      <c r="N39" s="995"/>
      <c r="O39" s="996"/>
      <c r="P39" s="108"/>
      <c r="Q39" s="1003"/>
      <c r="R39" s="1003"/>
      <c r="S39" s="1003"/>
      <c r="T39" s="1003"/>
      <c r="U39" s="1003"/>
      <c r="V39" s="1003"/>
      <c r="W39" s="1003"/>
      <c r="X39" s="1004"/>
      <c r="Y39" s="1013" t="s">
        <v>12</v>
      </c>
      <c r="Z39" s="1014"/>
      <c r="AA39" s="1015"/>
      <c r="AB39" s="462"/>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344</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384</v>
      </c>
      <c r="AF44" s="1028"/>
      <c r="AG44" s="1028"/>
      <c r="AH44" s="1028"/>
      <c r="AI44" s="1028" t="s">
        <v>406</v>
      </c>
      <c r="AJ44" s="1028"/>
      <c r="AK44" s="1028"/>
      <c r="AL44" s="558"/>
      <c r="AM44" s="1028" t="s">
        <v>503</v>
      </c>
      <c r="AN44" s="1028"/>
      <c r="AO44" s="1028"/>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5"/>
      <c r="I46" s="995"/>
      <c r="J46" s="995"/>
      <c r="K46" s="995"/>
      <c r="L46" s="995"/>
      <c r="M46" s="995"/>
      <c r="N46" s="995"/>
      <c r="O46" s="996"/>
      <c r="P46" s="108"/>
      <c r="Q46" s="1003"/>
      <c r="R46" s="1003"/>
      <c r="S46" s="1003"/>
      <c r="T46" s="1003"/>
      <c r="U46" s="1003"/>
      <c r="V46" s="1003"/>
      <c r="W46" s="1003"/>
      <c r="X46" s="1004"/>
      <c r="Y46" s="1013" t="s">
        <v>12</v>
      </c>
      <c r="Z46" s="1014"/>
      <c r="AA46" s="1015"/>
      <c r="AB46" s="462"/>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344</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384</v>
      </c>
      <c r="AF51" s="1028"/>
      <c r="AG51" s="1028"/>
      <c r="AH51" s="1028"/>
      <c r="AI51" s="1028" t="s">
        <v>406</v>
      </c>
      <c r="AJ51" s="1028"/>
      <c r="AK51" s="1028"/>
      <c r="AL51" s="558"/>
      <c r="AM51" s="1028" t="s">
        <v>503</v>
      </c>
      <c r="AN51" s="1028"/>
      <c r="AO51" s="1028"/>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5"/>
      <c r="I53" s="995"/>
      <c r="J53" s="995"/>
      <c r="K53" s="995"/>
      <c r="L53" s="995"/>
      <c r="M53" s="995"/>
      <c r="N53" s="995"/>
      <c r="O53" s="996"/>
      <c r="P53" s="108"/>
      <c r="Q53" s="1003"/>
      <c r="R53" s="1003"/>
      <c r="S53" s="1003"/>
      <c r="T53" s="1003"/>
      <c r="U53" s="1003"/>
      <c r="V53" s="1003"/>
      <c r="W53" s="1003"/>
      <c r="X53" s="1004"/>
      <c r="Y53" s="1013" t="s">
        <v>12</v>
      </c>
      <c r="Z53" s="1014"/>
      <c r="AA53" s="1015"/>
      <c r="AB53" s="462"/>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344</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384</v>
      </c>
      <c r="AF58" s="1028"/>
      <c r="AG58" s="1028"/>
      <c r="AH58" s="1028"/>
      <c r="AI58" s="1028" t="s">
        <v>406</v>
      </c>
      <c r="AJ58" s="1028"/>
      <c r="AK58" s="1028"/>
      <c r="AL58" s="558"/>
      <c r="AM58" s="1028" t="s">
        <v>503</v>
      </c>
      <c r="AN58" s="1028"/>
      <c r="AO58" s="1028"/>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5"/>
      <c r="I60" s="995"/>
      <c r="J60" s="995"/>
      <c r="K60" s="995"/>
      <c r="L60" s="995"/>
      <c r="M60" s="995"/>
      <c r="N60" s="995"/>
      <c r="O60" s="996"/>
      <c r="P60" s="108"/>
      <c r="Q60" s="1003"/>
      <c r="R60" s="1003"/>
      <c r="S60" s="1003"/>
      <c r="T60" s="1003"/>
      <c r="U60" s="1003"/>
      <c r="V60" s="1003"/>
      <c r="W60" s="1003"/>
      <c r="X60" s="1004"/>
      <c r="Y60" s="1013" t="s">
        <v>12</v>
      </c>
      <c r="Z60" s="1014"/>
      <c r="AA60" s="1015"/>
      <c r="AB60" s="462"/>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344</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384</v>
      </c>
      <c r="AF65" s="1028"/>
      <c r="AG65" s="1028"/>
      <c r="AH65" s="1028"/>
      <c r="AI65" s="1028" t="s">
        <v>406</v>
      </c>
      <c r="AJ65" s="1028"/>
      <c r="AK65" s="1028"/>
      <c r="AL65" s="558"/>
      <c r="AM65" s="1028" t="s">
        <v>503</v>
      </c>
      <c r="AN65" s="1028"/>
      <c r="AO65" s="1028"/>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5"/>
      <c r="I67" s="995"/>
      <c r="J67" s="995"/>
      <c r="K67" s="995"/>
      <c r="L67" s="995"/>
      <c r="M67" s="995"/>
      <c r="N67" s="995"/>
      <c r="O67" s="996"/>
      <c r="P67" s="108"/>
      <c r="Q67" s="1003"/>
      <c r="R67" s="1003"/>
      <c r="S67" s="1003"/>
      <c r="T67" s="1003"/>
      <c r="U67" s="1003"/>
      <c r="V67" s="1003"/>
      <c r="W67" s="1003"/>
      <c r="X67" s="1004"/>
      <c r="Y67" s="1013" t="s">
        <v>12</v>
      </c>
      <c r="Z67" s="1014"/>
      <c r="AA67" s="1015"/>
      <c r="AB67" s="462"/>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360</v>
      </c>
      <c r="H2" s="596"/>
      <c r="I2" s="596"/>
      <c r="J2" s="596"/>
      <c r="K2" s="596"/>
      <c r="L2" s="596"/>
      <c r="M2" s="596"/>
      <c r="N2" s="596"/>
      <c r="O2" s="596"/>
      <c r="P2" s="596"/>
      <c r="Q2" s="596"/>
      <c r="R2" s="596"/>
      <c r="S2" s="596"/>
      <c r="T2" s="596"/>
      <c r="U2" s="596"/>
      <c r="V2" s="596"/>
      <c r="W2" s="596"/>
      <c r="X2" s="596"/>
      <c r="Y2" s="596"/>
      <c r="Z2" s="596"/>
      <c r="AA2" s="596"/>
      <c r="AB2" s="597"/>
      <c r="AC2" s="595" t="s">
        <v>362</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267</v>
      </c>
      <c r="H15" s="596"/>
      <c r="I15" s="596"/>
      <c r="J15" s="596"/>
      <c r="K15" s="596"/>
      <c r="L15" s="596"/>
      <c r="M15" s="596"/>
      <c r="N15" s="596"/>
      <c r="O15" s="596"/>
      <c r="P15" s="596"/>
      <c r="Q15" s="596"/>
      <c r="R15" s="596"/>
      <c r="S15" s="596"/>
      <c r="T15" s="596"/>
      <c r="U15" s="596"/>
      <c r="V15" s="596"/>
      <c r="W15" s="596"/>
      <c r="X15" s="596"/>
      <c r="Y15" s="596"/>
      <c r="Z15" s="596"/>
      <c r="AA15" s="596"/>
      <c r="AB15" s="597"/>
      <c r="AC15" s="595" t="s">
        <v>268</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266</v>
      </c>
      <c r="H28" s="596"/>
      <c r="I28" s="596"/>
      <c r="J28" s="596"/>
      <c r="K28" s="596"/>
      <c r="L28" s="596"/>
      <c r="M28" s="596"/>
      <c r="N28" s="596"/>
      <c r="O28" s="596"/>
      <c r="P28" s="596"/>
      <c r="Q28" s="596"/>
      <c r="R28" s="596"/>
      <c r="S28" s="596"/>
      <c r="T28" s="596"/>
      <c r="U28" s="596"/>
      <c r="V28" s="596"/>
      <c r="W28" s="596"/>
      <c r="X28" s="596"/>
      <c r="Y28" s="596"/>
      <c r="Z28" s="596"/>
      <c r="AA28" s="596"/>
      <c r="AB28" s="597"/>
      <c r="AC28" s="595" t="s">
        <v>269</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314</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270</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271</v>
      </c>
      <c r="H68" s="596"/>
      <c r="I68" s="596"/>
      <c r="J68" s="596"/>
      <c r="K68" s="596"/>
      <c r="L68" s="596"/>
      <c r="M68" s="596"/>
      <c r="N68" s="596"/>
      <c r="O68" s="596"/>
      <c r="P68" s="596"/>
      <c r="Q68" s="596"/>
      <c r="R68" s="596"/>
      <c r="S68" s="596"/>
      <c r="T68" s="596"/>
      <c r="U68" s="596"/>
      <c r="V68" s="596"/>
      <c r="W68" s="596"/>
      <c r="X68" s="596"/>
      <c r="Y68" s="596"/>
      <c r="Z68" s="596"/>
      <c r="AA68" s="596"/>
      <c r="AB68" s="597"/>
      <c r="AC68" s="595" t="s">
        <v>272</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273</v>
      </c>
      <c r="H81" s="596"/>
      <c r="I81" s="596"/>
      <c r="J81" s="596"/>
      <c r="K81" s="596"/>
      <c r="L81" s="596"/>
      <c r="M81" s="596"/>
      <c r="N81" s="596"/>
      <c r="O81" s="596"/>
      <c r="P81" s="596"/>
      <c r="Q81" s="596"/>
      <c r="R81" s="596"/>
      <c r="S81" s="596"/>
      <c r="T81" s="596"/>
      <c r="U81" s="596"/>
      <c r="V81" s="596"/>
      <c r="W81" s="596"/>
      <c r="X81" s="596"/>
      <c r="Y81" s="596"/>
      <c r="Z81" s="596"/>
      <c r="AA81" s="596"/>
      <c r="AB81" s="597"/>
      <c r="AC81" s="595" t="s">
        <v>274</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275</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279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289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2021-09-02T02:19:30Z</cp:lastPrinted>
  <dcterms:created xsi:type="dcterms:W3CDTF">2012-03-13T00:50:25Z</dcterms:created>
  <dcterms:modified xsi:type="dcterms:W3CDTF">2021-09-17T04:00:06Z</dcterms:modified>
</cp:coreProperties>
</file>