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6660" yWindow="0" windowWidth="36675" windowHeight="108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76B57851_8A72_46B7_8443_BE99F987B102_.wvu.Cols" localSheetId="0" hidden="1">行政事業レビューシート!$AY:$AY</definedName>
    <definedName name="Z_76B57851_8A72_46B7_8443_BE99F987B102_.wvu.Cols" localSheetId="1" hidden="1">入力規則等!$C:$D,入力規則等!$H:$I,入力規則等!$M:$N,入力規則等!$R:$S</definedName>
    <definedName name="Z_76B57851_8A72_46B7_8443_BE99F987B102_.wvu.Cols" localSheetId="2" hidden="1">別紙1!$AY:$AY</definedName>
    <definedName name="Z_76B57851_8A72_46B7_8443_BE99F987B102_.wvu.Cols" localSheetId="3" hidden="1">別紙2!$AY:$AY</definedName>
    <definedName name="Z_76B57851_8A72_46B7_8443_BE99F987B102_.wvu.Cols" localSheetId="4" hidden="1">別紙3!$AY:$AY</definedName>
    <definedName name="Z_76B57851_8A72_46B7_8443_BE99F987B102_.wvu.FilterData" localSheetId="4" hidden="1">別紙3!$AP$1:$AP$1320</definedName>
    <definedName name="Z_76B57851_8A72_46B7_8443_BE99F987B102_.wvu.PrintArea" localSheetId="0" hidden="1">行政事業レビューシート!$A$1:$AX$1139</definedName>
    <definedName name="Z_76B57851_8A72_46B7_8443_BE99F987B102_.wvu.PrintArea" localSheetId="2" hidden="1">別紙1!$A$1:$AX$71</definedName>
    <definedName name="Z_76B57851_8A72_46B7_8443_BE99F987B102_.wvu.PrintArea" localSheetId="3" hidden="1">別紙2!$A$1:$AX$265</definedName>
    <definedName name="Z_76B57851_8A72_46B7_8443_BE99F987B102_.wvu.PrintArea" localSheetId="4" hidden="1">別紙3!$A$1:$AX$1320</definedName>
    <definedName name="Z_76B57851_8A72_46B7_8443_BE99F987B102_.wvu.Rows" localSheetId="0" hidden="1">行政事業レビューシート!$37:$99,行政事業レビューシート!$103:$114,行政事業レビューシート!$118:$129,行政事業レビューシート!$132:$151,行政事業レビューシート!$159:$186,行政事業レビューシート!$190:$430,行政事業レビューシート!$436:$455,行政事業レビューシート!$461:$480,行政事業レビューシート!$484:$699,行政事業レビューシート!$768:$786,行政事業レビューシート!$794:$798,行政事業レビューシート!$800:$839,行政事業レビューシート!$846:$1106,行政事業レビューシート!$1111:$1139</definedName>
  </definedNames>
  <calcPr calcId="162913"/>
  <customWorkbookViews>
    <customWorkbookView name="m - 個人用ビュー" guid="{76B57851-8A72-46B7-8443-BE99F987B102}" mergeInterval="0" personalView="1" xWindow="942" yWindow="72" windowWidth="907" windowHeight="973" activeSheetId="3"/>
  </customWorkbookViews>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<sst xmlns="http://schemas.openxmlformats.org/spreadsheetml/2006/main" count="3132" uniqueCount="827">
  <si>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</si>
  <si>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</si>
  <si>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</si>
  <si>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</si>
  <si>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</si>
  <si>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</si>
  <si>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</si>
  <si>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</si>
  <si>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</si>
  <si>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</si>
  <si>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</si>
  <si>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</si>
  <si>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</si>
  <si>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</si>
  <si>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</si>
  <si>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</si>
  <si>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</si>
  <si>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</si>
  <si>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</si>
  <si>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</si>
  <si>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</si>
  <si>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</si>
  <si>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</si>
  <si>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</si>
  <si>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</si>
  <si>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</si>
  <si>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</si>
  <si>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</si>
  <si>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</si>
  <si>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</si>
  <si>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</si>
  <si>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</si>
  <si>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</si>
  <si>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</si>
  <si>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</si>
  <si>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</si>
  <si>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</si>
  <si>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</si>
  <si>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</si>
  <si>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</si>
  <si>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</si>
  <si>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</si>
  <si>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</si>
  <si>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</si>
  <si>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</si>
  <si>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</si>
  <si>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</si>
  <si>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</si>
  <si>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</si>
  <si>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</si>
  <si>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</si>
  <si>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</si>
  <si>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</si>
  <si>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</si>
  <si>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</si>
  <si>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</si>
  <si>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</si>
  <si>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</si>
  <si>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</si>
  <si>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</si>
  <si>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</si>
  <si>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</si>
  <si>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</si>
  <si>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</si>
  <si>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</si>
  <si>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</si>
  <si>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</si>
  <si>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</si>
  <si>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</si>
  <si>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</si>
  <si>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</si>
  <si>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</si>
  <si>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</si>
  <si>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</si>
  <si>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</si>
  <si>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</si>
  <si>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</si>
  <si>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</si>
  <si>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</si>
  <si>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</si>
  <si>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</si>
  <si>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</si>
  <si>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</si>
  <si>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</si>
  <si>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</si>
  <si>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</si>
  <si>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</si>
  <si>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</si>
  <si>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</si>
  <si>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</si>
  <si>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</si>
  <si>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</si>
  <si>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</si>
  <si>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</si>
  <si>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</si>
  <si>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</si>
  <si>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</si>
  <si>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</si>
  <si>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</si>
  <si>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</si>
  <si>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</si>
  <si>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</si>
  <si>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</si>
  <si>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</si>
  <si>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</si>
  <si>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</si>
  <si>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</si>
  <si>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</si>
  <si>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</si>
  <si>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</si>
  <si>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</si>
  <si>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</si>
  <si>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</si>
  <si>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</si>
  <si>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</si>
  <si>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</si>
  <si>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</si>
  <si>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</si>
  <si>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</si>
  <si>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</si>
  <si>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</si>
  <si>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</si>
  <si>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</si>
  <si>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</si>
  <si>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</si>
  <si>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</si>
  <si>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</si>
  <si>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</si>
  <si>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</si>
  <si>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</si>
  <si>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</si>
  <si>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</si>
  <si>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</si>
  <si>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</si>
  <si>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</si>
  <si>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</si>
  <si>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</si>
  <si>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</si>
  <si>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</si>
  <si>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</si>
  <si>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</si>
  <si>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</si>
  <si>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</si>
  <si>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</si>
  <si>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</si>
  <si>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</si>
  <si>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</si>
  <si>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</si>
  <si>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</si>
  <si>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</si>
  <si>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</si>
  <si>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</si>
  <si>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</si>
  <si>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</si>
  <si>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</si>
  <si>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</si>
  <si>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</si>
  <si>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</si>
  <si>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</si>
  <si>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</si>
  <si>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</si>
  <si>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</si>
  <si>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</si>
  <si>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</si>
  <si>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</si>
  <si>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</si>
  <si>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</si>
  <si>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</si>
  <si>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</si>
  <si>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</si>
  <si>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</si>
  <si>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</si>
  <si>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</si>
  <si>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</si>
  <si>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</si>
  <si>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</si>
  <si>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</si>
  <si>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</si>
  <si>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</si>
  <si>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</si>
  <si>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</si>
  <si>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</si>
  <si>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</si>
  <si>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</si>
  <si>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</si>
  <si>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</si>
  <si>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</si>
  <si>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</si>
  <si>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</si>
  <si>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</si>
  <si>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</si>
  <si>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</si>
  <si>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</si>
  <si>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</si>
  <si>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</si>
  <si>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</si>
  <si>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</si>
  <si>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</si>
  <si>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</si>
  <si>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</si>
  <si>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</si>
  <si>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</si>
  <si>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</si>
  <si>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</si>
  <si>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</si>
  <si>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</si>
  <si>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</si>
  <si>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</si>
  <si>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</si>
  <si>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</si>
  <si>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</si>
  <si>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</si>
  <si>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</si>
  <si>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</si>
  <si>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</si>
  <si>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</si>
  <si>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</si>
  <si>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</si>
  <si>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</si>
  <si>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</si>
  <si>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</si>
  <si>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</si>
  <si>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</si>
  <si>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</si>
  <si>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</si>
  <si>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</si>
  <si>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</si>
  <si>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</si>
  <si>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</si>
  <si>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</si>
  <si>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</si>
  <si>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</si>
  <si>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</si>
  <si>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</si>
  <si>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</si>
  <si>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</si>
  <si>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</si>
  <si>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</si>
  <si>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</si>
  <si>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</si>
  <si>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</si>
  <si>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</si>
  <si>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</si>
  <si>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</si>
  <si>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</si>
  <si>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</si>
  <si>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</si>
  <si>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</si>
  <si>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</si>
  <si>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</si>
  <si>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</si>
  <si>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</si>
  <si>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</si>
  <si>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</si>
  <si>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</si>
  <si>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</si>
  <si>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</si>
  <si>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</si>
  <si>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</si>
  <si>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</si>
  <si>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</si>
  <si>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</si>
  <si>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</si>
  <si>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</si>
  <si>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</si>
  <si>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</si>
  <si>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</si>
  <si>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</si>
  <si>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</si>
  <si>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</si>
  <si>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</si>
  <si>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</si>
  <si>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</si>
  <si>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</si>
  <si>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</si>
  <si>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</si>
  <si>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</si>
  <si>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</si>
  <si>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</si>
  <si>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</si>
  <si>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</si>
  <si>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</si>
  <si>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</si>
  <si>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</si>
  <si>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</si>
  <si>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</si>
  <si>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</si>
  <si>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</si>
  <si>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</si>
  <si>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</si>
  <si>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</si>
  <si>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</si>
  <si>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</si>
  <si>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</si>
  <si>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</si>
  <si>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</si>
  <si>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</si>
  <si>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</si>
  <si>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</si>
  <si>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</si>
  <si>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</si>
  <si>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</si>
  <si>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</si>
  <si>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</si>
  <si>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</si>
  <si>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</si>
  <si>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</si>
  <si>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</si>
  <si>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</si>
  <si>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</si>
  <si>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</si>
  <si>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</si>
  <si>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</si>
  <si>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</si>
  <si>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</si>
  <si>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</si>
  <si>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</si>
  <si>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</si>
  <si>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</si>
  <si>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</si>
  <si>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</si>
  <si>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</si>
  <si>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</si>
  <si>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</si>
  <si>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</si>
  <si>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</si>
  <si>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</si>
  <si>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</si>
  <si>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</si>
  <si>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</si>
  <si>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</si>
  <si>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</si>
  <si>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</si>
  <si>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</si>
  <si>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</si>
  <si>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</si>
  <si>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</si>
  <si>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</si>
  <si>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</si>
  <si>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</si>
  <si>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</si>
  <si>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</si>
  <si>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</si>
  <si>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</si>
  <si>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</si>
  <si>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</si>
  <si>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</si>
  <si>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</si>
  <si>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</si>
  <si>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</si>
  <si>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</si>
  <si>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</si>
  <si>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</si>
  <si>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</si>
  <si>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</si>
  <si>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</si>
  <si>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</si>
  <si>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</si>
  <si>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</si>
  <si>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</si>
  <si>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</si>
  <si>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</si>
  <si>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</si>
  <si>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</si>
  <si>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</si>
  <si>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</si>
  <si>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</si>
  <si>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</si>
  <si>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</si>
  <si>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</si>
  <si>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</si>
  <si>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</si>
  <si>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</si>
  <si>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</si>
  <si>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</si>
  <si>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</si>
  <si>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</si>
  <si>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</si>
  <si>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</si>
  <si>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</si>
  <si>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</si>
  <si>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</si>
  <si>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</si>
  <si>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</si>
  <si>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</si>
  <si>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</si>
  <si>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</si>
  <si>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</si>
  <si>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</si>
  <si>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</si>
  <si>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</si>
  <si>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</si>
  <si>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</si>
  <si>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</si>
  <si>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</si>
  <si>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</si>
  <si>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</si>
  <si>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</si>
  <si>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</si>
  <si>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</si>
  <si>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</si>
  <si>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</si>
  <si>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</si>
  <si>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</si>
  <si>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</si>
  <si>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</si>
  <si>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</si>
  <si>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</si>
  <si>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</si>
  <si>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</si>
  <si>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</si>
  <si>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</si>
  <si>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</si>
  <si>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</si>
  <si>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</si>
  <si>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</si>
  <si>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</si>
  <si>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</si>
  <si>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</si>
  <si>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</si>
  <si>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</si>
  <si>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</si>
  <si>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</si>
  <si>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</si>
  <si>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</si>
  <si>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</si>
  <si>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</si>
  <si>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</si>
  <si>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</si>
  <si>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</si>
  <si>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</si>
  <si>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</si>
  <si>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</si>
  <si>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</si>
  <si>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</si>
  <si>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</si>
  <si>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</si>
  <si>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</si>
  <si>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</si>
  <si>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</si>
  <si>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</si>
  <si>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</si>
  <si>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</si>
  <si>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</si>
  <si>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</si>
  <si>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</si>
  <si>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</si>
  <si>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</si>
  <si>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</si>
  <si>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</si>
  <si>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</si>
  <si>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</si>
  <si>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</si>
  <si>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</si>
  <si>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</si>
  <si>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</si>
  <si>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</si>
  <si>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</si>
  <si>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</si>
  <si>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</si>
  <si>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</si>
  <si>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</si>
  <si>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</si>
  <si>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</si>
  <si>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</si>
  <si>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</si>
  <si>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</si>
  <si>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</si>
  <si>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</si>
  <si>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</si>
  <si>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</si>
  <si>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</si>
  <si>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</si>
  <si>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</si>
  <si>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</si>
  <si>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</si>
  <si>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</si>
  <si>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</si>
  <si>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</si>
  <si>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</si>
  <si>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</si>
  <si>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</si>
  <si>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</si>
  <si>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</si>
  <si>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</si>
  <si>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</si>
  <si>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</si>
  <si>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</si>
  <si>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</si>
  <si>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</si>
  <si>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</si>
  <si>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</si>
  <si>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</si>
  <si>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</si>
  <si>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</si>
  <si>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</si>
  <si>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</si>
  <si>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</si>
  <si>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</si>
  <si>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</si>
  <si>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</si>
  <si>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</si>
  <si>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</si>
  <si>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</si>
  <si>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</si>
  <si>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</si>
  <si>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</si>
  <si>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</si>
  <si>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</si>
  <si>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</si>
  <si>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</si>
  <si>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</si>
  <si>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</si>
  <si>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</si>
  <si>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</si>
  <si>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</si>
  <si>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</si>
  <si>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</si>
  <si>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</si>
  <si>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</si>
  <si>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</si>
  <si>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</si>
  <si>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</si>
  <si>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</si>
  <si>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</si>
  <si>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</si>
  <si>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</si>
  <si>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</si>
  <si>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</si>
  <si>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</si>
  <si>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</si>
  <si>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</si>
  <si>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</si>
  <si>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</si>
  <si>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</si>
  <si>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</si>
  <si>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</si>
  <si>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</si>
  <si>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</si>
  <si>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</si>
  <si>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</si>
  <si>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</si>
  <si>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</si>
  <si>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</si>
  <si>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</si>
  <si>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</si>
  <si>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</si>
  <si>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</si>
  <si>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</si>
  <si>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</si>
  <si>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</si>
  <si>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</si>
  <si>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</si>
  <si>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</si>
  <si>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</si>
  <si>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</si>
  <si>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</si>
  <si>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</si>
  <si>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</si>
  <si>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</si>
  <si>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</si>
  <si>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</si>
  <si>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</si>
  <si>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</si>
  <si>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</si>
  <si>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</si>
  <si>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</si>
  <si>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</si>
  <si>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</si>
  <si>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</si>
  <si>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</si>
  <si>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</si>
  <si>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</si>
  <si>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</si>
  <si>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</si>
  <si>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</si>
  <si>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</si>
  <si>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</si>
  <si>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</si>
  <si>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</si>
  <si>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</si>
  <si>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</si>
  <si>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</si>
  <si>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</si>
  <si>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</si>
  <si>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</si>
  <si>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</si>
  <si>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</si>
  <si>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</si>
  <si>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</si>
  <si>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</si>
  <si>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</si>
  <si>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</si>
  <si>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</si>
  <si>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</si>
  <si>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</si>
  <si>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</si>
  <si>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</si>
  <si>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</si>
  <si>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</si>
  <si>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</si>
  <si>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</si>
  <si>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</si>
  <si>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</si>
  <si>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</si>
  <si>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</si>
  <si>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</si>
  <si>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</si>
  <si>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</si>
  <si>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</si>
  <si>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</si>
  <si>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</si>
  <si>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</si>
  <si>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</si>
  <si>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</si>
  <si>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</si>
  <si>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</si>
  <si>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</si>
  <si>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</si>
  <si>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</si>
  <si>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</si>
  <si>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</si>
  <si>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</si>
  <si>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</si>
  <si>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</si>
  <si>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</si>
  <si>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</si>
  <si>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</si>
  <si>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</si>
  <si>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</si>
  <si>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</si>
  <si>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</si>
  <si>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</si>
  <si>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</si>
  <si>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</si>
  <si>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</si>
  <si>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</si>
  <si>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</si>
  <si>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</si>
  <si>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</si>
  <si>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</si>
  <si>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</si>
  <si>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</si>
  <si>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</si>
  <si>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</si>
  <si>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</si>
  <si>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</si>
  <si>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</si>
  <si>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</si>
  <si>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</si>
  <si>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</si>
  <si>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</si>
  <si>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</si>
  <si>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</si>
  <si>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</si>
  <si>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</si>
  <si>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</si>
  <si>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</si>
  <si>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</si>
  <si>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</si>
  <si>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</si>
  <si>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</si>
  <si>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</si>
  <si>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</si>
  <si>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</si>
  <si>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</si>
  <si>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</si>
  <si>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</si>
  <si>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</si>
  <si>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</si>
  <si>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</si>
  <si>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</si>
  <si>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</si>
  <si>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</si>
  <si>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</si>
  <si>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</si>
  <si>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</si>
  <si>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</si>
  <si>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</si>
  <si>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</si>
  <si>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</si>
  <si>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</si>
  <si>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</si>
  <si>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</si>
  <si>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</si>
  <si>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</si>
  <si>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</si>
  <si>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</si>
  <si>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</si>
  <si>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</si>
  <si>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</si>
  <si>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</si>
  <si>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</si>
  <si>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</si>
  <si>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</si>
  <si>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</si>
  <si>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</si>
  <si>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</si>
  <si>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</si>
  <si>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</si>
  <si>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</si>
  <si>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</si>
  <si>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</si>
  <si>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</si>
  <si>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</si>
  <si>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</si>
  <si>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</si>
  <si>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</si>
  <si>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</si>
  <si>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</si>
  <si>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</si>
  <si>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</si>
  <si>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</si>
  <si>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件</t>
    <phoneticPr fontId="5"/>
  </si>
  <si>
    <t>／　</t>
    <phoneticPr fontId="5"/>
  </si>
  <si>
    <t>9　未来社会に向けた価値創出の取組と経済・社会的課題への対応</t>
    <phoneticPr fontId="5"/>
  </si>
  <si>
    <t>○</t>
    <phoneticPr fontId="5"/>
  </si>
  <si>
    <t>国立研究開発法人防災科学技術研究所施設整備に必要な経費</t>
    <phoneticPr fontId="5"/>
  </si>
  <si>
    <t>研究開発局</t>
    <phoneticPr fontId="5"/>
  </si>
  <si>
    <t>平成13年度</t>
    <phoneticPr fontId="5"/>
  </si>
  <si>
    <t>終了予定なし</t>
    <phoneticPr fontId="5"/>
  </si>
  <si>
    <t>地震・防災研究課</t>
    <phoneticPr fontId="5"/>
  </si>
  <si>
    <t>地震・防災研究課長
鎌田　俊彦</t>
    <phoneticPr fontId="5"/>
  </si>
  <si>
    <t>国立研究開発法人防災科学技術研究所法
（平成十一年十二月二十二日法律第百七十四号）
第十五条</t>
    <phoneticPr fontId="5"/>
  </si>
  <si>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phoneticPr fontId="5"/>
  </si>
  <si>
    <t>早期避難や警戒態勢の構築等の防災・減災対策の高度化に貢献することを目的として行っている、大規模災害に対する観測・予測研究を一層充実したものにするべく、地震観測網の維持・更新、火山観測網の整備、ゲリラ豪雨等の早期予測のための次世代観測・予測システムの整備、雪崩・吹雪等の予測の高度化のための降雪観測機器等の整備を行うとともに、実物大の構造物に実際の地震と同様の揺れを加える実験を行う「実大三次元震動破壊実験施設（Ｅ－ディフェンス）」について、整備を実施する。(補助率：定額)</t>
    <phoneticPr fontId="5"/>
  </si>
  <si>
    <t>-</t>
    <phoneticPr fontId="5"/>
  </si>
  <si>
    <t>国立研究開発法人防災科学技術研究所施設整備費補助金</t>
    <phoneticPr fontId="5"/>
  </si>
  <si>
    <t>独立行政法人通則法に基づく主務大臣による業務実績の評価結果のうち、標準評価以上の評価を受けた項目の割合とする。</t>
    <phoneticPr fontId="5"/>
  </si>
  <si>
    <t>国立研究開発法人防災科学技術研究所の業務の実績に関する評価（文部科学大臣）</t>
    <phoneticPr fontId="5"/>
  </si>
  <si>
    <t>施設整備の実施件数</t>
    <phoneticPr fontId="5"/>
  </si>
  <si>
    <t>予算執行額/施設整備の整備実施件数　　　　　　　　　　　　　　</t>
    <phoneticPr fontId="5"/>
  </si>
  <si>
    <t>百万円</t>
  </si>
  <si>
    <t>百万円/件</t>
    <phoneticPr fontId="5"/>
  </si>
  <si>
    <t>1,100/2</t>
  </si>
  <si>
    <t>2,870/5</t>
  </si>
  <si>
    <t>1,502/3</t>
  </si>
  <si>
    <t>9-4 安全・安心の確保に関する課題への対応</t>
    <phoneticPr fontId="5"/>
  </si>
  <si>
    <t>被害の軽減につながる予測手法の確立</t>
    <phoneticPr fontId="5"/>
  </si>
  <si>
    <t>建築物・インフラの耐災害性の向上</t>
  </si>
  <si>
    <t>自然災害に対する予測力・予防力の向上</t>
  </si>
  <si>
    <t>自然災害に対する予測力・予防力の向上</t>
    <phoneticPr fontId="5"/>
  </si>
  <si>
    <t>毎年度</t>
  </si>
  <si>
    <t>自然災害の正体を知り、これを予測する技術の研究開発を通じて成果を上げる。</t>
    <phoneticPr fontId="5"/>
  </si>
  <si>
    <t>防災機関や研究機関等の防災活動・研究活動に資する観測データの安定供給を実現するために故障・老朽化した地震・火山観測網における観測施設等を整備した。</t>
    <phoneticPr fontId="5"/>
  </si>
  <si>
    <t>Ｅ－ディフェンスについて、効果的・効率的な運用を行うとともに、その安全・確実な運用のために、施設・設備・装置等の保守、点検及び整備を実施した。</t>
  </si>
  <si>
    <t>災害を予測・察知してその正体を知る技術、災害時に被害を最小限に抑えるために、早期に被害状況を把握し、国民の安全な避難行動に資する技術や迅速な復旧を可能とする技術等の研究開発を推進し、国及び国民の安全・安心の確保に貢献する。</t>
    <phoneticPr fontId="5"/>
  </si>
  <si>
    <t>※令和3年度は事項要求のため、3年度活動見込は記載できない。
※研究成果等については以下のホームページを通じて公開している。
http://www.bosai.go.jp/
【支出先上位10者リスト】
※落札率は、同種の他の契約の予定価格を類推させる恐れがあるため非公表。</t>
  </si>
  <si>
    <t>336</t>
    <phoneticPr fontId="5"/>
  </si>
  <si>
    <t>63</t>
    <phoneticPr fontId="5"/>
  </si>
  <si>
    <t>328</t>
    <phoneticPr fontId="5"/>
  </si>
  <si>
    <t>321</t>
    <phoneticPr fontId="5"/>
  </si>
  <si>
    <t>316</t>
    <phoneticPr fontId="5"/>
  </si>
  <si>
    <t>304</t>
    <phoneticPr fontId="5"/>
  </si>
  <si>
    <t>250</t>
    <phoneticPr fontId="5"/>
  </si>
  <si>
    <t>○</t>
    <phoneticPr fontId="5"/>
  </si>
  <si>
    <t>-</t>
    <phoneticPr fontId="5"/>
  </si>
  <si>
    <t>予算執行額/施設整備の整備実施件数　　　　　　　　　　　　　　</t>
  </si>
  <si>
    <t>百万円/件</t>
  </si>
  <si>
    <t>○</t>
  </si>
  <si>
    <t>有</t>
  </si>
  <si>
    <t>‐</t>
  </si>
  <si>
    <t>防災科学技術に関する基礎研究及び基盤的研究開発等に必要な整備を行うものであり、その成果は国民全体の災害対策に資するものであるため国が実施すべき。</t>
  </si>
  <si>
    <t>整備される施設は、国全体の災害対策に資する防災科学技術研究において不可欠であり、広く国民のニーズがある事業であって優先度が高い。</t>
  </si>
  <si>
    <t>一般競争入札を原則とし、真にやむを得ないものに限り随意契約を締結することとし、一者応札・一者応募についても改善のため、仕様書の内容に疑義が生じないよう入札説明会において適切な説明を行う、仕様書の内容に関する質疑があった場合には一定期日内に回答を作成して仕様書依頼を行った全ての業者に回答するといった様々な取組を行っている。</t>
  </si>
  <si>
    <t>事業経費の費目・使途の内容を厳正に審査し、適切なコスト水準の維持に努めている。</t>
  </si>
  <si>
    <t>一般競争入札を原則とすることで公平性・競争性を確保するとともに、事業経費の費目・使途の内容を厳正に審査しており、合理性を伴った運用がなされている。</t>
  </si>
  <si>
    <t>補助金の交付決定に当たっては、事業経費の費目・使途の内容を厳正に審査し、業務の財源に充てるために必要な金額のみを交付している。</t>
  </si>
  <si>
    <t>繰越しとなった理由は、本事業で整備する機器について、観測データを長期的・安定的に提供する見地から仕様・設計の再検討を行う必要が生じ、それに適切に対応するため不測の期間を要したため等であり、妥当である。</t>
    <rPh sb="15" eb="17">
      <t>セイビ</t>
    </rPh>
    <rPh sb="19" eb="21">
      <t>キキ</t>
    </rPh>
    <phoneticPr fontId="5"/>
  </si>
  <si>
    <t>原則、一般競争入札を実施し、契約の競争性を高める取組を行っている。</t>
  </si>
  <si>
    <t>支出先の選定に際しては、競争性を確保するため、原則、一般競争入札としており、コストの削減を図っている。</t>
  </si>
  <si>
    <t>施設・設備の老朽化の状況、および重要性を勘案し、計画的に整備を進めている。</t>
  </si>
  <si>
    <t>観測データや実験結果等は、ホームページを通じて一般の国民に対して広く情報提供するとともに、政府の委員会、現業機関、自治体、大学等でも活用されている。</t>
  </si>
  <si>
    <t>一者応札の点検、見直しの取組として、その要因を業者ヒアリングし、分析・検証を行うとともに、応札業者数の増加に向けて、仕様内容の見直し・公告期間の更なる確保等の改善を図る。</t>
    <rPh sb="58" eb="60">
      <t>シヨウ</t>
    </rPh>
    <rPh sb="60" eb="62">
      <t>ナイヨウ</t>
    </rPh>
    <rPh sb="63" eb="65">
      <t>ミナオ</t>
    </rPh>
    <rPh sb="67" eb="69">
      <t>コウコク</t>
    </rPh>
    <rPh sb="69" eb="71">
      <t>キカン</t>
    </rPh>
    <rPh sb="72" eb="73">
      <t>サラ</t>
    </rPh>
    <rPh sb="75" eb="77">
      <t>カクホ</t>
    </rPh>
    <rPh sb="77" eb="78">
      <t>トウ</t>
    </rPh>
    <phoneticPr fontId="5"/>
  </si>
  <si>
    <t>○国の機関等が開催する研修会等への参加を通じて、契約業務に関わる職員の更なる資質の向上を図るとともに、予定価格の積算における審査及び確認体制を整備した。
○引き続き、更なる有効な方策を検討するとともに適切な調達を図り、より合理的な事業実施に努める。</t>
  </si>
  <si>
    <t>A.国立研究開発法人防災科学技術研究所</t>
    <rPh sb="2" eb="10">
      <t>コクリツケンキュウカイハツホウジン</t>
    </rPh>
    <rPh sb="10" eb="19">
      <t>ボウサイカガクギジュツケンキュウショ</t>
    </rPh>
    <phoneticPr fontId="5"/>
  </si>
  <si>
    <t>B.令和建設株式会社</t>
    <rPh sb="2" eb="6">
      <t>レイワケンセツ</t>
    </rPh>
    <rPh sb="6" eb="10">
      <t>カブシキガイシャ</t>
    </rPh>
    <phoneticPr fontId="5"/>
  </si>
  <si>
    <t>工事</t>
    <rPh sb="0" eb="2">
      <t>コウジ</t>
    </rPh>
    <phoneticPr fontId="5"/>
  </si>
  <si>
    <t>大型降雨実験施設の躯体塗装工事</t>
    <phoneticPr fontId="5"/>
  </si>
  <si>
    <t>C.応用地質株式会社</t>
    <rPh sb="2" eb="10">
      <t>オウヨウチシツカブシキガイシャ</t>
    </rPh>
    <phoneticPr fontId="5"/>
  </si>
  <si>
    <t>役務</t>
    <rPh sb="0" eb="2">
      <t>エキム</t>
    </rPh>
    <phoneticPr fontId="5"/>
  </si>
  <si>
    <t>地震観測システムの更新</t>
    <rPh sb="0" eb="4">
      <t>ジシンカンソク</t>
    </rPh>
    <rPh sb="9" eb="11">
      <t>コウシン</t>
    </rPh>
    <phoneticPr fontId="5"/>
  </si>
  <si>
    <t>D.応用地質株式会社</t>
    <rPh sb="2" eb="10">
      <t>オウヨウチシツカブシキガイシャ</t>
    </rPh>
    <phoneticPr fontId="5"/>
  </si>
  <si>
    <t>国立研究開発法人防災科学技術研究所</t>
    <rPh sb="0" eb="8">
      <t>コクリツケンキュウカイハツホウジン</t>
    </rPh>
    <rPh sb="8" eb="17">
      <t>ボウサイカガクギジュツケンキュウショ</t>
    </rPh>
    <phoneticPr fontId="5"/>
  </si>
  <si>
    <t>国立研究開発法人防災科学技術研究所の業務の遂行のために必要な施設の整備業務</t>
    <rPh sb="0" eb="14">
      <t>コクリツケンキュウカイハツホウジンボウサイカガクギジュツ</t>
    </rPh>
    <rPh sb="14" eb="17">
      <t>ケンキュウショ</t>
    </rPh>
    <rPh sb="18" eb="20">
      <t>ギョウム</t>
    </rPh>
    <rPh sb="21" eb="23">
      <t>スイコウ</t>
    </rPh>
    <rPh sb="27" eb="29">
      <t>ヒツヨウ</t>
    </rPh>
    <rPh sb="30" eb="32">
      <t>シセツ</t>
    </rPh>
    <rPh sb="33" eb="37">
      <t>セイビギョウム</t>
    </rPh>
    <phoneticPr fontId="5"/>
  </si>
  <si>
    <t>業務費</t>
    <rPh sb="0" eb="3">
      <t>ギョウムヒ</t>
    </rPh>
    <phoneticPr fontId="5"/>
  </si>
  <si>
    <t>業務遂行に必要な施設の整備</t>
    <rPh sb="0" eb="4">
      <t>ギョウムスイコウ</t>
    </rPh>
    <rPh sb="5" eb="7">
      <t>ヒツヨウ</t>
    </rPh>
    <rPh sb="8" eb="10">
      <t>シセツ</t>
    </rPh>
    <rPh sb="11" eb="13">
      <t>セイビ</t>
    </rPh>
    <phoneticPr fontId="5"/>
  </si>
  <si>
    <t>補助金等交付</t>
  </si>
  <si>
    <t>-</t>
    <phoneticPr fontId="5"/>
  </si>
  <si>
    <t>令和建設株式会社</t>
    <phoneticPr fontId="5"/>
  </si>
  <si>
    <t>株式会社河野正博建築設計事務所</t>
    <rPh sb="0" eb="4">
      <t>カブシキガイシャ</t>
    </rPh>
    <phoneticPr fontId="5"/>
  </si>
  <si>
    <t>大型降雨実験施設 躯体塗装工事に関わる調査、設計、積算業務及び監理業務</t>
    <phoneticPr fontId="5"/>
  </si>
  <si>
    <t>応用地質株式会社</t>
    <phoneticPr fontId="5"/>
  </si>
  <si>
    <t>地震観測システムの更新</t>
    <phoneticPr fontId="5"/>
  </si>
  <si>
    <t>中深層地震観測装置の更新</t>
    <phoneticPr fontId="5"/>
  </si>
  <si>
    <t>株式会社ミツトヨ</t>
    <rPh sb="0" eb="4">
      <t>カブシキガイシャ</t>
    </rPh>
    <phoneticPr fontId="5"/>
  </si>
  <si>
    <t>地殻活動観測装置の回収及び設置</t>
    <phoneticPr fontId="5"/>
  </si>
  <si>
    <t>株式会社計測技研</t>
    <rPh sb="0" eb="4">
      <t>カブシキガイシャ</t>
    </rPh>
    <rPh sb="4" eb="8">
      <t>ケイソクギケン</t>
    </rPh>
    <phoneticPr fontId="5"/>
  </si>
  <si>
    <t>火山観測施設テレメータ装置の復旧と更新</t>
    <phoneticPr fontId="5"/>
  </si>
  <si>
    <t>イネーブラー株式会社</t>
    <rPh sb="6" eb="10">
      <t>カブシキガイシャ</t>
    </rPh>
    <phoneticPr fontId="5"/>
  </si>
  <si>
    <t>火山観測施設GNSS地殻変動観測装置の復旧と更新</t>
    <phoneticPr fontId="5"/>
  </si>
  <si>
    <t>三菱スペース・ソフトウエア株式会社</t>
    <rPh sb="13" eb="17">
      <t>カブシキガイシャ</t>
    </rPh>
    <phoneticPr fontId="5"/>
  </si>
  <si>
    <t>強震計更新に伴うセンターシステム側正常性確認作業</t>
    <phoneticPr fontId="5"/>
  </si>
  <si>
    <t>住鉱資源開発株式会社</t>
    <rPh sb="6" eb="10">
      <t>カブシキガイシャ</t>
    </rPh>
    <phoneticPr fontId="5"/>
  </si>
  <si>
    <t>都幾川２高感度地震観測施設観測井掘削工事及び付帯工事</t>
    <phoneticPr fontId="5"/>
  </si>
  <si>
    <t>イネーブラー株式会社</t>
    <phoneticPr fontId="5"/>
  </si>
  <si>
    <t>三菱スペース・ソフトウエア株式会社</t>
    <phoneticPr fontId="5"/>
  </si>
  <si>
    <t>株式会社日建設計シビル</t>
    <rPh sb="0" eb="4">
      <t>カブシキガイシャ</t>
    </rPh>
    <phoneticPr fontId="5"/>
  </si>
  <si>
    <t>都幾川２高感度地震観測施設観測井掘削工事及び付帯工事設計図書整備業務</t>
    <phoneticPr fontId="5"/>
  </si>
  <si>
    <t>株式会社オーシーシー</t>
    <rPh sb="0" eb="4">
      <t>カブシキガイシャ</t>
    </rPh>
    <phoneticPr fontId="5"/>
  </si>
  <si>
    <t>-</t>
    <phoneticPr fontId="5"/>
  </si>
  <si>
    <t>1,502/3</t>
    <phoneticPr fontId="5"/>
  </si>
  <si>
    <t>-</t>
    <phoneticPr fontId="5"/>
  </si>
  <si>
    <t>本事業は科学技術基本計画等を踏まえた取組であり、社会のニーズを的確に反映している。</t>
    <rPh sb="12" eb="13">
      <t>ナド</t>
    </rPh>
    <phoneticPr fontId="5"/>
  </si>
  <si>
    <t>国民の安心・安全を確保するための事業であるため国が負担する。</t>
    <rPh sb="0" eb="2">
      <t>コクミン</t>
    </rPh>
    <rPh sb="3" eb="5">
      <t>アンシン</t>
    </rPh>
    <rPh sb="6" eb="8">
      <t>アンゼン</t>
    </rPh>
    <rPh sb="9" eb="11">
      <t>カクホ</t>
    </rPh>
    <rPh sb="16" eb="18">
      <t>ジギョウ</t>
    </rPh>
    <rPh sb="23" eb="24">
      <t>クニ</t>
    </rPh>
    <rPh sb="25" eb="27">
      <t>フタン</t>
    </rPh>
    <phoneticPr fontId="5"/>
  </si>
  <si>
    <t>中長期計画・中長期目標に基づき、成果目標の達成状況について第三者である国立研究開発法人評価委員会が評価を行っており、例年高い評価水準を保っている。</t>
    <rPh sb="35" eb="37">
      <t>コクリツ</t>
    </rPh>
    <rPh sb="37" eb="39">
      <t>ケンキュウ</t>
    </rPh>
    <rPh sb="39" eb="41">
      <t>カイハツ</t>
    </rPh>
    <phoneticPr fontId="5"/>
  </si>
  <si>
    <t>自然災害に対する強靭性の高い建築物・インフラを構築する技術の研究開発を通じて成果を上げる。</t>
    <rPh sb="5" eb="6">
      <t>タイ</t>
    </rPh>
    <rPh sb="8" eb="11">
      <t>キョウジンセイ</t>
    </rPh>
    <rPh sb="12" eb="13">
      <t>タカ</t>
    </rPh>
    <phoneticPr fontId="5"/>
  </si>
  <si>
    <t>-</t>
    <phoneticPr fontId="5"/>
  </si>
  <si>
    <t>417/1</t>
    <phoneticPr fontId="5"/>
  </si>
  <si>
    <t>科学技術・イノベーション基本計画（令和3年3月 閣議決定）
防災基本計画
（昭和 38年 6月中央防災会議策定、令和3年5月修正）
国土強靱化基本計画（平成30年12月14日閣議決定）</t>
    <rPh sb="17" eb="19">
      <t>レイワ</t>
    </rPh>
    <phoneticPr fontId="5"/>
  </si>
  <si>
    <t>-</t>
    <phoneticPr fontId="5"/>
  </si>
  <si>
    <t>標準評価(B評価）以上の評価を受けた項目の割合。</t>
    <phoneticPr fontId="5"/>
  </si>
  <si>
    <t>外部有識者点検対象外</t>
  </si>
  <si>
    <t>事業内容の一部改善</t>
  </si>
  <si>
    <t>この事業は、一者応札の改善についての要因を分析の上、具体的かつ実効性のある取組についての検討が必要である。また繰越要因である使用機器の仕様・設計の再検討について進捗管理の上計画的な執行が必要である。</t>
  </si>
  <si>
    <t>執行等改善</t>
  </si>
  <si>
    <t>「独立行政法人における調達等合理化計画の取組の推進について」（平成27年5月25日総務大臣決定）を踏まえ、令和3年6月30日に策定・公表した「令和３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また、事業の進捗管理をより厳正に行い、計画的な執行に努め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</si>
</sst>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152400</xdr:colOff>
      <xdr:row>749</xdr:row>
      <xdr:rowOff>165100</xdr:rowOff>
    </xdr:from>
    <xdr:to>
      <xdr:col>49</xdr:col>
      <xdr:colOff>266700</xdr:colOff>
      <xdr:row>766</xdr:row>
      <xdr:rowOff>342900</xdr:rowOff>
    </xdr:to>
    <xdr:pic>
      <xdr:nvPicPr>
        <xdr:cNvPr id="4" name="図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19" r="5389"/>
        <a:stretch/>
      </xdr:blipFill>
      <xdr:spPr bwMode="auto">
        <a:xfrm>
          <a:off x="1574800" y="51142900"/>
          <a:ext cx="8648700" cy="685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403</v>
      </c>
      <c r="AJ2" s="940" t="s">
        <v>708</v>
      </c>
      <c r="AK2" s="940"/>
      <c r="AL2" s="940"/>
      <c r="AM2" s="940"/>
      <c r="AN2" s="98" t="s">
        <v>403</v>
      </c>
      <c r="AO2" s="940">
        <v>20</v>
      </c>
      <c r="AP2" s="940"/>
      <c r="AQ2" s="940"/>
      <c r="AR2" s="99" t="s">
        <v>706</v>
      </c>
      <c r="AS2" s="946">
        <v>273</v>
      </c>
      <c r="AT2" s="946"/>
      <c r="AU2" s="946"/>
      <c r="AV2" s="98" t="str">
        <f>IF(AW2="","","-")</f>
        <v/>
      </c>
      <c r="AW2" s="906"/>
      <c r="AX2" s="906"/>
    </row>
    <row r="3" spans="1:50" ht="21" customHeight="1" thickBot="1" x14ac:dyDescent="0.2">
      <c r="A3" s="862" t="s">
        <v>699</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161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719</v>
      </c>
      <c r="H5" s="835"/>
      <c r="I5" s="835"/>
      <c r="J5" s="835"/>
      <c r="K5" s="835"/>
      <c r="L5" s="835"/>
      <c r="M5" s="836" t="s">
        <v>66</v>
      </c>
      <c r="N5" s="837"/>
      <c r="O5" s="837"/>
      <c r="P5" s="837"/>
      <c r="Q5" s="837"/>
      <c r="R5" s="838"/>
      <c r="S5" s="839" t="s">
        <v>720</v>
      </c>
      <c r="T5" s="835"/>
      <c r="U5" s="835"/>
      <c r="V5" s="835"/>
      <c r="W5" s="835"/>
      <c r="X5" s="840"/>
      <c r="Y5" s="696" t="s">
        <v>3</v>
      </c>
      <c r="Z5" s="542"/>
      <c r="AA5" s="542"/>
      <c r="AB5" s="542"/>
      <c r="AC5" s="542"/>
      <c r="AD5" s="543"/>
      <c r="AE5" s="697" t="s">
        <v>721</v>
      </c>
      <c r="AF5" s="697"/>
      <c r="AG5" s="697"/>
      <c r="AH5" s="697"/>
      <c r="AI5" s="697"/>
      <c r="AJ5" s="697"/>
      <c r="AK5" s="697"/>
      <c r="AL5" s="697"/>
      <c r="AM5" s="697"/>
      <c r="AN5" s="697"/>
      <c r="AO5" s="697"/>
      <c r="AP5" s="698"/>
      <c r="AQ5" s="699" t="s">
        <v>722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83.25" customHeight="1" x14ac:dyDescent="0.15">
      <c r="A7" s="494" t="s">
        <v>22</v>
      </c>
      <c r="B7" s="495"/>
      <c r="C7" s="495"/>
      <c r="D7" s="495"/>
      <c r="E7" s="495"/>
      <c r="F7" s="496"/>
      <c r="G7" s="497" t="s">
        <v>723</v>
      </c>
      <c r="H7" s="498"/>
      <c r="I7" s="498"/>
      <c r="J7" s="498"/>
      <c r="K7" s="498"/>
      <c r="L7" s="498"/>
      <c r="M7" s="498"/>
      <c r="N7" s="498"/>
      <c r="O7" s="498"/>
      <c r="P7" s="498"/>
      <c r="Q7" s="498"/>
      <c r="R7" s="498"/>
      <c r="S7" s="498"/>
      <c r="T7" s="498"/>
      <c r="U7" s="498"/>
      <c r="V7" s="498"/>
      <c r="W7" s="498"/>
      <c r="X7" s="499"/>
      <c r="Y7" s="918" t="s">
        <v>386</v>
      </c>
      <c r="Z7" s="439"/>
      <c r="AA7" s="439"/>
      <c r="AB7" s="439"/>
      <c r="AC7" s="439"/>
      <c r="AD7" s="919"/>
      <c r="AE7" s="907" t="s">
        <v>819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724</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66.75" customHeight="1" x14ac:dyDescent="0.15">
      <c r="A10" s="658" t="s">
        <v>30</v>
      </c>
      <c r="B10" s="659"/>
      <c r="C10" s="659"/>
      <c r="D10" s="659"/>
      <c r="E10" s="659"/>
      <c r="F10" s="659"/>
      <c r="G10" s="752" t="s">
        <v>725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387</v>
      </c>
      <c r="Q12" s="441"/>
      <c r="R12" s="441"/>
      <c r="S12" s="441"/>
      <c r="T12" s="441"/>
      <c r="U12" s="441"/>
      <c r="V12" s="442"/>
      <c r="W12" s="446" t="s">
        <v>409</v>
      </c>
      <c r="X12" s="441"/>
      <c r="Y12" s="441"/>
      <c r="Z12" s="441"/>
      <c r="AA12" s="441"/>
      <c r="AB12" s="441"/>
      <c r="AC12" s="442"/>
      <c r="AD12" s="446" t="s">
        <v>696</v>
      </c>
      <c r="AE12" s="441"/>
      <c r="AF12" s="441"/>
      <c r="AG12" s="441"/>
      <c r="AH12" s="441"/>
      <c r="AI12" s="441"/>
      <c r="AJ12" s="442"/>
      <c r="AK12" s="446" t="s">
        <v>700</v>
      </c>
      <c r="AL12" s="441"/>
      <c r="AM12" s="441"/>
      <c r="AN12" s="441"/>
      <c r="AO12" s="441"/>
      <c r="AP12" s="441"/>
      <c r="AQ12" s="442"/>
      <c r="AR12" s="446" t="s">
        <v>701</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c r="Q13" s="656"/>
      <c r="R13" s="656"/>
      <c r="S13" s="656"/>
      <c r="T13" s="656"/>
      <c r="U13" s="656"/>
      <c r="V13" s="657"/>
      <c r="W13" s="655">
        <v>1582</v>
      </c>
      <c r="X13" s="656"/>
      <c r="Y13" s="656"/>
      <c r="Z13" s="656"/>
      <c r="AA13" s="656"/>
      <c r="AB13" s="656"/>
      <c r="AC13" s="657"/>
      <c r="AD13" s="655" t="s">
        <v>756</v>
      </c>
      <c r="AE13" s="656"/>
      <c r="AF13" s="656"/>
      <c r="AG13" s="656"/>
      <c r="AH13" s="656"/>
      <c r="AI13" s="656"/>
      <c r="AJ13" s="657"/>
      <c r="AK13" s="655" t="s">
        <v>712</v>
      </c>
      <c r="AL13" s="656"/>
      <c r="AM13" s="656"/>
      <c r="AN13" s="656"/>
      <c r="AO13" s="656"/>
      <c r="AP13" s="656"/>
      <c r="AQ13" s="657"/>
      <c r="AR13" s="915" t="s">
        <v>820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v>1374</v>
      </c>
      <c r="Q14" s="656"/>
      <c r="R14" s="656"/>
      <c r="S14" s="656"/>
      <c r="T14" s="656"/>
      <c r="U14" s="656"/>
      <c r="V14" s="657"/>
      <c r="W14" s="655">
        <v>1333</v>
      </c>
      <c r="X14" s="656"/>
      <c r="Y14" s="656"/>
      <c r="Z14" s="656"/>
      <c r="AA14" s="656"/>
      <c r="AB14" s="656"/>
      <c r="AC14" s="657"/>
      <c r="AD14" s="655">
        <v>417</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v>1183</v>
      </c>
      <c r="Q15" s="656"/>
      <c r="R15" s="656"/>
      <c r="S15" s="656"/>
      <c r="T15" s="656"/>
      <c r="U15" s="656"/>
      <c r="V15" s="657"/>
      <c r="W15" s="655">
        <v>1457</v>
      </c>
      <c r="X15" s="656"/>
      <c r="Y15" s="656"/>
      <c r="Z15" s="656"/>
      <c r="AA15" s="656"/>
      <c r="AB15" s="656"/>
      <c r="AC15" s="657"/>
      <c r="AD15" s="655">
        <v>1502</v>
      </c>
      <c r="AE15" s="656"/>
      <c r="AF15" s="656"/>
      <c r="AG15" s="656"/>
      <c r="AH15" s="656"/>
      <c r="AI15" s="656"/>
      <c r="AJ15" s="657"/>
      <c r="AK15" s="655">
        <v>417</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v>-1457</v>
      </c>
      <c r="Q16" s="656"/>
      <c r="R16" s="656"/>
      <c r="S16" s="656"/>
      <c r="T16" s="656"/>
      <c r="U16" s="656"/>
      <c r="V16" s="657"/>
      <c r="W16" s="655">
        <v>-1502</v>
      </c>
      <c r="X16" s="656"/>
      <c r="Y16" s="656"/>
      <c r="Z16" s="656"/>
      <c r="AA16" s="656"/>
      <c r="AB16" s="656"/>
      <c r="AC16" s="657"/>
      <c r="AD16" s="655">
        <v>-417</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712</v>
      </c>
      <c r="Q17" s="656"/>
      <c r="R17" s="656"/>
      <c r="S17" s="656"/>
      <c r="T17" s="656"/>
      <c r="U17" s="656"/>
      <c r="V17" s="657"/>
      <c r="W17" s="655" t="s">
        <v>712</v>
      </c>
      <c r="X17" s="656"/>
      <c r="Y17" s="656"/>
      <c r="Z17" s="656"/>
      <c r="AA17" s="656"/>
      <c r="AB17" s="656"/>
      <c r="AC17" s="657"/>
      <c r="AD17" s="655" t="s">
        <v>810</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1100</v>
      </c>
      <c r="Q18" s="874"/>
      <c r="R18" s="874"/>
      <c r="S18" s="874"/>
      <c r="T18" s="874"/>
      <c r="U18" s="874"/>
      <c r="V18" s="875"/>
      <c r="W18" s="873">
        <f>SUM(W13:AC17)</f>
        <v>2870</v>
      </c>
      <c r="X18" s="874"/>
      <c r="Y18" s="874"/>
      <c r="Z18" s="874"/>
      <c r="AA18" s="874"/>
      <c r="AB18" s="874"/>
      <c r="AC18" s="875"/>
      <c r="AD18" s="873">
        <f>SUM(AD13:AJ17)</f>
        <v>1502</v>
      </c>
      <c r="AE18" s="874"/>
      <c r="AF18" s="874"/>
      <c r="AG18" s="874"/>
      <c r="AH18" s="874"/>
      <c r="AI18" s="874"/>
      <c r="AJ18" s="875"/>
      <c r="AK18" s="873">
        <f>SUM(AK13:AQ17)</f>
        <v>417</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1100</v>
      </c>
      <c r="Q19" s="656"/>
      <c r="R19" s="656"/>
      <c r="S19" s="656"/>
      <c r="T19" s="656"/>
      <c r="U19" s="656"/>
      <c r="V19" s="657"/>
      <c r="W19" s="655">
        <v>2870</v>
      </c>
      <c r="X19" s="656"/>
      <c r="Y19" s="656"/>
      <c r="Z19" s="656"/>
      <c r="AA19" s="656"/>
      <c r="AB19" s="656"/>
      <c r="AC19" s="657"/>
      <c r="AD19" s="655">
        <v>1502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352</v>
      </c>
      <c r="H21" s="315"/>
      <c r="I21" s="315"/>
      <c r="J21" s="315"/>
      <c r="K21" s="315"/>
      <c r="L21" s="315"/>
      <c r="M21" s="315"/>
      <c r="N21" s="315"/>
      <c r="O21" s="315"/>
      <c r="P21" s="316">
        <f>IF(P19=0, "-", SUM(P19)/SUM(P13,P14))</f>
        <v>0.80058224163027658</v>
      </c>
      <c r="Q21" s="316"/>
      <c r="R21" s="316"/>
      <c r="S21" s="316"/>
      <c r="T21" s="316"/>
      <c r="U21" s="316"/>
      <c r="V21" s="316"/>
      <c r="W21" s="316">
        <f t="shared" ref="W21" si="2">IF(W19=0, "-", SUM(W19)/SUM(W13,W14))</f>
        <v>0.98456260720411659</v>
      </c>
      <c r="X21" s="316"/>
      <c r="Y21" s="316"/>
      <c r="Z21" s="316"/>
      <c r="AA21" s="316"/>
      <c r="AB21" s="316"/>
      <c r="AC21" s="316"/>
      <c r="AD21" s="316">
        <f t="shared" ref="AD21" si="3">IF(AD19=0, "-", SUM(AD19)/SUM(AD13,AD14))</f>
        <v>3.6019184652278176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704</v>
      </c>
      <c r="B22" s="969"/>
      <c r="C22" s="969"/>
      <c r="D22" s="969"/>
      <c r="E22" s="969"/>
      <c r="F22" s="970"/>
      <c r="G22" s="964" t="s">
        <v>331</v>
      </c>
      <c r="H22" s="222"/>
      <c r="I22" s="222"/>
      <c r="J22" s="222"/>
      <c r="K22" s="222"/>
      <c r="L22" s="222"/>
      <c r="M22" s="222"/>
      <c r="N22" s="222"/>
      <c r="O22" s="223"/>
      <c r="P22" s="929" t="s">
        <v>702</v>
      </c>
      <c r="Q22" s="222"/>
      <c r="R22" s="222"/>
      <c r="S22" s="222"/>
      <c r="T22" s="222"/>
      <c r="U22" s="222"/>
      <c r="V22" s="223"/>
      <c r="W22" s="929" t="s">
        <v>703</v>
      </c>
      <c r="X22" s="222"/>
      <c r="Y22" s="222"/>
      <c r="Z22" s="222"/>
      <c r="AA22" s="222"/>
      <c r="AB22" s="222"/>
      <c r="AC22" s="223"/>
      <c r="AD22" s="929" t="s">
        <v>330</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42" customHeight="1" x14ac:dyDescent="0.15">
      <c r="A23" s="971"/>
      <c r="B23" s="972"/>
      <c r="C23" s="972"/>
      <c r="D23" s="972"/>
      <c r="E23" s="972"/>
      <c r="F23" s="973"/>
      <c r="G23" s="965" t="s">
        <v>727</v>
      </c>
      <c r="H23" s="966"/>
      <c r="I23" s="966"/>
      <c r="J23" s="966"/>
      <c r="K23" s="966"/>
      <c r="L23" s="966"/>
      <c r="M23" s="966"/>
      <c r="N23" s="966"/>
      <c r="O23" s="967"/>
      <c r="P23" s="915" t="s">
        <v>812</v>
      </c>
      <c r="Q23" s="916"/>
      <c r="R23" s="916"/>
      <c r="S23" s="916"/>
      <c r="T23" s="916"/>
      <c r="U23" s="916"/>
      <c r="V23" s="930"/>
      <c r="W23" s="915" t="s">
        <v>820</v>
      </c>
      <c r="X23" s="916"/>
      <c r="Y23" s="916"/>
      <c r="Z23" s="916"/>
      <c r="AA23" s="916"/>
      <c r="AB23" s="916"/>
      <c r="AC23" s="930"/>
      <c r="AD23" s="978" t="s">
        <v>709</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335</v>
      </c>
      <c r="H28" s="935"/>
      <c r="I28" s="935"/>
      <c r="J28" s="935"/>
      <c r="K28" s="935"/>
      <c r="L28" s="935"/>
      <c r="M28" s="935"/>
      <c r="N28" s="935"/>
      <c r="O28" s="936"/>
      <c r="P28" s="873" t="e">
        <f>P29-SUM(P23:P27)</f>
        <v>#VALUE!</v>
      </c>
      <c r="Q28" s="874"/>
      <c r="R28" s="874"/>
      <c r="S28" s="874"/>
      <c r="T28" s="874"/>
      <c r="U28" s="874"/>
      <c r="V28" s="875"/>
      <c r="W28" s="873" t="e">
        <f>W29-SUM(W23:W27)</f>
        <v>#VALUE!</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332</v>
      </c>
      <c r="H29" s="938"/>
      <c r="I29" s="938"/>
      <c r="J29" s="938"/>
      <c r="K29" s="938"/>
      <c r="L29" s="938"/>
      <c r="M29" s="938"/>
      <c r="N29" s="938"/>
      <c r="O29" s="939"/>
      <c r="P29" s="655" t="str">
        <f>AK13</f>
        <v>-</v>
      </c>
      <c r="Q29" s="656"/>
      <c r="R29" s="656"/>
      <c r="S29" s="656"/>
      <c r="T29" s="656"/>
      <c r="U29" s="656"/>
      <c r="V29" s="657"/>
      <c r="W29" s="947" t="str">
        <f>AR13</f>
        <v>-</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347</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387</v>
      </c>
      <c r="AF30" s="854"/>
      <c r="AG30" s="854"/>
      <c r="AH30" s="855"/>
      <c r="AI30" s="910" t="s">
        <v>409</v>
      </c>
      <c r="AJ30" s="910"/>
      <c r="AK30" s="910"/>
      <c r="AL30" s="853"/>
      <c r="AM30" s="910" t="s">
        <v>506</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726</v>
      </c>
      <c r="AR31" s="201"/>
      <c r="AS31" s="136" t="s">
        <v>233</v>
      </c>
      <c r="AT31" s="137"/>
      <c r="AU31" s="200">
        <v>4</v>
      </c>
      <c r="AV31" s="200"/>
      <c r="AW31" s="392" t="s">
        <v>179</v>
      </c>
      <c r="AX31" s="393"/>
    </row>
    <row r="32" spans="1:50" ht="49.5" customHeight="1" x14ac:dyDescent="0.15">
      <c r="A32" s="397"/>
      <c r="B32" s="395"/>
      <c r="C32" s="395"/>
      <c r="D32" s="395"/>
      <c r="E32" s="395"/>
      <c r="F32" s="396"/>
      <c r="G32" s="563" t="s">
        <v>728</v>
      </c>
      <c r="H32" s="564"/>
      <c r="I32" s="564"/>
      <c r="J32" s="564"/>
      <c r="K32" s="564"/>
      <c r="L32" s="564"/>
      <c r="M32" s="564"/>
      <c r="N32" s="564"/>
      <c r="O32" s="565"/>
      <c r="P32" s="108" t="s">
        <v>821</v>
      </c>
      <c r="Q32" s="108"/>
      <c r="R32" s="108"/>
      <c r="S32" s="108"/>
      <c r="T32" s="108"/>
      <c r="U32" s="108"/>
      <c r="V32" s="108"/>
      <c r="W32" s="108"/>
      <c r="X32" s="109"/>
      <c r="Y32" s="470" t="s">
        <v>12</v>
      </c>
      <c r="Z32" s="530"/>
      <c r="AA32" s="531"/>
      <c r="AB32" s="460" t="s">
        <v>14</v>
      </c>
      <c r="AC32" s="460"/>
      <c r="AD32" s="460"/>
      <c r="AE32" s="218">
        <v>100</v>
      </c>
      <c r="AF32" s="219"/>
      <c r="AG32" s="219"/>
      <c r="AH32" s="219"/>
      <c r="AI32" s="218">
        <v>100</v>
      </c>
      <c r="AJ32" s="219"/>
      <c r="AK32" s="219"/>
      <c r="AL32" s="219"/>
      <c r="AM32" s="218">
        <v>100</v>
      </c>
      <c r="AN32" s="219"/>
      <c r="AO32" s="219"/>
      <c r="AP32" s="219"/>
      <c r="AQ32" s="336" t="s">
        <v>403</v>
      </c>
      <c r="AR32" s="208"/>
      <c r="AS32" s="208"/>
      <c r="AT32" s="337"/>
      <c r="AU32" s="219" t="s">
        <v>403</v>
      </c>
      <c r="AV32" s="219"/>
      <c r="AW32" s="219"/>
      <c r="AX32" s="221"/>
    </row>
    <row r="33" spans="1:51" ht="49.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14</v>
      </c>
      <c r="AC33" s="522"/>
      <c r="AD33" s="522"/>
      <c r="AE33" s="218">
        <v>100</v>
      </c>
      <c r="AF33" s="219"/>
      <c r="AG33" s="219"/>
      <c r="AH33" s="219"/>
      <c r="AI33" s="218">
        <v>100</v>
      </c>
      <c r="AJ33" s="219"/>
      <c r="AK33" s="219"/>
      <c r="AL33" s="219"/>
      <c r="AM33" s="218">
        <v>100</v>
      </c>
      <c r="AN33" s="219"/>
      <c r="AO33" s="219"/>
      <c r="AP33" s="219"/>
      <c r="AQ33" s="336">
        <v>100</v>
      </c>
      <c r="AR33" s="208"/>
      <c r="AS33" s="208"/>
      <c r="AT33" s="337"/>
      <c r="AU33" s="219">
        <v>100</v>
      </c>
      <c r="AV33" s="219"/>
      <c r="AW33" s="219"/>
      <c r="AX33" s="221"/>
    </row>
    <row r="34" spans="1:51" ht="49.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403</v>
      </c>
      <c r="AR34" s="208"/>
      <c r="AS34" s="208"/>
      <c r="AT34" s="337"/>
      <c r="AU34" s="219" t="s">
        <v>403</v>
      </c>
      <c r="AV34" s="219"/>
      <c r="AW34" s="219"/>
      <c r="AX34" s="221"/>
    </row>
    <row r="35" spans="1:51" ht="23.25" customHeight="1" x14ac:dyDescent="0.15">
      <c r="A35" s="228" t="s">
        <v>377</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347</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387</v>
      </c>
      <c r="AF37" s="247"/>
      <c r="AG37" s="247"/>
      <c r="AH37" s="247"/>
      <c r="AI37" s="247" t="s">
        <v>409</v>
      </c>
      <c r="AJ37" s="247"/>
      <c r="AK37" s="247"/>
      <c r="AL37" s="247"/>
      <c r="AM37" s="247" t="s">
        <v>506</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347</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387</v>
      </c>
      <c r="AF44" s="247"/>
      <c r="AG44" s="247"/>
      <c r="AH44" s="247"/>
      <c r="AI44" s="247" t="s">
        <v>409</v>
      </c>
      <c r="AJ44" s="247"/>
      <c r="AK44" s="247"/>
      <c r="AL44" s="247"/>
      <c r="AM44" s="247" t="s">
        <v>506</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387</v>
      </c>
      <c r="AF51" s="247"/>
      <c r="AG51" s="247"/>
      <c r="AH51" s="247"/>
      <c r="AI51" s="247" t="s">
        <v>409</v>
      </c>
      <c r="AJ51" s="247"/>
      <c r="AK51" s="247"/>
      <c r="AL51" s="247"/>
      <c r="AM51" s="247" t="s">
        <v>506</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387</v>
      </c>
      <c r="AF58" s="247"/>
      <c r="AG58" s="247"/>
      <c r="AH58" s="247"/>
      <c r="AI58" s="247" t="s">
        <v>409</v>
      </c>
      <c r="AJ58" s="247"/>
      <c r="AK58" s="247"/>
      <c r="AL58" s="247"/>
      <c r="AM58" s="247" t="s">
        <v>506</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348</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343</v>
      </c>
      <c r="X65" s="487"/>
      <c r="Y65" s="490"/>
      <c r="Z65" s="490"/>
      <c r="AA65" s="491"/>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353</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348</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380</v>
      </c>
      <c r="B78" s="330"/>
      <c r="C78" s="330"/>
      <c r="D78" s="330"/>
      <c r="E78" s="327" t="s">
        <v>326</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c r="AS79" s="273"/>
      <c r="AT79" s="274"/>
      <c r="AU79" s="274"/>
      <c r="AV79" s="274"/>
      <c r="AW79" s="274"/>
      <c r="AX79" s="963"/>
      <c r="AY79">
        <f>COUNTIF($AR$79,"☑")</f>
        <v>0</v>
      </c>
    </row>
    <row r="80" spans="1:51" ht="18.75" hidden="1" customHeight="1" x14ac:dyDescent="0.15">
      <c r="A80" s="859"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387</v>
      </c>
      <c r="AF85" s="247"/>
      <c r="AG85" s="247"/>
      <c r="AH85" s="247"/>
      <c r="AI85" s="247" t="s">
        <v>409</v>
      </c>
      <c r="AJ85" s="247"/>
      <c r="AK85" s="247"/>
      <c r="AL85" s="247"/>
      <c r="AM85" s="247" t="s">
        <v>506</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387</v>
      </c>
      <c r="AF90" s="247"/>
      <c r="AG90" s="247"/>
      <c r="AH90" s="247"/>
      <c r="AI90" s="247" t="s">
        <v>409</v>
      </c>
      <c r="AJ90" s="247"/>
      <c r="AK90" s="247"/>
      <c r="AL90" s="247"/>
      <c r="AM90" s="247" t="s">
        <v>506</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387</v>
      </c>
      <c r="AF95" s="247"/>
      <c r="AG95" s="247"/>
      <c r="AH95" s="247"/>
      <c r="AI95" s="247" t="s">
        <v>409</v>
      </c>
      <c r="AJ95" s="247"/>
      <c r="AK95" s="247"/>
      <c r="AL95" s="247"/>
      <c r="AM95" s="247" t="s">
        <v>506</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387</v>
      </c>
      <c r="AF100" s="539"/>
      <c r="AG100" s="539"/>
      <c r="AH100" s="540"/>
      <c r="AI100" s="538" t="s">
        <v>409</v>
      </c>
      <c r="AJ100" s="539"/>
      <c r="AK100" s="539"/>
      <c r="AL100" s="540"/>
      <c r="AM100" s="538" t="s">
        <v>506</v>
      </c>
      <c r="AN100" s="539"/>
      <c r="AO100" s="539"/>
      <c r="AP100" s="540"/>
      <c r="AQ100" s="317" t="s">
        <v>414</v>
      </c>
      <c r="AR100" s="318"/>
      <c r="AS100" s="318"/>
      <c r="AT100" s="319"/>
      <c r="AU100" s="317" t="s">
        <v>538</v>
      </c>
      <c r="AV100" s="318"/>
      <c r="AW100" s="318"/>
      <c r="AX100" s="320"/>
    </row>
    <row r="101" spans="1:60" ht="23.25" customHeight="1" x14ac:dyDescent="0.15">
      <c r="A101" s="418"/>
      <c r="B101" s="419"/>
      <c r="C101" s="419"/>
      <c r="D101" s="419"/>
      <c r="E101" s="419"/>
      <c r="F101" s="420"/>
      <c r="G101" s="108" t="s">
        <v>730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713</v>
      </c>
      <c r="AC101" s="460"/>
      <c r="AD101" s="460"/>
      <c r="AE101" s="282">
        <v>2</v>
      </c>
      <c r="AF101" s="282"/>
      <c r="AG101" s="282"/>
      <c r="AH101" s="282"/>
      <c r="AI101" s="282">
        <v>5</v>
      </c>
      <c r="AJ101" s="282"/>
      <c r="AK101" s="282"/>
      <c r="AL101" s="282"/>
      <c r="AM101" s="282">
        <v>3</v>
      </c>
      <c r="AN101" s="282"/>
      <c r="AO101" s="282"/>
      <c r="AP101" s="282"/>
      <c r="AQ101" s="282" t="s">
        <v>712</v>
      </c>
      <c r="AR101" s="282"/>
      <c r="AS101" s="282"/>
      <c r="AT101" s="282"/>
      <c r="AU101" s="218" t="s">
        <v>817</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713</v>
      </c>
      <c r="AC102" s="460"/>
      <c r="AD102" s="460"/>
      <c r="AE102" s="282">
        <v>2</v>
      </c>
      <c r="AF102" s="282"/>
      <c r="AG102" s="282"/>
      <c r="AH102" s="282"/>
      <c r="AI102" s="282">
        <v>5</v>
      </c>
      <c r="AJ102" s="282"/>
      <c r="AK102" s="282"/>
      <c r="AL102" s="282"/>
      <c r="AM102" s="282">
        <v>3</v>
      </c>
      <c r="AN102" s="282"/>
      <c r="AO102" s="282"/>
      <c r="AP102" s="282"/>
      <c r="AQ102" s="282">
        <v>1</v>
      </c>
      <c r="AR102" s="282"/>
      <c r="AS102" s="282"/>
      <c r="AT102" s="282"/>
      <c r="AU102" s="225">
        <v>3</v>
      </c>
      <c r="AV102" s="226"/>
      <c r="AW102" s="226"/>
      <c r="AX102" s="321"/>
    </row>
    <row r="103" spans="1:60" ht="31.5" hidden="1"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387</v>
      </c>
      <c r="AF115" s="247"/>
      <c r="AG115" s="247"/>
      <c r="AH115" s="247"/>
      <c r="AI115" s="247" t="s">
        <v>409</v>
      </c>
      <c r="AJ115" s="247"/>
      <c r="AK115" s="247"/>
      <c r="AL115" s="247"/>
      <c r="AM115" s="247" t="s">
        <v>506</v>
      </c>
      <c r="AN115" s="247"/>
      <c r="AO115" s="247"/>
      <c r="AP115" s="247"/>
      <c r="AQ115" s="589" t="s">
        <v>539</v>
      </c>
      <c r="AR115" s="590"/>
      <c r="AS115" s="590"/>
      <c r="AT115" s="590"/>
      <c r="AU115" s="590"/>
      <c r="AV115" s="590"/>
      <c r="AW115" s="590"/>
      <c r="AX115" s="591"/>
    </row>
    <row r="116" spans="1:51" ht="23.25" customHeight="1" x14ac:dyDescent="0.15">
      <c r="A116" s="435"/>
      <c r="B116" s="436"/>
      <c r="C116" s="436"/>
      <c r="D116" s="436"/>
      <c r="E116" s="436"/>
      <c r="F116" s="437"/>
      <c r="G116" s="387" t="s">
        <v>757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732</v>
      </c>
      <c r="AC116" s="462"/>
      <c r="AD116" s="463"/>
      <c r="AE116" s="282">
        <v>550</v>
      </c>
      <c r="AF116" s="282"/>
      <c r="AG116" s="282"/>
      <c r="AH116" s="282"/>
      <c r="AI116" s="282">
        <v>574</v>
      </c>
      <c r="AJ116" s="282"/>
      <c r="AK116" s="282"/>
      <c r="AL116" s="282"/>
      <c r="AM116" s="282">
        <v>501</v>
      </c>
      <c r="AN116" s="282"/>
      <c r="AO116" s="282"/>
      <c r="AP116" s="282"/>
      <c r="AQ116" s="218">
        <v>417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758</v>
      </c>
      <c r="AC117" s="472"/>
      <c r="AD117" s="473"/>
      <c r="AE117" s="550" t="s">
        <v>734</v>
      </c>
      <c r="AF117" s="550"/>
      <c r="AG117" s="550"/>
      <c r="AH117" s="550"/>
      <c r="AI117" s="550" t="s">
        <v>735</v>
      </c>
      <c r="AJ117" s="550"/>
      <c r="AK117" s="550"/>
      <c r="AL117" s="550"/>
      <c r="AM117" s="550" t="s">
        <v>811</v>
      </c>
      <c r="AN117" s="550"/>
      <c r="AO117" s="550"/>
      <c r="AP117" s="550"/>
      <c r="AQ117" s="550" t="s">
        <v>818</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387</v>
      </c>
      <c r="AF118" s="247"/>
      <c r="AG118" s="247"/>
      <c r="AH118" s="247"/>
      <c r="AI118" s="247" t="s">
        <v>409</v>
      </c>
      <c r="AJ118" s="247"/>
      <c r="AK118" s="247"/>
      <c r="AL118" s="247"/>
      <c r="AM118" s="247" t="s">
        <v>506</v>
      </c>
      <c r="AN118" s="247"/>
      <c r="AO118" s="247"/>
      <c r="AP118" s="247"/>
      <c r="AQ118" s="589" t="s">
        <v>539</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714</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387</v>
      </c>
      <c r="AF121" s="247"/>
      <c r="AG121" s="247"/>
      <c r="AH121" s="247"/>
      <c r="AI121" s="247" t="s">
        <v>409</v>
      </c>
      <c r="AJ121" s="247"/>
      <c r="AK121" s="247"/>
      <c r="AL121" s="247"/>
      <c r="AM121" s="247" t="s">
        <v>506</v>
      </c>
      <c r="AN121" s="247"/>
      <c r="AO121" s="247"/>
      <c r="AP121" s="247"/>
      <c r="AQ121" s="589" t="s">
        <v>539</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357</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387</v>
      </c>
      <c r="AF124" s="247"/>
      <c r="AG124" s="247"/>
      <c r="AH124" s="247"/>
      <c r="AI124" s="247" t="s">
        <v>409</v>
      </c>
      <c r="AJ124" s="247"/>
      <c r="AK124" s="247"/>
      <c r="AL124" s="247"/>
      <c r="AM124" s="247" t="s">
        <v>506</v>
      </c>
      <c r="AN124" s="247"/>
      <c r="AO124" s="247"/>
      <c r="AP124" s="247"/>
      <c r="AQ124" s="589" t="s">
        <v>539</v>
      </c>
      <c r="AR124" s="590"/>
      <c r="AS124" s="590"/>
      <c r="AT124" s="590"/>
      <c r="AU124" s="590"/>
      <c r="AV124" s="590"/>
      <c r="AW124" s="590"/>
      <c r="AX124" s="591"/>
      <c r="AY124" s="92">
        <f>IF(SUBSTITUTE(SUBSTITUTE($G$125,"／",""),"　","")="",0,1)</f>
        <v>1</v>
      </c>
    </row>
    <row r="125" spans="1:51" ht="23.25" hidden="1" customHeight="1" x14ac:dyDescent="0.15">
      <c r="A125" s="435"/>
      <c r="B125" s="436"/>
      <c r="C125" s="436"/>
      <c r="D125" s="436"/>
      <c r="E125" s="436"/>
      <c r="F125" s="437"/>
      <c r="G125" s="387" t="s">
        <v>731</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t="s">
        <v>732</v>
      </c>
      <c r="AC125" s="462"/>
      <c r="AD125" s="463"/>
      <c r="AE125" s="282">
        <v>550</v>
      </c>
      <c r="AF125" s="282"/>
      <c r="AG125" s="282"/>
      <c r="AH125" s="282"/>
      <c r="AI125" s="282">
        <v>574</v>
      </c>
      <c r="AJ125" s="282"/>
      <c r="AK125" s="282"/>
      <c r="AL125" s="282"/>
      <c r="AM125" s="282">
        <v>501</v>
      </c>
      <c r="AN125" s="282"/>
      <c r="AO125" s="282"/>
      <c r="AP125" s="282"/>
      <c r="AQ125" s="282"/>
      <c r="AR125" s="282"/>
      <c r="AS125" s="282"/>
      <c r="AT125" s="282"/>
      <c r="AU125" s="282"/>
      <c r="AV125" s="282"/>
      <c r="AW125" s="282"/>
      <c r="AX125" s="283"/>
      <c r="AY125">
        <f>$AY$124</f>
        <v>1</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733</v>
      </c>
      <c r="AC126" s="472"/>
      <c r="AD126" s="473"/>
      <c r="AE126" s="550" t="s">
        <v>734</v>
      </c>
      <c r="AF126" s="550"/>
      <c r="AG126" s="550"/>
      <c r="AH126" s="550"/>
      <c r="AI126" s="550" t="s">
        <v>735</v>
      </c>
      <c r="AJ126" s="550"/>
      <c r="AK126" s="550"/>
      <c r="AL126" s="550"/>
      <c r="AM126" s="550" t="s">
        <v>736</v>
      </c>
      <c r="AN126" s="550"/>
      <c r="AO126" s="550"/>
      <c r="AP126" s="550"/>
      <c r="AQ126" s="550"/>
      <c r="AR126" s="550"/>
      <c r="AS126" s="550"/>
      <c r="AT126" s="550"/>
      <c r="AU126" s="550"/>
      <c r="AV126" s="550"/>
      <c r="AW126" s="550"/>
      <c r="AX126" s="551"/>
      <c r="AY126">
        <f>$AY$124</f>
        <v>1</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387</v>
      </c>
      <c r="AF127" s="247"/>
      <c r="AG127" s="247"/>
      <c r="AH127" s="247"/>
      <c r="AI127" s="247" t="s">
        <v>409</v>
      </c>
      <c r="AJ127" s="247"/>
      <c r="AK127" s="247"/>
      <c r="AL127" s="247"/>
      <c r="AM127" s="247" t="s">
        <v>506</v>
      </c>
      <c r="AN127" s="247"/>
      <c r="AO127" s="247"/>
      <c r="AP127" s="247"/>
      <c r="AQ127" s="589" t="s">
        <v>539</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402</v>
      </c>
      <c r="B130" s="186"/>
      <c r="C130" s="185" t="s">
        <v>236</v>
      </c>
      <c r="D130" s="186"/>
      <c r="E130" s="170" t="s">
        <v>265</v>
      </c>
      <c r="F130" s="171"/>
      <c r="G130" s="172" t="s">
        <v>715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t="s">
        <v>712</v>
      </c>
      <c r="AJ134" s="208"/>
      <c r="AK134" s="208"/>
      <c r="AL134" s="208"/>
      <c r="AM134" s="207" t="s">
        <v>710</v>
      </c>
      <c r="AN134" s="208"/>
      <c r="AO134" s="208"/>
      <c r="AP134" s="208"/>
      <c r="AQ134" s="207"/>
      <c r="AR134" s="208"/>
      <c r="AS134" s="208"/>
      <c r="AT134" s="208"/>
      <c r="AU134" s="207"/>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t="s">
        <v>712</v>
      </c>
      <c r="AJ135" s="208"/>
      <c r="AK135" s="208"/>
      <c r="AL135" s="208"/>
      <c r="AM135" s="207" t="s">
        <v>710</v>
      </c>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712</v>
      </c>
      <c r="AJ138" s="208"/>
      <c r="AK138" s="208"/>
      <c r="AL138" s="208"/>
      <c r="AM138" s="207" t="s">
        <v>710</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712</v>
      </c>
      <c r="AJ139" s="208"/>
      <c r="AK139" s="208"/>
      <c r="AL139" s="208"/>
      <c r="AM139" s="207" t="s">
        <v>710</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738</v>
      </c>
      <c r="H154" s="108"/>
      <c r="I154" s="108"/>
      <c r="J154" s="108"/>
      <c r="K154" s="108"/>
      <c r="L154" s="108"/>
      <c r="M154" s="108"/>
      <c r="N154" s="108"/>
      <c r="O154" s="108"/>
      <c r="P154" s="109"/>
      <c r="Q154" s="128" t="s">
        <v>741</v>
      </c>
      <c r="R154" s="108"/>
      <c r="S154" s="108"/>
      <c r="T154" s="108"/>
      <c r="U154" s="108"/>
      <c r="V154" s="108"/>
      <c r="W154" s="108"/>
      <c r="X154" s="108"/>
      <c r="Y154" s="108"/>
      <c r="Z154" s="108"/>
      <c r="AA154" s="290"/>
      <c r="AB154" s="144" t="s">
        <v>742</v>
      </c>
      <c r="AC154" s="145"/>
      <c r="AD154" s="145"/>
      <c r="AE154" s="150" t="s">
        <v>743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1</v>
      </c>
    </row>
    <row r="160" spans="1:51" ht="22.5"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1</v>
      </c>
    </row>
    <row r="161" spans="1:51" ht="22.5" customHeight="1" x14ac:dyDescent="0.15">
      <c r="A161" s="190"/>
      <c r="B161" s="187"/>
      <c r="C161" s="181"/>
      <c r="D161" s="187"/>
      <c r="E161" s="181"/>
      <c r="F161" s="182"/>
      <c r="G161" s="107" t="s">
        <v>739</v>
      </c>
      <c r="H161" s="108"/>
      <c r="I161" s="108"/>
      <c r="J161" s="108"/>
      <c r="K161" s="108"/>
      <c r="L161" s="108"/>
      <c r="M161" s="108"/>
      <c r="N161" s="108"/>
      <c r="O161" s="108"/>
      <c r="P161" s="109"/>
      <c r="Q161" s="128" t="s">
        <v>740</v>
      </c>
      <c r="R161" s="108"/>
      <c r="S161" s="108"/>
      <c r="T161" s="108"/>
      <c r="U161" s="108"/>
      <c r="V161" s="108"/>
      <c r="W161" s="108"/>
      <c r="X161" s="108"/>
      <c r="Y161" s="108"/>
      <c r="Z161" s="108"/>
      <c r="AA161" s="290"/>
      <c r="AB161" s="144" t="s">
        <v>742</v>
      </c>
      <c r="AC161" s="145"/>
      <c r="AD161" s="145"/>
      <c r="AE161" s="150" t="s">
        <v>816</v>
      </c>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1</v>
      </c>
    </row>
    <row r="162" spans="1:51" ht="22.5"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1</v>
      </c>
    </row>
    <row r="163" spans="1:51" ht="25.5"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1</v>
      </c>
    </row>
    <row r="164" spans="1:51" ht="22.5"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t="s">
        <v>745</v>
      </c>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1</v>
      </c>
    </row>
    <row r="165" spans="1:51" ht="22.5"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1</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403</v>
      </c>
      <c r="AJ194" s="208"/>
      <c r="AK194" s="208"/>
      <c r="AL194" s="208"/>
      <c r="AM194" s="207" t="s">
        <v>710</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403</v>
      </c>
      <c r="AJ195" s="208"/>
      <c r="AK195" s="208"/>
      <c r="AL195" s="208"/>
      <c r="AM195" s="207" t="s">
        <v>710</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403</v>
      </c>
      <c r="AJ198" s="208"/>
      <c r="AK198" s="208"/>
      <c r="AL198" s="208"/>
      <c r="AM198" s="207" t="s">
        <v>710</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403</v>
      </c>
      <c r="AJ199" s="208"/>
      <c r="AK199" s="208"/>
      <c r="AL199" s="208"/>
      <c r="AM199" s="207" t="s">
        <v>710</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27"/>
      <c r="E430" s="175" t="s">
        <v>396</v>
      </c>
      <c r="F430" s="893"/>
      <c r="G430" s="894" t="s">
        <v>252</v>
      </c>
      <c r="H430" s="126"/>
      <c r="I430" s="126"/>
      <c r="J430" s="895" t="s">
        <v>403</v>
      </c>
      <c r="K430" s="896"/>
      <c r="L430" s="896"/>
      <c r="M430" s="896"/>
      <c r="N430" s="896"/>
      <c r="O430" s="896"/>
      <c r="P430" s="896"/>
      <c r="Q430" s="896"/>
      <c r="R430" s="896"/>
      <c r="S430" s="896"/>
      <c r="T430" s="897"/>
      <c r="U430" s="587" t="s">
        <v>403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403</v>
      </c>
      <c r="AF432" s="201"/>
      <c r="AG432" s="136" t="s">
        <v>233</v>
      </c>
      <c r="AH432" s="137"/>
      <c r="AI432" s="335"/>
      <c r="AJ432" s="335"/>
      <c r="AK432" s="335"/>
      <c r="AL432" s="157"/>
      <c r="AM432" s="335"/>
      <c r="AN432" s="335"/>
      <c r="AO432" s="335"/>
      <c r="AP432" s="157"/>
      <c r="AQ432" s="250" t="s">
        <v>403</v>
      </c>
      <c r="AR432" s="201"/>
      <c r="AS432" s="136" t="s">
        <v>233</v>
      </c>
      <c r="AT432" s="137"/>
      <c r="AU432" s="201" t="s">
        <v>403</v>
      </c>
      <c r="AV432" s="201"/>
      <c r="AW432" s="136" t="s">
        <v>179</v>
      </c>
      <c r="AX432" s="196"/>
      <c r="AY432">
        <f>$AY$431</f>
        <v>1</v>
      </c>
    </row>
    <row r="433" spans="1:51" ht="23.25" customHeight="1" x14ac:dyDescent="0.15">
      <c r="A433" s="190"/>
      <c r="B433" s="187"/>
      <c r="C433" s="181"/>
      <c r="D433" s="187"/>
      <c r="E433" s="338"/>
      <c r="F433" s="339"/>
      <c r="G433" s="107" t="s">
        <v>403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403</v>
      </c>
      <c r="AC433" s="214"/>
      <c r="AD433" s="214"/>
      <c r="AE433" s="336" t="s">
        <v>403</v>
      </c>
      <c r="AF433" s="208"/>
      <c r="AG433" s="208"/>
      <c r="AH433" s="208"/>
      <c r="AI433" s="336" t="s">
        <v>403</v>
      </c>
      <c r="AJ433" s="208"/>
      <c r="AK433" s="208"/>
      <c r="AL433" s="208"/>
      <c r="AM433" s="336" t="s">
        <v>710</v>
      </c>
      <c r="AN433" s="208"/>
      <c r="AO433" s="208"/>
      <c r="AP433" s="337"/>
      <c r="AQ433" s="336" t="s">
        <v>403</v>
      </c>
      <c r="AR433" s="208"/>
      <c r="AS433" s="208"/>
      <c r="AT433" s="337"/>
      <c r="AU433" s="208" t="s">
        <v>403</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403</v>
      </c>
      <c r="AC434" s="206"/>
      <c r="AD434" s="206"/>
      <c r="AE434" s="336" t="s">
        <v>403</v>
      </c>
      <c r="AF434" s="208"/>
      <c r="AG434" s="208"/>
      <c r="AH434" s="337"/>
      <c r="AI434" s="336" t="s">
        <v>403</v>
      </c>
      <c r="AJ434" s="208"/>
      <c r="AK434" s="208"/>
      <c r="AL434" s="208"/>
      <c r="AM434" s="336" t="s">
        <v>710</v>
      </c>
      <c r="AN434" s="208"/>
      <c r="AO434" s="208"/>
      <c r="AP434" s="337"/>
      <c r="AQ434" s="336" t="s">
        <v>403</v>
      </c>
      <c r="AR434" s="208"/>
      <c r="AS434" s="208"/>
      <c r="AT434" s="337"/>
      <c r="AU434" s="208" t="s">
        <v>403</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403</v>
      </c>
      <c r="AF435" s="208"/>
      <c r="AG435" s="208"/>
      <c r="AH435" s="337"/>
      <c r="AI435" s="336" t="s">
        <v>403</v>
      </c>
      <c r="AJ435" s="208"/>
      <c r="AK435" s="208"/>
      <c r="AL435" s="208"/>
      <c r="AM435" s="336" t="s">
        <v>710</v>
      </c>
      <c r="AN435" s="208"/>
      <c r="AO435" s="208"/>
      <c r="AP435" s="337"/>
      <c r="AQ435" s="336" t="s">
        <v>403</v>
      </c>
      <c r="AR435" s="208"/>
      <c r="AS435" s="208"/>
      <c r="AT435" s="337"/>
      <c r="AU435" s="208" t="s">
        <v>403</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403</v>
      </c>
      <c r="AF457" s="201"/>
      <c r="AG457" s="136" t="s">
        <v>233</v>
      </c>
      <c r="AH457" s="137"/>
      <c r="AI457" s="335"/>
      <c r="AJ457" s="335"/>
      <c r="AK457" s="335"/>
      <c r="AL457" s="157"/>
      <c r="AM457" s="335"/>
      <c r="AN457" s="335"/>
      <c r="AO457" s="335"/>
      <c r="AP457" s="157"/>
      <c r="AQ457" s="250" t="s">
        <v>403</v>
      </c>
      <c r="AR457" s="201"/>
      <c r="AS457" s="136" t="s">
        <v>233</v>
      </c>
      <c r="AT457" s="137"/>
      <c r="AU457" s="201" t="s">
        <v>403</v>
      </c>
      <c r="AV457" s="201"/>
      <c r="AW457" s="136" t="s">
        <v>179</v>
      </c>
      <c r="AX457" s="196"/>
      <c r="AY457">
        <f>$AY$456</f>
        <v>1</v>
      </c>
    </row>
    <row r="458" spans="1:51" ht="23.25" customHeight="1" x14ac:dyDescent="0.15">
      <c r="A458" s="190"/>
      <c r="B458" s="187"/>
      <c r="C458" s="181"/>
      <c r="D458" s="187"/>
      <c r="E458" s="338"/>
      <c r="F458" s="339"/>
      <c r="G458" s="107" t="s">
        <v>403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403</v>
      </c>
      <c r="AC458" s="214"/>
      <c r="AD458" s="214"/>
      <c r="AE458" s="336" t="s">
        <v>403</v>
      </c>
      <c r="AF458" s="208"/>
      <c r="AG458" s="208"/>
      <c r="AH458" s="208"/>
      <c r="AI458" s="336" t="s">
        <v>403</v>
      </c>
      <c r="AJ458" s="208"/>
      <c r="AK458" s="208"/>
      <c r="AL458" s="208"/>
      <c r="AM458" s="336" t="s">
        <v>710</v>
      </c>
      <c r="AN458" s="208"/>
      <c r="AO458" s="208"/>
      <c r="AP458" s="337"/>
      <c r="AQ458" s="336" t="s">
        <v>403</v>
      </c>
      <c r="AR458" s="208"/>
      <c r="AS458" s="208"/>
      <c r="AT458" s="337"/>
      <c r="AU458" s="208" t="s">
        <v>403</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403</v>
      </c>
      <c r="AC459" s="206"/>
      <c r="AD459" s="206"/>
      <c r="AE459" s="336" t="s">
        <v>403</v>
      </c>
      <c r="AF459" s="208"/>
      <c r="AG459" s="208"/>
      <c r="AH459" s="337"/>
      <c r="AI459" s="336" t="s">
        <v>403</v>
      </c>
      <c r="AJ459" s="208"/>
      <c r="AK459" s="208"/>
      <c r="AL459" s="208"/>
      <c r="AM459" s="336" t="s">
        <v>710</v>
      </c>
      <c r="AN459" s="208"/>
      <c r="AO459" s="208"/>
      <c r="AP459" s="337"/>
      <c r="AQ459" s="336" t="s">
        <v>403</v>
      </c>
      <c r="AR459" s="208"/>
      <c r="AS459" s="208"/>
      <c r="AT459" s="337"/>
      <c r="AU459" s="208" t="s">
        <v>403</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403</v>
      </c>
      <c r="AF460" s="208"/>
      <c r="AG460" s="208"/>
      <c r="AH460" s="337"/>
      <c r="AI460" s="336" t="s">
        <v>403</v>
      </c>
      <c r="AJ460" s="208"/>
      <c r="AK460" s="208"/>
      <c r="AL460" s="208"/>
      <c r="AM460" s="336" t="s">
        <v>710</v>
      </c>
      <c r="AN460" s="208"/>
      <c r="AO460" s="208"/>
      <c r="AP460" s="337"/>
      <c r="AQ460" s="336" t="s">
        <v>403</v>
      </c>
      <c r="AR460" s="208"/>
      <c r="AS460" s="208"/>
      <c r="AT460" s="337"/>
      <c r="AU460" s="208" t="s">
        <v>403</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399</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7.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759</v>
      </c>
      <c r="AE702" s="342"/>
      <c r="AF702" s="342"/>
      <c r="AG702" s="379" t="s">
        <v>813</v>
      </c>
      <c r="AH702" s="380"/>
      <c r="AI702" s="380"/>
      <c r="AJ702" s="380"/>
      <c r="AK702" s="380"/>
      <c r="AL702" s="380"/>
      <c r="AM702" s="380"/>
      <c r="AN702" s="380"/>
      <c r="AO702" s="380"/>
      <c r="AP702" s="380"/>
      <c r="AQ702" s="380"/>
      <c r="AR702" s="380"/>
      <c r="AS702" s="380"/>
      <c r="AT702" s="380"/>
      <c r="AU702" s="380"/>
      <c r="AV702" s="380"/>
      <c r="AW702" s="380"/>
      <c r="AX702" s="381"/>
    </row>
    <row r="703" spans="1:51" ht="57.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759</v>
      </c>
      <c r="AE703" s="323"/>
      <c r="AF703" s="323"/>
      <c r="AG703" s="104" t="s">
        <v>762</v>
      </c>
      <c r="AH703" s="105"/>
      <c r="AI703" s="105"/>
      <c r="AJ703" s="105"/>
      <c r="AK703" s="105"/>
      <c r="AL703" s="105"/>
      <c r="AM703" s="105"/>
      <c r="AN703" s="105"/>
      <c r="AO703" s="105"/>
      <c r="AP703" s="105"/>
      <c r="AQ703" s="105"/>
      <c r="AR703" s="105"/>
      <c r="AS703" s="105"/>
      <c r="AT703" s="105"/>
      <c r="AU703" s="105"/>
      <c r="AV703" s="105"/>
      <c r="AW703" s="105"/>
      <c r="AX703" s="106"/>
    </row>
    <row r="704" spans="1:51" ht="57.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759</v>
      </c>
      <c r="AE704" s="781"/>
      <c r="AF704" s="781"/>
      <c r="AG704" s="168" t="s">
        <v>763</v>
      </c>
      <c r="AH704" s="111"/>
      <c r="AI704" s="111"/>
      <c r="AJ704" s="111"/>
      <c r="AK704" s="111"/>
      <c r="AL704" s="111"/>
      <c r="AM704" s="111"/>
      <c r="AN704" s="111"/>
      <c r="AO704" s="111"/>
      <c r="AP704" s="111"/>
      <c r="AQ704" s="111"/>
      <c r="AR704" s="111"/>
      <c r="AS704" s="111"/>
      <c r="AT704" s="111"/>
      <c r="AU704" s="111"/>
      <c r="AV704" s="111"/>
      <c r="AW704" s="111"/>
      <c r="AX704" s="169"/>
    </row>
    <row r="705" spans="1:50" ht="33"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759</v>
      </c>
      <c r="AE705" s="713"/>
      <c r="AF705" s="713"/>
      <c r="AG705" s="128" t="s">
        <v>764</v>
      </c>
      <c r="AH705" s="108"/>
      <c r="AI705" s="108"/>
      <c r="AJ705" s="108"/>
      <c r="AK705" s="108"/>
      <c r="AL705" s="108"/>
      <c r="AM705" s="108"/>
      <c r="AN705" s="108"/>
      <c r="AO705" s="108"/>
      <c r="AP705" s="108"/>
      <c r="AQ705" s="108"/>
      <c r="AR705" s="108"/>
      <c r="AS705" s="108"/>
      <c r="AT705" s="108"/>
      <c r="AU705" s="108"/>
      <c r="AV705" s="108"/>
      <c r="AW705" s="108"/>
      <c r="AX705" s="129"/>
    </row>
    <row r="706" spans="1:50" ht="42" customHeight="1" x14ac:dyDescent="0.15">
      <c r="A706" s="640"/>
      <c r="B706" s="641"/>
      <c r="C706" s="792"/>
      <c r="D706" s="793"/>
      <c r="E706" s="728" t="s">
        <v>378</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42"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57.7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759</v>
      </c>
      <c r="AE708" s="603"/>
      <c r="AF708" s="603"/>
      <c r="AG708" s="740" t="s">
        <v>814</v>
      </c>
      <c r="AH708" s="741"/>
      <c r="AI708" s="741"/>
      <c r="AJ708" s="741"/>
      <c r="AK708" s="741"/>
      <c r="AL708" s="741"/>
      <c r="AM708" s="741"/>
      <c r="AN708" s="741"/>
      <c r="AO708" s="741"/>
      <c r="AP708" s="741"/>
      <c r="AQ708" s="741"/>
      <c r="AR708" s="741"/>
      <c r="AS708" s="741"/>
      <c r="AT708" s="741"/>
      <c r="AU708" s="741"/>
      <c r="AV708" s="741"/>
      <c r="AW708" s="741"/>
      <c r="AX708" s="742"/>
    </row>
    <row r="709" spans="1:50" ht="57.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759</v>
      </c>
      <c r="AE709" s="323"/>
      <c r="AF709" s="323"/>
      <c r="AG709" s="104" t="s">
        <v>765</v>
      </c>
      <c r="AH709" s="105"/>
      <c r="AI709" s="105"/>
      <c r="AJ709" s="105"/>
      <c r="AK709" s="105"/>
      <c r="AL709" s="105"/>
      <c r="AM709" s="105"/>
      <c r="AN709" s="105"/>
      <c r="AO709" s="105"/>
      <c r="AP709" s="105"/>
      <c r="AQ709" s="105"/>
      <c r="AR709" s="105"/>
      <c r="AS709" s="105"/>
      <c r="AT709" s="105"/>
      <c r="AU709" s="105"/>
      <c r="AV709" s="105"/>
      <c r="AW709" s="105"/>
      <c r="AX709" s="106"/>
    </row>
    <row r="710" spans="1:50" ht="57.7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759</v>
      </c>
      <c r="AE710" s="323"/>
      <c r="AF710" s="323"/>
      <c r="AG710" s="104" t="s">
        <v>766</v>
      </c>
      <c r="AH710" s="105"/>
      <c r="AI710" s="105"/>
      <c r="AJ710" s="105"/>
      <c r="AK710" s="105"/>
      <c r="AL710" s="105"/>
      <c r="AM710" s="105"/>
      <c r="AN710" s="105"/>
      <c r="AO710" s="105"/>
      <c r="AP710" s="105"/>
      <c r="AQ710" s="105"/>
      <c r="AR710" s="105"/>
      <c r="AS710" s="105"/>
      <c r="AT710" s="105"/>
      <c r="AU710" s="105"/>
      <c r="AV710" s="105"/>
      <c r="AW710" s="105"/>
      <c r="AX710" s="106"/>
    </row>
    <row r="711" spans="1:50" ht="57.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759</v>
      </c>
      <c r="AE711" s="323"/>
      <c r="AF711" s="323"/>
      <c r="AG711" s="104" t="s">
        <v>767</v>
      </c>
      <c r="AH711" s="105"/>
      <c r="AI711" s="105"/>
      <c r="AJ711" s="105"/>
      <c r="AK711" s="105"/>
      <c r="AL711" s="105"/>
      <c r="AM711" s="105"/>
      <c r="AN711" s="105"/>
      <c r="AO711" s="105"/>
      <c r="AP711" s="105"/>
      <c r="AQ711" s="105"/>
      <c r="AR711" s="105"/>
      <c r="AS711" s="105"/>
      <c r="AT711" s="105"/>
      <c r="AU711" s="105"/>
      <c r="AV711" s="105"/>
      <c r="AW711" s="105"/>
      <c r="AX711" s="106"/>
    </row>
    <row r="712" spans="1:50" ht="57.75" customHeight="1" x14ac:dyDescent="0.15">
      <c r="A712" s="640"/>
      <c r="B712" s="642"/>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761</v>
      </c>
      <c r="AE712" s="781"/>
      <c r="AF712" s="781"/>
      <c r="AG712" s="805" t="s">
        <v>712</v>
      </c>
      <c r="AH712" s="806"/>
      <c r="AI712" s="806"/>
      <c r="AJ712" s="806"/>
      <c r="AK712" s="806"/>
      <c r="AL712" s="806"/>
      <c r="AM712" s="806"/>
      <c r="AN712" s="806"/>
      <c r="AO712" s="806"/>
      <c r="AP712" s="806"/>
      <c r="AQ712" s="806"/>
      <c r="AR712" s="806"/>
      <c r="AS712" s="806"/>
      <c r="AT712" s="806"/>
      <c r="AU712" s="806"/>
      <c r="AV712" s="806"/>
      <c r="AW712" s="806"/>
      <c r="AX712" s="807"/>
    </row>
    <row r="713" spans="1:50" ht="57.75" customHeight="1" x14ac:dyDescent="0.15">
      <c r="A713" s="640"/>
      <c r="B713" s="642"/>
      <c r="C713" s="943" t="s">
        <v>345</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759</v>
      </c>
      <c r="AE713" s="323"/>
      <c r="AF713" s="661"/>
      <c r="AG713" s="104" t="s">
        <v>768</v>
      </c>
      <c r="AH713" s="105"/>
      <c r="AI713" s="105"/>
      <c r="AJ713" s="105"/>
      <c r="AK713" s="105"/>
      <c r="AL713" s="105"/>
      <c r="AM713" s="105"/>
      <c r="AN713" s="105"/>
      <c r="AO713" s="105"/>
      <c r="AP713" s="105"/>
      <c r="AQ713" s="105"/>
      <c r="AR713" s="105"/>
      <c r="AS713" s="105"/>
      <c r="AT713" s="105"/>
      <c r="AU713" s="105"/>
      <c r="AV713" s="105"/>
      <c r="AW713" s="105"/>
      <c r="AX713" s="106"/>
    </row>
    <row r="714" spans="1:50" ht="57.75" customHeight="1" x14ac:dyDescent="0.15">
      <c r="A714" s="643"/>
      <c r="B714" s="644"/>
      <c r="C714" s="645" t="s">
        <v>323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759</v>
      </c>
      <c r="AE714" s="803"/>
      <c r="AF714" s="804"/>
      <c r="AG714" s="734" t="s">
        <v>769</v>
      </c>
      <c r="AH714" s="735"/>
      <c r="AI714" s="735"/>
      <c r="AJ714" s="735"/>
      <c r="AK714" s="735"/>
      <c r="AL714" s="735"/>
      <c r="AM714" s="735"/>
      <c r="AN714" s="735"/>
      <c r="AO714" s="735"/>
      <c r="AP714" s="735"/>
      <c r="AQ714" s="735"/>
      <c r="AR714" s="735"/>
      <c r="AS714" s="735"/>
      <c r="AT714" s="735"/>
      <c r="AU714" s="735"/>
      <c r="AV714" s="735"/>
      <c r="AW714" s="735"/>
      <c r="AX714" s="736"/>
    </row>
    <row r="715" spans="1:50" ht="57.75" customHeight="1" x14ac:dyDescent="0.15">
      <c r="A715" s="638" t="s">
        <v>40</v>
      </c>
      <c r="B715" s="782"/>
      <c r="C715" s="783" t="s">
        <v>324</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759</v>
      </c>
      <c r="AE715" s="603"/>
      <c r="AF715" s="654"/>
      <c r="AG715" s="740" t="s">
        <v>815</v>
      </c>
      <c r="AH715" s="741"/>
      <c r="AI715" s="741"/>
      <c r="AJ715" s="741"/>
      <c r="AK715" s="741"/>
      <c r="AL715" s="741"/>
      <c r="AM715" s="741"/>
      <c r="AN715" s="741"/>
      <c r="AO715" s="741"/>
      <c r="AP715" s="741"/>
      <c r="AQ715" s="741"/>
      <c r="AR715" s="741"/>
      <c r="AS715" s="741"/>
      <c r="AT715" s="741"/>
      <c r="AU715" s="741"/>
      <c r="AV715" s="741"/>
      <c r="AW715" s="741"/>
      <c r="AX715" s="742"/>
    </row>
    <row r="716" spans="1:50" ht="57.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759</v>
      </c>
      <c r="AE716" s="625"/>
      <c r="AF716" s="625"/>
      <c r="AG716" s="104" t="s">
        <v>770</v>
      </c>
      <c r="AH716" s="105"/>
      <c r="AI716" s="105"/>
      <c r="AJ716" s="105"/>
      <c r="AK716" s="105"/>
      <c r="AL716" s="105"/>
      <c r="AM716" s="105"/>
      <c r="AN716" s="105"/>
      <c r="AO716" s="105"/>
      <c r="AP716" s="105"/>
      <c r="AQ716" s="105"/>
      <c r="AR716" s="105"/>
      <c r="AS716" s="105"/>
      <c r="AT716" s="105"/>
      <c r="AU716" s="105"/>
      <c r="AV716" s="105"/>
      <c r="AW716" s="105"/>
      <c r="AX716" s="106"/>
    </row>
    <row r="717" spans="1:50" ht="57.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759</v>
      </c>
      <c r="AE717" s="323"/>
      <c r="AF717" s="323"/>
      <c r="AG717" s="104" t="s">
        <v>771</v>
      </c>
      <c r="AH717" s="105"/>
      <c r="AI717" s="105"/>
      <c r="AJ717" s="105"/>
      <c r="AK717" s="105"/>
      <c r="AL717" s="105"/>
      <c r="AM717" s="105"/>
      <c r="AN717" s="105"/>
      <c r="AO717" s="105"/>
      <c r="AP717" s="105"/>
      <c r="AQ717" s="105"/>
      <c r="AR717" s="105"/>
      <c r="AS717" s="105"/>
      <c r="AT717" s="105"/>
      <c r="AU717" s="105"/>
      <c r="AV717" s="105"/>
      <c r="AW717" s="105"/>
      <c r="AX717" s="106"/>
    </row>
    <row r="718" spans="1:50" ht="57.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759</v>
      </c>
      <c r="AE718" s="323"/>
      <c r="AF718" s="323"/>
      <c r="AG718" s="130" t="s">
        <v>772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761</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822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823</v>
      </c>
      <c r="B731" s="672"/>
      <c r="C731" s="672"/>
      <c r="D731" s="672"/>
      <c r="E731" s="673"/>
      <c r="F731" s="727" t="s">
        <v>824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825</v>
      </c>
      <c r="B733" s="672"/>
      <c r="C733" s="672"/>
      <c r="D733" s="672"/>
      <c r="E733" s="673"/>
      <c r="F733" s="635" t="s">
        <v>826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87" customHeight="1" thickBot="1" x14ac:dyDescent="0.2">
      <c r="A735" s="788" t="s">
        <v>747</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669</v>
      </c>
      <c r="B737" s="211"/>
      <c r="C737" s="211"/>
      <c r="D737" s="212"/>
      <c r="E737" s="950" t="s">
        <v>748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394</v>
      </c>
      <c r="B738" s="361"/>
      <c r="C738" s="361"/>
      <c r="D738" s="361"/>
      <c r="E738" s="950" t="s">
        <v>749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393</v>
      </c>
      <c r="B739" s="361"/>
      <c r="C739" s="361"/>
      <c r="D739" s="361"/>
      <c r="E739" s="950" t="s">
        <v>750</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392</v>
      </c>
      <c r="B740" s="361"/>
      <c r="C740" s="361"/>
      <c r="D740" s="361"/>
      <c r="E740" s="950" t="s">
        <v>751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391</v>
      </c>
      <c r="B741" s="361"/>
      <c r="C741" s="361"/>
      <c r="D741" s="361"/>
      <c r="E741" s="950" t="s">
        <v>752</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390</v>
      </c>
      <c r="B742" s="361"/>
      <c r="C742" s="361"/>
      <c r="D742" s="361"/>
      <c r="E742" s="950" t="s">
        <v>753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389</v>
      </c>
      <c r="B743" s="361"/>
      <c r="C743" s="361"/>
      <c r="D743" s="361"/>
      <c r="E743" s="950" t="s">
        <v>754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388</v>
      </c>
      <c r="B744" s="361"/>
      <c r="C744" s="361"/>
      <c r="D744" s="361"/>
      <c r="E744" s="950">
        <v>257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387</v>
      </c>
      <c r="B745" s="361"/>
      <c r="C745" s="361"/>
      <c r="D745" s="361"/>
      <c r="E745" s="987">
        <v>255</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542</v>
      </c>
      <c r="B746" s="361"/>
      <c r="C746" s="361"/>
      <c r="D746" s="361"/>
      <c r="E746" s="956" t="s">
        <v>161</v>
      </c>
      <c r="F746" s="954"/>
      <c r="G746" s="954"/>
      <c r="H746" s="100" t="str">
        <f>IF(E746="","","-")</f>
        <v>-</v>
      </c>
      <c r="I746" s="954"/>
      <c r="J746" s="954"/>
      <c r="K746" s="100" t="str">
        <f>IF(I746="","","-")</f>
        <v/>
      </c>
      <c r="L746" s="955">
        <v>249</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506</v>
      </c>
      <c r="B747" s="361"/>
      <c r="C747" s="361"/>
      <c r="D747" s="361"/>
      <c r="E747" s="956" t="s">
        <v>707</v>
      </c>
      <c r="F747" s="954"/>
      <c r="G747" s="954"/>
      <c r="H747" s="100" t="str">
        <f>IF(E747="","","-")</f>
        <v>-</v>
      </c>
      <c r="I747" s="954"/>
      <c r="J747" s="954"/>
      <c r="K747" s="100" t="str">
        <f>IF(I747="","","-")</f>
        <v/>
      </c>
      <c r="L747" s="955">
        <v>250</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17.25" customHeight="1" x14ac:dyDescent="0.15">
      <c r="A748" s="612" t="s">
        <v>381</v>
      </c>
      <c r="B748" s="613"/>
      <c r="C748" s="613"/>
      <c r="D748" s="613"/>
      <c r="E748" s="613"/>
      <c r="F748" s="614"/>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5.75" customHeight="1" x14ac:dyDescent="0.15">
      <c r="A749" s="612"/>
      <c r="B749" s="613"/>
      <c r="C749" s="613"/>
      <c r="D749" s="613"/>
      <c r="E749" s="613"/>
      <c r="F749" s="614"/>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7.7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383</v>
      </c>
      <c r="B787" s="627"/>
      <c r="C787" s="627"/>
      <c r="D787" s="627"/>
      <c r="E787" s="627"/>
      <c r="F787" s="628"/>
      <c r="G787" s="593" t="s">
        <v>775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785</v>
      </c>
      <c r="H789" s="669"/>
      <c r="I789" s="669"/>
      <c r="J789" s="669"/>
      <c r="K789" s="670"/>
      <c r="L789" s="662" t="s">
        <v>786</v>
      </c>
      <c r="M789" s="663"/>
      <c r="N789" s="663"/>
      <c r="O789" s="663"/>
      <c r="P789" s="663"/>
      <c r="Q789" s="663"/>
      <c r="R789" s="663"/>
      <c r="S789" s="663"/>
      <c r="T789" s="663"/>
      <c r="U789" s="663"/>
      <c r="V789" s="663"/>
      <c r="W789" s="663"/>
      <c r="X789" s="664"/>
      <c r="Y789" s="382">
        <v>1502</v>
      </c>
      <c r="Z789" s="383"/>
      <c r="AA789" s="383"/>
      <c r="AB789" s="800"/>
      <c r="AC789" s="668" t="s">
        <v>777</v>
      </c>
      <c r="AD789" s="669"/>
      <c r="AE789" s="669"/>
      <c r="AF789" s="669"/>
      <c r="AG789" s="670"/>
      <c r="AH789" s="662" t="s">
        <v>778</v>
      </c>
      <c r="AI789" s="663"/>
      <c r="AJ789" s="663"/>
      <c r="AK789" s="663"/>
      <c r="AL789" s="663"/>
      <c r="AM789" s="663"/>
      <c r="AN789" s="663"/>
      <c r="AO789" s="663"/>
      <c r="AP789" s="663"/>
      <c r="AQ789" s="663"/>
      <c r="AR789" s="663"/>
      <c r="AS789" s="663"/>
      <c r="AT789" s="664"/>
      <c r="AU789" s="382">
        <v>165</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1502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165</v>
      </c>
      <c r="AV799" s="827"/>
      <c r="AW799" s="827"/>
      <c r="AX799" s="829"/>
    </row>
    <row r="800" spans="1:51" ht="24.75" customHeight="1" x14ac:dyDescent="0.15">
      <c r="A800" s="629"/>
      <c r="B800" s="630"/>
      <c r="C800" s="630"/>
      <c r="D800" s="630"/>
      <c r="E800" s="630"/>
      <c r="F800" s="631"/>
      <c r="G800" s="593" t="s">
        <v>779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782</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780</v>
      </c>
      <c r="H802" s="669"/>
      <c r="I802" s="669"/>
      <c r="J802" s="669"/>
      <c r="K802" s="670"/>
      <c r="L802" s="662" t="s">
        <v>781</v>
      </c>
      <c r="M802" s="663"/>
      <c r="N802" s="663"/>
      <c r="O802" s="663"/>
      <c r="P802" s="663"/>
      <c r="Q802" s="663"/>
      <c r="R802" s="663"/>
      <c r="S802" s="663"/>
      <c r="T802" s="663"/>
      <c r="U802" s="663"/>
      <c r="V802" s="663"/>
      <c r="W802" s="663"/>
      <c r="X802" s="664"/>
      <c r="Y802" s="382">
        <v>810</v>
      </c>
      <c r="Z802" s="383"/>
      <c r="AA802" s="383"/>
      <c r="AB802" s="800"/>
      <c r="AC802" s="668" t="s">
        <v>780</v>
      </c>
      <c r="AD802" s="669"/>
      <c r="AE802" s="669"/>
      <c r="AF802" s="669"/>
      <c r="AG802" s="670"/>
      <c r="AH802" s="662" t="s">
        <v>781</v>
      </c>
      <c r="AI802" s="663"/>
      <c r="AJ802" s="663"/>
      <c r="AK802" s="663"/>
      <c r="AL802" s="663"/>
      <c r="AM802" s="663"/>
      <c r="AN802" s="663"/>
      <c r="AO802" s="663"/>
      <c r="AP802" s="663"/>
      <c r="AQ802" s="663"/>
      <c r="AR802" s="663"/>
      <c r="AS802" s="663"/>
      <c r="AT802" s="664"/>
      <c r="AU802" s="382">
        <v>290</v>
      </c>
      <c r="AV802" s="383"/>
      <c r="AW802" s="383"/>
      <c r="AX802" s="384"/>
      <c r="AY802">
        <f t="shared" ref="AY802:AY812" si="115">$AY$800</f>
        <v>2</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810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290</v>
      </c>
      <c r="AV812" s="827"/>
      <c r="AW812" s="827"/>
      <c r="AX812" s="829"/>
      <c r="AY812">
        <f t="shared" si="115"/>
        <v>2</v>
      </c>
    </row>
    <row r="813" spans="1:51" ht="24.75" hidden="1" customHeight="1" x14ac:dyDescent="0.15">
      <c r="A813" s="629"/>
      <c r="B813" s="630"/>
      <c r="C813" s="630"/>
      <c r="D813" s="630"/>
      <c r="E813" s="630"/>
      <c r="F813" s="631"/>
      <c r="G813" s="593" t="s">
        <v>318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60" customHeight="1" x14ac:dyDescent="0.15">
      <c r="A845" s="370">
        <v>1</v>
      </c>
      <c r="B845" s="370">
        <v>1</v>
      </c>
      <c r="C845" s="358" t="s">
        <v>783</v>
      </c>
      <c r="D845" s="343"/>
      <c r="E845" s="343"/>
      <c r="F845" s="343"/>
      <c r="G845" s="343"/>
      <c r="H845" s="343"/>
      <c r="I845" s="343"/>
      <c r="J845" s="344">
        <v>3050005005210</v>
      </c>
      <c r="K845" s="345"/>
      <c r="L845" s="345"/>
      <c r="M845" s="345"/>
      <c r="N845" s="345"/>
      <c r="O845" s="345"/>
      <c r="P845" s="359" t="s">
        <v>784</v>
      </c>
      <c r="Q845" s="346"/>
      <c r="R845" s="346"/>
      <c r="S845" s="346"/>
      <c r="T845" s="346"/>
      <c r="U845" s="346"/>
      <c r="V845" s="346"/>
      <c r="W845" s="346"/>
      <c r="X845" s="346"/>
      <c r="Y845" s="347">
        <v>1502</v>
      </c>
      <c r="Z845" s="348"/>
      <c r="AA845" s="348"/>
      <c r="AB845" s="349"/>
      <c r="AC845" s="350" t="s">
        <v>787</v>
      </c>
      <c r="AD845" s="351"/>
      <c r="AE845" s="351"/>
      <c r="AF845" s="351"/>
      <c r="AG845" s="351"/>
      <c r="AH845" s="366" t="s">
        <v>788</v>
      </c>
      <c r="AI845" s="367"/>
      <c r="AJ845" s="367"/>
      <c r="AK845" s="367"/>
      <c r="AL845" s="354" t="s">
        <v>788</v>
      </c>
      <c r="AM845" s="355"/>
      <c r="AN845" s="355"/>
      <c r="AO845" s="356"/>
      <c r="AP845" s="357" t="s">
        <v>788</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789</v>
      </c>
      <c r="D878" s="343"/>
      <c r="E878" s="343"/>
      <c r="F878" s="343"/>
      <c r="G878" s="343"/>
      <c r="H878" s="343"/>
      <c r="I878" s="343"/>
      <c r="J878" s="344">
        <v>5050001027818</v>
      </c>
      <c r="K878" s="345"/>
      <c r="L878" s="345"/>
      <c r="M878" s="345"/>
      <c r="N878" s="345"/>
      <c r="O878" s="345"/>
      <c r="P878" s="359" t="s">
        <v>778</v>
      </c>
      <c r="Q878" s="346"/>
      <c r="R878" s="346"/>
      <c r="S878" s="346"/>
      <c r="T878" s="346"/>
      <c r="U878" s="346"/>
      <c r="V878" s="346"/>
      <c r="W878" s="346"/>
      <c r="X878" s="346"/>
      <c r="Y878" s="347">
        <v>165</v>
      </c>
      <c r="Z878" s="348"/>
      <c r="AA878" s="348"/>
      <c r="AB878" s="349"/>
      <c r="AC878" s="350" t="s">
        <v>369</v>
      </c>
      <c r="AD878" s="351"/>
      <c r="AE878" s="351"/>
      <c r="AF878" s="351"/>
      <c r="AG878" s="351"/>
      <c r="AH878" s="366">
        <v>2</v>
      </c>
      <c r="AI878" s="367"/>
      <c r="AJ878" s="367"/>
      <c r="AK878" s="367"/>
      <c r="AL878" s="354" t="s">
        <v>788</v>
      </c>
      <c r="AM878" s="355"/>
      <c r="AN878" s="355"/>
      <c r="AO878" s="356"/>
      <c r="AP878" s="357" t="s">
        <v>788</v>
      </c>
      <c r="AQ878" s="357"/>
      <c r="AR878" s="357"/>
      <c r="AS878" s="357"/>
      <c r="AT878" s="357"/>
      <c r="AU878" s="357"/>
      <c r="AV878" s="357"/>
      <c r="AW878" s="357"/>
      <c r="AX878" s="357"/>
      <c r="AY878">
        <f t="shared" si="118"/>
        <v>1</v>
      </c>
    </row>
    <row r="879" spans="1:51" ht="53.25" customHeight="1" x14ac:dyDescent="0.15">
      <c r="A879" s="370">
        <v>2</v>
      </c>
      <c r="B879" s="370">
        <v>1</v>
      </c>
      <c r="C879" s="358" t="s">
        <v>790</v>
      </c>
      <c r="D879" s="343"/>
      <c r="E879" s="343"/>
      <c r="F879" s="343"/>
      <c r="G879" s="343"/>
      <c r="H879" s="343"/>
      <c r="I879" s="343"/>
      <c r="J879" s="344">
        <v>9050001016255</v>
      </c>
      <c r="K879" s="345"/>
      <c r="L879" s="345"/>
      <c r="M879" s="345"/>
      <c r="N879" s="345"/>
      <c r="O879" s="345"/>
      <c r="P879" s="359" t="s">
        <v>791</v>
      </c>
      <c r="Q879" s="346"/>
      <c r="R879" s="346"/>
      <c r="S879" s="346"/>
      <c r="T879" s="346"/>
      <c r="U879" s="346"/>
      <c r="V879" s="346"/>
      <c r="W879" s="346"/>
      <c r="X879" s="346"/>
      <c r="Y879" s="347">
        <v>4</v>
      </c>
      <c r="Z879" s="348"/>
      <c r="AA879" s="348"/>
      <c r="AB879" s="349"/>
      <c r="AC879" s="350" t="s">
        <v>369</v>
      </c>
      <c r="AD879" s="351"/>
      <c r="AE879" s="351"/>
      <c r="AF879" s="351"/>
      <c r="AG879" s="351"/>
      <c r="AH879" s="366">
        <v>3</v>
      </c>
      <c r="AI879" s="367"/>
      <c r="AJ879" s="367"/>
      <c r="AK879" s="367"/>
      <c r="AL879" s="354" t="s">
        <v>788</v>
      </c>
      <c r="AM879" s="355"/>
      <c r="AN879" s="355"/>
      <c r="AO879" s="356"/>
      <c r="AP879" s="357" t="s">
        <v>788</v>
      </c>
      <c r="AQ879" s="357"/>
      <c r="AR879" s="357"/>
      <c r="AS879" s="357"/>
      <c r="AT879" s="357"/>
      <c r="AU879" s="357"/>
      <c r="AV879" s="357"/>
      <c r="AW879" s="357"/>
      <c r="AX879" s="357"/>
      <c r="AY879">
        <f>COUNTA($C$879)</f>
        <v>1</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792</v>
      </c>
      <c r="D911" s="343"/>
      <c r="E911" s="343"/>
      <c r="F911" s="343"/>
      <c r="G911" s="343"/>
      <c r="H911" s="343"/>
      <c r="I911" s="343"/>
      <c r="J911" s="344">
        <v>2010001034531</v>
      </c>
      <c r="K911" s="345"/>
      <c r="L911" s="345"/>
      <c r="M911" s="345"/>
      <c r="N911" s="345"/>
      <c r="O911" s="345"/>
      <c r="P911" s="359" t="s">
        <v>793</v>
      </c>
      <c r="Q911" s="346"/>
      <c r="R911" s="346"/>
      <c r="S911" s="346"/>
      <c r="T911" s="346"/>
      <c r="U911" s="346"/>
      <c r="V911" s="346"/>
      <c r="W911" s="346"/>
      <c r="X911" s="346"/>
      <c r="Y911" s="347">
        <v>810</v>
      </c>
      <c r="Z911" s="348"/>
      <c r="AA911" s="348"/>
      <c r="AB911" s="349"/>
      <c r="AC911" s="350" t="s">
        <v>369</v>
      </c>
      <c r="AD911" s="351"/>
      <c r="AE911" s="351"/>
      <c r="AF911" s="351"/>
      <c r="AG911" s="351"/>
      <c r="AH911" s="366">
        <v>1</v>
      </c>
      <c r="AI911" s="367"/>
      <c r="AJ911" s="367"/>
      <c r="AK911" s="367"/>
      <c r="AL911" s="354" t="s">
        <v>788</v>
      </c>
      <c r="AM911" s="355"/>
      <c r="AN911" s="355"/>
      <c r="AO911" s="356"/>
      <c r="AP911" s="357" t="s">
        <v>788</v>
      </c>
      <c r="AQ911" s="357"/>
      <c r="AR911" s="357"/>
      <c r="AS911" s="357"/>
      <c r="AT911" s="357"/>
      <c r="AU911" s="357"/>
      <c r="AV911" s="357"/>
      <c r="AW911" s="357"/>
      <c r="AX911" s="357"/>
      <c r="AY911">
        <f t="shared" si="119"/>
        <v>1</v>
      </c>
    </row>
    <row r="912" spans="1:51" ht="30" customHeight="1" x14ac:dyDescent="0.15">
      <c r="A912" s="370">
        <v>2</v>
      </c>
      <c r="B912" s="370">
        <v>1</v>
      </c>
      <c r="C912" s="358" t="s">
        <v>809</v>
      </c>
      <c r="D912" s="343"/>
      <c r="E912" s="343"/>
      <c r="F912" s="343"/>
      <c r="G912" s="343"/>
      <c r="H912" s="343"/>
      <c r="I912" s="343"/>
      <c r="J912" s="344">
        <v>6020001041267</v>
      </c>
      <c r="K912" s="345"/>
      <c r="L912" s="345"/>
      <c r="M912" s="345"/>
      <c r="N912" s="345"/>
      <c r="O912" s="345"/>
      <c r="P912" s="359" t="s">
        <v>794</v>
      </c>
      <c r="Q912" s="346"/>
      <c r="R912" s="346"/>
      <c r="S912" s="346"/>
      <c r="T912" s="346"/>
      <c r="U912" s="346"/>
      <c r="V912" s="346"/>
      <c r="W912" s="346"/>
      <c r="X912" s="346"/>
      <c r="Y912" s="347">
        <v>96</v>
      </c>
      <c r="Z912" s="348"/>
      <c r="AA912" s="348"/>
      <c r="AB912" s="349"/>
      <c r="AC912" s="350" t="s">
        <v>369</v>
      </c>
      <c r="AD912" s="351"/>
      <c r="AE912" s="351"/>
      <c r="AF912" s="351"/>
      <c r="AG912" s="351"/>
      <c r="AH912" s="366">
        <v>1</v>
      </c>
      <c r="AI912" s="367"/>
      <c r="AJ912" s="367"/>
      <c r="AK912" s="367"/>
      <c r="AL912" s="354" t="s">
        <v>788</v>
      </c>
      <c r="AM912" s="355"/>
      <c r="AN912" s="355"/>
      <c r="AO912" s="356"/>
      <c r="AP912" s="357" t="s">
        <v>788</v>
      </c>
      <c r="AQ912" s="357"/>
      <c r="AR912" s="357"/>
      <c r="AS912" s="357"/>
      <c r="AT912" s="357"/>
      <c r="AU912" s="357"/>
      <c r="AV912" s="357"/>
      <c r="AW912" s="357"/>
      <c r="AX912" s="357"/>
      <c r="AY912">
        <f>COUNTA($C$912)</f>
        <v>1</v>
      </c>
    </row>
    <row r="913" spans="1:51" ht="30" customHeight="1" x14ac:dyDescent="0.15">
      <c r="A913" s="370">
        <v>3</v>
      </c>
      <c r="B913" s="370">
        <v>1</v>
      </c>
      <c r="C913" s="358" t="s">
        <v>795</v>
      </c>
      <c r="D913" s="343"/>
      <c r="E913" s="343"/>
      <c r="F913" s="343"/>
      <c r="G913" s="343"/>
      <c r="H913" s="343"/>
      <c r="I913" s="343"/>
      <c r="J913" s="344">
        <v>7020001067105</v>
      </c>
      <c r="K913" s="345"/>
      <c r="L913" s="345"/>
      <c r="M913" s="345"/>
      <c r="N913" s="345"/>
      <c r="O913" s="345"/>
      <c r="P913" s="359" t="s">
        <v>796</v>
      </c>
      <c r="Q913" s="346"/>
      <c r="R913" s="346"/>
      <c r="S913" s="346"/>
      <c r="T913" s="346"/>
      <c r="U913" s="346"/>
      <c r="V913" s="346"/>
      <c r="W913" s="346"/>
      <c r="X913" s="346"/>
      <c r="Y913" s="347">
        <v>31</v>
      </c>
      <c r="Z913" s="348"/>
      <c r="AA913" s="348"/>
      <c r="AB913" s="349"/>
      <c r="AC913" s="350" t="s">
        <v>369</v>
      </c>
      <c r="AD913" s="351"/>
      <c r="AE913" s="351"/>
      <c r="AF913" s="351"/>
      <c r="AG913" s="351"/>
      <c r="AH913" s="352">
        <v>1</v>
      </c>
      <c r="AI913" s="353"/>
      <c r="AJ913" s="353"/>
      <c r="AK913" s="353"/>
      <c r="AL913" s="354" t="s">
        <v>788</v>
      </c>
      <c r="AM913" s="355"/>
      <c r="AN913" s="355"/>
      <c r="AO913" s="356"/>
      <c r="AP913" s="357" t="s">
        <v>788</v>
      </c>
      <c r="AQ913" s="357"/>
      <c r="AR913" s="357"/>
      <c r="AS913" s="357"/>
      <c r="AT913" s="357"/>
      <c r="AU913" s="357"/>
      <c r="AV913" s="357"/>
      <c r="AW913" s="357"/>
      <c r="AX913" s="357"/>
      <c r="AY913">
        <f>COUNTA($C$913)</f>
        <v>1</v>
      </c>
    </row>
    <row r="914" spans="1:51" ht="30" customHeight="1" x14ac:dyDescent="0.15">
      <c r="A914" s="370">
        <v>4</v>
      </c>
      <c r="B914" s="370">
        <v>1</v>
      </c>
      <c r="C914" s="358" t="s">
        <v>797</v>
      </c>
      <c r="D914" s="343"/>
      <c r="E914" s="343"/>
      <c r="F914" s="343"/>
      <c r="G914" s="343"/>
      <c r="H914" s="343"/>
      <c r="I914" s="343"/>
      <c r="J914" s="344">
        <v>4060001006152</v>
      </c>
      <c r="K914" s="345"/>
      <c r="L914" s="345"/>
      <c r="M914" s="345"/>
      <c r="N914" s="345"/>
      <c r="O914" s="345"/>
      <c r="P914" s="359" t="s">
        <v>798</v>
      </c>
      <c r="Q914" s="346"/>
      <c r="R914" s="346"/>
      <c r="S914" s="346"/>
      <c r="T914" s="346"/>
      <c r="U914" s="346"/>
      <c r="V914" s="346"/>
      <c r="W914" s="346"/>
      <c r="X914" s="346"/>
      <c r="Y914" s="347">
        <v>23</v>
      </c>
      <c r="Z914" s="348"/>
      <c r="AA914" s="348"/>
      <c r="AB914" s="349"/>
      <c r="AC914" s="350" t="s">
        <v>369</v>
      </c>
      <c r="AD914" s="351"/>
      <c r="AE914" s="351"/>
      <c r="AF914" s="351"/>
      <c r="AG914" s="351"/>
      <c r="AH914" s="352">
        <v>1</v>
      </c>
      <c r="AI914" s="353"/>
      <c r="AJ914" s="353"/>
      <c r="AK914" s="353"/>
      <c r="AL914" s="354" t="s">
        <v>788</v>
      </c>
      <c r="AM914" s="355"/>
      <c r="AN914" s="355"/>
      <c r="AO914" s="356"/>
      <c r="AP914" s="357" t="s">
        <v>788</v>
      </c>
      <c r="AQ914" s="357"/>
      <c r="AR914" s="357"/>
      <c r="AS914" s="357"/>
      <c r="AT914" s="357"/>
      <c r="AU914" s="357"/>
      <c r="AV914" s="357"/>
      <c r="AW914" s="357"/>
      <c r="AX914" s="357"/>
      <c r="AY914">
        <f>COUNTA($C$914)</f>
        <v>1</v>
      </c>
    </row>
    <row r="915" spans="1:51" ht="41.25" customHeight="1" x14ac:dyDescent="0.15">
      <c r="A915" s="370">
        <v>5</v>
      </c>
      <c r="B915" s="370">
        <v>1</v>
      </c>
      <c r="C915" s="358" t="s">
        <v>799</v>
      </c>
      <c r="D915" s="343"/>
      <c r="E915" s="343"/>
      <c r="F915" s="343"/>
      <c r="G915" s="343"/>
      <c r="H915" s="343"/>
      <c r="I915" s="343"/>
      <c r="J915" s="344">
        <v>1010401101007</v>
      </c>
      <c r="K915" s="345"/>
      <c r="L915" s="345"/>
      <c r="M915" s="345"/>
      <c r="N915" s="345"/>
      <c r="O915" s="345"/>
      <c r="P915" s="359" t="s">
        <v>800</v>
      </c>
      <c r="Q915" s="346"/>
      <c r="R915" s="346"/>
      <c r="S915" s="346"/>
      <c r="T915" s="346"/>
      <c r="U915" s="346"/>
      <c r="V915" s="346"/>
      <c r="W915" s="346"/>
      <c r="X915" s="346"/>
      <c r="Y915" s="347">
        <v>13</v>
      </c>
      <c r="Z915" s="348"/>
      <c r="AA915" s="348"/>
      <c r="AB915" s="349"/>
      <c r="AC915" s="350" t="s">
        <v>369</v>
      </c>
      <c r="AD915" s="351"/>
      <c r="AE915" s="351"/>
      <c r="AF915" s="351"/>
      <c r="AG915" s="351"/>
      <c r="AH915" s="352">
        <v>1</v>
      </c>
      <c r="AI915" s="353"/>
      <c r="AJ915" s="353"/>
      <c r="AK915" s="353"/>
      <c r="AL915" s="354" t="s">
        <v>788</v>
      </c>
      <c r="AM915" s="355"/>
      <c r="AN915" s="355"/>
      <c r="AO915" s="356"/>
      <c r="AP915" s="357" t="s">
        <v>788</v>
      </c>
      <c r="AQ915" s="357"/>
      <c r="AR915" s="357"/>
      <c r="AS915" s="357"/>
      <c r="AT915" s="357"/>
      <c r="AU915" s="357"/>
      <c r="AV915" s="357"/>
      <c r="AW915" s="357"/>
      <c r="AX915" s="357"/>
      <c r="AY915">
        <f>COUNTA($C$915)</f>
        <v>1</v>
      </c>
    </row>
    <row r="916" spans="1:51" ht="41.25" customHeight="1" x14ac:dyDescent="0.15">
      <c r="A916" s="370">
        <v>6</v>
      </c>
      <c r="B916" s="370">
        <v>1</v>
      </c>
      <c r="C916" s="358" t="s">
        <v>801</v>
      </c>
      <c r="D916" s="343"/>
      <c r="E916" s="343"/>
      <c r="F916" s="343"/>
      <c r="G916" s="343"/>
      <c r="H916" s="343"/>
      <c r="I916" s="343"/>
      <c r="J916" s="344">
        <v>9010401028746</v>
      </c>
      <c r="K916" s="345"/>
      <c r="L916" s="345"/>
      <c r="M916" s="345"/>
      <c r="N916" s="345"/>
      <c r="O916" s="345"/>
      <c r="P916" s="359" t="s">
        <v>802</v>
      </c>
      <c r="Q916" s="346"/>
      <c r="R916" s="346"/>
      <c r="S916" s="346"/>
      <c r="T916" s="346"/>
      <c r="U916" s="346"/>
      <c r="V916" s="346"/>
      <c r="W916" s="346"/>
      <c r="X916" s="346"/>
      <c r="Y916" s="347">
        <v>3</v>
      </c>
      <c r="Z916" s="348"/>
      <c r="AA916" s="348"/>
      <c r="AB916" s="349"/>
      <c r="AC916" s="350" t="s">
        <v>369</v>
      </c>
      <c r="AD916" s="351"/>
      <c r="AE916" s="351"/>
      <c r="AF916" s="351"/>
      <c r="AG916" s="351"/>
      <c r="AH916" s="352">
        <v>1</v>
      </c>
      <c r="AI916" s="353"/>
      <c r="AJ916" s="353"/>
      <c r="AK916" s="353"/>
      <c r="AL916" s="354" t="s">
        <v>788</v>
      </c>
      <c r="AM916" s="355"/>
      <c r="AN916" s="355"/>
      <c r="AO916" s="356"/>
      <c r="AP916" s="357" t="s">
        <v>788</v>
      </c>
      <c r="AQ916" s="357"/>
      <c r="AR916" s="357"/>
      <c r="AS916" s="357"/>
      <c r="AT916" s="357"/>
      <c r="AU916" s="357"/>
      <c r="AV916" s="357"/>
      <c r="AW916" s="357"/>
      <c r="AX916" s="357"/>
      <c r="AY916">
        <f>COUNTA($C$916)</f>
        <v>1</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792</v>
      </c>
      <c r="D944" s="343"/>
      <c r="E944" s="343"/>
      <c r="F944" s="343"/>
      <c r="G944" s="343"/>
      <c r="H944" s="343"/>
      <c r="I944" s="343"/>
      <c r="J944" s="344">
        <v>2010001034531</v>
      </c>
      <c r="K944" s="345"/>
      <c r="L944" s="345"/>
      <c r="M944" s="345"/>
      <c r="N944" s="345"/>
      <c r="O944" s="345"/>
      <c r="P944" s="359" t="s">
        <v>793</v>
      </c>
      <c r="Q944" s="346"/>
      <c r="R944" s="346"/>
      <c r="S944" s="346"/>
      <c r="T944" s="346"/>
      <c r="U944" s="346"/>
      <c r="V944" s="346"/>
      <c r="W944" s="346"/>
      <c r="X944" s="346"/>
      <c r="Y944" s="347">
        <v>290</v>
      </c>
      <c r="Z944" s="348"/>
      <c r="AA944" s="348"/>
      <c r="AB944" s="349"/>
      <c r="AC944" s="350" t="s">
        <v>369</v>
      </c>
      <c r="AD944" s="351"/>
      <c r="AE944" s="351"/>
      <c r="AF944" s="351"/>
      <c r="AG944" s="351"/>
      <c r="AH944" s="366">
        <v>1</v>
      </c>
      <c r="AI944" s="367"/>
      <c r="AJ944" s="367"/>
      <c r="AK944" s="367"/>
      <c r="AL944" s="354" t="s">
        <v>788</v>
      </c>
      <c r="AM944" s="355"/>
      <c r="AN944" s="355"/>
      <c r="AO944" s="356"/>
      <c r="AP944" s="357" t="s">
        <v>788</v>
      </c>
      <c r="AQ944" s="357"/>
      <c r="AR944" s="357"/>
      <c r="AS944" s="357"/>
      <c r="AT944" s="357"/>
      <c r="AU944" s="357"/>
      <c r="AV944" s="357"/>
      <c r="AW944" s="357"/>
      <c r="AX944" s="357"/>
      <c r="AY944">
        <f t="shared" si="120"/>
        <v>1</v>
      </c>
    </row>
    <row r="945" spans="1:51" ht="43.5" customHeight="1" x14ac:dyDescent="0.15">
      <c r="A945" s="370">
        <v>2</v>
      </c>
      <c r="B945" s="370">
        <v>1</v>
      </c>
      <c r="C945" s="358" t="s">
        <v>803</v>
      </c>
      <c r="D945" s="343"/>
      <c r="E945" s="343"/>
      <c r="F945" s="343"/>
      <c r="G945" s="343"/>
      <c r="H945" s="343"/>
      <c r="I945" s="343"/>
      <c r="J945" s="344">
        <v>5010501020144</v>
      </c>
      <c r="K945" s="345"/>
      <c r="L945" s="345"/>
      <c r="M945" s="345"/>
      <c r="N945" s="345"/>
      <c r="O945" s="345"/>
      <c r="P945" s="359" t="s">
        <v>804</v>
      </c>
      <c r="Q945" s="346"/>
      <c r="R945" s="346"/>
      <c r="S945" s="346"/>
      <c r="T945" s="346"/>
      <c r="U945" s="346"/>
      <c r="V945" s="346"/>
      <c r="W945" s="346"/>
      <c r="X945" s="346"/>
      <c r="Y945" s="347">
        <v>39</v>
      </c>
      <c r="Z945" s="348"/>
      <c r="AA945" s="348"/>
      <c r="AB945" s="349"/>
      <c r="AC945" s="350" t="s">
        <v>369</v>
      </c>
      <c r="AD945" s="351"/>
      <c r="AE945" s="351"/>
      <c r="AF945" s="351"/>
      <c r="AG945" s="351"/>
      <c r="AH945" s="366">
        <v>1</v>
      </c>
      <c r="AI945" s="367"/>
      <c r="AJ945" s="367"/>
      <c r="AK945" s="367"/>
      <c r="AL945" s="354" t="s">
        <v>788</v>
      </c>
      <c r="AM945" s="355"/>
      <c r="AN945" s="355"/>
      <c r="AO945" s="356"/>
      <c r="AP945" s="357" t="s">
        <v>788</v>
      </c>
      <c r="AQ945" s="357"/>
      <c r="AR945" s="357"/>
      <c r="AS945" s="357"/>
      <c r="AT945" s="357"/>
      <c r="AU945" s="357"/>
      <c r="AV945" s="357"/>
      <c r="AW945" s="357"/>
      <c r="AX945" s="357"/>
      <c r="AY945">
        <f>COUNTA($C$945)</f>
        <v>1</v>
      </c>
    </row>
    <row r="946" spans="1:51" ht="30" customHeight="1" x14ac:dyDescent="0.15">
      <c r="A946" s="370">
        <v>3</v>
      </c>
      <c r="B946" s="370">
        <v>1</v>
      </c>
      <c r="C946" s="358" t="s">
        <v>797</v>
      </c>
      <c r="D946" s="343"/>
      <c r="E946" s="343"/>
      <c r="F946" s="343"/>
      <c r="G946" s="343"/>
      <c r="H946" s="343"/>
      <c r="I946" s="343"/>
      <c r="J946" s="344">
        <v>4060001006152</v>
      </c>
      <c r="K946" s="345"/>
      <c r="L946" s="345"/>
      <c r="M946" s="345"/>
      <c r="N946" s="345"/>
      <c r="O946" s="345"/>
      <c r="P946" s="359" t="s">
        <v>798</v>
      </c>
      <c r="Q946" s="346"/>
      <c r="R946" s="346"/>
      <c r="S946" s="346"/>
      <c r="T946" s="346"/>
      <c r="U946" s="346"/>
      <c r="V946" s="346"/>
      <c r="W946" s="346"/>
      <c r="X946" s="346"/>
      <c r="Y946" s="347">
        <v>5</v>
      </c>
      <c r="Z946" s="348"/>
      <c r="AA946" s="348"/>
      <c r="AB946" s="349"/>
      <c r="AC946" s="350" t="s">
        <v>369</v>
      </c>
      <c r="AD946" s="351"/>
      <c r="AE946" s="351"/>
      <c r="AF946" s="351"/>
      <c r="AG946" s="351"/>
      <c r="AH946" s="352">
        <v>1</v>
      </c>
      <c r="AI946" s="353"/>
      <c r="AJ946" s="353"/>
      <c r="AK946" s="353"/>
      <c r="AL946" s="354" t="s">
        <v>788</v>
      </c>
      <c r="AM946" s="355"/>
      <c r="AN946" s="355"/>
      <c r="AO946" s="356"/>
      <c r="AP946" s="357" t="s">
        <v>788</v>
      </c>
      <c r="AQ946" s="357"/>
      <c r="AR946" s="357"/>
      <c r="AS946" s="357"/>
      <c r="AT946" s="357"/>
      <c r="AU946" s="357"/>
      <c r="AV946" s="357"/>
      <c r="AW946" s="357"/>
      <c r="AX946" s="357"/>
      <c r="AY946">
        <f>COUNTA($C$946)</f>
        <v>1</v>
      </c>
    </row>
    <row r="947" spans="1:51" ht="39.75" customHeight="1" x14ac:dyDescent="0.15">
      <c r="A947" s="370">
        <v>4</v>
      </c>
      <c r="B947" s="370">
        <v>1</v>
      </c>
      <c r="C947" s="358" t="s">
        <v>805</v>
      </c>
      <c r="D947" s="343"/>
      <c r="E947" s="343"/>
      <c r="F947" s="343"/>
      <c r="G947" s="343"/>
      <c r="H947" s="343"/>
      <c r="I947" s="343"/>
      <c r="J947" s="344">
        <v>1010401101007</v>
      </c>
      <c r="K947" s="345"/>
      <c r="L947" s="345"/>
      <c r="M947" s="345"/>
      <c r="N947" s="345"/>
      <c r="O947" s="345"/>
      <c r="P947" s="359" t="s">
        <v>800</v>
      </c>
      <c r="Q947" s="346"/>
      <c r="R947" s="346"/>
      <c r="S947" s="346"/>
      <c r="T947" s="346"/>
      <c r="U947" s="346"/>
      <c r="V947" s="346"/>
      <c r="W947" s="346"/>
      <c r="X947" s="346"/>
      <c r="Y947" s="347">
        <v>3</v>
      </c>
      <c r="Z947" s="348"/>
      <c r="AA947" s="348"/>
      <c r="AB947" s="349"/>
      <c r="AC947" s="350" t="s">
        <v>369</v>
      </c>
      <c r="AD947" s="351"/>
      <c r="AE947" s="351"/>
      <c r="AF947" s="351"/>
      <c r="AG947" s="351"/>
      <c r="AH947" s="352">
        <v>1</v>
      </c>
      <c r="AI947" s="353"/>
      <c r="AJ947" s="353"/>
      <c r="AK947" s="353"/>
      <c r="AL947" s="354" t="s">
        <v>788</v>
      </c>
      <c r="AM947" s="355"/>
      <c r="AN947" s="355"/>
      <c r="AO947" s="356"/>
      <c r="AP947" s="357" t="s">
        <v>788</v>
      </c>
      <c r="AQ947" s="357"/>
      <c r="AR947" s="357"/>
      <c r="AS947" s="357"/>
      <c r="AT947" s="357"/>
      <c r="AU947" s="357"/>
      <c r="AV947" s="357"/>
      <c r="AW947" s="357"/>
      <c r="AX947" s="357"/>
      <c r="AY947">
        <f>COUNTA($C$947)</f>
        <v>1</v>
      </c>
    </row>
    <row r="948" spans="1:51" ht="41.25" customHeight="1" x14ac:dyDescent="0.15">
      <c r="A948" s="370">
        <v>5</v>
      </c>
      <c r="B948" s="370">
        <v>1</v>
      </c>
      <c r="C948" s="358" t="s">
        <v>806</v>
      </c>
      <c r="D948" s="343"/>
      <c r="E948" s="343"/>
      <c r="F948" s="343"/>
      <c r="G948" s="343"/>
      <c r="H948" s="343"/>
      <c r="I948" s="343"/>
      <c r="J948" s="344">
        <v>9010401028746</v>
      </c>
      <c r="K948" s="345"/>
      <c r="L948" s="345"/>
      <c r="M948" s="345"/>
      <c r="N948" s="345"/>
      <c r="O948" s="345"/>
      <c r="P948" s="359" t="s">
        <v>802</v>
      </c>
      <c r="Q948" s="346"/>
      <c r="R948" s="346"/>
      <c r="S948" s="346"/>
      <c r="T948" s="346"/>
      <c r="U948" s="346"/>
      <c r="V948" s="346"/>
      <c r="W948" s="346"/>
      <c r="X948" s="346"/>
      <c r="Y948" s="347">
        <v>1</v>
      </c>
      <c r="Z948" s="348"/>
      <c r="AA948" s="348"/>
      <c r="AB948" s="349"/>
      <c r="AC948" s="350" t="s">
        <v>369</v>
      </c>
      <c r="AD948" s="351"/>
      <c r="AE948" s="351"/>
      <c r="AF948" s="351"/>
      <c r="AG948" s="351"/>
      <c r="AH948" s="352">
        <v>1</v>
      </c>
      <c r="AI948" s="353"/>
      <c r="AJ948" s="353"/>
      <c r="AK948" s="353"/>
      <c r="AL948" s="354" t="s">
        <v>788</v>
      </c>
      <c r="AM948" s="355"/>
      <c r="AN948" s="355"/>
      <c r="AO948" s="356"/>
      <c r="AP948" s="357" t="s">
        <v>788</v>
      </c>
      <c r="AQ948" s="357"/>
      <c r="AR948" s="357"/>
      <c r="AS948" s="357"/>
      <c r="AT948" s="357"/>
      <c r="AU948" s="357"/>
      <c r="AV948" s="357"/>
      <c r="AW948" s="357"/>
      <c r="AX948" s="357"/>
      <c r="AY948">
        <f>COUNTA($C$948)</f>
        <v>1</v>
      </c>
    </row>
    <row r="949" spans="1:51" ht="54" customHeight="1" x14ac:dyDescent="0.15">
      <c r="A949" s="370">
        <v>6</v>
      </c>
      <c r="B949" s="370">
        <v>1</v>
      </c>
      <c r="C949" s="358" t="s">
        <v>807</v>
      </c>
      <c r="D949" s="343"/>
      <c r="E949" s="343"/>
      <c r="F949" s="343"/>
      <c r="G949" s="343"/>
      <c r="H949" s="343"/>
      <c r="I949" s="343"/>
      <c r="J949" s="344">
        <v>7120001098346</v>
      </c>
      <c r="K949" s="345"/>
      <c r="L949" s="345"/>
      <c r="M949" s="345"/>
      <c r="N949" s="345"/>
      <c r="O949" s="345"/>
      <c r="P949" s="359" t="s">
        <v>808</v>
      </c>
      <c r="Q949" s="346"/>
      <c r="R949" s="346"/>
      <c r="S949" s="346"/>
      <c r="T949" s="346"/>
      <c r="U949" s="346"/>
      <c r="V949" s="346"/>
      <c r="W949" s="346"/>
      <c r="X949" s="346"/>
      <c r="Y949" s="347">
        <v>1</v>
      </c>
      <c r="Z949" s="348"/>
      <c r="AA949" s="348"/>
      <c r="AB949" s="349"/>
      <c r="AC949" s="350" t="s">
        <v>369</v>
      </c>
      <c r="AD949" s="351"/>
      <c r="AE949" s="351"/>
      <c r="AF949" s="351"/>
      <c r="AG949" s="351"/>
      <c r="AH949" s="352">
        <v>1</v>
      </c>
      <c r="AI949" s="353"/>
      <c r="AJ949" s="353"/>
      <c r="AK949" s="353"/>
      <c r="AL949" s="354" t="s">
        <v>788</v>
      </c>
      <c r="AM949" s="355"/>
      <c r="AN949" s="355"/>
      <c r="AO949" s="356"/>
      <c r="AP949" s="357" t="s">
        <v>788</v>
      </c>
      <c r="AQ949" s="357"/>
      <c r="AR949" s="357"/>
      <c r="AS949" s="357"/>
      <c r="AT949" s="357"/>
      <c r="AU949" s="357"/>
      <c r="AV949" s="357"/>
      <c r="AW949" s="357"/>
      <c r="AX949" s="357"/>
      <c r="AY949">
        <f>COUNTA($C$949)</f>
        <v>1</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customHeight="1" x14ac:dyDescent="0.15">
      <c r="A1110" s="370">
        <v>1</v>
      </c>
      <c r="B1110" s="370">
        <v>1</v>
      </c>
      <c r="C1110" s="368"/>
      <c r="D1110" s="368"/>
      <c r="E1110" s="150" t="s">
        <v>710</v>
      </c>
      <c r="F1110" s="369"/>
      <c r="G1110" s="369"/>
      <c r="H1110" s="369"/>
      <c r="I1110" s="369"/>
      <c r="J1110" s="344" t="s">
        <v>710</v>
      </c>
      <c r="K1110" s="345"/>
      <c r="L1110" s="345"/>
      <c r="M1110" s="345"/>
      <c r="N1110" s="345"/>
      <c r="O1110" s="345"/>
      <c r="P1110" s="359" t="s">
        <v>710</v>
      </c>
      <c r="Q1110" s="346"/>
      <c r="R1110" s="346"/>
      <c r="S1110" s="346"/>
      <c r="T1110" s="346"/>
      <c r="U1110" s="346"/>
      <c r="V1110" s="346"/>
      <c r="W1110" s="346"/>
      <c r="X1110" s="346"/>
      <c r="Y1110" s="347" t="s">
        <v>710</v>
      </c>
      <c r="Z1110" s="348"/>
      <c r="AA1110" s="348"/>
      <c r="AB1110" s="349"/>
      <c r="AC1110" s="350"/>
      <c r="AD1110" s="351"/>
      <c r="AE1110" s="351"/>
      <c r="AF1110" s="351"/>
      <c r="AG1110" s="351"/>
      <c r="AH1110" s="352" t="s">
        <v>710</v>
      </c>
      <c r="AI1110" s="353"/>
      <c r="AJ1110" s="353"/>
      <c r="AK1110" s="353"/>
      <c r="AL1110" s="354" t="s">
        <v>710</v>
      </c>
      <c r="AM1110" s="355"/>
      <c r="AN1110" s="355"/>
      <c r="AO1110" s="356"/>
      <c r="AP1110" s="357" t="s">
        <v>710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customSheetViews>
    <customSheetView guid="{76B57851-8A72-46B7-8443-BE99F987B102}" scale="70" showPageBreaks="1" fitToPage="1" printArea="1" hiddenRows="1" hiddenColumns="1" view="pageBreakPreview" topLeftCell="A25">
      <selection activeCell="BJ4" sqref="BJ4"/>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4" manualBreakCount="4">
    <brk id="117" max="49" man="1"/>
    <brk id="708" max="49" man="1"/>
    <brk id="733" max="49" man="1"/>
    <brk id="839"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755</v>
      </c>
      <c r="R4" s="13" t="str">
        <f t="shared" si="3"/>
        <v>補助</v>
      </c>
      <c r="S4" s="13" t="str">
        <f t="shared" si="4"/>
        <v>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t="s">
        <v>755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補助</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科学技術・イノベーション</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customSheetViews>
    <customSheetView guid="{76B57851-8A72-46B7-8443-BE99F987B102}" hiddenColumns="1">
      <selection activeCell="U7" sqref="U7"/>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387</v>
      </c>
      <c r="AF2" s="1026"/>
      <c r="AG2" s="1026"/>
      <c r="AH2" s="1026"/>
      <c r="AI2" s="1026" t="s">
        <v>409</v>
      </c>
      <c r="AJ2" s="1026"/>
      <c r="AK2" s="1026"/>
      <c r="AL2" s="556"/>
      <c r="AM2" s="1026" t="s">
        <v>506</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387</v>
      </c>
      <c r="AF9" s="1026"/>
      <c r="AG9" s="1026"/>
      <c r="AH9" s="1026"/>
      <c r="AI9" s="1026" t="s">
        <v>409</v>
      </c>
      <c r="AJ9" s="1026"/>
      <c r="AK9" s="1026"/>
      <c r="AL9" s="556"/>
      <c r="AM9" s="1026" t="s">
        <v>506</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387</v>
      </c>
      <c r="AF16" s="1026"/>
      <c r="AG16" s="1026"/>
      <c r="AH16" s="1026"/>
      <c r="AI16" s="1026" t="s">
        <v>409</v>
      </c>
      <c r="AJ16" s="1026"/>
      <c r="AK16" s="1026"/>
      <c r="AL16" s="556"/>
      <c r="AM16" s="1026" t="s">
        <v>506</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387</v>
      </c>
      <c r="AF23" s="1026"/>
      <c r="AG23" s="1026"/>
      <c r="AH23" s="1026"/>
      <c r="AI23" s="1026" t="s">
        <v>409</v>
      </c>
      <c r="AJ23" s="1026"/>
      <c r="AK23" s="1026"/>
      <c r="AL23" s="556"/>
      <c r="AM23" s="1026" t="s">
        <v>506</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387</v>
      </c>
      <c r="AF30" s="1026"/>
      <c r="AG30" s="1026"/>
      <c r="AH30" s="1026"/>
      <c r="AI30" s="1026" t="s">
        <v>409</v>
      </c>
      <c r="AJ30" s="1026"/>
      <c r="AK30" s="1026"/>
      <c r="AL30" s="556"/>
      <c r="AM30" s="1026" t="s">
        <v>506</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387</v>
      </c>
      <c r="AF37" s="1026"/>
      <c r="AG37" s="1026"/>
      <c r="AH37" s="1026"/>
      <c r="AI37" s="1026" t="s">
        <v>409</v>
      </c>
      <c r="AJ37" s="1026"/>
      <c r="AK37" s="1026"/>
      <c r="AL37" s="556"/>
      <c r="AM37" s="1026" t="s">
        <v>506</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387</v>
      </c>
      <c r="AF44" s="1026"/>
      <c r="AG44" s="1026"/>
      <c r="AH44" s="1026"/>
      <c r="AI44" s="1026" t="s">
        <v>409</v>
      </c>
      <c r="AJ44" s="1026"/>
      <c r="AK44" s="1026"/>
      <c r="AL44" s="556"/>
      <c r="AM44" s="1026" t="s">
        <v>506</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387</v>
      </c>
      <c r="AF51" s="1026"/>
      <c r="AG51" s="1026"/>
      <c r="AH51" s="1026"/>
      <c r="AI51" s="1026" t="s">
        <v>409</v>
      </c>
      <c r="AJ51" s="1026"/>
      <c r="AK51" s="1026"/>
      <c r="AL51" s="556"/>
      <c r="AM51" s="1026" t="s">
        <v>506</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387</v>
      </c>
      <c r="AF58" s="1026"/>
      <c r="AG58" s="1026"/>
      <c r="AH58" s="1026"/>
      <c r="AI58" s="1026" t="s">
        <v>409</v>
      </c>
      <c r="AJ58" s="1026"/>
      <c r="AK58" s="1026"/>
      <c r="AL58" s="556"/>
      <c r="AM58" s="1026" t="s">
        <v>506</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387</v>
      </c>
      <c r="AF65" s="1026"/>
      <c r="AG65" s="1026"/>
      <c r="AH65" s="1026"/>
      <c r="AI65" s="1026" t="s">
        <v>409</v>
      </c>
      <c r="AJ65" s="1026"/>
      <c r="AK65" s="1026"/>
      <c r="AL65" s="556"/>
      <c r="AM65" s="1026" t="s">
        <v>506</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customSheetViews>
    <customSheetView guid="{76B57851-8A72-46B7-8443-BE99F987B102}" scale="7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363</v>
      </c>
      <c r="H2" s="594"/>
      <c r="I2" s="594"/>
      <c r="J2" s="594"/>
      <c r="K2" s="594"/>
      <c r="L2" s="594"/>
      <c r="M2" s="594"/>
      <c r="N2" s="594"/>
      <c r="O2" s="594"/>
      <c r="P2" s="594"/>
      <c r="Q2" s="594"/>
      <c r="R2" s="594"/>
      <c r="S2" s="594"/>
      <c r="T2" s="594"/>
      <c r="U2" s="594"/>
      <c r="V2" s="594"/>
      <c r="W2" s="594"/>
      <c r="X2" s="594"/>
      <c r="Y2" s="594"/>
      <c r="Z2" s="594"/>
      <c r="AA2" s="594"/>
      <c r="AB2" s="595"/>
      <c r="AC2" s="593" t="s">
        <v>365</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76B57851-8A72-46B7-8443-BE99F987B102}"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customSheetViews>
    <customSheetView guid="{76B57851-8A72-46B7-8443-BE99F987B102}" scale="70"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山下克也</dc:creator>
  <cp:lastModifiedBy>m</cp:lastModifiedBy>
  <cp:lastPrinted>2021-07-12T12:47:39Z</cp:lastPrinted>
  <dcterms:created xsi:type="dcterms:W3CDTF">2012-03-13T00:50:25Z</dcterms:created>
  <dcterms:modified xsi:type="dcterms:W3CDTF">2021-09-17T03:44:18Z</dcterms:modified>
</cp:coreProperties>
</file>