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<sst xmlns="http://schemas.openxmlformats.org/spreadsheetml/2006/main" count="3295" uniqueCount="861">
  <si>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</si>
  <si>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</si>
  <si>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</si>
  <si>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</si>
  <si>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</si>
  <si>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</si>
  <si>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</si>
  <si>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</si>
  <si>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</si>
  <si>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</si>
  <si>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</si>
  <si>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</si>
  <si>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</si>
  <si>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</si>
  <si>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</si>
  <si>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</si>
  <si>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</si>
  <si>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</si>
  <si>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</si>
  <si>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</si>
  <si>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</si>
  <si>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</si>
  <si>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</si>
  <si>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</si>
  <si>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</si>
  <si>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</si>
  <si>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</si>
  <si>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</si>
  <si>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</si>
  <si>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</si>
  <si>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</si>
  <si>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</si>
  <si>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</si>
  <si>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</si>
  <si>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</si>
  <si>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</si>
  <si>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</si>
  <si>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</si>
  <si>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</si>
  <si>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</si>
  <si>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</si>
  <si>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</si>
  <si>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</si>
  <si>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</si>
  <si>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</si>
  <si>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</si>
  <si>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</si>
  <si>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</si>
  <si>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</si>
  <si>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</si>
  <si>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</si>
  <si>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</si>
  <si>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</si>
  <si>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</si>
  <si>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</si>
  <si>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</si>
  <si>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</si>
  <si>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</si>
  <si>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</si>
  <si>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</si>
  <si>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</si>
  <si>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</si>
  <si>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</si>
  <si>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</si>
  <si>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</si>
  <si>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</si>
  <si>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</si>
  <si>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</si>
  <si>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</si>
  <si>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</si>
  <si>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</si>
  <si>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</si>
  <si>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</si>
  <si>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</si>
  <si>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</si>
  <si>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</si>
  <si>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</si>
  <si>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</si>
  <si>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</si>
  <si>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</si>
  <si>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</si>
  <si>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</si>
  <si>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</si>
  <si>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</si>
  <si>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</si>
  <si>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</si>
  <si>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</si>
  <si>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</si>
  <si>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</si>
  <si>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</si>
  <si>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</si>
  <si>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</si>
  <si>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</si>
  <si>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</si>
  <si>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</si>
  <si>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</si>
  <si>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</si>
  <si>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</si>
  <si>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</si>
  <si>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</si>
  <si>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</si>
  <si>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</si>
  <si>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</si>
  <si>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</si>
  <si>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</si>
  <si>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</si>
  <si>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</si>
  <si>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</si>
  <si>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</si>
  <si>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</si>
  <si>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</si>
  <si>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</si>
  <si>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</si>
  <si>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</si>
  <si>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</si>
  <si>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</si>
  <si>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</si>
  <si>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</si>
  <si>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</si>
  <si>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</si>
  <si>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</si>
  <si>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</si>
  <si>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</si>
  <si>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</si>
  <si>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</si>
  <si>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</si>
  <si>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</si>
  <si>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</si>
  <si>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</si>
  <si>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</si>
  <si>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</si>
  <si>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</si>
  <si>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</si>
  <si>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</si>
  <si>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</si>
  <si>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</si>
  <si>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</si>
  <si>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</si>
  <si>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</si>
  <si>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</si>
  <si>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</si>
  <si>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</si>
  <si>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</si>
  <si>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</si>
  <si>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</si>
  <si>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</si>
  <si>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</si>
  <si>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</si>
  <si>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</si>
  <si>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</si>
  <si>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</si>
  <si>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</si>
  <si>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</si>
  <si>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</si>
  <si>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</si>
  <si>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</si>
  <si>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</si>
  <si>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</si>
  <si>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</si>
  <si>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</si>
  <si>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</si>
  <si>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</si>
  <si>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</si>
  <si>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</si>
  <si>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</si>
  <si>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</si>
  <si>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</si>
  <si>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</si>
  <si>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</si>
  <si>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</si>
  <si>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</si>
  <si>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</si>
  <si>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</si>
  <si>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</si>
  <si>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</si>
  <si>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</si>
  <si>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</si>
  <si>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</si>
  <si>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</si>
  <si>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</si>
  <si>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</si>
  <si>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</si>
  <si>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</si>
  <si>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</si>
  <si>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</si>
  <si>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</si>
  <si>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</si>
  <si>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</si>
  <si>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</si>
  <si>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</si>
  <si>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</si>
  <si>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</si>
  <si>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</si>
  <si>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</si>
  <si>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</si>
  <si>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</si>
  <si>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</si>
  <si>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</si>
  <si>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</si>
  <si>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</si>
  <si>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</si>
  <si>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</si>
  <si>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</si>
  <si>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</si>
  <si>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</si>
  <si>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</si>
  <si>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</si>
  <si>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</si>
  <si>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</si>
  <si>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</si>
  <si>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</si>
  <si>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</si>
  <si>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</si>
  <si>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</si>
  <si>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</si>
  <si>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</si>
  <si>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</si>
  <si>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</si>
  <si>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</si>
  <si>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</si>
  <si>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</si>
  <si>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</si>
  <si>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</si>
  <si>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</si>
  <si>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</si>
  <si>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</si>
  <si>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</si>
  <si>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</si>
  <si>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</si>
  <si>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</si>
  <si>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</si>
  <si>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</si>
  <si>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</si>
  <si>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</si>
  <si>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</si>
  <si>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</si>
  <si>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</si>
  <si>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</si>
  <si>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</si>
  <si>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</si>
  <si>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</si>
  <si>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</si>
  <si>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</si>
  <si>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</si>
  <si>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</si>
  <si>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</si>
  <si>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</si>
  <si>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</si>
  <si>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</si>
  <si>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</si>
  <si>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</si>
  <si>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</si>
  <si>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</si>
  <si>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</si>
  <si>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</si>
  <si>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</si>
  <si>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</si>
  <si>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</si>
  <si>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</si>
  <si>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</si>
  <si>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</si>
  <si>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</si>
  <si>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</si>
  <si>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</si>
  <si>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</si>
  <si>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</si>
  <si>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</si>
  <si>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</si>
  <si>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</si>
  <si>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</si>
  <si>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</si>
  <si>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</si>
  <si>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</si>
  <si>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</si>
  <si>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</si>
  <si>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</si>
  <si>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</si>
  <si>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</si>
  <si>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</si>
  <si>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</si>
  <si>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</si>
  <si>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</si>
  <si>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</si>
  <si>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</si>
  <si>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</si>
  <si>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</si>
  <si>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</si>
  <si>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</si>
  <si>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</si>
  <si>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</si>
  <si>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</si>
  <si>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</si>
  <si>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</si>
  <si>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</si>
  <si>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</si>
  <si>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</si>
  <si>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</si>
  <si>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</si>
  <si>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</si>
  <si>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</si>
  <si>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</si>
  <si>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</si>
  <si>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</si>
  <si>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</si>
  <si>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</si>
  <si>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</si>
  <si>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</si>
  <si>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</si>
  <si>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</si>
  <si>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</si>
  <si>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</si>
  <si>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</si>
  <si>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</si>
  <si>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</si>
  <si>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</si>
  <si>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</si>
  <si>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</si>
  <si>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</si>
  <si>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</si>
  <si>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</si>
  <si>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</si>
  <si>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</si>
  <si>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</si>
  <si>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</si>
  <si>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</si>
  <si>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</si>
  <si>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</si>
  <si>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</si>
  <si>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</si>
  <si>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</si>
  <si>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</si>
  <si>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</si>
  <si>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</si>
  <si>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</si>
  <si>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</si>
  <si>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</si>
  <si>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</si>
  <si>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</si>
  <si>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</si>
  <si>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</si>
  <si>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</si>
  <si>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</si>
  <si>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</si>
  <si>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</si>
  <si>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</si>
  <si>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</si>
  <si>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</si>
  <si>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</si>
  <si>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</si>
  <si>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</si>
  <si>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</si>
  <si>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</si>
  <si>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</si>
  <si>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</si>
  <si>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</si>
  <si>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</si>
  <si>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</si>
  <si>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</si>
  <si>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</si>
  <si>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</si>
  <si>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</si>
  <si>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</si>
  <si>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</si>
  <si>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</si>
  <si>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</si>
  <si>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</si>
  <si>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</si>
  <si>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</si>
  <si>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</si>
  <si>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</si>
  <si>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</si>
  <si>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</si>
  <si>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</si>
  <si>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</si>
  <si>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</si>
  <si>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</si>
  <si>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</si>
  <si>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</si>
  <si>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</si>
  <si>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</si>
  <si>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</si>
  <si>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</si>
  <si>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</si>
  <si>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</si>
  <si>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</si>
  <si>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</si>
  <si>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</si>
  <si>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</si>
  <si>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</si>
  <si>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</si>
  <si>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</si>
  <si>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</si>
  <si>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</si>
  <si>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</si>
  <si>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</si>
  <si>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</si>
  <si>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</si>
  <si>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</si>
  <si>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</si>
  <si>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</si>
  <si>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</si>
  <si>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</si>
  <si>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</si>
  <si>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</si>
  <si>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</si>
  <si>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</si>
  <si>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</si>
  <si>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</si>
  <si>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</si>
  <si>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</si>
  <si>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</si>
  <si>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</si>
  <si>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</si>
  <si>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</si>
  <si>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</si>
  <si>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</si>
  <si>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</si>
  <si>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</si>
  <si>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</si>
  <si>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</si>
  <si>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</si>
  <si>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</si>
  <si>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</si>
  <si>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</si>
  <si>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</si>
  <si>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</si>
  <si>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</si>
  <si>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</si>
  <si>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</si>
  <si>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</si>
  <si>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</si>
  <si>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</si>
  <si>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</si>
  <si>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</si>
  <si>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</si>
  <si>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</si>
  <si>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</si>
  <si>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</si>
  <si>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</si>
  <si>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</si>
  <si>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</si>
  <si>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</si>
  <si>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</si>
  <si>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</si>
  <si>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</si>
  <si>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</si>
  <si>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</si>
  <si>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</si>
  <si>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</si>
  <si>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</si>
  <si>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</si>
  <si>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</si>
  <si>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</si>
  <si>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</si>
  <si>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</si>
  <si>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</si>
  <si>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</si>
  <si>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</si>
  <si>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</si>
  <si>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</si>
  <si>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</si>
  <si>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</si>
  <si>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</si>
  <si>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</si>
  <si>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</si>
  <si>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</si>
  <si>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</si>
  <si>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</si>
  <si>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</si>
  <si>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</si>
  <si>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</si>
  <si>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</si>
  <si>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</si>
  <si>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</si>
  <si>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</si>
  <si>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</si>
  <si>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</si>
  <si>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</si>
  <si>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</si>
  <si>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</si>
  <si>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</si>
  <si>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</si>
  <si>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</si>
  <si>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</si>
  <si>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</si>
  <si>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</si>
  <si>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</si>
  <si>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</si>
  <si>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</si>
  <si>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</si>
  <si>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</si>
  <si>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</si>
  <si>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</si>
  <si>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</si>
  <si>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</si>
  <si>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</si>
  <si>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</si>
  <si>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</si>
  <si>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</si>
  <si>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</si>
  <si>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</si>
  <si>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</si>
  <si>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</si>
  <si>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</si>
  <si>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</si>
  <si>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</si>
  <si>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</si>
  <si>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</si>
  <si>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</si>
  <si>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</si>
  <si>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</si>
  <si>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</si>
  <si>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</si>
  <si>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</si>
  <si>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</si>
  <si>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</si>
  <si>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</si>
  <si>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</si>
  <si>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</si>
  <si>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</si>
  <si>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</si>
  <si>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</si>
  <si>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</si>
  <si>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</si>
  <si>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</si>
  <si>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</si>
  <si>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</si>
  <si>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</si>
  <si>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</si>
  <si>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</si>
  <si>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</si>
  <si>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</si>
  <si>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</si>
  <si>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</si>
  <si>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</si>
  <si>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</si>
  <si>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</si>
  <si>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</si>
  <si>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</si>
  <si>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</si>
  <si>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</si>
  <si>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</si>
  <si>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</si>
  <si>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</si>
  <si>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</si>
  <si>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</si>
  <si>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</si>
  <si>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</si>
  <si>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</si>
  <si>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</si>
  <si>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</si>
  <si>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</si>
  <si>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</si>
  <si>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</si>
  <si>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</si>
  <si>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</si>
  <si>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</si>
  <si>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</si>
  <si>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</si>
  <si>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</si>
  <si>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</si>
  <si>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</si>
  <si>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</si>
  <si>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</si>
  <si>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</si>
  <si>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</si>
  <si>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</si>
  <si>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</si>
  <si>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</si>
  <si>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</si>
  <si>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</si>
  <si>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</si>
  <si>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</si>
  <si>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</si>
  <si>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</si>
  <si>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</si>
  <si>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</si>
  <si>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</si>
  <si>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</si>
  <si>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</si>
  <si>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</si>
  <si>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</si>
  <si>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</si>
  <si>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</si>
  <si>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</si>
  <si>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</si>
  <si>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</si>
  <si>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</si>
  <si>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</si>
  <si>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</si>
  <si>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</si>
  <si>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</si>
  <si>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</si>
  <si>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</si>
  <si>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</si>
  <si>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</si>
  <si>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</si>
  <si>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</si>
  <si>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</si>
  <si>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</si>
  <si>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</si>
  <si>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</si>
  <si>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</si>
  <si>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</si>
  <si>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</si>
  <si>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</si>
  <si>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</si>
  <si>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</si>
  <si>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</si>
  <si>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</si>
  <si>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</si>
  <si>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</si>
  <si>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</si>
  <si>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</si>
  <si>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</si>
  <si>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</si>
  <si>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</si>
  <si>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</si>
  <si>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</si>
  <si>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</si>
  <si>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</si>
  <si>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</si>
  <si>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</si>
  <si>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</si>
  <si>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</si>
  <si>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</si>
  <si>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</si>
  <si>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</si>
  <si>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</si>
  <si>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</si>
  <si>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</si>
  <si>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</si>
  <si>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</si>
  <si>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</si>
  <si>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</si>
  <si>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</si>
  <si>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</si>
  <si>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</si>
  <si>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</si>
  <si>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</si>
  <si>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</si>
  <si>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</si>
  <si>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</si>
  <si>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</si>
  <si>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</si>
  <si>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</si>
  <si>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</si>
  <si>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</si>
  <si>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</si>
  <si>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</si>
  <si>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</si>
  <si>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</si>
  <si>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</si>
  <si>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</si>
  <si>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</si>
  <si>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</si>
  <si>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</si>
  <si>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</si>
  <si>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</si>
  <si>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</si>
  <si>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</si>
  <si>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</si>
  <si>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</si>
  <si>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</si>
  <si>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</si>
  <si>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</si>
  <si>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</si>
  <si>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</si>
  <si>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</si>
  <si>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</si>
  <si>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</si>
  <si>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</si>
  <si>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</si>
  <si>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</si>
  <si>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</si>
  <si>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</si>
  <si>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</si>
  <si>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</si>
  <si>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</si>
  <si>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</si>
  <si>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</si>
  <si>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</si>
  <si>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</si>
  <si>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</si>
  <si>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</si>
  <si>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</si>
  <si>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</si>
  <si>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</si>
  <si>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</si>
  <si>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</si>
  <si>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</si>
  <si>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</si>
  <si>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</si>
  <si>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</si>
  <si>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</si>
  <si>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</si>
  <si>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</si>
  <si>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</si>
  <si>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</si>
  <si>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</si>
  <si>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</si>
  <si>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</si>
  <si>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</si>
  <si>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</si>
  <si>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</si>
  <si>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</si>
  <si>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</si>
  <si>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</si>
  <si>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</si>
  <si>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</si>
  <si>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</si>
  <si>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</si>
  <si>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</si>
  <si>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地震・防災研究課長
鎌田　俊彦</t>
  </si>
  <si>
    <t>-</t>
  </si>
  <si>
    <t>科学技術試験研究委託費</t>
  </si>
  <si>
    <t>職員旅費</t>
  </si>
  <si>
    <t>非常勤職員手当</t>
  </si>
  <si>
    <t>庁費</t>
  </si>
  <si>
    <t>委員等旅費</t>
  </si>
  <si>
    <t>回</t>
  </si>
  <si>
    <t>本事業の成果報告書をもとに記載</t>
  </si>
  <si>
    <t>①-２日本海地震・津波調査プロジェクトの進捗状況
・調査・研究成果の自治体、事業者等への共有、地域での活用　　</t>
  </si>
  <si>
    <t>②－２南海トラフ広域地震防災研究プロジェクトの進捗状況　　
・調査・研究成果の自治体、事業者等への共有、地域での活用</t>
  </si>
  <si>
    <t>平成25年度以降のテレビや新聞、雑誌などに掲載された件数（累積値）</t>
  </si>
  <si>
    <t>　　　　　　　　地域研究会の開催回数
　　　　　　（①日本海地震・津波調査プロジェクト）</t>
  </si>
  <si>
    <t xml:space="preserve">    調査・観測、シミュレーションの実施件数（累計）
　　　　　　（①日本海地震・津波調査プロジェクト）</t>
  </si>
  <si>
    <t>件</t>
  </si>
  <si>
    <t>　地域報告会の開催回数
　　　　　（③地域防災対策支援研究プロジェクト）</t>
  </si>
  <si>
    <t>　　予算執行額　/　課題数
（①日本海地震・津波調査プロジェクト）　　　　　　　　　　　　　　　　　　　　　　　　　　　　　　　　　</t>
    <phoneticPr fontId="5"/>
  </si>
  <si>
    <t>百万円</t>
  </si>
  <si>
    <t>百万円　/数</t>
    <phoneticPr fontId="5"/>
  </si>
  <si>
    <t>366/1</t>
  </si>
  <si>
    <t>310.7/1</t>
  </si>
  <si>
    <t>255.3/1</t>
  </si>
  <si>
    <t>　予算執行額　/　課題数
（③地域防災対策支援研究プロジェクト）　　　　　　　　　　</t>
    <phoneticPr fontId="5"/>
  </si>
  <si>
    <t>　　/　　　　　　　</t>
    <phoneticPr fontId="5"/>
  </si>
  <si>
    <t>9　未来社会に向けた価値創出の取組と経済・社会的課題への対応</t>
    <phoneticPr fontId="5"/>
  </si>
  <si>
    <t>9-4 安全・安心の確保に関する課題への対応</t>
    <phoneticPr fontId="5"/>
  </si>
  <si>
    <t>被害の軽減につながる予測手法の確立</t>
    <phoneticPr fontId="5"/>
  </si>
  <si>
    <t>建築物・インフラの耐災害性の向上</t>
  </si>
  <si>
    <t>自然災害の不確実性と社会の多様性を踏まえたリスク評価手法の確立</t>
  </si>
  <si>
    <t>迅速な早期の復旧</t>
  </si>
  <si>
    <t>自然災害の正体を知り、これを予測する技術の研究開発を推進するとともに成果の還元を進める。</t>
  </si>
  <si>
    <t>自然災害の正体を知り、これを予測する技術の研究開発を推進するとともに成果の還元を進める。</t>
    <phoneticPr fontId="5"/>
  </si>
  <si>
    <t>不確実かつ多様な災害リスクの評価と、それに対応する技術の研究開発を推進するとともに成果の社会還元を進める。</t>
  </si>
  <si>
    <t>災害情報をリアルタイムで推定・予測・収集・共有し、被害最小化や早期復旧につなげる技術の研究開発を推進するとともに成果の社会還元を進める。</t>
  </si>
  <si>
    <t>南海トラフ広域及び日本海側の地震津波調査研究では、詳細な震源域構造、地下構造を得ることで、長期評価の高精度化、信頼性の向上に寄与する現実に即した震源断層・波源断層のモデル化、地震・津波のシミュレーションを実施した。</t>
    <phoneticPr fontId="5"/>
  </si>
  <si>
    <t xml:space="preserve">地域防災対策支援に関する研究では、特定の埋立地における新たな液状化抑止対策工法の開発において、一定の成果を得た。
都市機能の維持・回復のための調査・研究では、長周期地震動に対する超高層建築物の損傷評価を実施し、鉄骨造高層建物の崩壊余裕度の定量化として一定の成果を得た。
</t>
  </si>
  <si>
    <t xml:space="preserve">地域防災対策支援に関する研究では、特定地域においてボーリングのデータベース等を活用して表層地盤モデルの高精度化を行い、より現実に即した地震挙動の把握に対して知見を得た。
南海トラフ広域や日本海沿岸において、シミュレーションの結果を地方自治体等に提供し、津波浸水想定や事前復興計画策定に活用。
</t>
  </si>
  <si>
    <t>都市の脆弱性が引き起こす激甚災害の軽減化に関する研究開発では、建物の損傷度合をセンサにより即時評価する健全度モニタリングシステムの開発により、地震直後に建物損傷の程度や被災箇所の特定が可能となるため、速やかな回復、復旧の道筋をつけることができることから、回復力向上へ貢献した。</t>
  </si>
  <si>
    <t>本事業では津波波源モデルや断層モデルを構築するための観測調査を実施してデータを取得し、これらのモデルを用いて、地震・津波シミュレーションを実施する。その成果を各地方自治体が防災対策をとるための基礎資料として提供している。また、地震調査研究推進本部の実施する長期評価・強震動評価・津波評価に資する基礎データとしても活用する。</t>
    <phoneticPr fontId="5"/>
  </si>
  <si>
    <t>62</t>
  </si>
  <si>
    <t>307</t>
  </si>
  <si>
    <t>316</t>
  </si>
  <si>
    <t>313</t>
  </si>
  <si>
    <t>301</t>
  </si>
  <si>
    <t>247</t>
  </si>
  <si>
    <t>○</t>
  </si>
  <si>
    <t>地震防災研究戦略プロジェクト</t>
    <phoneticPr fontId="5"/>
  </si>
  <si>
    <t>平成23年度</t>
    <phoneticPr fontId="5"/>
  </si>
  <si>
    <t>令和7年度</t>
    <phoneticPr fontId="5"/>
  </si>
  <si>
    <t>研究開発局</t>
    <phoneticPr fontId="5"/>
  </si>
  <si>
    <t>地震・防災研究課</t>
    <phoneticPr fontId="5"/>
  </si>
  <si>
    <t>以上の二つの理由からも優先度の高い事業となっている。</t>
    <phoneticPr fontId="5"/>
  </si>
  <si>
    <t>支出先の選定に当たっては、十分な公告期間を確保した上で公募を実施している。また、当該事業は複数年の研究であることから、2年目以降も継続するため、形式的に競争性のない随意契約となるが、課題の進捗状況や進捗管理を反映し、毎年度適宜見直しをしている。</t>
    <phoneticPr fontId="5"/>
  </si>
  <si>
    <t>システムの開発や防災・減災体制の構築等の事業の中核は受益者が行っており、負担関係は妥当である。</t>
    <phoneticPr fontId="5"/>
  </si>
  <si>
    <t>事業の内容を厳選することで、事業の実施に必要な予算の抑制に努めている。</t>
    <phoneticPr fontId="5"/>
  </si>
  <si>
    <t>事業の効率的な実施のために当該業務の実施を得意とする機関に過不足なく支出している。</t>
    <phoneticPr fontId="5"/>
  </si>
  <si>
    <t>必要最低限のものに限られている。</t>
    <phoneticPr fontId="5"/>
  </si>
  <si>
    <t>本事業は、地震発生メカニズムの解明等への貢献と防災対策への利活用を目標としており、調査・研究から着実に成果が得られている。</t>
    <phoneticPr fontId="5"/>
  </si>
  <si>
    <t>本事業は「新たな地震調査研究の推進について」に記された「地震調査研究に関する基本目標」に基づき、着実に実施している。</t>
    <phoneticPr fontId="5"/>
  </si>
  <si>
    <t>本事業で得られた成果は、地方自治体に提供し、津波浸水想定や国土強靱化地域計画などの政策立案に活用されるとともに、被害想定地域での研究会や講演会を通して、住民も含めた地域での防災リテラシーの向上に大きく貢献している。また、国及び地方自治体による防災計画の策定や個人の防災意識の向上に広く貢献するよう、ホームページに掲載している。</t>
    <phoneticPr fontId="5"/>
  </si>
  <si>
    <t>A.国立大学法人東京大学地震研究所</t>
    <rPh sb="2" eb="4">
      <t>コクリツ</t>
    </rPh>
    <rPh sb="4" eb="8">
      <t>ダイガクホウジン</t>
    </rPh>
    <rPh sb="8" eb="12">
      <t>トウキョウダイガク</t>
    </rPh>
    <rPh sb="12" eb="17">
      <t>ジシンケンキュウジョ</t>
    </rPh>
    <phoneticPr fontId="5"/>
  </si>
  <si>
    <t>B.国立研究開発法人海洋研究開発機構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</si>
  <si>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人件費・謝金</t>
    <rPh sb="0" eb="3">
      <t>ジンケンヒ</t>
    </rPh>
    <rPh sb="4" eb="6">
      <t>シャキン</t>
    </rPh>
    <phoneticPr fontId="5"/>
  </si>
  <si>
    <t>一般管理費</t>
    <rPh sb="0" eb="2">
      <t>イッパン</t>
    </rPh>
    <rPh sb="2" eb="5">
      <t>カンリヒ</t>
    </rPh>
    <phoneticPr fontId="5"/>
  </si>
  <si>
    <t>旅費</t>
    <rPh sb="0" eb="2">
      <t>リョヒ</t>
    </rPh>
    <phoneticPr fontId="5"/>
  </si>
  <si>
    <t>物品費</t>
    <rPh sb="0" eb="2">
      <t>ブッピン</t>
    </rPh>
    <rPh sb="2" eb="3">
      <t>ヒ</t>
    </rPh>
    <phoneticPr fontId="5"/>
  </si>
  <si>
    <t>直接経費の１０％</t>
    <rPh sb="0" eb="2">
      <t>チョクセツ</t>
    </rPh>
    <rPh sb="2" eb="4">
      <t>ケイヒ</t>
    </rPh>
    <phoneticPr fontId="5"/>
  </si>
  <si>
    <t>設備備品等、消耗品費</t>
    <rPh sb="0" eb="2">
      <t>セツビ</t>
    </rPh>
    <rPh sb="2" eb="4">
      <t>ビヒン</t>
    </rPh>
    <rPh sb="4" eb="5">
      <t>トウ</t>
    </rPh>
    <rPh sb="6" eb="10">
      <t>ショウモウヒンヒ</t>
    </rPh>
    <phoneticPr fontId="5"/>
  </si>
  <si>
    <t>人件費、謝金</t>
    <rPh sb="0" eb="3">
      <t>ジンケンヒ</t>
    </rPh>
    <rPh sb="4" eb="6">
      <t>シャキン</t>
    </rPh>
    <phoneticPr fontId="5"/>
  </si>
  <si>
    <t>間接経費</t>
    <rPh sb="0" eb="2">
      <t>カンセツ</t>
    </rPh>
    <rPh sb="2" eb="4">
      <t>ケイヒ</t>
    </rPh>
    <phoneticPr fontId="5"/>
  </si>
  <si>
    <t>直接経費の３０％</t>
    <rPh sb="0" eb="2">
      <t>チョクセツ</t>
    </rPh>
    <rPh sb="2" eb="4">
      <t>ケイヒ</t>
    </rPh>
    <phoneticPr fontId="5"/>
  </si>
  <si>
    <t>雑役務費、会議費、通信運搬費、諸経費、消費税相当額</t>
    <rPh sb="5" eb="7">
      <t>カイギ</t>
    </rPh>
    <phoneticPr fontId="5"/>
  </si>
  <si>
    <t>物品費</t>
    <rPh sb="0" eb="3">
      <t>ブッピンヒ</t>
    </rPh>
    <phoneticPr fontId="5"/>
  </si>
  <si>
    <t>設備備品費、消耗品費</t>
    <rPh sb="0" eb="2">
      <t>セツビ</t>
    </rPh>
    <rPh sb="2" eb="4">
      <t>ビヒン</t>
    </rPh>
    <rPh sb="4" eb="5">
      <t>ヒ</t>
    </rPh>
    <rPh sb="6" eb="10">
      <t>ショウモウヒンヒ</t>
    </rPh>
    <phoneticPr fontId="5"/>
  </si>
  <si>
    <t>C.国立研究開発法人海洋研究開発機構</t>
    <rPh sb="2" eb="4">
      <t>コクリツ</t>
    </rPh>
    <rPh sb="4" eb="6">
      <t>ケンキュウ</t>
    </rPh>
    <rPh sb="6" eb="10">
      <t>カイハツホウジン</t>
    </rPh>
    <rPh sb="10" eb="14">
      <t>カイヨウケンキュウ</t>
    </rPh>
    <rPh sb="14" eb="18">
      <t>カイハツキコウ</t>
    </rPh>
    <phoneticPr fontId="5"/>
  </si>
  <si>
    <t>D.国立研究開発法人防災科学技術研究所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ケンキュウショ</t>
    </rPh>
    <phoneticPr fontId="5"/>
  </si>
  <si>
    <t>国立大学法人東京大学地震研究所</t>
    <rPh sb="0" eb="2">
      <t>コクリツ</t>
    </rPh>
    <rPh sb="2" eb="6">
      <t>ダイガクホウジン</t>
    </rPh>
    <rPh sb="6" eb="15">
      <t>トウキョウダイガクジシンケンキュウジョ</t>
    </rPh>
    <phoneticPr fontId="5"/>
  </si>
  <si>
    <t>-</t>
    <phoneticPr fontId="5"/>
  </si>
  <si>
    <t>国立研究開発法人海洋研究開発機構</t>
    <rPh sb="0" eb="2">
      <t>コクリツ</t>
    </rPh>
    <rPh sb="2" eb="4">
      <t>ケンキュウ</t>
    </rPh>
    <rPh sb="4" eb="6">
      <t>カイハツ</t>
    </rPh>
    <rPh sb="6" eb="8">
      <t>ホウジン</t>
    </rPh>
    <rPh sb="8" eb="16">
      <t>カイヨウケンキュウカイハツキコウ</t>
    </rPh>
    <phoneticPr fontId="5"/>
  </si>
  <si>
    <t>国立大学法人京都大学</t>
    <rPh sb="0" eb="2">
      <t>コクリツ</t>
    </rPh>
    <rPh sb="2" eb="6">
      <t>ダイガクホウジン</t>
    </rPh>
    <rPh sb="6" eb="8">
      <t>キョウト</t>
    </rPh>
    <rPh sb="8" eb="10">
      <t>ダイガク</t>
    </rPh>
    <phoneticPr fontId="5"/>
  </si>
  <si>
    <t>国立大学法人横浜国立大学</t>
    <rPh sb="0" eb="4">
      <t>コクリツダイガク</t>
    </rPh>
    <rPh sb="4" eb="6">
      <t>ホウジン</t>
    </rPh>
    <rPh sb="6" eb="8">
      <t>ヨコハマ</t>
    </rPh>
    <rPh sb="8" eb="12">
      <t>コクリツダイガク</t>
    </rPh>
    <phoneticPr fontId="5"/>
  </si>
  <si>
    <t>国立研究開発法人海洋研究開発機構</t>
    <rPh sb="0" eb="2">
      <t>コクリツ</t>
    </rPh>
    <rPh sb="2" eb="6">
      <t>ケンキュウカイハツ</t>
    </rPh>
    <rPh sb="6" eb="8">
      <t>ホウジン</t>
    </rPh>
    <rPh sb="8" eb="16">
      <t>カイヨウケンキュウカイハツキコウ</t>
    </rPh>
    <phoneticPr fontId="5"/>
  </si>
  <si>
    <t>国立研究開発法人防災科学技術研究所</t>
    <rPh sb="0" eb="8">
      <t>コクリツケンキュウカイハツホウジン</t>
    </rPh>
    <rPh sb="8" eb="17">
      <t>ボウサイカガクギジュツケンキュウジョ</t>
    </rPh>
    <phoneticPr fontId="5"/>
  </si>
  <si>
    <t>国立大学法人東海国立大学機構</t>
    <rPh sb="0" eb="4">
      <t>コクリツダイガク</t>
    </rPh>
    <rPh sb="4" eb="6">
      <t>ホウジン</t>
    </rPh>
    <rPh sb="6" eb="8">
      <t>トウカイ</t>
    </rPh>
    <rPh sb="8" eb="10">
      <t>コクリツ</t>
    </rPh>
    <rPh sb="10" eb="12">
      <t>ダイガク</t>
    </rPh>
    <rPh sb="12" eb="14">
      <t>キコウ</t>
    </rPh>
    <phoneticPr fontId="5"/>
  </si>
  <si>
    <t>国立大学法人京都大学</t>
    <rPh sb="0" eb="6">
      <t>コクリツダイガクホウジン</t>
    </rPh>
    <rPh sb="6" eb="8">
      <t>キョウト</t>
    </rPh>
    <rPh sb="8" eb="10">
      <t>ダイガク</t>
    </rPh>
    <phoneticPr fontId="5"/>
  </si>
  <si>
    <t>国立研究開発法人産業技術総合研究所</t>
    <rPh sb="0" eb="8">
      <t>コクリツケンキュウカイハツホウジン</t>
    </rPh>
    <rPh sb="8" eb="10">
      <t>サンギョウ</t>
    </rPh>
    <rPh sb="10" eb="12">
      <t>ギジュツ</t>
    </rPh>
    <rPh sb="12" eb="14">
      <t>ソウゴウ</t>
    </rPh>
    <rPh sb="14" eb="17">
      <t>ケンキュウジョ</t>
    </rPh>
    <phoneticPr fontId="5"/>
  </si>
  <si>
    <t>国立大学法人東京大学</t>
    <rPh sb="0" eb="6">
      <t>コクリツダイガクホウジン</t>
    </rPh>
    <rPh sb="6" eb="10">
      <t>トウキョウダイガク</t>
    </rPh>
    <phoneticPr fontId="5"/>
  </si>
  <si>
    <t>国立大学法人東北大学</t>
    <rPh sb="0" eb="6">
      <t>コクリツダイガクホウジン</t>
    </rPh>
    <rPh sb="6" eb="8">
      <t>トウホク</t>
    </rPh>
    <rPh sb="8" eb="10">
      <t>ダイガク</t>
    </rPh>
    <phoneticPr fontId="5"/>
  </si>
  <si>
    <t>国立大学法人香川大学</t>
    <rPh sb="0" eb="6">
      <t>コクリツダイガクホウジン</t>
    </rPh>
    <rPh sb="6" eb="8">
      <t>カガワ</t>
    </rPh>
    <rPh sb="8" eb="10">
      <t>ダイガク</t>
    </rPh>
    <phoneticPr fontId="5"/>
  </si>
  <si>
    <t>国立大学法人徳島大学</t>
    <rPh sb="0" eb="6">
      <t>コクリツダイガクホウジン</t>
    </rPh>
    <rPh sb="6" eb="8">
      <t>トクシマ</t>
    </rPh>
    <rPh sb="8" eb="10">
      <t>ダイガク</t>
    </rPh>
    <phoneticPr fontId="5"/>
  </si>
  <si>
    <t>有</t>
  </si>
  <si>
    <t>無</t>
  </si>
  <si>
    <t>‐</t>
  </si>
  <si>
    <t>-</t>
    <phoneticPr fontId="5"/>
  </si>
  <si>
    <t>競争入札を実施するための基準を満たしている場合の支出先の選定に当たっては公募方式で行っており、公平性・透明性を確保するとともに、競争性を持たせた選定方式を採用しており、今後の事業委託に関しても引き続き公平性・透明性、競争性の確保に努めることが必要である。また、今後の事業の実施に当たっては、予算規模と国民のニーズを鑑み、引き続き適切に実施していくものとする。</t>
    <phoneticPr fontId="5"/>
  </si>
  <si>
    <t>今後も更なる事業の効率化を目指し、積算単価を再検証するなど引き続きコスト削減をはかる。また 、報告会などを通じた関係自治体等との情報交換を行い、より自治体等のニーズを把握して成果の活用を図りつつ事業の実施に努めるものとする。</t>
    <phoneticPr fontId="5"/>
  </si>
  <si>
    <t>プロジェクトの管理運営・各種調査</t>
    <phoneticPr fontId="5"/>
  </si>
  <si>
    <t>沖合構造調査</t>
    <phoneticPr fontId="5"/>
  </si>
  <si>
    <t>津波堆積物の調査</t>
    <phoneticPr fontId="5"/>
  </si>
  <si>
    <t>強震動予測</t>
    <phoneticPr fontId="5"/>
  </si>
  <si>
    <t>構成岩石モデルの構築</t>
    <phoneticPr fontId="5"/>
  </si>
  <si>
    <t>沿岸域の地震活動</t>
    <phoneticPr fontId="5"/>
  </si>
  <si>
    <t>国立大学法人新潟大学</t>
    <rPh sb="0" eb="6">
      <t>コクリツダイガクホウジン</t>
    </rPh>
    <rPh sb="6" eb="10">
      <t>ニイガタダイガク</t>
    </rPh>
    <phoneticPr fontId="5"/>
  </si>
  <si>
    <t>国立研究開発法人防災科学技術研究所</t>
    <phoneticPr fontId="5"/>
  </si>
  <si>
    <t xml:space="preserve">①-１日本海地震・津波調査プロジェクトの進捗状況
・日本海側の地震・津波発生モデルの構築、地震・津波発生予測の進捗
</t>
    <phoneticPr fontId="5"/>
  </si>
  <si>
    <t>平成25年度以降の論文数、学会発表数(累積値)</t>
    <phoneticPr fontId="5"/>
  </si>
  <si>
    <t>平成25年度以降のテレビや新聞、雑誌などに掲載された件数(累積値)</t>
    <phoneticPr fontId="5"/>
  </si>
  <si>
    <t>-</t>
    <phoneticPr fontId="5"/>
  </si>
  <si>
    <t xml:space="preserve"> </t>
    <phoneticPr fontId="5"/>
  </si>
  <si>
    <t>地震活動情報評価
地震防災基盤シミュレータの構築
地域連携・情報発信</t>
    <phoneticPr fontId="5"/>
  </si>
  <si>
    <t>プレート固着・すべり評価</t>
    <phoneticPr fontId="5"/>
  </si>
  <si>
    <t>地域産業活動のリスク評価</t>
    <phoneticPr fontId="5"/>
  </si>
  <si>
    <t>行動意識決定に資する情報提供</t>
    <phoneticPr fontId="5"/>
  </si>
  <si>
    <t>地殻活動推移予測</t>
    <phoneticPr fontId="5"/>
  </si>
  <si>
    <t>発災時の大都市機能の維持</t>
    <phoneticPr fontId="5"/>
  </si>
  <si>
    <t>災害情報リテラシー向上</t>
    <phoneticPr fontId="5"/>
  </si>
  <si>
    <t>予算執行額　/　課題数
（④防災対策に資する南海トラフ地震調査研究プロジェクト）</t>
    <phoneticPr fontId="5"/>
  </si>
  <si>
    <t>東日本大震災以降、都道府県における津波浸水想定の設定が法律で定められるなど、減災・防災への自治体の取り組みが急務となった。しかしながら、広大な震源域を持つ巨大地震は、多様な地震発生の理解や避難の在り方などが複雑になり、自治体の担当者が状況を把握するなど研究成果を活用することは容易ではない。そのため本事業では、多様な地震発生に対する状況を科学的な見地から把握し、避難行動や防災対応を検討し、シミュレーションなどの実施により基礎データの活用を容易にして、関係する自治体等に提供・活用を図ることとしている。巨大地震発生に関して注目の集まる太平洋側だけでなく、観測データが不足している日本海側に対しても対応を行っている。</t>
    <phoneticPr fontId="5"/>
  </si>
  <si>
    <t>科学技術試験研究委託費
　└日本海地震・津波調査プロジェクト　：　企画競争　平成25年度
　└南海トラフ広域地震防災研究プロジェクト　：　企画競争　平成25年度
　└地域防災対策支援研究プロジェクト　：　企画競争　平成25年度
　└都市の脆弱性が引き起こす激甚災害軽減化プロジェクト　：　企画競争　平成24年度
　└海底地殻変動観測の測位精度　：　企画競争　平成22年度
公開プロセス：平成29年度（事業番号：254）地震防災研究戦略プロジェクト
取りまとめコメント：
・アウトカム・アウトプットについて、事業の目的に即したものに改めるべき
・他省庁の地震防災研究事業と適切に連携し情報共有を図るべき
・それぞれの官公庁、大学等で行っている研究を各関係機関でより効果的に進める必要があることから、文部科学省における個々の事業の必要性についても十分検証する必要がある
対応状況：アウトプットに新たな指標を追加。運営委員会等に他省庁関係者を委員として追加。</t>
    <phoneticPr fontId="5"/>
  </si>
  <si>
    <t xml:space="preserve">防災基本計画
（昭和 38年 6月中央防災会議策定、令和3年5月修正）
地震調査研究の推進について（第３期）
（令和元年5月31日地震調査研究推進本部）
国土強靱化基本計画（平成30年12月14日閣議決定）   </t>
    <phoneticPr fontId="5"/>
  </si>
  <si>
    <t>①日本海側では観測データ等が不足し、自治体の地震の想定や防災対策の検討が困難な状況にあることから、自治体の要望等も踏まえ、日本海側の地震・津波像の解明等を行う。
②南海トラフ域及び南西諸島海溝域を対象として構造調査、津波履歴調査並びにシミュレーション研究を行い、被害予測精度の向上を目指す。また効果的・効率的な防災・減災対策に貢献するための地域連携減災研究を行う。
③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
④南海トラフ沿いの「異常な現象」（半割れ地震・スロースリップ等）発生後の推移について科学的・定量的評価を目指す理学研究と、社会の萎縮回避や事前対策として住民・企業等の防災対策・対応のあり方等を研究する工学・社会科学研究を連携して推進する。
⑤これまで蓄積されてきた莫大な地震計データ等をもとに、AI、ビッグデータといった情報科学分野の科学技術を活用した調査研究等を行い、従来の地震調査研究に新たな視点を展開することを目指す。</t>
    <phoneticPr fontId="5"/>
  </si>
  <si>
    <t>④防災対策に資する南海トラフ地震調査研究プロジェクトの進捗状況　　
・地震発生域の調査と地震・津波シミュレーション研究及び事前防災対策研究の進捗</t>
    <phoneticPr fontId="5"/>
  </si>
  <si>
    <t>-</t>
    <phoneticPr fontId="5"/>
  </si>
  <si>
    <t>本事業のように、大規模な調査観測や、シミュレーション、地域研究会を実施するためには、複数の研究者や自治体の担当者が各々の専門知識や担当分野を生かして連携して取り組む必要があり、地方自治体や民間での実施は困難である。
なお、「地震調査研究の推進について（第３期）」（令和元年5月地震調査研究推進本部決定）において、国が実施する必要性が明記されている。また、「防災基本計画」（令和3年5月中央防災会議修正）において災害及び防災に関する研究を推進し、国、地方公共団体等の防災機関への情報提供等を推進すると記載されており、国における取組の必要性がある。</t>
    <rPh sb="126" eb="127">
      <t>ダイ</t>
    </rPh>
    <rPh sb="128" eb="129">
      <t>キ</t>
    </rPh>
    <rPh sb="132" eb="134">
      <t>レイワ</t>
    </rPh>
    <rPh sb="186" eb="188">
      <t>レイワ</t>
    </rPh>
    <phoneticPr fontId="5"/>
  </si>
  <si>
    <t>　　　　　　　　　　地域研究会等の開催回数
（④防災対策に資する南海トラフ地震調査研究プロジェクト）</t>
    <rPh sb="15" eb="16">
      <t>ナド</t>
    </rPh>
    <rPh sb="24" eb="26">
      <t>ボウサイ</t>
    </rPh>
    <rPh sb="26" eb="28">
      <t>タイサク</t>
    </rPh>
    <rPh sb="29" eb="30">
      <t>シ</t>
    </rPh>
    <rPh sb="32" eb="34">
      <t>ナンカイ</t>
    </rPh>
    <rPh sb="37" eb="41">
      <t>ジシンチョウサ</t>
    </rPh>
    <rPh sb="41" eb="43">
      <t>ケンキュウ</t>
    </rPh>
    <phoneticPr fontId="5"/>
  </si>
  <si>
    <t>-</t>
    <phoneticPr fontId="5"/>
  </si>
  <si>
    <t>令和２年度以降の論文数、学会発表数（累積値）</t>
    <rPh sb="0" eb="2">
      <t>レイワ</t>
    </rPh>
    <phoneticPr fontId="5"/>
  </si>
  <si>
    <t>420/1</t>
    <phoneticPr fontId="5"/>
  </si>
  <si>
    <t>国及び地方自治体による防災計画や、個人の防災意識の向上に貢献し、安全・安心な社会の構築を目指すため、以下の地震調査研究重点プロジェクトを実施する。
①日本海地震・津波調査プロジェクト　※令和2年度で終了
②南海トラフ広域地震防災研究プロジェクト　※令和元年度で終了
③地域防災対策支援研究プロジェクト　 ※平成29年度で終了
④防災対策に資する南海トラフ地震調査研究プロジェクト　※令和2年度より開始
⑤情報科学を活用した地震調査研究プロジェクト　※令和3年度より開始</t>
    <phoneticPr fontId="5"/>
  </si>
  <si>
    <t>378/1</t>
    <phoneticPr fontId="5"/>
  </si>
  <si>
    <t>雑役務費、印刷製本費、通信運搬費、諸経費、消費税相当額</t>
    <phoneticPr fontId="5"/>
  </si>
  <si>
    <t>その他</t>
    <phoneticPr fontId="5"/>
  </si>
  <si>
    <t>雑役務費、諸経費、消費税相当額</t>
    <phoneticPr fontId="5"/>
  </si>
  <si>
    <t>人件費・謝金</t>
    <phoneticPr fontId="5"/>
  </si>
  <si>
    <t>人件費、謝金</t>
    <phoneticPr fontId="5"/>
  </si>
  <si>
    <t>旅費</t>
    <phoneticPr fontId="5"/>
  </si>
  <si>
    <t>物品費</t>
    <phoneticPr fontId="5"/>
  </si>
  <si>
    <t>消耗品費</t>
    <phoneticPr fontId="5"/>
  </si>
  <si>
    <t>一般管理費</t>
    <phoneticPr fontId="5"/>
  </si>
  <si>
    <t>直接経費の１０％</t>
    <phoneticPr fontId="5"/>
  </si>
  <si>
    <t>その他</t>
    <phoneticPr fontId="5"/>
  </si>
  <si>
    <t>雑役務費、消費税相当額</t>
    <phoneticPr fontId="5"/>
  </si>
  <si>
    <t>人件費・謝金</t>
    <phoneticPr fontId="5"/>
  </si>
  <si>
    <t>旅費</t>
    <phoneticPr fontId="5"/>
  </si>
  <si>
    <t>直接経費の３０％</t>
    <phoneticPr fontId="5"/>
  </si>
  <si>
    <t>外部有識者による点検対象外</t>
  </si>
  <si>
    <t>現状通り</t>
  </si>
  <si>
    <t>この事業は、事業所管部局による自己点検及び行政事業レビュー推進チームによる点検の結果を踏まえ、特段の見直しは要しないものと考えられる。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</si>
</sst>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40247</xdr:colOff>
      <xdr:row>748</xdr:row>
      <xdr:rowOff>26830</xdr:rowOff>
    </xdr:from>
    <xdr:to>
      <xdr:col>44</xdr:col>
      <xdr:colOff>13416</xdr:colOff>
      <xdr:row>766</xdr:row>
      <xdr:rowOff>606444</xdr:rowOff>
    </xdr:to>
    <xdr:pic>
      <xdr:nvPicPr>
        <xdr:cNvPr id="63" name="図 62"/>
        <xdr:cNvPicPr>
          <a:picLocks noChangeAspect="1"/>
        </xdr:cNvPicPr>
      </xdr:nvPicPr>
      <xdr:blipFill>
        <a:blip xmlns:r="http://schemas.openxmlformats.org/officeDocument/2006/relationships" r:embed="rId1"/>
        <a:stretch>
          <a:fillRect/>
        </a:stretch>
      </xdr:blipFill>
      <xdr:spPr>
        <a:xfrm>
          <a:off x="3461198" y="58961091"/>
          <a:ext cx="5406443" cy="75020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9" sqref="BF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706</v>
      </c>
      <c r="AS2" s="207">
        <v>269</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762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760</v>
      </c>
      <c r="H5" s="555"/>
      <c r="I5" s="555"/>
      <c r="J5" s="555"/>
      <c r="K5" s="555"/>
      <c r="L5" s="555"/>
      <c r="M5" s="556" t="s">
        <v>66</v>
      </c>
      <c r="N5" s="557"/>
      <c r="O5" s="557"/>
      <c r="P5" s="557"/>
      <c r="Q5" s="557"/>
      <c r="R5" s="558"/>
      <c r="S5" s="559" t="s">
        <v>761</v>
      </c>
      <c r="T5" s="555"/>
      <c r="U5" s="555"/>
      <c r="V5" s="555"/>
      <c r="W5" s="555"/>
      <c r="X5" s="560"/>
      <c r="Y5" s="713" t="s">
        <v>3</v>
      </c>
      <c r="Z5" s="714"/>
      <c r="AA5" s="714"/>
      <c r="AB5" s="714"/>
      <c r="AC5" s="714"/>
      <c r="AD5" s="715"/>
      <c r="AE5" s="716" t="s">
        <v>763</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06.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832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119.25" customHeight="1" x14ac:dyDescent="0.15">
      <c r="A9" s="123" t="s">
        <v>23</v>
      </c>
      <c r="B9" s="124"/>
      <c r="C9" s="124"/>
      <c r="D9" s="124"/>
      <c r="E9" s="124"/>
      <c r="F9" s="124"/>
      <c r="G9" s="568" t="s">
        <v>841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51.5" customHeight="1" x14ac:dyDescent="0.15">
      <c r="A10" s="738" t="s">
        <v>30</v>
      </c>
      <c r="B10" s="739"/>
      <c r="C10" s="739"/>
      <c r="D10" s="739"/>
      <c r="E10" s="739"/>
      <c r="F10" s="739"/>
      <c r="G10" s="671" t="s">
        <v>833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653.1</v>
      </c>
      <c r="Q13" s="164"/>
      <c r="R13" s="164"/>
      <c r="S13" s="164"/>
      <c r="T13" s="164"/>
      <c r="U13" s="164"/>
      <c r="V13" s="165"/>
      <c r="W13" s="163">
        <v>556.1</v>
      </c>
      <c r="X13" s="164"/>
      <c r="Y13" s="164"/>
      <c r="Z13" s="164"/>
      <c r="AA13" s="164"/>
      <c r="AB13" s="164"/>
      <c r="AC13" s="165"/>
      <c r="AD13" s="163">
        <v>681.6</v>
      </c>
      <c r="AE13" s="164"/>
      <c r="AF13" s="164"/>
      <c r="AG13" s="164"/>
      <c r="AH13" s="164"/>
      <c r="AI13" s="164"/>
      <c r="AJ13" s="165"/>
      <c r="AK13" s="163">
        <v>536.5</v>
      </c>
      <c r="AL13" s="164"/>
      <c r="AM13" s="164"/>
      <c r="AN13" s="164"/>
      <c r="AO13" s="164"/>
      <c r="AP13" s="164"/>
      <c r="AQ13" s="165"/>
      <c r="AR13" s="160">
        <v>774.7</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v>-0.4</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653.1</v>
      </c>
      <c r="Q18" s="170"/>
      <c r="R18" s="170"/>
      <c r="S18" s="170"/>
      <c r="T18" s="170"/>
      <c r="U18" s="170"/>
      <c r="V18" s="171"/>
      <c r="W18" s="169">
        <f>SUM(W13:AC17)</f>
        <v>556.1</v>
      </c>
      <c r="X18" s="170"/>
      <c r="Y18" s="170"/>
      <c r="Z18" s="170"/>
      <c r="AA18" s="170"/>
      <c r="AB18" s="170"/>
      <c r="AC18" s="171"/>
      <c r="AD18" s="169">
        <f>SUM(AD13:AJ17)</f>
        <v>681.2</v>
      </c>
      <c r="AE18" s="170"/>
      <c r="AF18" s="170"/>
      <c r="AG18" s="170"/>
      <c r="AH18" s="170"/>
      <c r="AI18" s="170"/>
      <c r="AJ18" s="171"/>
      <c r="AK18" s="169">
        <f>SUM(AK13:AQ17)</f>
        <v>536.5</v>
      </c>
      <c r="AL18" s="170"/>
      <c r="AM18" s="170"/>
      <c r="AN18" s="170"/>
      <c r="AO18" s="170"/>
      <c r="AP18" s="170"/>
      <c r="AQ18" s="171"/>
      <c r="AR18" s="169">
        <f>SUM(AR13:AX17)</f>
        <v>774.7</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650.29999999999995</v>
      </c>
      <c r="Q19" s="164"/>
      <c r="R19" s="164"/>
      <c r="S19" s="164"/>
      <c r="T19" s="164"/>
      <c r="U19" s="164"/>
      <c r="V19" s="165"/>
      <c r="W19" s="163">
        <v>552.9</v>
      </c>
      <c r="X19" s="164"/>
      <c r="Y19" s="164"/>
      <c r="Z19" s="164"/>
      <c r="AA19" s="164"/>
      <c r="AB19" s="164"/>
      <c r="AC19" s="165"/>
      <c r="AD19" s="163">
        <v>677.1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0.99571275455519814</v>
      </c>
      <c r="Q20" s="535"/>
      <c r="R20" s="535"/>
      <c r="S20" s="535"/>
      <c r="T20" s="535"/>
      <c r="U20" s="535"/>
      <c r="V20" s="535"/>
      <c r="W20" s="535">
        <f t="shared" ref="W20" si="0">IF(W18=0, "-", SUM(W19)/W18)</f>
        <v>0.99424563927351184</v>
      </c>
      <c r="X20" s="535"/>
      <c r="Y20" s="535"/>
      <c r="Z20" s="535"/>
      <c r="AA20" s="535"/>
      <c r="AB20" s="535"/>
      <c r="AC20" s="535"/>
      <c r="AD20" s="535">
        <f t="shared" ref="AD20" si="1">IF(AD18=0, "-", SUM(AD19)/AD18)</f>
        <v>0.99398120963006453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45.75" customHeight="1" x14ac:dyDescent="0.15">
      <c r="A21" s="123"/>
      <c r="B21" s="124"/>
      <c r="C21" s="124"/>
      <c r="D21" s="124"/>
      <c r="E21" s="124"/>
      <c r="F21" s="125"/>
      <c r="G21" s="918" t="s">
        <v>352</v>
      </c>
      <c r="H21" s="919"/>
      <c r="I21" s="919"/>
      <c r="J21" s="919"/>
      <c r="K21" s="919"/>
      <c r="L21" s="919"/>
      <c r="M21" s="919"/>
      <c r="N21" s="919"/>
      <c r="O21" s="919"/>
      <c r="P21" s="535">
        <f>IF(P19=0, "-", SUM(P19)/SUM(P13,P14))</f>
        <v>0.99571275455519814</v>
      </c>
      <c r="Q21" s="535"/>
      <c r="R21" s="535"/>
      <c r="S21" s="535"/>
      <c r="T21" s="535"/>
      <c r="U21" s="535"/>
      <c r="V21" s="535"/>
      <c r="W21" s="535">
        <f t="shared" ref="W21" si="2">IF(W19=0, "-", SUM(W19)/SUM(W13,W14))</f>
        <v>0.99424563927351184</v>
      </c>
      <c r="X21" s="535"/>
      <c r="Y21" s="535"/>
      <c r="Z21" s="535"/>
      <c r="AA21" s="535"/>
      <c r="AB21" s="535"/>
      <c r="AC21" s="535"/>
      <c r="AD21" s="535">
        <f t="shared" ref="AD21" si="3">IF(AD19=0, "-", SUM(AD19)/SUM(AD13,AD14))</f>
        <v>0.99398120963006453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530.29999999999995</v>
      </c>
      <c r="Q23" s="161"/>
      <c r="R23" s="161"/>
      <c r="S23" s="161"/>
      <c r="T23" s="161"/>
      <c r="U23" s="161"/>
      <c r="V23" s="162"/>
      <c r="W23" s="160">
        <v>768.5</v>
      </c>
      <c r="X23" s="161"/>
      <c r="Y23" s="161"/>
      <c r="Z23" s="161"/>
      <c r="AA23" s="161"/>
      <c r="AB23" s="161"/>
      <c r="AC23" s="162"/>
      <c r="AD23" s="149" t="s">
        <v>709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2.2999999999999998</v>
      </c>
      <c r="Q24" s="164"/>
      <c r="R24" s="164"/>
      <c r="S24" s="164"/>
      <c r="T24" s="164"/>
      <c r="U24" s="164"/>
      <c r="V24" s="165"/>
      <c r="W24" s="163">
        <v>2.2999999999999998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2.2999999999999998</v>
      </c>
      <c r="Q25" s="164"/>
      <c r="R25" s="164"/>
      <c r="S25" s="164"/>
      <c r="T25" s="164"/>
      <c r="U25" s="164"/>
      <c r="V25" s="165"/>
      <c r="W25" s="163">
        <v>2.2999999999999998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718</v>
      </c>
      <c r="H26" s="136"/>
      <c r="I26" s="136"/>
      <c r="J26" s="136"/>
      <c r="K26" s="136"/>
      <c r="L26" s="136"/>
      <c r="M26" s="136"/>
      <c r="N26" s="136"/>
      <c r="O26" s="137"/>
      <c r="P26" s="163">
        <v>0.8</v>
      </c>
      <c r="Q26" s="164"/>
      <c r="R26" s="164"/>
      <c r="S26" s="164"/>
      <c r="T26" s="164"/>
      <c r="U26" s="164"/>
      <c r="V26" s="165"/>
      <c r="W26" s="163">
        <v>0.7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719</v>
      </c>
      <c r="H27" s="136"/>
      <c r="I27" s="136"/>
      <c r="J27" s="136"/>
      <c r="K27" s="136"/>
      <c r="L27" s="136"/>
      <c r="M27" s="136"/>
      <c r="N27" s="136"/>
      <c r="O27" s="137"/>
      <c r="P27" s="163">
        <v>0.7</v>
      </c>
      <c r="Q27" s="164"/>
      <c r="R27" s="164"/>
      <c r="S27" s="164"/>
      <c r="T27" s="164"/>
      <c r="U27" s="164"/>
      <c r="V27" s="165"/>
      <c r="W27" s="163">
        <v>0.6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0.10000000000013642</v>
      </c>
      <c r="Q28" s="170"/>
      <c r="R28" s="170"/>
      <c r="S28" s="170"/>
      <c r="T28" s="170"/>
      <c r="U28" s="170"/>
      <c r="V28" s="171"/>
      <c r="W28" s="169">
        <f>W29-SUM(W23:W27)</f>
        <v>0.30000000000006821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536.5</v>
      </c>
      <c r="Q29" s="164"/>
      <c r="R29" s="164"/>
      <c r="S29" s="164"/>
      <c r="T29" s="164"/>
      <c r="U29" s="164"/>
      <c r="V29" s="165"/>
      <c r="W29" s="211">
        <f>AR13</f>
        <v>774.7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v>2</v>
      </c>
      <c r="AV31" s="271"/>
      <c r="AW31" s="375" t="s">
        <v>179</v>
      </c>
      <c r="AX31" s="376"/>
    </row>
    <row r="32" spans="1:50" ht="39" customHeight="1" x14ac:dyDescent="0.15">
      <c r="A32" s="511"/>
      <c r="B32" s="509"/>
      <c r="C32" s="509"/>
      <c r="D32" s="509"/>
      <c r="E32" s="509"/>
      <c r="F32" s="510"/>
      <c r="G32" s="536" t="s">
        <v>817</v>
      </c>
      <c r="H32" s="537"/>
      <c r="I32" s="537"/>
      <c r="J32" s="537"/>
      <c r="K32" s="537"/>
      <c r="L32" s="537"/>
      <c r="M32" s="537"/>
      <c r="N32" s="537"/>
      <c r="O32" s="538"/>
      <c r="P32" s="191" t="s">
        <v>818</v>
      </c>
      <c r="Q32" s="191"/>
      <c r="R32" s="191"/>
      <c r="S32" s="191"/>
      <c r="T32" s="191"/>
      <c r="U32" s="191"/>
      <c r="V32" s="191"/>
      <c r="W32" s="191"/>
      <c r="X32" s="233"/>
      <c r="Y32" s="339" t="s">
        <v>12</v>
      </c>
      <c r="Z32" s="545"/>
      <c r="AA32" s="546"/>
      <c r="AB32" s="547" t="s">
        <v>720</v>
      </c>
      <c r="AC32" s="547"/>
      <c r="AD32" s="547"/>
      <c r="AE32" s="363">
        <v>408</v>
      </c>
      <c r="AF32" s="364"/>
      <c r="AG32" s="364"/>
      <c r="AH32" s="364"/>
      <c r="AI32" s="363">
        <v>454</v>
      </c>
      <c r="AJ32" s="364"/>
      <c r="AK32" s="364"/>
      <c r="AL32" s="364"/>
      <c r="AM32" s="363">
        <v>496</v>
      </c>
      <c r="AN32" s="364"/>
      <c r="AO32" s="364"/>
      <c r="AP32" s="364"/>
      <c r="AQ32" s="166" t="s">
        <v>714</v>
      </c>
      <c r="AR32" s="167"/>
      <c r="AS32" s="167"/>
      <c r="AT32" s="168"/>
      <c r="AU32" s="364">
        <v>496</v>
      </c>
      <c r="AV32" s="364"/>
      <c r="AW32" s="364"/>
      <c r="AX32" s="365"/>
    </row>
    <row r="33" spans="1:51" ht="39"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v>398</v>
      </c>
      <c r="AF33" s="364"/>
      <c r="AG33" s="364"/>
      <c r="AH33" s="364"/>
      <c r="AI33" s="363">
        <v>488</v>
      </c>
      <c r="AJ33" s="364"/>
      <c r="AK33" s="364"/>
      <c r="AL33" s="364"/>
      <c r="AM33" s="363">
        <v>528</v>
      </c>
      <c r="AN33" s="364"/>
      <c r="AO33" s="364"/>
      <c r="AP33" s="364"/>
      <c r="AQ33" s="166" t="s">
        <v>714</v>
      </c>
      <c r="AR33" s="167"/>
      <c r="AS33" s="167"/>
      <c r="AT33" s="168"/>
      <c r="AU33" s="364">
        <v>528</v>
      </c>
      <c r="AV33" s="364"/>
      <c r="AW33" s="364"/>
      <c r="AX33" s="365"/>
    </row>
    <row r="34" spans="1:51" ht="39"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103</v>
      </c>
      <c r="AF34" s="364"/>
      <c r="AG34" s="364"/>
      <c r="AH34" s="364"/>
      <c r="AI34" s="363">
        <v>93</v>
      </c>
      <c r="AJ34" s="364"/>
      <c r="AK34" s="364"/>
      <c r="AL34" s="364"/>
      <c r="AM34" s="363">
        <v>94</v>
      </c>
      <c r="AN34" s="364"/>
      <c r="AO34" s="364"/>
      <c r="AP34" s="364"/>
      <c r="AQ34" s="166" t="s">
        <v>714</v>
      </c>
      <c r="AR34" s="167"/>
      <c r="AS34" s="167"/>
      <c r="AT34" s="168"/>
      <c r="AU34" s="364">
        <v>94</v>
      </c>
      <c r="AV34" s="364"/>
      <c r="AW34" s="364"/>
      <c r="AX34" s="365"/>
    </row>
    <row r="35" spans="1:51" ht="23.25" customHeight="1" x14ac:dyDescent="0.15">
      <c r="A35" s="891" t="s">
        <v>377</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714</v>
      </c>
      <c r="AR38" s="178"/>
      <c r="AS38" s="179" t="s">
        <v>233</v>
      </c>
      <c r="AT38" s="202"/>
      <c r="AU38" s="271">
        <v>2</v>
      </c>
      <c r="AV38" s="271"/>
      <c r="AW38" s="375" t="s">
        <v>179</v>
      </c>
      <c r="AX38" s="376"/>
      <c r="AY38">
        <f>$AY$37</f>
        <v>1</v>
      </c>
    </row>
    <row r="39" spans="1:51" ht="23.25" customHeight="1" x14ac:dyDescent="0.15">
      <c r="A39" s="511"/>
      <c r="B39" s="509"/>
      <c r="C39" s="509"/>
      <c r="D39" s="509"/>
      <c r="E39" s="509"/>
      <c r="F39" s="510"/>
      <c r="G39" s="536" t="s">
        <v>722</v>
      </c>
      <c r="H39" s="537"/>
      <c r="I39" s="537"/>
      <c r="J39" s="537"/>
      <c r="K39" s="537"/>
      <c r="L39" s="537"/>
      <c r="M39" s="537"/>
      <c r="N39" s="537"/>
      <c r="O39" s="538"/>
      <c r="P39" s="191" t="s">
        <v>819</v>
      </c>
      <c r="Q39" s="191"/>
      <c r="R39" s="191"/>
      <c r="S39" s="191"/>
      <c r="T39" s="191"/>
      <c r="U39" s="191"/>
      <c r="V39" s="191"/>
      <c r="W39" s="191"/>
      <c r="X39" s="233"/>
      <c r="Y39" s="339" t="s">
        <v>12</v>
      </c>
      <c r="Z39" s="545"/>
      <c r="AA39" s="546"/>
      <c r="AB39" s="547" t="s">
        <v>720</v>
      </c>
      <c r="AC39" s="547"/>
      <c r="AD39" s="547"/>
      <c r="AE39" s="363">
        <v>64</v>
      </c>
      <c r="AF39" s="364"/>
      <c r="AG39" s="364"/>
      <c r="AH39" s="364"/>
      <c r="AI39" s="363">
        <v>86</v>
      </c>
      <c r="AJ39" s="364"/>
      <c r="AK39" s="364"/>
      <c r="AL39" s="364"/>
      <c r="AM39" s="363">
        <v>104</v>
      </c>
      <c r="AN39" s="364"/>
      <c r="AO39" s="364"/>
      <c r="AP39" s="364"/>
      <c r="AQ39" s="166" t="s">
        <v>714</v>
      </c>
      <c r="AR39" s="167"/>
      <c r="AS39" s="167"/>
      <c r="AT39" s="168"/>
      <c r="AU39" s="363">
        <v>104</v>
      </c>
      <c r="AV39" s="364"/>
      <c r="AW39" s="364"/>
      <c r="AX39" s="364"/>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720</v>
      </c>
      <c r="AC40" s="518"/>
      <c r="AD40" s="518"/>
      <c r="AE40" s="363">
        <v>58</v>
      </c>
      <c r="AF40" s="364"/>
      <c r="AG40" s="364"/>
      <c r="AH40" s="364"/>
      <c r="AI40" s="363">
        <v>76</v>
      </c>
      <c r="AJ40" s="364"/>
      <c r="AK40" s="364"/>
      <c r="AL40" s="364"/>
      <c r="AM40" s="363">
        <v>99</v>
      </c>
      <c r="AN40" s="364"/>
      <c r="AO40" s="364"/>
      <c r="AP40" s="364"/>
      <c r="AQ40" s="166" t="s">
        <v>714</v>
      </c>
      <c r="AR40" s="167"/>
      <c r="AS40" s="167"/>
      <c r="AT40" s="168"/>
      <c r="AU40" s="364">
        <v>99</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110</v>
      </c>
      <c r="AF41" s="364"/>
      <c r="AG41" s="364"/>
      <c r="AH41" s="364"/>
      <c r="AI41" s="363">
        <v>113</v>
      </c>
      <c r="AJ41" s="364"/>
      <c r="AK41" s="364"/>
      <c r="AL41" s="364"/>
      <c r="AM41" s="363">
        <v>105</v>
      </c>
      <c r="AN41" s="364"/>
      <c r="AO41" s="364"/>
      <c r="AP41" s="364"/>
      <c r="AQ41" s="166" t="s">
        <v>714</v>
      </c>
      <c r="AR41" s="167"/>
      <c r="AS41" s="167"/>
      <c r="AT41" s="168"/>
      <c r="AU41" s="363">
        <v>105</v>
      </c>
      <c r="AV41" s="364"/>
      <c r="AW41" s="364"/>
      <c r="AX41" s="364"/>
      <c r="AY41">
        <f t="shared" si="4"/>
        <v>1</v>
      </c>
    </row>
    <row r="42" spans="1:51" ht="23.25" customHeight="1" x14ac:dyDescent="0.15">
      <c r="A42" s="891" t="s">
        <v>377</v>
      </c>
      <c r="B42" s="892"/>
      <c r="C42" s="892"/>
      <c r="D42" s="892"/>
      <c r="E42" s="892"/>
      <c r="F42" s="893"/>
      <c r="G42" s="897" t="s">
        <v>721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1.7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1.25"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4.2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835</v>
      </c>
      <c r="AR45" s="178"/>
      <c r="AS45" s="179" t="s">
        <v>233</v>
      </c>
      <c r="AT45" s="202"/>
      <c r="AU45" s="271">
        <v>6</v>
      </c>
      <c r="AV45" s="271"/>
      <c r="AW45" s="375" t="s">
        <v>179</v>
      </c>
      <c r="AX45" s="376"/>
      <c r="AY45">
        <f>$AY$44</f>
        <v>1</v>
      </c>
    </row>
    <row r="46" spans="1:51" ht="39.75" customHeight="1" x14ac:dyDescent="0.15">
      <c r="A46" s="511"/>
      <c r="B46" s="509"/>
      <c r="C46" s="509"/>
      <c r="D46" s="509"/>
      <c r="E46" s="509"/>
      <c r="F46" s="510"/>
      <c r="G46" s="536" t="s">
        <v>834</v>
      </c>
      <c r="H46" s="537"/>
      <c r="I46" s="537"/>
      <c r="J46" s="537"/>
      <c r="K46" s="537"/>
      <c r="L46" s="537"/>
      <c r="M46" s="537"/>
      <c r="N46" s="537"/>
      <c r="O46" s="538"/>
      <c r="P46" s="191" t="s">
        <v>839</v>
      </c>
      <c r="Q46" s="191"/>
      <c r="R46" s="191"/>
      <c r="S46" s="191"/>
      <c r="T46" s="191"/>
      <c r="U46" s="191"/>
      <c r="V46" s="191"/>
      <c r="W46" s="191"/>
      <c r="X46" s="233"/>
      <c r="Y46" s="339" t="s">
        <v>12</v>
      </c>
      <c r="Z46" s="545"/>
      <c r="AA46" s="546"/>
      <c r="AB46" s="547" t="s">
        <v>720</v>
      </c>
      <c r="AC46" s="547"/>
      <c r="AD46" s="547"/>
      <c r="AE46" s="358" t="s">
        <v>820</v>
      </c>
      <c r="AF46" s="358"/>
      <c r="AG46" s="358"/>
      <c r="AH46" s="358"/>
      <c r="AI46" s="358" t="s">
        <v>820</v>
      </c>
      <c r="AJ46" s="358"/>
      <c r="AK46" s="358"/>
      <c r="AL46" s="358"/>
      <c r="AM46" s="358">
        <v>22</v>
      </c>
      <c r="AN46" s="358"/>
      <c r="AO46" s="358"/>
      <c r="AP46" s="358"/>
      <c r="AQ46" s="166" t="s">
        <v>714</v>
      </c>
      <c r="AR46" s="167"/>
      <c r="AS46" s="167"/>
      <c r="AT46" s="168"/>
      <c r="AU46" s="364" t="s">
        <v>714</v>
      </c>
      <c r="AV46" s="364"/>
      <c r="AW46" s="364"/>
      <c r="AX46" s="365"/>
      <c r="AY46">
        <f t="shared" ref="AY46:AY50" si="5">$AY$44</f>
        <v>1</v>
      </c>
    </row>
    <row r="47" spans="1:51" ht="39.7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720</v>
      </c>
      <c r="AC47" s="518"/>
      <c r="AD47" s="518"/>
      <c r="AE47" s="363" t="s">
        <v>820</v>
      </c>
      <c r="AF47" s="364"/>
      <c r="AG47" s="364"/>
      <c r="AH47" s="364"/>
      <c r="AI47" s="363" t="s">
        <v>820</v>
      </c>
      <c r="AJ47" s="364"/>
      <c r="AK47" s="364"/>
      <c r="AL47" s="364"/>
      <c r="AM47" s="363">
        <v>22</v>
      </c>
      <c r="AN47" s="364"/>
      <c r="AO47" s="364"/>
      <c r="AP47" s="364"/>
      <c r="AQ47" s="166" t="s">
        <v>714</v>
      </c>
      <c r="AR47" s="167"/>
      <c r="AS47" s="167"/>
      <c r="AT47" s="168"/>
      <c r="AU47" s="364">
        <v>154</v>
      </c>
      <c r="AV47" s="364"/>
      <c r="AW47" s="364"/>
      <c r="AX47" s="365"/>
      <c r="AY47">
        <f t="shared" si="5"/>
        <v>1</v>
      </c>
    </row>
    <row r="48" spans="1:51" ht="39.7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820</v>
      </c>
      <c r="AF48" s="364"/>
      <c r="AG48" s="364"/>
      <c r="AH48" s="364"/>
      <c r="AI48" s="363" t="s">
        <v>820</v>
      </c>
      <c r="AJ48" s="364"/>
      <c r="AK48" s="364"/>
      <c r="AL48" s="364"/>
      <c r="AM48" s="363">
        <v>100</v>
      </c>
      <c r="AN48" s="364"/>
      <c r="AO48" s="364"/>
      <c r="AP48" s="364"/>
      <c r="AQ48" s="166" t="s">
        <v>714</v>
      </c>
      <c r="AR48" s="167"/>
      <c r="AS48" s="167"/>
      <c r="AT48" s="168"/>
      <c r="AU48" s="364" t="s">
        <v>714</v>
      </c>
      <c r="AV48" s="364"/>
      <c r="AW48" s="364"/>
      <c r="AX48" s="365"/>
      <c r="AY48">
        <f t="shared" si="5"/>
        <v>1</v>
      </c>
    </row>
    <row r="49" spans="1:51" x14ac:dyDescent="0.15">
      <c r="A49" s="891" t="s">
        <v>377</v>
      </c>
      <c r="B49" s="892"/>
      <c r="C49" s="892"/>
      <c r="D49" s="892"/>
      <c r="E49" s="892"/>
      <c r="F49" s="893"/>
      <c r="G49" s="897" t="s">
        <v>721</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36"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idden="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1</v>
      </c>
    </row>
    <row r="52" spans="1:51" hidden="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714</v>
      </c>
      <c r="AR52" s="178"/>
      <c r="AS52" s="179" t="s">
        <v>233</v>
      </c>
      <c r="AT52" s="202"/>
      <c r="AU52" s="271">
        <v>2</v>
      </c>
      <c r="AV52" s="271"/>
      <c r="AW52" s="375" t="s">
        <v>179</v>
      </c>
      <c r="AX52" s="376"/>
      <c r="AY52">
        <f>$AY$51</f>
        <v>1</v>
      </c>
    </row>
    <row r="53" spans="1:51" hidden="1" x14ac:dyDescent="0.15">
      <c r="A53" s="511"/>
      <c r="B53" s="509"/>
      <c r="C53" s="509"/>
      <c r="D53" s="509"/>
      <c r="E53" s="509"/>
      <c r="F53" s="510"/>
      <c r="G53" s="536" t="s">
        <v>723</v>
      </c>
      <c r="H53" s="537"/>
      <c r="I53" s="537"/>
      <c r="J53" s="537"/>
      <c r="K53" s="537"/>
      <c r="L53" s="537"/>
      <c r="M53" s="537"/>
      <c r="N53" s="537"/>
      <c r="O53" s="538"/>
      <c r="P53" s="191" t="s">
        <v>724</v>
      </c>
      <c r="Q53" s="191"/>
      <c r="R53" s="191"/>
      <c r="S53" s="191"/>
      <c r="T53" s="191"/>
      <c r="U53" s="191"/>
      <c r="V53" s="191"/>
      <c r="W53" s="191"/>
      <c r="X53" s="233"/>
      <c r="Y53" s="339" t="s">
        <v>12</v>
      </c>
      <c r="Z53" s="545"/>
      <c r="AA53" s="546"/>
      <c r="AB53" s="547" t="s">
        <v>720</v>
      </c>
      <c r="AC53" s="547"/>
      <c r="AD53" s="547"/>
      <c r="AE53" s="363">
        <v>151</v>
      </c>
      <c r="AF53" s="364"/>
      <c r="AG53" s="364"/>
      <c r="AH53" s="364"/>
      <c r="AI53" s="363">
        <v>181</v>
      </c>
      <c r="AJ53" s="364"/>
      <c r="AK53" s="364"/>
      <c r="AL53" s="364"/>
      <c r="AM53" s="363"/>
      <c r="AN53" s="364"/>
      <c r="AO53" s="364"/>
      <c r="AP53" s="364"/>
      <c r="AQ53" s="166" t="s">
        <v>714</v>
      </c>
      <c r="AR53" s="167"/>
      <c r="AS53" s="167"/>
      <c r="AT53" s="168"/>
      <c r="AU53" s="364" t="s">
        <v>714</v>
      </c>
      <c r="AV53" s="364"/>
      <c r="AW53" s="364"/>
      <c r="AX53" s="365"/>
      <c r="AY53">
        <f t="shared" ref="AY53:AY57" si="6">$AY$51</f>
        <v>1</v>
      </c>
    </row>
    <row r="54" spans="1:51" hidden="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720</v>
      </c>
      <c r="AC54" s="518"/>
      <c r="AD54" s="518"/>
      <c r="AE54" s="363">
        <v>159</v>
      </c>
      <c r="AF54" s="364"/>
      <c r="AG54" s="364"/>
      <c r="AH54" s="364"/>
      <c r="AI54" s="363">
        <v>174</v>
      </c>
      <c r="AJ54" s="364"/>
      <c r="AK54" s="364"/>
      <c r="AL54" s="364"/>
      <c r="AM54" s="363"/>
      <c r="AN54" s="364"/>
      <c r="AO54" s="364"/>
      <c r="AP54" s="364"/>
      <c r="AQ54" s="166" t="s">
        <v>714</v>
      </c>
      <c r="AR54" s="167"/>
      <c r="AS54" s="167"/>
      <c r="AT54" s="168"/>
      <c r="AU54" s="364">
        <v>205</v>
      </c>
      <c r="AV54" s="364"/>
      <c r="AW54" s="364"/>
      <c r="AX54" s="365"/>
      <c r="AY54">
        <f t="shared" si="6"/>
        <v>1</v>
      </c>
    </row>
    <row r="55" spans="1:51" hidden="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95</v>
      </c>
      <c r="AF55" s="364"/>
      <c r="AG55" s="364"/>
      <c r="AH55" s="364"/>
      <c r="AI55" s="363">
        <v>104</v>
      </c>
      <c r="AJ55" s="364"/>
      <c r="AK55" s="364"/>
      <c r="AL55" s="364"/>
      <c r="AM55" s="363"/>
      <c r="AN55" s="364"/>
      <c r="AO55" s="364"/>
      <c r="AP55" s="364"/>
      <c r="AQ55" s="166" t="s">
        <v>714</v>
      </c>
      <c r="AR55" s="167"/>
      <c r="AS55" s="167"/>
      <c r="AT55" s="168"/>
      <c r="AU55" s="364" t="s">
        <v>714</v>
      </c>
      <c r="AV55" s="364"/>
      <c r="AW55" s="364"/>
      <c r="AX55" s="365"/>
      <c r="AY55">
        <f t="shared" si="6"/>
        <v>1</v>
      </c>
    </row>
    <row r="56" spans="1:51" hidden="1" x14ac:dyDescent="0.15">
      <c r="A56" s="891" t="s">
        <v>377</v>
      </c>
      <c r="B56" s="892"/>
      <c r="C56" s="892"/>
      <c r="D56" s="892"/>
      <c r="E56" s="892"/>
      <c r="F56" s="893"/>
      <c r="G56" s="897" t="s">
        <v>721</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idden="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idden="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idden="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idden="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idden="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idden="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idden="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idden="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idden="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idden="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idden="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idden="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idden="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idden="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idden="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idden="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idden="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idden="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idden="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idden="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idden="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49.5" hidden="1" x14ac:dyDescent="0.15">
      <c r="A78" s="906" t="s">
        <v>380</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idden="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c r="AS79" s="126"/>
      <c r="AT79" s="127"/>
      <c r="AU79" s="127"/>
      <c r="AV79" s="127"/>
      <c r="AW79" s="127"/>
      <c r="AX79" s="128"/>
      <c r="AY79">
        <f>COUNTIF($AR$79,"☑")</f>
        <v>0</v>
      </c>
    </row>
    <row r="80" spans="1:51" hidden="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idden="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idden="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idden="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idden="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idden="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idden="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idden="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idden="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idden="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idden="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idden="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idden="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idden="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idden="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idden="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idden="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idden="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idden="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14.25" hidden="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720</v>
      </c>
      <c r="AC101" s="547"/>
      <c r="AD101" s="547"/>
      <c r="AE101" s="358">
        <v>7</v>
      </c>
      <c r="AF101" s="358"/>
      <c r="AG101" s="358"/>
      <c r="AH101" s="358"/>
      <c r="AI101" s="358">
        <v>5</v>
      </c>
      <c r="AJ101" s="358"/>
      <c r="AK101" s="358"/>
      <c r="AL101" s="358"/>
      <c r="AM101" s="358">
        <v>7</v>
      </c>
      <c r="AN101" s="358"/>
      <c r="AO101" s="358"/>
      <c r="AP101" s="358"/>
      <c r="AQ101" s="358" t="s">
        <v>714</v>
      </c>
      <c r="AR101" s="358"/>
      <c r="AS101" s="358"/>
      <c r="AT101" s="358"/>
      <c r="AU101" s="363" t="s">
        <v>806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720</v>
      </c>
      <c r="AC102" s="547"/>
      <c r="AD102" s="547"/>
      <c r="AE102" s="358">
        <v>7</v>
      </c>
      <c r="AF102" s="358"/>
      <c r="AG102" s="358"/>
      <c r="AH102" s="358"/>
      <c r="AI102" s="358">
        <v>7</v>
      </c>
      <c r="AJ102" s="358"/>
      <c r="AK102" s="358"/>
      <c r="AL102" s="358"/>
      <c r="AM102" s="358">
        <v>6</v>
      </c>
      <c r="AN102" s="358"/>
      <c r="AO102" s="358"/>
      <c r="AP102" s="358"/>
      <c r="AQ102" s="358" t="s">
        <v>714</v>
      </c>
      <c r="AR102" s="358"/>
      <c r="AS102" s="358"/>
      <c r="AT102" s="358"/>
      <c r="AU102" s="371" t="s">
        <v>806</v>
      </c>
      <c r="AV102" s="372"/>
      <c r="AW102" s="372"/>
      <c r="AX102" s="924"/>
    </row>
    <row r="103" spans="1:60" ht="31.5"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x14ac:dyDescent="0.15">
      <c r="A104" s="487"/>
      <c r="B104" s="488"/>
      <c r="C104" s="488"/>
      <c r="D104" s="488"/>
      <c r="E104" s="488"/>
      <c r="F104" s="489"/>
      <c r="G104" s="191" t="s">
        <v>726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727</v>
      </c>
      <c r="AC104" s="468"/>
      <c r="AD104" s="469"/>
      <c r="AE104" s="358">
        <v>14</v>
      </c>
      <c r="AF104" s="358"/>
      <c r="AG104" s="358"/>
      <c r="AH104" s="358"/>
      <c r="AI104" s="358">
        <v>17</v>
      </c>
      <c r="AJ104" s="358"/>
      <c r="AK104" s="358"/>
      <c r="AL104" s="358"/>
      <c r="AM104" s="358">
        <v>19</v>
      </c>
      <c r="AN104" s="358"/>
      <c r="AO104" s="358"/>
      <c r="AP104" s="358"/>
      <c r="AQ104" s="358" t="s">
        <v>714</v>
      </c>
      <c r="AR104" s="358"/>
      <c r="AS104" s="358"/>
      <c r="AT104" s="358"/>
      <c r="AU104" s="358" t="s">
        <v>806</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727</v>
      </c>
      <c r="AC105" s="404"/>
      <c r="AD105" s="405"/>
      <c r="AE105" s="358">
        <v>14</v>
      </c>
      <c r="AF105" s="358"/>
      <c r="AG105" s="358"/>
      <c r="AH105" s="358"/>
      <c r="AI105" s="358">
        <v>17</v>
      </c>
      <c r="AJ105" s="358"/>
      <c r="AK105" s="358"/>
      <c r="AL105" s="358"/>
      <c r="AM105" s="358">
        <v>19</v>
      </c>
      <c r="AN105" s="358"/>
      <c r="AO105" s="358"/>
      <c r="AP105" s="358"/>
      <c r="AQ105" s="358" t="s">
        <v>714</v>
      </c>
      <c r="AR105" s="358"/>
      <c r="AS105" s="358"/>
      <c r="AT105" s="358"/>
      <c r="AU105" s="358" t="s">
        <v>806</v>
      </c>
      <c r="AV105" s="358"/>
      <c r="AW105" s="358"/>
      <c r="AX105" s="359"/>
      <c r="AY105">
        <f>$AY$103</f>
        <v>1</v>
      </c>
    </row>
    <row r="106" spans="1:60" ht="31.5"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1</v>
      </c>
    </row>
    <row r="107" spans="1:60" ht="24" customHeight="1" x14ac:dyDescent="0.15">
      <c r="A107" s="487"/>
      <c r="B107" s="488"/>
      <c r="C107" s="488"/>
      <c r="D107" s="488"/>
      <c r="E107" s="488"/>
      <c r="F107" s="489"/>
      <c r="G107" s="191" t="s">
        <v>837</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720</v>
      </c>
      <c r="AC107" s="468"/>
      <c r="AD107" s="469"/>
      <c r="AE107" s="358" t="s">
        <v>820</v>
      </c>
      <c r="AF107" s="358"/>
      <c r="AG107" s="358"/>
      <c r="AH107" s="358"/>
      <c r="AI107" s="358" t="s">
        <v>820</v>
      </c>
      <c r="AJ107" s="358"/>
      <c r="AK107" s="358"/>
      <c r="AL107" s="358"/>
      <c r="AM107" s="358">
        <v>15</v>
      </c>
      <c r="AN107" s="358"/>
      <c r="AO107" s="358"/>
      <c r="AP107" s="358"/>
      <c r="AQ107" s="358" t="s">
        <v>714</v>
      </c>
      <c r="AR107" s="358"/>
      <c r="AS107" s="358"/>
      <c r="AT107" s="358"/>
      <c r="AU107" s="358" t="s">
        <v>806</v>
      </c>
      <c r="AV107" s="358"/>
      <c r="AW107" s="358"/>
      <c r="AX107" s="359"/>
      <c r="AY107">
        <f>$AY$106</f>
        <v>1</v>
      </c>
    </row>
    <row r="108" spans="1:60" ht="35.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720</v>
      </c>
      <c r="AC108" s="404"/>
      <c r="AD108" s="405"/>
      <c r="AE108" s="358" t="s">
        <v>820</v>
      </c>
      <c r="AF108" s="358"/>
      <c r="AG108" s="358"/>
      <c r="AH108" s="358"/>
      <c r="AI108" s="358" t="s">
        <v>820</v>
      </c>
      <c r="AJ108" s="358"/>
      <c r="AK108" s="358"/>
      <c r="AL108" s="358"/>
      <c r="AM108" s="358">
        <v>27</v>
      </c>
      <c r="AN108" s="358"/>
      <c r="AO108" s="358"/>
      <c r="AP108" s="358"/>
      <c r="AQ108" s="358">
        <v>39</v>
      </c>
      <c r="AR108" s="358"/>
      <c r="AS108" s="358"/>
      <c r="AT108" s="358"/>
      <c r="AU108" s="358">
        <v>42</v>
      </c>
      <c r="AV108" s="358"/>
      <c r="AW108" s="358"/>
      <c r="AX108" s="359"/>
      <c r="AY108">
        <f>$AY$106</f>
        <v>1</v>
      </c>
    </row>
    <row r="109" spans="1:60" hidden="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1</v>
      </c>
    </row>
    <row r="110" spans="1:60" hidden="1" x14ac:dyDescent="0.15">
      <c r="A110" s="487"/>
      <c r="B110" s="488"/>
      <c r="C110" s="488"/>
      <c r="D110" s="488"/>
      <c r="E110" s="488"/>
      <c r="F110" s="489"/>
      <c r="G110" s="191" t="s">
        <v>821</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720</v>
      </c>
      <c r="AC110" s="468"/>
      <c r="AD110" s="469"/>
      <c r="AE110" s="358" t="s">
        <v>820</v>
      </c>
      <c r="AF110" s="358"/>
      <c r="AG110" s="358"/>
      <c r="AH110" s="358"/>
      <c r="AI110" s="358" t="s">
        <v>820</v>
      </c>
      <c r="AJ110" s="358"/>
      <c r="AK110" s="358"/>
      <c r="AL110" s="358"/>
      <c r="AM110" s="358" t="s">
        <v>714</v>
      </c>
      <c r="AN110" s="358"/>
      <c r="AO110" s="358"/>
      <c r="AP110" s="358"/>
      <c r="AQ110" s="358" t="s">
        <v>714</v>
      </c>
      <c r="AR110" s="358"/>
      <c r="AS110" s="358"/>
      <c r="AT110" s="358"/>
      <c r="AU110" s="358" t="s">
        <v>806</v>
      </c>
      <c r="AV110" s="358"/>
      <c r="AW110" s="358"/>
      <c r="AX110" s="359"/>
      <c r="AY110">
        <f>$AY$109</f>
        <v>1</v>
      </c>
    </row>
    <row r="111" spans="1:60" hidden="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720</v>
      </c>
      <c r="AC111" s="404"/>
      <c r="AD111" s="405"/>
      <c r="AE111" s="358" t="s">
        <v>820</v>
      </c>
      <c r="AF111" s="358"/>
      <c r="AG111" s="358"/>
      <c r="AH111" s="358"/>
      <c r="AI111" s="358" t="s">
        <v>820</v>
      </c>
      <c r="AJ111" s="358"/>
      <c r="AK111" s="358"/>
      <c r="AL111" s="358"/>
      <c r="AM111" s="358" t="s">
        <v>714</v>
      </c>
      <c r="AN111" s="358"/>
      <c r="AO111" s="358"/>
      <c r="AP111" s="358"/>
      <c r="AQ111" s="358" t="s">
        <v>714</v>
      </c>
      <c r="AR111" s="358"/>
      <c r="AS111" s="358"/>
      <c r="AT111" s="358"/>
      <c r="AU111" s="358" t="s">
        <v>806</v>
      </c>
      <c r="AV111" s="358"/>
      <c r="AW111" s="358"/>
      <c r="AX111" s="359"/>
      <c r="AY111">
        <f>$AY$109</f>
        <v>1</v>
      </c>
    </row>
    <row r="112" spans="1:60" hidden="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1</v>
      </c>
    </row>
    <row r="113" spans="1:51" hidden="1" x14ac:dyDescent="0.15">
      <c r="A113" s="487"/>
      <c r="B113" s="488"/>
      <c r="C113" s="488"/>
      <c r="D113" s="488"/>
      <c r="E113" s="488"/>
      <c r="F113" s="489"/>
      <c r="G113" s="191" t="s">
        <v>728</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720</v>
      </c>
      <c r="AC113" s="468"/>
      <c r="AD113" s="469"/>
      <c r="AE113" s="358" t="s">
        <v>714</v>
      </c>
      <c r="AF113" s="358"/>
      <c r="AG113" s="358"/>
      <c r="AH113" s="358"/>
      <c r="AI113" s="358" t="s">
        <v>714</v>
      </c>
      <c r="AJ113" s="358"/>
      <c r="AK113" s="358"/>
      <c r="AL113" s="358"/>
      <c r="AM113" s="358" t="s">
        <v>714</v>
      </c>
      <c r="AN113" s="358"/>
      <c r="AO113" s="358"/>
      <c r="AP113" s="358"/>
      <c r="AQ113" s="363" t="s">
        <v>714</v>
      </c>
      <c r="AR113" s="364"/>
      <c r="AS113" s="364"/>
      <c r="AT113" s="810"/>
      <c r="AU113" s="358"/>
      <c r="AV113" s="358"/>
      <c r="AW113" s="358"/>
      <c r="AX113" s="359"/>
      <c r="AY113">
        <f>$AY$112</f>
        <v>1</v>
      </c>
    </row>
    <row r="114" spans="1:51" hidden="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720</v>
      </c>
      <c r="AC114" s="404"/>
      <c r="AD114" s="405"/>
      <c r="AE114" s="366" t="s">
        <v>714</v>
      </c>
      <c r="AF114" s="366"/>
      <c r="AG114" s="366"/>
      <c r="AH114" s="366"/>
      <c r="AI114" s="366" t="s">
        <v>714</v>
      </c>
      <c r="AJ114" s="366"/>
      <c r="AK114" s="366"/>
      <c r="AL114" s="366"/>
      <c r="AM114" s="366" t="s">
        <v>714</v>
      </c>
      <c r="AN114" s="366"/>
      <c r="AO114" s="366"/>
      <c r="AP114" s="366"/>
      <c r="AQ114" s="363" t="s">
        <v>714</v>
      </c>
      <c r="AR114" s="364"/>
      <c r="AS114" s="364"/>
      <c r="AT114" s="810"/>
      <c r="AU114" s="363"/>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366</v>
      </c>
      <c r="AF116" s="358"/>
      <c r="AG116" s="358"/>
      <c r="AH116" s="358"/>
      <c r="AI116" s="358">
        <v>310.7</v>
      </c>
      <c r="AJ116" s="358"/>
      <c r="AK116" s="358"/>
      <c r="AL116" s="358"/>
      <c r="AM116" s="358">
        <v>255.3</v>
      </c>
      <c r="AN116" s="358"/>
      <c r="AO116" s="358"/>
      <c r="AP116" s="358"/>
      <c r="AQ116" s="363" t="s">
        <v>806</v>
      </c>
      <c r="AR116" s="364"/>
      <c r="AS116" s="364"/>
      <c r="AT116" s="364"/>
      <c r="AU116" s="364"/>
      <c r="AV116" s="364"/>
      <c r="AW116" s="364"/>
      <c r="AX116" s="365"/>
    </row>
    <row r="117" spans="1:51" ht="38.2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734</v>
      </c>
      <c r="AN117" s="306"/>
      <c r="AO117" s="306"/>
      <c r="AP117" s="306"/>
      <c r="AQ117" s="306" t="s">
        <v>806</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829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730</v>
      </c>
      <c r="AC119" s="301"/>
      <c r="AD119" s="302"/>
      <c r="AE119" s="358" t="s">
        <v>838</v>
      </c>
      <c r="AF119" s="358"/>
      <c r="AG119" s="358"/>
      <c r="AH119" s="358"/>
      <c r="AI119" s="358" t="s">
        <v>838</v>
      </c>
      <c r="AJ119" s="358"/>
      <c r="AK119" s="358"/>
      <c r="AL119" s="358"/>
      <c r="AM119" s="358">
        <v>420</v>
      </c>
      <c r="AN119" s="358"/>
      <c r="AO119" s="358"/>
      <c r="AP119" s="358"/>
      <c r="AQ119" s="358">
        <v>378</v>
      </c>
      <c r="AR119" s="358"/>
      <c r="AS119" s="358"/>
      <c r="AT119" s="358"/>
      <c r="AU119" s="358"/>
      <c r="AV119" s="358"/>
      <c r="AW119" s="358"/>
      <c r="AX119" s="359"/>
      <c r="AY119">
        <f>$AY$118</f>
        <v>1</v>
      </c>
    </row>
    <row r="120" spans="1:51" ht="37.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58" t="s">
        <v>838</v>
      </c>
      <c r="AF120" s="358"/>
      <c r="AG120" s="358"/>
      <c r="AH120" s="358"/>
      <c r="AI120" s="358" t="s">
        <v>838</v>
      </c>
      <c r="AJ120" s="358"/>
      <c r="AK120" s="358"/>
      <c r="AL120" s="358"/>
      <c r="AM120" s="306" t="s">
        <v>840</v>
      </c>
      <c r="AN120" s="306"/>
      <c r="AO120" s="306"/>
      <c r="AP120" s="306"/>
      <c r="AQ120" s="306" t="s">
        <v>842</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1</v>
      </c>
    </row>
    <row r="122" spans="1:51" ht="23.25" hidden="1" customHeight="1" x14ac:dyDescent="0.15">
      <c r="A122" s="292"/>
      <c r="B122" s="293"/>
      <c r="C122" s="293"/>
      <c r="D122" s="293"/>
      <c r="E122" s="293"/>
      <c r="F122" s="294"/>
      <c r="G122" s="351" t="s">
        <v>735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730</v>
      </c>
      <c r="AC122" s="301"/>
      <c r="AD122" s="302"/>
      <c r="AE122" s="358" t="s">
        <v>714</v>
      </c>
      <c r="AF122" s="358"/>
      <c r="AG122" s="358"/>
      <c r="AH122" s="358"/>
      <c r="AI122" s="358" t="s">
        <v>714</v>
      </c>
      <c r="AJ122" s="358"/>
      <c r="AK122" s="358"/>
      <c r="AL122" s="358"/>
      <c r="AM122" s="358" t="s">
        <v>714</v>
      </c>
      <c r="AN122" s="358"/>
      <c r="AO122" s="358"/>
      <c r="AP122" s="358"/>
      <c r="AQ122" s="358"/>
      <c r="AR122" s="358"/>
      <c r="AS122" s="358"/>
      <c r="AT122" s="358"/>
      <c r="AU122" s="358"/>
      <c r="AV122" s="358"/>
      <c r="AW122" s="358"/>
      <c r="AX122" s="359"/>
      <c r="AY122">
        <f>$AY$121</f>
        <v>1</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731</v>
      </c>
      <c r="AC123" s="343"/>
      <c r="AD123" s="344"/>
      <c r="AE123" s="306" t="s">
        <v>714</v>
      </c>
      <c r="AF123" s="306"/>
      <c r="AG123" s="306"/>
      <c r="AH123" s="306"/>
      <c r="AI123" s="306" t="s">
        <v>714</v>
      </c>
      <c r="AJ123" s="306"/>
      <c r="AK123" s="306"/>
      <c r="AL123" s="306"/>
      <c r="AM123" s="306" t="s">
        <v>714</v>
      </c>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1</v>
      </c>
    </row>
    <row r="125" spans="1:51" ht="23.25" hidden="1" customHeight="1" x14ac:dyDescent="0.15">
      <c r="A125" s="292"/>
      <c r="B125" s="293"/>
      <c r="C125" s="293"/>
      <c r="D125" s="293"/>
      <c r="E125" s="293"/>
      <c r="F125" s="294"/>
      <c r="G125" s="351" t="s">
        <v>736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730</v>
      </c>
      <c r="AC125" s="301"/>
      <c r="AD125" s="302"/>
      <c r="AE125" s="358" t="s">
        <v>714</v>
      </c>
      <c r="AF125" s="358"/>
      <c r="AG125" s="358"/>
      <c r="AH125" s="358"/>
      <c r="AI125" s="358" t="s">
        <v>714</v>
      </c>
      <c r="AJ125" s="358"/>
      <c r="AK125" s="358"/>
      <c r="AL125" s="358"/>
      <c r="AM125" s="358" t="s">
        <v>714</v>
      </c>
      <c r="AN125" s="358"/>
      <c r="AO125" s="358"/>
      <c r="AP125" s="358"/>
      <c r="AQ125" s="358"/>
      <c r="AR125" s="358"/>
      <c r="AS125" s="358"/>
      <c r="AT125" s="358"/>
      <c r="AU125" s="358"/>
      <c r="AV125" s="358"/>
      <c r="AW125" s="358"/>
      <c r="AX125" s="359"/>
      <c r="AY125">
        <f>$AY$124</f>
        <v>1</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t="s">
        <v>714</v>
      </c>
      <c r="AF126" s="306"/>
      <c r="AG126" s="306"/>
      <c r="AH126" s="306"/>
      <c r="AI126" s="306" t="s">
        <v>714</v>
      </c>
      <c r="AJ126" s="306"/>
      <c r="AK126" s="306"/>
      <c r="AL126" s="306"/>
      <c r="AM126" s="306" t="s">
        <v>714</v>
      </c>
      <c r="AN126" s="306"/>
      <c r="AO126" s="306"/>
      <c r="AP126" s="306"/>
      <c r="AQ126" s="306"/>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402</v>
      </c>
      <c r="B130" s="985"/>
      <c r="C130" s="984" t="s">
        <v>236</v>
      </c>
      <c r="D130" s="985"/>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403</v>
      </c>
      <c r="AR133" s="271"/>
      <c r="AS133" s="179" t="s">
        <v>233</v>
      </c>
      <c r="AT133" s="202"/>
      <c r="AU133" s="178" t="s">
        <v>403</v>
      </c>
      <c r="AV133" s="178"/>
      <c r="AW133" s="179" t="s">
        <v>179</v>
      </c>
      <c r="AX133" s="180"/>
      <c r="AY133">
        <f>$AY$132</f>
        <v>1</v>
      </c>
    </row>
    <row r="134" spans="1:51" ht="39.75" customHeight="1" x14ac:dyDescent="0.15">
      <c r="A134" s="988"/>
      <c r="B134" s="253"/>
      <c r="C134" s="252"/>
      <c r="D134" s="253"/>
      <c r="E134" s="252"/>
      <c r="F134" s="314"/>
      <c r="G134" s="232" t="s">
        <v>403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403</v>
      </c>
      <c r="AC134" s="224"/>
      <c r="AD134" s="224"/>
      <c r="AE134" s="266" t="s">
        <v>403</v>
      </c>
      <c r="AF134" s="167"/>
      <c r="AG134" s="167"/>
      <c r="AH134" s="167"/>
      <c r="AI134" s="266" t="s">
        <v>403</v>
      </c>
      <c r="AJ134" s="167"/>
      <c r="AK134" s="167"/>
      <c r="AL134" s="167"/>
      <c r="AM134" s="266" t="s">
        <v>710</v>
      </c>
      <c r="AN134" s="167"/>
      <c r="AO134" s="167"/>
      <c r="AP134" s="167"/>
      <c r="AQ134" s="266" t="s">
        <v>403</v>
      </c>
      <c r="AR134" s="167"/>
      <c r="AS134" s="167"/>
      <c r="AT134" s="167"/>
      <c r="AU134" s="266" t="s">
        <v>403</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403</v>
      </c>
      <c r="AC135" s="175"/>
      <c r="AD135" s="175"/>
      <c r="AE135" s="266" t="s">
        <v>403</v>
      </c>
      <c r="AF135" s="167"/>
      <c r="AG135" s="167"/>
      <c r="AH135" s="167"/>
      <c r="AI135" s="266" t="s">
        <v>403</v>
      </c>
      <c r="AJ135" s="167"/>
      <c r="AK135" s="167"/>
      <c r="AL135" s="167"/>
      <c r="AM135" s="266" t="s">
        <v>710</v>
      </c>
      <c r="AN135" s="167"/>
      <c r="AO135" s="167"/>
      <c r="AP135" s="167"/>
      <c r="AQ135" s="266" t="s">
        <v>403</v>
      </c>
      <c r="AR135" s="167"/>
      <c r="AS135" s="167"/>
      <c r="AT135" s="167"/>
      <c r="AU135" s="266" t="s">
        <v>403</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403</v>
      </c>
      <c r="AJ138" s="167"/>
      <c r="AK138" s="167"/>
      <c r="AL138" s="167"/>
      <c r="AM138" s="266" t="s">
        <v>710</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403</v>
      </c>
      <c r="AJ139" s="167"/>
      <c r="AK139" s="167"/>
      <c r="AL139" s="167"/>
      <c r="AM139" s="266" t="s">
        <v>710</v>
      </c>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t="e">
        <v>#VALUE!</v>
      </c>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739</v>
      </c>
      <c r="H154" s="191"/>
      <c r="I154" s="191"/>
      <c r="J154" s="191"/>
      <c r="K154" s="191"/>
      <c r="L154" s="191"/>
      <c r="M154" s="191"/>
      <c r="N154" s="191"/>
      <c r="O154" s="191"/>
      <c r="P154" s="233"/>
      <c r="Q154" s="190" t="s">
        <v>744</v>
      </c>
      <c r="R154" s="191"/>
      <c r="S154" s="191"/>
      <c r="T154" s="191"/>
      <c r="U154" s="191"/>
      <c r="V154" s="191"/>
      <c r="W154" s="191"/>
      <c r="X154" s="191"/>
      <c r="Y154" s="191"/>
      <c r="Z154" s="191"/>
      <c r="AA154" s="915"/>
      <c r="AB154" s="256">
        <v>3</v>
      </c>
      <c r="AC154" s="257"/>
      <c r="AD154" s="257"/>
      <c r="AE154" s="262" t="s">
        <v>744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34.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34.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hidden="1" customHeight="1" x14ac:dyDescent="0.15">
      <c r="A161" s="988"/>
      <c r="B161" s="253"/>
      <c r="C161" s="252"/>
      <c r="D161" s="253"/>
      <c r="E161" s="252"/>
      <c r="F161" s="314"/>
      <c r="G161" s="232" t="s">
        <v>740</v>
      </c>
      <c r="H161" s="191"/>
      <c r="I161" s="191"/>
      <c r="J161" s="191"/>
      <c r="K161" s="191"/>
      <c r="L161" s="191"/>
      <c r="M161" s="191"/>
      <c r="N161" s="191"/>
      <c r="O161" s="191"/>
      <c r="P161" s="233"/>
      <c r="Q161" s="190" t="s">
        <v>743</v>
      </c>
      <c r="R161" s="191"/>
      <c r="S161" s="191"/>
      <c r="T161" s="191"/>
      <c r="U161" s="191"/>
      <c r="V161" s="191"/>
      <c r="W161" s="191"/>
      <c r="X161" s="191"/>
      <c r="Y161" s="191"/>
      <c r="Z161" s="191"/>
      <c r="AA161" s="915"/>
      <c r="AB161" s="256">
        <v>3</v>
      </c>
      <c r="AC161" s="257"/>
      <c r="AD161" s="257"/>
      <c r="AE161" s="262" t="s">
        <v>743</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t="s">
        <v>748</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1</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1</v>
      </c>
    </row>
    <row r="168" spans="1:51" ht="22.5" hidden="1" customHeight="1" x14ac:dyDescent="0.15">
      <c r="A168" s="988"/>
      <c r="B168" s="253"/>
      <c r="C168" s="252"/>
      <c r="D168" s="253"/>
      <c r="E168" s="252"/>
      <c r="F168" s="314"/>
      <c r="G168" s="232" t="s">
        <v>741</v>
      </c>
      <c r="H168" s="191"/>
      <c r="I168" s="191"/>
      <c r="J168" s="191"/>
      <c r="K168" s="191"/>
      <c r="L168" s="191"/>
      <c r="M168" s="191"/>
      <c r="N168" s="191"/>
      <c r="O168" s="191"/>
      <c r="P168" s="233"/>
      <c r="Q168" s="190" t="s">
        <v>745</v>
      </c>
      <c r="R168" s="191"/>
      <c r="S168" s="191"/>
      <c r="T168" s="191"/>
      <c r="U168" s="191"/>
      <c r="V168" s="191"/>
      <c r="W168" s="191"/>
      <c r="X168" s="191"/>
      <c r="Y168" s="191"/>
      <c r="Z168" s="191"/>
      <c r="AA168" s="915"/>
      <c r="AB168" s="256">
        <v>3</v>
      </c>
      <c r="AC168" s="257"/>
      <c r="AD168" s="257"/>
      <c r="AE168" s="262" t="s">
        <v>745</v>
      </c>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1</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1</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1</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t="s">
        <v>749</v>
      </c>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1</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1</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1</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1</v>
      </c>
    </row>
    <row r="175" spans="1:51" ht="22.5" hidden="1" customHeight="1" x14ac:dyDescent="0.15">
      <c r="A175" s="988"/>
      <c r="B175" s="253"/>
      <c r="C175" s="252"/>
      <c r="D175" s="253"/>
      <c r="E175" s="252"/>
      <c r="F175" s="314"/>
      <c r="G175" s="232" t="s">
        <v>742</v>
      </c>
      <c r="H175" s="191"/>
      <c r="I175" s="191"/>
      <c r="J175" s="191"/>
      <c r="K175" s="191"/>
      <c r="L175" s="191"/>
      <c r="M175" s="191"/>
      <c r="N175" s="191"/>
      <c r="O175" s="191"/>
      <c r="P175" s="233"/>
      <c r="Q175" s="190" t="s">
        <v>746</v>
      </c>
      <c r="R175" s="191"/>
      <c r="S175" s="191"/>
      <c r="T175" s="191"/>
      <c r="U175" s="191"/>
      <c r="V175" s="191"/>
      <c r="W175" s="191"/>
      <c r="X175" s="191"/>
      <c r="Y175" s="191"/>
      <c r="Z175" s="191"/>
      <c r="AA175" s="915"/>
      <c r="AB175" s="256">
        <v>3</v>
      </c>
      <c r="AC175" s="257"/>
      <c r="AD175" s="257"/>
      <c r="AE175" s="262" t="s">
        <v>746</v>
      </c>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1</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1</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1</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t="s">
        <v>750</v>
      </c>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1</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1</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6.2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403</v>
      </c>
      <c r="AJ194" s="167"/>
      <c r="AK194" s="167"/>
      <c r="AL194" s="167"/>
      <c r="AM194" s="266" t="s">
        <v>710</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403</v>
      </c>
      <c r="AJ195" s="167"/>
      <c r="AK195" s="167"/>
      <c r="AL195" s="167"/>
      <c r="AM195" s="266" t="s">
        <v>710</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403</v>
      </c>
      <c r="AJ198" s="167"/>
      <c r="AK198" s="167"/>
      <c r="AL198" s="167"/>
      <c r="AM198" s="266" t="s">
        <v>710</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403</v>
      </c>
      <c r="AJ199" s="167"/>
      <c r="AK199" s="167"/>
      <c r="AL199" s="167"/>
      <c r="AM199" s="266" t="s">
        <v>710</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668</v>
      </c>
      <c r="D430" s="251"/>
      <c r="E430" s="239" t="s">
        <v>396</v>
      </c>
      <c r="F430" s="444"/>
      <c r="G430" s="241" t="s">
        <v>252</v>
      </c>
      <c r="H430" s="188"/>
      <c r="I430" s="188"/>
      <c r="J430" s="242" t="s">
        <v>403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403</v>
      </c>
      <c r="AF432" s="178"/>
      <c r="AG432" s="179" t="s">
        <v>233</v>
      </c>
      <c r="AH432" s="202"/>
      <c r="AI432" s="216"/>
      <c r="AJ432" s="216"/>
      <c r="AK432" s="216"/>
      <c r="AL432" s="217"/>
      <c r="AM432" s="216"/>
      <c r="AN432" s="216"/>
      <c r="AO432" s="216"/>
      <c r="AP432" s="217"/>
      <c r="AQ432" s="231" t="s">
        <v>403</v>
      </c>
      <c r="AR432" s="178"/>
      <c r="AS432" s="179" t="s">
        <v>233</v>
      </c>
      <c r="AT432" s="202"/>
      <c r="AU432" s="178" t="s">
        <v>403</v>
      </c>
      <c r="AV432" s="178"/>
      <c r="AW432" s="179" t="s">
        <v>179</v>
      </c>
      <c r="AX432" s="180"/>
      <c r="AY432">
        <f>$AY$431</f>
        <v>1</v>
      </c>
    </row>
    <row r="433" spans="1:51" ht="23.25" customHeight="1" x14ac:dyDescent="0.15">
      <c r="A433" s="988"/>
      <c r="B433" s="253"/>
      <c r="C433" s="252"/>
      <c r="D433" s="253"/>
      <c r="E433" s="196"/>
      <c r="F433" s="197"/>
      <c r="G433" s="232" t="s">
        <v>403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403</v>
      </c>
      <c r="AC433" s="175"/>
      <c r="AD433" s="175"/>
      <c r="AE433" s="166" t="s">
        <v>403</v>
      </c>
      <c r="AF433" s="167"/>
      <c r="AG433" s="167"/>
      <c r="AH433" s="167"/>
      <c r="AI433" s="166" t="s">
        <v>403</v>
      </c>
      <c r="AJ433" s="167"/>
      <c r="AK433" s="167"/>
      <c r="AL433" s="167"/>
      <c r="AM433" s="166" t="s">
        <v>710</v>
      </c>
      <c r="AN433" s="167"/>
      <c r="AO433" s="167"/>
      <c r="AP433" s="168"/>
      <c r="AQ433" s="166" t="s">
        <v>403</v>
      </c>
      <c r="AR433" s="167"/>
      <c r="AS433" s="167"/>
      <c r="AT433" s="168"/>
      <c r="AU433" s="167" t="s">
        <v>403</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403</v>
      </c>
      <c r="AC434" s="224"/>
      <c r="AD434" s="224"/>
      <c r="AE434" s="166" t="s">
        <v>403</v>
      </c>
      <c r="AF434" s="167"/>
      <c r="AG434" s="167"/>
      <c r="AH434" s="168"/>
      <c r="AI434" s="166" t="s">
        <v>403</v>
      </c>
      <c r="AJ434" s="167"/>
      <c r="AK434" s="167"/>
      <c r="AL434" s="167"/>
      <c r="AM434" s="166" t="s">
        <v>710</v>
      </c>
      <c r="AN434" s="167"/>
      <c r="AO434" s="167"/>
      <c r="AP434" s="168"/>
      <c r="AQ434" s="166" t="s">
        <v>403</v>
      </c>
      <c r="AR434" s="167"/>
      <c r="AS434" s="167"/>
      <c r="AT434" s="168"/>
      <c r="AU434" s="167" t="s">
        <v>403</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403</v>
      </c>
      <c r="AF435" s="167"/>
      <c r="AG435" s="167"/>
      <c r="AH435" s="168"/>
      <c r="AI435" s="166" t="s">
        <v>403</v>
      </c>
      <c r="AJ435" s="167"/>
      <c r="AK435" s="167"/>
      <c r="AL435" s="167"/>
      <c r="AM435" s="166" t="s">
        <v>710</v>
      </c>
      <c r="AN435" s="167"/>
      <c r="AO435" s="167"/>
      <c r="AP435" s="168"/>
      <c r="AQ435" s="166" t="s">
        <v>403</v>
      </c>
      <c r="AR435" s="167"/>
      <c r="AS435" s="167"/>
      <c r="AT435" s="168"/>
      <c r="AU435" s="167" t="s">
        <v>403</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403</v>
      </c>
      <c r="AF457" s="178"/>
      <c r="AG457" s="179" t="s">
        <v>233</v>
      </c>
      <c r="AH457" s="202"/>
      <c r="AI457" s="216"/>
      <c r="AJ457" s="216"/>
      <c r="AK457" s="216"/>
      <c r="AL457" s="217"/>
      <c r="AM457" s="216"/>
      <c r="AN457" s="216"/>
      <c r="AO457" s="216"/>
      <c r="AP457" s="217"/>
      <c r="AQ457" s="231" t="s">
        <v>403</v>
      </c>
      <c r="AR457" s="178"/>
      <c r="AS457" s="179" t="s">
        <v>233</v>
      </c>
      <c r="AT457" s="202"/>
      <c r="AU457" s="178" t="s">
        <v>403</v>
      </c>
      <c r="AV457" s="178"/>
      <c r="AW457" s="179" t="s">
        <v>179</v>
      </c>
      <c r="AX457" s="180"/>
      <c r="AY457">
        <f>$AY$456</f>
        <v>1</v>
      </c>
    </row>
    <row r="458" spans="1:51" ht="23.25" customHeight="1" x14ac:dyDescent="0.15">
      <c r="A458" s="988"/>
      <c r="B458" s="253"/>
      <c r="C458" s="252"/>
      <c r="D458" s="253"/>
      <c r="E458" s="196"/>
      <c r="F458" s="197"/>
      <c r="G458" s="232" t="s">
        <v>403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403</v>
      </c>
      <c r="AC458" s="175"/>
      <c r="AD458" s="175"/>
      <c r="AE458" s="166" t="s">
        <v>403</v>
      </c>
      <c r="AF458" s="167"/>
      <c r="AG458" s="167"/>
      <c r="AH458" s="167"/>
      <c r="AI458" s="166" t="s">
        <v>403</v>
      </c>
      <c r="AJ458" s="167"/>
      <c r="AK458" s="167"/>
      <c r="AL458" s="167"/>
      <c r="AM458" s="166" t="s">
        <v>710</v>
      </c>
      <c r="AN458" s="167"/>
      <c r="AO458" s="167"/>
      <c r="AP458" s="168"/>
      <c r="AQ458" s="166" t="s">
        <v>403</v>
      </c>
      <c r="AR458" s="167"/>
      <c r="AS458" s="167"/>
      <c r="AT458" s="168"/>
      <c r="AU458" s="167" t="s">
        <v>403</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403</v>
      </c>
      <c r="AC459" s="224"/>
      <c r="AD459" s="224"/>
      <c r="AE459" s="166" t="s">
        <v>403</v>
      </c>
      <c r="AF459" s="167"/>
      <c r="AG459" s="167"/>
      <c r="AH459" s="168"/>
      <c r="AI459" s="166" t="s">
        <v>403</v>
      </c>
      <c r="AJ459" s="167"/>
      <c r="AK459" s="167"/>
      <c r="AL459" s="167"/>
      <c r="AM459" s="166" t="s">
        <v>710</v>
      </c>
      <c r="AN459" s="167"/>
      <c r="AO459" s="167"/>
      <c r="AP459" s="168"/>
      <c r="AQ459" s="166" t="s">
        <v>403</v>
      </c>
      <c r="AR459" s="167"/>
      <c r="AS459" s="167"/>
      <c r="AT459" s="168"/>
      <c r="AU459" s="167" t="s">
        <v>403</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403</v>
      </c>
      <c r="AF460" s="167"/>
      <c r="AG460" s="167"/>
      <c r="AH460" s="168"/>
      <c r="AI460" s="166" t="s">
        <v>403</v>
      </c>
      <c r="AJ460" s="167"/>
      <c r="AK460" s="167"/>
      <c r="AL460" s="167"/>
      <c r="AM460" s="166" t="s">
        <v>710</v>
      </c>
      <c r="AN460" s="167"/>
      <c r="AO460" s="167"/>
      <c r="AP460" s="168"/>
      <c r="AQ460" s="166" t="s">
        <v>403</v>
      </c>
      <c r="AR460" s="167"/>
      <c r="AS460" s="167"/>
      <c r="AT460" s="168"/>
      <c r="AU460" s="167" t="s">
        <v>403</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74"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758</v>
      </c>
      <c r="AE702" s="890"/>
      <c r="AF702" s="890"/>
      <c r="AG702" s="879" t="s">
        <v>830</v>
      </c>
      <c r="AH702" s="880"/>
      <c r="AI702" s="880"/>
      <c r="AJ702" s="880"/>
      <c r="AK702" s="880"/>
      <c r="AL702" s="880"/>
      <c r="AM702" s="880"/>
      <c r="AN702" s="880"/>
      <c r="AO702" s="880"/>
      <c r="AP702" s="880"/>
      <c r="AQ702" s="880"/>
      <c r="AR702" s="880"/>
      <c r="AS702" s="880"/>
      <c r="AT702" s="880"/>
      <c r="AU702" s="880"/>
      <c r="AV702" s="880"/>
      <c r="AW702" s="880"/>
      <c r="AX702" s="881"/>
    </row>
    <row r="703" spans="1:51" ht="16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758</v>
      </c>
      <c r="AE703" s="185"/>
      <c r="AF703" s="185"/>
      <c r="AG703" s="663" t="s">
        <v>836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758</v>
      </c>
      <c r="AE704" s="582"/>
      <c r="AF704" s="582"/>
      <c r="AG704" s="424" t="s">
        <v>764</v>
      </c>
      <c r="AH704" s="235"/>
      <c r="AI704" s="235"/>
      <c r="AJ704" s="235"/>
      <c r="AK704" s="235"/>
      <c r="AL704" s="235"/>
      <c r="AM704" s="235"/>
      <c r="AN704" s="235"/>
      <c r="AO704" s="235"/>
      <c r="AP704" s="235"/>
      <c r="AQ704" s="235"/>
      <c r="AR704" s="235"/>
      <c r="AS704" s="235"/>
      <c r="AT704" s="235"/>
      <c r="AU704" s="235"/>
      <c r="AV704" s="235"/>
      <c r="AW704" s="235"/>
      <c r="AX704" s="425"/>
    </row>
    <row r="705" spans="1:50" ht="24"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758</v>
      </c>
      <c r="AE705" s="732"/>
      <c r="AF705" s="732"/>
      <c r="AG705" s="190" t="s">
        <v>765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804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803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758</v>
      </c>
      <c r="AE708" s="667"/>
      <c r="AF708" s="667"/>
      <c r="AG708" s="522" t="s">
        <v>766</v>
      </c>
      <c r="AH708" s="523"/>
      <c r="AI708" s="523"/>
      <c r="AJ708" s="523"/>
      <c r="AK708" s="523"/>
      <c r="AL708" s="523"/>
      <c r="AM708" s="523"/>
      <c r="AN708" s="523"/>
      <c r="AO708" s="523"/>
      <c r="AP708" s="523"/>
      <c r="AQ708" s="523"/>
      <c r="AR708" s="523"/>
      <c r="AS708" s="523"/>
      <c r="AT708" s="523"/>
      <c r="AU708" s="523"/>
      <c r="AV708" s="523"/>
      <c r="AW708" s="523"/>
      <c r="AX708" s="524"/>
    </row>
    <row r="709" spans="1:50" ht="31.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66" t="s">
        <v>758</v>
      </c>
      <c r="AE709" s="667"/>
      <c r="AF709" s="667"/>
      <c r="AG709" s="663" t="s">
        <v>767</v>
      </c>
      <c r="AH709" s="664"/>
      <c r="AI709" s="664"/>
      <c r="AJ709" s="664"/>
      <c r="AK709" s="664"/>
      <c r="AL709" s="664"/>
      <c r="AM709" s="664"/>
      <c r="AN709" s="664"/>
      <c r="AO709" s="664"/>
      <c r="AP709" s="664"/>
      <c r="AQ709" s="664"/>
      <c r="AR709" s="664"/>
      <c r="AS709" s="664"/>
      <c r="AT709" s="664"/>
      <c r="AU709" s="664"/>
      <c r="AV709" s="664"/>
      <c r="AW709" s="664"/>
      <c r="AX709" s="665"/>
    </row>
    <row r="710" spans="1:50" ht="33"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6" t="s">
        <v>758</v>
      </c>
      <c r="AE710" s="667"/>
      <c r="AF710" s="667"/>
      <c r="AG710" s="663" t="s">
        <v>768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66" t="s">
        <v>758</v>
      </c>
      <c r="AE711" s="667"/>
      <c r="AF711" s="667"/>
      <c r="AG711" s="663" t="s">
        <v>769</v>
      </c>
      <c r="AH711" s="664"/>
      <c r="AI711" s="664"/>
      <c r="AJ711" s="664"/>
      <c r="AK711" s="664"/>
      <c r="AL711" s="664"/>
      <c r="AM711" s="664"/>
      <c r="AN711" s="664"/>
      <c r="AO711" s="664"/>
      <c r="AP711" s="664"/>
      <c r="AQ711" s="664"/>
      <c r="AR711" s="664"/>
      <c r="AS711" s="664"/>
      <c r="AT711" s="664"/>
      <c r="AU711" s="664"/>
      <c r="AV711" s="664"/>
      <c r="AW711" s="664"/>
      <c r="AX711" s="665"/>
    </row>
    <row r="712" spans="1:50" ht="23.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805</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805</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6"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758</v>
      </c>
      <c r="AE714" s="588"/>
      <c r="AF714" s="589"/>
      <c r="AG714" s="688" t="s">
        <v>767</v>
      </c>
      <c r="AH714" s="689"/>
      <c r="AI714" s="689"/>
      <c r="AJ714" s="689"/>
      <c r="AK714" s="689"/>
      <c r="AL714" s="689"/>
      <c r="AM714" s="689"/>
      <c r="AN714" s="689"/>
      <c r="AO714" s="689"/>
      <c r="AP714" s="689"/>
      <c r="AQ714" s="689"/>
      <c r="AR714" s="689"/>
      <c r="AS714" s="689"/>
      <c r="AT714" s="689"/>
      <c r="AU714" s="689"/>
      <c r="AV714" s="689"/>
      <c r="AW714" s="689"/>
      <c r="AX714" s="690"/>
    </row>
    <row r="715" spans="1:50" ht="40.5"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758</v>
      </c>
      <c r="AE715" s="667"/>
      <c r="AF715" s="773"/>
      <c r="AG715" s="522" t="s">
        <v>770</v>
      </c>
      <c r="AH715" s="523"/>
      <c r="AI715" s="523"/>
      <c r="AJ715" s="523"/>
      <c r="AK715" s="523"/>
      <c r="AL715" s="523"/>
      <c r="AM715" s="523"/>
      <c r="AN715" s="523"/>
      <c r="AO715" s="523"/>
      <c r="AP715" s="523"/>
      <c r="AQ715" s="523"/>
      <c r="AR715" s="523"/>
      <c r="AS715" s="523"/>
      <c r="AT715" s="523"/>
      <c r="AU715" s="523"/>
      <c r="AV715" s="523"/>
      <c r="AW715" s="523"/>
      <c r="AX715" s="524"/>
    </row>
    <row r="716" spans="1:50" ht="32.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805</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60.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758</v>
      </c>
      <c r="AE717" s="185"/>
      <c r="AF717" s="185"/>
      <c r="AG717" s="663" t="s">
        <v>771</v>
      </c>
      <c r="AH717" s="664"/>
      <c r="AI717" s="664"/>
      <c r="AJ717" s="664"/>
      <c r="AK717" s="664"/>
      <c r="AL717" s="664"/>
      <c r="AM717" s="664"/>
      <c r="AN717" s="664"/>
      <c r="AO717" s="664"/>
      <c r="AP717" s="664"/>
      <c r="AQ717" s="664"/>
      <c r="AR717" s="664"/>
      <c r="AS717" s="664"/>
      <c r="AT717" s="664"/>
      <c r="AU717" s="664"/>
      <c r="AV717" s="664"/>
      <c r="AW717" s="664"/>
      <c r="AX717" s="665"/>
    </row>
    <row r="718" spans="1:50" ht="116.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758</v>
      </c>
      <c r="AE718" s="185"/>
      <c r="AF718" s="185"/>
      <c r="AG718" s="193" t="s">
        <v>772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807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808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858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859</v>
      </c>
      <c r="B731" s="615"/>
      <c r="C731" s="615"/>
      <c r="D731" s="615"/>
      <c r="E731" s="616"/>
      <c r="F731" s="679" t="s">
        <v>860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859</v>
      </c>
      <c r="B733" s="615"/>
      <c r="C733" s="615"/>
      <c r="D733" s="615"/>
      <c r="E733" s="616"/>
      <c r="F733" s="762" t="s">
        <v>714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03.25" customHeight="1" thickBot="1" x14ac:dyDescent="0.2">
      <c r="A735" s="607" t="s">
        <v>831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669</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753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754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755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756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v>254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v>251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245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246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773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80</v>
      </c>
      <c r="H789" s="446"/>
      <c r="I789" s="446"/>
      <c r="J789" s="446"/>
      <c r="K789" s="447"/>
      <c r="L789" s="448" t="s">
        <v>843</v>
      </c>
      <c r="M789" s="449"/>
      <c r="N789" s="449"/>
      <c r="O789" s="449"/>
      <c r="P789" s="449"/>
      <c r="Q789" s="449"/>
      <c r="R789" s="449"/>
      <c r="S789" s="449"/>
      <c r="T789" s="449"/>
      <c r="U789" s="449"/>
      <c r="V789" s="449"/>
      <c r="W789" s="449"/>
      <c r="X789" s="450"/>
      <c r="Y789" s="451">
        <v>157.72499999999999</v>
      </c>
      <c r="Z789" s="452"/>
      <c r="AA789" s="452"/>
      <c r="AB789" s="553"/>
      <c r="AC789" s="445" t="s">
        <v>844</v>
      </c>
      <c r="AD789" s="446"/>
      <c r="AE789" s="446"/>
      <c r="AF789" s="446"/>
      <c r="AG789" s="447"/>
      <c r="AH789" s="448" t="s">
        <v>845</v>
      </c>
      <c r="AI789" s="449"/>
      <c r="AJ789" s="449"/>
      <c r="AK789" s="449"/>
      <c r="AL789" s="449"/>
      <c r="AM789" s="449"/>
      <c r="AN789" s="449"/>
      <c r="AO789" s="449"/>
      <c r="AP789" s="449"/>
      <c r="AQ789" s="449"/>
      <c r="AR789" s="449"/>
      <c r="AS789" s="449"/>
      <c r="AT789" s="450"/>
      <c r="AU789" s="451">
        <v>16.555</v>
      </c>
      <c r="AV789" s="452"/>
      <c r="AW789" s="452"/>
      <c r="AX789" s="453"/>
    </row>
    <row r="790" spans="1:51" ht="24.75" customHeight="1" x14ac:dyDescent="0.15">
      <c r="A790" s="552"/>
      <c r="B790" s="759"/>
      <c r="C790" s="759"/>
      <c r="D790" s="759"/>
      <c r="E790" s="759"/>
      <c r="F790" s="760"/>
      <c r="G790" s="348" t="s">
        <v>775</v>
      </c>
      <c r="H790" s="349"/>
      <c r="I790" s="349"/>
      <c r="J790" s="349"/>
      <c r="K790" s="350"/>
      <c r="L790" s="398" t="s">
        <v>781</v>
      </c>
      <c r="M790" s="399"/>
      <c r="N790" s="399"/>
      <c r="O790" s="399"/>
      <c r="P790" s="399"/>
      <c r="Q790" s="399"/>
      <c r="R790" s="399"/>
      <c r="S790" s="399"/>
      <c r="T790" s="399"/>
      <c r="U790" s="399"/>
      <c r="V790" s="399"/>
      <c r="W790" s="399"/>
      <c r="X790" s="400"/>
      <c r="Y790" s="395">
        <v>49.494</v>
      </c>
      <c r="Z790" s="396"/>
      <c r="AA790" s="396"/>
      <c r="AB790" s="402"/>
      <c r="AC790" s="348" t="s">
        <v>846</v>
      </c>
      <c r="AD790" s="349"/>
      <c r="AE790" s="349"/>
      <c r="AF790" s="349"/>
      <c r="AG790" s="350"/>
      <c r="AH790" s="398" t="s">
        <v>847</v>
      </c>
      <c r="AI790" s="399"/>
      <c r="AJ790" s="399"/>
      <c r="AK790" s="399"/>
      <c r="AL790" s="399"/>
      <c r="AM790" s="399"/>
      <c r="AN790" s="399"/>
      <c r="AO790" s="399"/>
      <c r="AP790" s="399"/>
      <c r="AQ790" s="399"/>
      <c r="AR790" s="399"/>
      <c r="AS790" s="399"/>
      <c r="AT790" s="400"/>
      <c r="AU790" s="395">
        <v>9.9600000000000009</v>
      </c>
      <c r="AV790" s="396"/>
      <c r="AW790" s="396"/>
      <c r="AX790" s="397"/>
    </row>
    <row r="791" spans="1:51" ht="24.75" customHeight="1" x14ac:dyDescent="0.15">
      <c r="A791" s="552"/>
      <c r="B791" s="759"/>
      <c r="C791" s="759"/>
      <c r="D791" s="759"/>
      <c r="E791" s="759"/>
      <c r="F791" s="760"/>
      <c r="G791" s="348" t="s">
        <v>777</v>
      </c>
      <c r="H791" s="349"/>
      <c r="I791" s="349"/>
      <c r="J791" s="349"/>
      <c r="K791" s="350"/>
      <c r="L791" s="398"/>
      <c r="M791" s="399"/>
      <c r="N791" s="399"/>
      <c r="O791" s="399"/>
      <c r="P791" s="399"/>
      <c r="Q791" s="399"/>
      <c r="R791" s="399"/>
      <c r="S791" s="399"/>
      <c r="T791" s="399"/>
      <c r="U791" s="399"/>
      <c r="V791" s="399"/>
      <c r="W791" s="399"/>
      <c r="X791" s="400"/>
      <c r="Y791" s="395">
        <v>19.440000000000001</v>
      </c>
      <c r="Z791" s="396"/>
      <c r="AA791" s="396"/>
      <c r="AB791" s="402"/>
      <c r="AC791" s="348" t="s">
        <v>848</v>
      </c>
      <c r="AD791" s="349"/>
      <c r="AE791" s="349"/>
      <c r="AF791" s="349"/>
      <c r="AG791" s="350"/>
      <c r="AH791" s="398"/>
      <c r="AI791" s="399"/>
      <c r="AJ791" s="399"/>
      <c r="AK791" s="399"/>
      <c r="AL791" s="399"/>
      <c r="AM791" s="399"/>
      <c r="AN791" s="399"/>
      <c r="AO791" s="399"/>
      <c r="AP791" s="399"/>
      <c r="AQ791" s="399"/>
      <c r="AR791" s="399"/>
      <c r="AS791" s="399"/>
      <c r="AT791" s="400"/>
      <c r="AU791" s="395">
        <v>0.433</v>
      </c>
      <c r="AV791" s="396"/>
      <c r="AW791" s="396"/>
      <c r="AX791" s="397"/>
    </row>
    <row r="792" spans="1:51" ht="24.75" customHeight="1" x14ac:dyDescent="0.15">
      <c r="A792" s="552"/>
      <c r="B792" s="759"/>
      <c r="C792" s="759"/>
      <c r="D792" s="759"/>
      <c r="E792" s="759"/>
      <c r="F792" s="760"/>
      <c r="G792" s="348" t="s">
        <v>778</v>
      </c>
      <c r="H792" s="349"/>
      <c r="I792" s="349"/>
      <c r="J792" s="349"/>
      <c r="K792" s="350"/>
      <c r="L792" s="398" t="s">
        <v>780</v>
      </c>
      <c r="M792" s="399"/>
      <c r="N792" s="399"/>
      <c r="O792" s="399"/>
      <c r="P792" s="399"/>
      <c r="Q792" s="399"/>
      <c r="R792" s="399"/>
      <c r="S792" s="399"/>
      <c r="T792" s="399"/>
      <c r="U792" s="399"/>
      <c r="V792" s="399"/>
      <c r="W792" s="399"/>
      <c r="X792" s="400"/>
      <c r="Y792" s="395">
        <v>5.4649999999999999</v>
      </c>
      <c r="Z792" s="396"/>
      <c r="AA792" s="396"/>
      <c r="AB792" s="402"/>
      <c r="AC792" s="348" t="s">
        <v>849</v>
      </c>
      <c r="AD792" s="349"/>
      <c r="AE792" s="349"/>
      <c r="AF792" s="349"/>
      <c r="AG792" s="350"/>
      <c r="AH792" s="398" t="s">
        <v>850</v>
      </c>
      <c r="AI792" s="399"/>
      <c r="AJ792" s="399"/>
      <c r="AK792" s="399"/>
      <c r="AL792" s="399"/>
      <c r="AM792" s="399"/>
      <c r="AN792" s="399"/>
      <c r="AO792" s="399"/>
      <c r="AP792" s="399"/>
      <c r="AQ792" s="399"/>
      <c r="AR792" s="399"/>
      <c r="AS792" s="399"/>
      <c r="AT792" s="400"/>
      <c r="AU792" s="395">
        <v>0.33239999999999997</v>
      </c>
      <c r="AV792" s="396"/>
      <c r="AW792" s="396"/>
      <c r="AX792" s="397"/>
    </row>
    <row r="793" spans="1:51" ht="24.75" customHeight="1" x14ac:dyDescent="0.15">
      <c r="A793" s="552"/>
      <c r="B793" s="759"/>
      <c r="C793" s="759"/>
      <c r="D793" s="759"/>
      <c r="E793" s="759"/>
      <c r="F793" s="760"/>
      <c r="G793" s="348" t="s">
        <v>776</v>
      </c>
      <c r="H793" s="349"/>
      <c r="I793" s="349"/>
      <c r="J793" s="349"/>
      <c r="K793" s="350"/>
      <c r="L793" s="398" t="s">
        <v>779</v>
      </c>
      <c r="M793" s="399"/>
      <c r="N793" s="399"/>
      <c r="O793" s="399"/>
      <c r="P793" s="399"/>
      <c r="Q793" s="399"/>
      <c r="R793" s="399"/>
      <c r="S793" s="399"/>
      <c r="T793" s="399"/>
      <c r="U793" s="399"/>
      <c r="V793" s="399"/>
      <c r="W793" s="399"/>
      <c r="X793" s="400"/>
      <c r="Y793" s="395">
        <v>23.212</v>
      </c>
      <c r="Z793" s="396"/>
      <c r="AA793" s="396"/>
      <c r="AB793" s="402"/>
      <c r="AC793" s="348" t="s">
        <v>851</v>
      </c>
      <c r="AD793" s="349"/>
      <c r="AE793" s="349"/>
      <c r="AF793" s="349"/>
      <c r="AG793" s="350"/>
      <c r="AH793" s="398" t="s">
        <v>852</v>
      </c>
      <c r="AI793" s="399"/>
      <c r="AJ793" s="399"/>
      <c r="AK793" s="399"/>
      <c r="AL793" s="399"/>
      <c r="AM793" s="399"/>
      <c r="AN793" s="399"/>
      <c r="AO793" s="399"/>
      <c r="AP793" s="399"/>
      <c r="AQ793" s="399"/>
      <c r="AR793" s="399"/>
      <c r="AS793" s="399"/>
      <c r="AT793" s="400"/>
      <c r="AU793" s="395">
        <v>2.7269999999999999</v>
      </c>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255.33599999999998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30.007400000000001</v>
      </c>
      <c r="AV799" s="412"/>
      <c r="AW799" s="412"/>
      <c r="AX799" s="414"/>
    </row>
    <row r="800" spans="1:51" ht="24.75" customHeight="1" x14ac:dyDescent="0.15">
      <c r="A800" s="552"/>
      <c r="B800" s="759"/>
      <c r="C800" s="759"/>
      <c r="D800" s="759"/>
      <c r="E800" s="759"/>
      <c r="F800" s="760"/>
      <c r="G800" s="435" t="s">
        <v>787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80</v>
      </c>
      <c r="H802" s="446"/>
      <c r="I802" s="446"/>
      <c r="J802" s="446"/>
      <c r="K802" s="447"/>
      <c r="L802" s="448" t="s">
        <v>784</v>
      </c>
      <c r="M802" s="449"/>
      <c r="N802" s="449"/>
      <c r="O802" s="449"/>
      <c r="P802" s="449"/>
      <c r="Q802" s="449"/>
      <c r="R802" s="449"/>
      <c r="S802" s="449"/>
      <c r="T802" s="449"/>
      <c r="U802" s="449"/>
      <c r="V802" s="449"/>
      <c r="W802" s="449"/>
      <c r="X802" s="450"/>
      <c r="Y802" s="451">
        <v>180.78200000000001</v>
      </c>
      <c r="Z802" s="452"/>
      <c r="AA802" s="452"/>
      <c r="AB802" s="553"/>
      <c r="AC802" s="445" t="s">
        <v>853</v>
      </c>
      <c r="AD802" s="446"/>
      <c r="AE802" s="446"/>
      <c r="AF802" s="446"/>
      <c r="AG802" s="447"/>
      <c r="AH802" s="448" t="s">
        <v>854</v>
      </c>
      <c r="AI802" s="449"/>
      <c r="AJ802" s="449"/>
      <c r="AK802" s="449"/>
      <c r="AL802" s="449"/>
      <c r="AM802" s="449"/>
      <c r="AN802" s="449"/>
      <c r="AO802" s="449"/>
      <c r="AP802" s="449"/>
      <c r="AQ802" s="449"/>
      <c r="AR802" s="449"/>
      <c r="AS802" s="449"/>
      <c r="AT802" s="450"/>
      <c r="AU802" s="451">
        <v>52.515999999999998</v>
      </c>
      <c r="AV802" s="452"/>
      <c r="AW802" s="452"/>
      <c r="AX802" s="453"/>
      <c r="AY802">
        <f t="shared" ref="AY802:AY812" si="115">$AY$800</f>
        <v>2</v>
      </c>
    </row>
    <row r="803" spans="1:51" ht="24.75" customHeight="1" x14ac:dyDescent="0.15">
      <c r="A803" s="552"/>
      <c r="B803" s="759"/>
      <c r="C803" s="759"/>
      <c r="D803" s="759"/>
      <c r="E803" s="759"/>
      <c r="F803" s="760"/>
      <c r="G803" s="348" t="s">
        <v>775</v>
      </c>
      <c r="H803" s="349"/>
      <c r="I803" s="349"/>
      <c r="J803" s="349"/>
      <c r="K803" s="350"/>
      <c r="L803" s="398" t="s">
        <v>781</v>
      </c>
      <c r="M803" s="399"/>
      <c r="N803" s="399"/>
      <c r="O803" s="399"/>
      <c r="P803" s="399"/>
      <c r="Q803" s="399"/>
      <c r="R803" s="399"/>
      <c r="S803" s="399"/>
      <c r="T803" s="399"/>
      <c r="U803" s="399"/>
      <c r="V803" s="399"/>
      <c r="W803" s="399"/>
      <c r="X803" s="400"/>
      <c r="Y803" s="395">
        <v>68.257999999999996</v>
      </c>
      <c r="Z803" s="396"/>
      <c r="AA803" s="396"/>
      <c r="AB803" s="402"/>
      <c r="AC803" s="348" t="s">
        <v>785</v>
      </c>
      <c r="AD803" s="349"/>
      <c r="AE803" s="349"/>
      <c r="AF803" s="349"/>
      <c r="AG803" s="350"/>
      <c r="AH803" s="398" t="s">
        <v>786</v>
      </c>
      <c r="AI803" s="399"/>
      <c r="AJ803" s="399"/>
      <c r="AK803" s="399"/>
      <c r="AL803" s="399"/>
      <c r="AM803" s="399"/>
      <c r="AN803" s="399"/>
      <c r="AO803" s="399"/>
      <c r="AP803" s="399"/>
      <c r="AQ803" s="399"/>
      <c r="AR803" s="399"/>
      <c r="AS803" s="399"/>
      <c r="AT803" s="400"/>
      <c r="AU803" s="395">
        <v>10.366</v>
      </c>
      <c r="AV803" s="396"/>
      <c r="AW803" s="396"/>
      <c r="AX803" s="397"/>
      <c r="AY803">
        <f t="shared" si="115"/>
        <v>2</v>
      </c>
    </row>
    <row r="804" spans="1:51" ht="24.75" customHeight="1" x14ac:dyDescent="0.15">
      <c r="A804" s="552"/>
      <c r="B804" s="759"/>
      <c r="C804" s="759"/>
      <c r="D804" s="759"/>
      <c r="E804" s="759"/>
      <c r="F804" s="760"/>
      <c r="G804" s="348" t="s">
        <v>778</v>
      </c>
      <c r="H804" s="349"/>
      <c r="I804" s="349"/>
      <c r="J804" s="349"/>
      <c r="K804" s="350"/>
      <c r="L804" s="398" t="s">
        <v>780</v>
      </c>
      <c r="M804" s="399"/>
      <c r="N804" s="399"/>
      <c r="O804" s="399"/>
      <c r="P804" s="399"/>
      <c r="Q804" s="399"/>
      <c r="R804" s="399"/>
      <c r="S804" s="399"/>
      <c r="T804" s="399"/>
      <c r="U804" s="399"/>
      <c r="V804" s="399"/>
      <c r="W804" s="399"/>
      <c r="X804" s="400"/>
      <c r="Y804" s="395">
        <v>46.948999999999998</v>
      </c>
      <c r="Z804" s="396"/>
      <c r="AA804" s="396"/>
      <c r="AB804" s="402"/>
      <c r="AC804" s="348" t="s">
        <v>855</v>
      </c>
      <c r="AD804" s="349"/>
      <c r="AE804" s="349"/>
      <c r="AF804" s="349"/>
      <c r="AG804" s="350"/>
      <c r="AH804" s="398" t="s">
        <v>775</v>
      </c>
      <c r="AI804" s="399"/>
      <c r="AJ804" s="399"/>
      <c r="AK804" s="399"/>
      <c r="AL804" s="399"/>
      <c r="AM804" s="399"/>
      <c r="AN804" s="399"/>
      <c r="AO804" s="399"/>
      <c r="AP804" s="399"/>
      <c r="AQ804" s="399"/>
      <c r="AR804" s="399"/>
      <c r="AS804" s="399"/>
      <c r="AT804" s="400"/>
      <c r="AU804" s="395">
        <v>9.1549999999999994</v>
      </c>
      <c r="AV804" s="396"/>
      <c r="AW804" s="396"/>
      <c r="AX804" s="397"/>
      <c r="AY804">
        <f t="shared" si="115"/>
        <v>2</v>
      </c>
    </row>
    <row r="805" spans="1:51" ht="24.75" customHeight="1" x14ac:dyDescent="0.15">
      <c r="A805" s="552"/>
      <c r="B805" s="759"/>
      <c r="C805" s="759"/>
      <c r="D805" s="759"/>
      <c r="E805" s="759"/>
      <c r="F805" s="760"/>
      <c r="G805" s="348" t="s">
        <v>777</v>
      </c>
      <c r="H805" s="349"/>
      <c r="I805" s="349"/>
      <c r="J805" s="349"/>
      <c r="K805" s="350"/>
      <c r="L805" s="398"/>
      <c r="M805" s="399"/>
      <c r="N805" s="399"/>
      <c r="O805" s="399"/>
      <c r="P805" s="399"/>
      <c r="Q805" s="399"/>
      <c r="R805" s="399"/>
      <c r="S805" s="399"/>
      <c r="T805" s="399"/>
      <c r="U805" s="399"/>
      <c r="V805" s="399"/>
      <c r="W805" s="399"/>
      <c r="X805" s="400"/>
      <c r="Y805" s="395">
        <v>27.088000000000001</v>
      </c>
      <c r="Z805" s="396"/>
      <c r="AA805" s="396"/>
      <c r="AB805" s="402"/>
      <c r="AC805" s="348" t="s">
        <v>856</v>
      </c>
      <c r="AD805" s="349"/>
      <c r="AE805" s="349"/>
      <c r="AF805" s="349"/>
      <c r="AG805" s="350"/>
      <c r="AH805" s="398"/>
      <c r="AI805" s="399"/>
      <c r="AJ805" s="399"/>
      <c r="AK805" s="399"/>
      <c r="AL805" s="399"/>
      <c r="AM805" s="399"/>
      <c r="AN805" s="399"/>
      <c r="AO805" s="399"/>
      <c r="AP805" s="399"/>
      <c r="AQ805" s="399"/>
      <c r="AR805" s="399"/>
      <c r="AS805" s="399"/>
      <c r="AT805" s="400"/>
      <c r="AU805" s="395">
        <v>3.3109999999999999</v>
      </c>
      <c r="AV805" s="396"/>
      <c r="AW805" s="396"/>
      <c r="AX805" s="397"/>
      <c r="AY805">
        <f t="shared" si="115"/>
        <v>2</v>
      </c>
    </row>
    <row r="806" spans="1:51" ht="24.75" customHeight="1" x14ac:dyDescent="0.15">
      <c r="A806" s="552"/>
      <c r="B806" s="759"/>
      <c r="C806" s="759"/>
      <c r="D806" s="759"/>
      <c r="E806" s="759"/>
      <c r="F806" s="760"/>
      <c r="G806" s="348" t="s">
        <v>782</v>
      </c>
      <c r="H806" s="349"/>
      <c r="I806" s="349"/>
      <c r="J806" s="349"/>
      <c r="K806" s="350"/>
      <c r="L806" s="398" t="s">
        <v>783</v>
      </c>
      <c r="M806" s="399"/>
      <c r="N806" s="399"/>
      <c r="O806" s="399"/>
      <c r="P806" s="399"/>
      <c r="Q806" s="399"/>
      <c r="R806" s="399"/>
      <c r="S806" s="399"/>
      <c r="T806" s="399"/>
      <c r="U806" s="399"/>
      <c r="V806" s="399"/>
      <c r="W806" s="399"/>
      <c r="X806" s="400"/>
      <c r="Y806" s="395">
        <v>96.923000000000002</v>
      </c>
      <c r="Z806" s="396"/>
      <c r="AA806" s="396"/>
      <c r="AB806" s="402"/>
      <c r="AC806" s="348" t="s">
        <v>782</v>
      </c>
      <c r="AD806" s="349"/>
      <c r="AE806" s="349"/>
      <c r="AF806" s="349"/>
      <c r="AG806" s="350"/>
      <c r="AH806" s="398" t="s">
        <v>857</v>
      </c>
      <c r="AI806" s="399"/>
      <c r="AJ806" s="399"/>
      <c r="AK806" s="399"/>
      <c r="AL806" s="399"/>
      <c r="AM806" s="399"/>
      <c r="AN806" s="399"/>
      <c r="AO806" s="399"/>
      <c r="AP806" s="399"/>
      <c r="AQ806" s="399"/>
      <c r="AR806" s="399"/>
      <c r="AS806" s="399"/>
      <c r="AT806" s="400"/>
      <c r="AU806" s="395">
        <v>22.603999999999999</v>
      </c>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420.00000000000006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97.951999999999984</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87.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59.2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72"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9.5" customHeight="1" x14ac:dyDescent="0.15">
      <c r="A845" s="401">
        <v>1</v>
      </c>
      <c r="B845" s="401">
        <v>1</v>
      </c>
      <c r="C845" s="420" t="s">
        <v>789</v>
      </c>
      <c r="D845" s="415"/>
      <c r="E845" s="415"/>
      <c r="F845" s="415"/>
      <c r="G845" s="415"/>
      <c r="H845" s="415"/>
      <c r="I845" s="415"/>
      <c r="J845" s="416">
        <v>5010005007398</v>
      </c>
      <c r="K845" s="417"/>
      <c r="L845" s="417"/>
      <c r="M845" s="417"/>
      <c r="N845" s="417"/>
      <c r="O845" s="417"/>
      <c r="P845" s="421" t="s">
        <v>809</v>
      </c>
      <c r="Q845" s="317"/>
      <c r="R845" s="317"/>
      <c r="S845" s="317"/>
      <c r="T845" s="317"/>
      <c r="U845" s="317"/>
      <c r="V845" s="317"/>
      <c r="W845" s="317"/>
      <c r="X845" s="317"/>
      <c r="Y845" s="318">
        <v>255.3</v>
      </c>
      <c r="Z845" s="319"/>
      <c r="AA845" s="319"/>
      <c r="AB845" s="320"/>
      <c r="AC845" s="322" t="s">
        <v>376</v>
      </c>
      <c r="AD845" s="323"/>
      <c r="AE845" s="323"/>
      <c r="AF845" s="323"/>
      <c r="AG845" s="323"/>
      <c r="AH845" s="418" t="s">
        <v>790</v>
      </c>
      <c r="AI845" s="419"/>
      <c r="AJ845" s="419"/>
      <c r="AK845" s="419"/>
      <c r="AL845" s="326" t="s">
        <v>790</v>
      </c>
      <c r="AM845" s="327"/>
      <c r="AN845" s="327"/>
      <c r="AO845" s="328"/>
      <c r="AP845" s="321" t="s">
        <v>806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7.25" customHeight="1" x14ac:dyDescent="0.15">
      <c r="A878" s="401">
        <v>1</v>
      </c>
      <c r="B878" s="401">
        <v>1</v>
      </c>
      <c r="C878" s="420" t="s">
        <v>791</v>
      </c>
      <c r="D878" s="415"/>
      <c r="E878" s="415"/>
      <c r="F878" s="415"/>
      <c r="G878" s="415"/>
      <c r="H878" s="415"/>
      <c r="I878" s="415"/>
      <c r="J878" s="416">
        <v>7021005008268</v>
      </c>
      <c r="K878" s="417"/>
      <c r="L878" s="417"/>
      <c r="M878" s="417"/>
      <c r="N878" s="417"/>
      <c r="O878" s="417"/>
      <c r="P878" s="421" t="s">
        <v>810</v>
      </c>
      <c r="Q878" s="317"/>
      <c r="R878" s="317"/>
      <c r="S878" s="317"/>
      <c r="T878" s="317"/>
      <c r="U878" s="317"/>
      <c r="V878" s="317"/>
      <c r="W878" s="317"/>
      <c r="X878" s="317"/>
      <c r="Y878" s="318">
        <v>30</v>
      </c>
      <c r="Z878" s="319"/>
      <c r="AA878" s="319"/>
      <c r="AB878" s="320"/>
      <c r="AC878" s="322" t="s">
        <v>376</v>
      </c>
      <c r="AD878" s="323"/>
      <c r="AE878" s="323"/>
      <c r="AF878" s="323"/>
      <c r="AG878" s="323"/>
      <c r="AH878" s="418" t="s">
        <v>790</v>
      </c>
      <c r="AI878" s="419"/>
      <c r="AJ878" s="419"/>
      <c r="AK878" s="419"/>
      <c r="AL878" s="326" t="s">
        <v>790</v>
      </c>
      <c r="AM878" s="327"/>
      <c r="AN878" s="327"/>
      <c r="AO878" s="328"/>
      <c r="AP878" s="321" t="s">
        <v>806</v>
      </c>
      <c r="AQ878" s="321"/>
      <c r="AR878" s="321"/>
      <c r="AS878" s="321"/>
      <c r="AT878" s="321"/>
      <c r="AU878" s="321"/>
      <c r="AV878" s="321"/>
      <c r="AW878" s="321"/>
      <c r="AX878" s="321"/>
      <c r="AY878">
        <f t="shared" si="118"/>
        <v>1</v>
      </c>
    </row>
    <row r="879" spans="1:51" ht="30" customHeight="1" x14ac:dyDescent="0.15">
      <c r="A879" s="401">
        <v>2</v>
      </c>
      <c r="B879" s="401">
        <v>1</v>
      </c>
      <c r="C879" s="420" t="s">
        <v>792</v>
      </c>
      <c r="D879" s="415"/>
      <c r="E879" s="415"/>
      <c r="F879" s="415"/>
      <c r="G879" s="415"/>
      <c r="H879" s="415"/>
      <c r="I879" s="415"/>
      <c r="J879" s="416">
        <v>3130005005532</v>
      </c>
      <c r="K879" s="417"/>
      <c r="L879" s="417"/>
      <c r="M879" s="417"/>
      <c r="N879" s="417"/>
      <c r="O879" s="417"/>
      <c r="P879" s="421" t="s">
        <v>812</v>
      </c>
      <c r="Q879" s="317"/>
      <c r="R879" s="317"/>
      <c r="S879" s="317"/>
      <c r="T879" s="317"/>
      <c r="U879" s="317"/>
      <c r="V879" s="317"/>
      <c r="W879" s="317"/>
      <c r="X879" s="317"/>
      <c r="Y879" s="318">
        <v>20</v>
      </c>
      <c r="Z879" s="319"/>
      <c r="AA879" s="319"/>
      <c r="AB879" s="320"/>
      <c r="AC879" s="322" t="s">
        <v>376</v>
      </c>
      <c r="AD879" s="323"/>
      <c r="AE879" s="323"/>
      <c r="AF879" s="323"/>
      <c r="AG879" s="323"/>
      <c r="AH879" s="418" t="s">
        <v>790</v>
      </c>
      <c r="AI879" s="419"/>
      <c r="AJ879" s="419"/>
      <c r="AK879" s="419"/>
      <c r="AL879" s="326" t="s">
        <v>790</v>
      </c>
      <c r="AM879" s="327"/>
      <c r="AN879" s="327"/>
      <c r="AO879" s="328"/>
      <c r="AP879" s="321" t="s">
        <v>806</v>
      </c>
      <c r="AQ879" s="321"/>
      <c r="AR879" s="321"/>
      <c r="AS879" s="321"/>
      <c r="AT879" s="321"/>
      <c r="AU879" s="321"/>
      <c r="AV879" s="321"/>
      <c r="AW879" s="321"/>
      <c r="AX879" s="321"/>
      <c r="AY879">
        <f>COUNTA($C$879)</f>
        <v>1</v>
      </c>
    </row>
    <row r="880" spans="1:51" ht="30" customHeight="1" x14ac:dyDescent="0.15">
      <c r="A880" s="401">
        <v>3</v>
      </c>
      <c r="B880" s="401">
        <v>1</v>
      </c>
      <c r="C880" s="420" t="s">
        <v>815</v>
      </c>
      <c r="D880" s="415"/>
      <c r="E880" s="415"/>
      <c r="F880" s="415"/>
      <c r="G880" s="415"/>
      <c r="H880" s="415"/>
      <c r="I880" s="415"/>
      <c r="J880" s="416">
        <v>3110005001789</v>
      </c>
      <c r="K880" s="417"/>
      <c r="L880" s="417"/>
      <c r="M880" s="417"/>
      <c r="N880" s="417"/>
      <c r="O880" s="417"/>
      <c r="P880" s="421" t="s">
        <v>811</v>
      </c>
      <c r="Q880" s="317"/>
      <c r="R880" s="317"/>
      <c r="S880" s="317"/>
      <c r="T880" s="317"/>
      <c r="U880" s="317"/>
      <c r="V880" s="317"/>
      <c r="W880" s="317"/>
      <c r="X880" s="317"/>
      <c r="Y880" s="318">
        <v>6</v>
      </c>
      <c r="Z880" s="319"/>
      <c r="AA880" s="319"/>
      <c r="AB880" s="320"/>
      <c r="AC880" s="322" t="s">
        <v>376</v>
      </c>
      <c r="AD880" s="323"/>
      <c r="AE880" s="323"/>
      <c r="AF880" s="323"/>
      <c r="AG880" s="323"/>
      <c r="AH880" s="324" t="s">
        <v>790</v>
      </c>
      <c r="AI880" s="325"/>
      <c r="AJ880" s="325"/>
      <c r="AK880" s="325"/>
      <c r="AL880" s="326" t="s">
        <v>790</v>
      </c>
      <c r="AM880" s="327"/>
      <c r="AN880" s="327"/>
      <c r="AO880" s="328"/>
      <c r="AP880" s="321" t="s">
        <v>806</v>
      </c>
      <c r="AQ880" s="321"/>
      <c r="AR880" s="321"/>
      <c r="AS880" s="321"/>
      <c r="AT880" s="321"/>
      <c r="AU880" s="321"/>
      <c r="AV880" s="321"/>
      <c r="AW880" s="321"/>
      <c r="AX880" s="321"/>
      <c r="AY880">
        <f>COUNTA($C$880)</f>
        <v>1</v>
      </c>
    </row>
    <row r="881" spans="1:51" ht="39.75" customHeight="1" x14ac:dyDescent="0.15">
      <c r="A881" s="401">
        <v>4</v>
      </c>
      <c r="B881" s="401">
        <v>1</v>
      </c>
      <c r="C881" s="420" t="s">
        <v>816</v>
      </c>
      <c r="D881" s="415"/>
      <c r="E881" s="415"/>
      <c r="F881" s="415"/>
      <c r="G881" s="415"/>
      <c r="H881" s="415"/>
      <c r="I881" s="415"/>
      <c r="J881" s="416">
        <v>3050005005210</v>
      </c>
      <c r="K881" s="417"/>
      <c r="L881" s="417"/>
      <c r="M881" s="417"/>
      <c r="N881" s="417"/>
      <c r="O881" s="417"/>
      <c r="P881" s="421" t="s">
        <v>814</v>
      </c>
      <c r="Q881" s="317"/>
      <c r="R881" s="317"/>
      <c r="S881" s="317"/>
      <c r="T881" s="317"/>
      <c r="U881" s="317"/>
      <c r="V881" s="317"/>
      <c r="W881" s="317"/>
      <c r="X881" s="317"/>
      <c r="Y881" s="318">
        <v>5.5</v>
      </c>
      <c r="Z881" s="319"/>
      <c r="AA881" s="319"/>
      <c r="AB881" s="320"/>
      <c r="AC881" s="322" t="s">
        <v>376</v>
      </c>
      <c r="AD881" s="323"/>
      <c r="AE881" s="323"/>
      <c r="AF881" s="323"/>
      <c r="AG881" s="323"/>
      <c r="AH881" s="324" t="s">
        <v>790</v>
      </c>
      <c r="AI881" s="325"/>
      <c r="AJ881" s="325"/>
      <c r="AK881" s="325"/>
      <c r="AL881" s="326" t="s">
        <v>790</v>
      </c>
      <c r="AM881" s="327"/>
      <c r="AN881" s="327"/>
      <c r="AO881" s="328"/>
      <c r="AP881" s="321" t="s">
        <v>806</v>
      </c>
      <c r="AQ881" s="321"/>
      <c r="AR881" s="321"/>
      <c r="AS881" s="321"/>
      <c r="AT881" s="321"/>
      <c r="AU881" s="321"/>
      <c r="AV881" s="321"/>
      <c r="AW881" s="321"/>
      <c r="AX881" s="321"/>
      <c r="AY881">
        <f>COUNTA($C$881)</f>
        <v>1</v>
      </c>
    </row>
    <row r="882" spans="1:51" ht="30" customHeight="1" x14ac:dyDescent="0.15">
      <c r="A882" s="401">
        <v>5</v>
      </c>
      <c r="B882" s="401">
        <v>1</v>
      </c>
      <c r="C882" s="420" t="s">
        <v>793</v>
      </c>
      <c r="D882" s="415"/>
      <c r="E882" s="415"/>
      <c r="F882" s="415"/>
      <c r="G882" s="415"/>
      <c r="H882" s="415"/>
      <c r="I882" s="415"/>
      <c r="J882" s="416">
        <v>6020005004971</v>
      </c>
      <c r="K882" s="417"/>
      <c r="L882" s="417"/>
      <c r="M882" s="417"/>
      <c r="N882" s="417"/>
      <c r="O882" s="417"/>
      <c r="P882" s="421" t="s">
        <v>813</v>
      </c>
      <c r="Q882" s="317"/>
      <c r="R882" s="317"/>
      <c r="S882" s="317"/>
      <c r="T882" s="317"/>
      <c r="U882" s="317"/>
      <c r="V882" s="317"/>
      <c r="W882" s="317"/>
      <c r="X882" s="317"/>
      <c r="Y882" s="318">
        <v>3</v>
      </c>
      <c r="Z882" s="319"/>
      <c r="AA882" s="319"/>
      <c r="AB882" s="320"/>
      <c r="AC882" s="322" t="s">
        <v>376</v>
      </c>
      <c r="AD882" s="323"/>
      <c r="AE882" s="323"/>
      <c r="AF882" s="323"/>
      <c r="AG882" s="323"/>
      <c r="AH882" s="324" t="s">
        <v>790</v>
      </c>
      <c r="AI882" s="325"/>
      <c r="AJ882" s="325"/>
      <c r="AK882" s="325"/>
      <c r="AL882" s="326" t="s">
        <v>790</v>
      </c>
      <c r="AM882" s="327"/>
      <c r="AN882" s="327"/>
      <c r="AO882" s="328"/>
      <c r="AP882" s="321" t="s">
        <v>806</v>
      </c>
      <c r="AQ882" s="321"/>
      <c r="AR882" s="321"/>
      <c r="AS882" s="321"/>
      <c r="AT882" s="321"/>
      <c r="AU882" s="321"/>
      <c r="AV882" s="321"/>
      <c r="AW882" s="321"/>
      <c r="AX882" s="321"/>
      <c r="AY882">
        <f>COUNTA($C$882)</f>
        <v>1</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3.5" customHeight="1" x14ac:dyDescent="0.15">
      <c r="A911" s="401">
        <v>1</v>
      </c>
      <c r="B911" s="401">
        <v>1</v>
      </c>
      <c r="C911" s="420" t="s">
        <v>794</v>
      </c>
      <c r="D911" s="415"/>
      <c r="E911" s="415"/>
      <c r="F911" s="415"/>
      <c r="G911" s="415"/>
      <c r="H911" s="415"/>
      <c r="I911" s="415"/>
      <c r="J911" s="416">
        <v>7021005008268</v>
      </c>
      <c r="K911" s="417"/>
      <c r="L911" s="417"/>
      <c r="M911" s="417"/>
      <c r="N911" s="417"/>
      <c r="O911" s="417"/>
      <c r="P911" s="421" t="s">
        <v>809</v>
      </c>
      <c r="Q911" s="317"/>
      <c r="R911" s="317"/>
      <c r="S911" s="317"/>
      <c r="T911" s="317"/>
      <c r="U911" s="317"/>
      <c r="V911" s="317"/>
      <c r="W911" s="317"/>
      <c r="X911" s="317"/>
      <c r="Y911" s="318">
        <v>420</v>
      </c>
      <c r="Z911" s="319"/>
      <c r="AA911" s="319"/>
      <c r="AB911" s="320"/>
      <c r="AC911" s="322" t="s">
        <v>373</v>
      </c>
      <c r="AD911" s="323"/>
      <c r="AE911" s="323"/>
      <c r="AF911" s="323"/>
      <c r="AG911" s="323"/>
      <c r="AH911" s="418">
        <v>1</v>
      </c>
      <c r="AI911" s="419"/>
      <c r="AJ911" s="419"/>
      <c r="AK911" s="419"/>
      <c r="AL911" s="326" t="s">
        <v>806</v>
      </c>
      <c r="AM911" s="327"/>
      <c r="AN911" s="327"/>
      <c r="AO911" s="328"/>
      <c r="AP911" s="321" t="s">
        <v>806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57.75" customHeight="1" x14ac:dyDescent="0.15">
      <c r="A944" s="401">
        <v>1</v>
      </c>
      <c r="B944" s="401">
        <v>1</v>
      </c>
      <c r="C944" s="420" t="s">
        <v>795</v>
      </c>
      <c r="D944" s="415"/>
      <c r="E944" s="415"/>
      <c r="F944" s="415"/>
      <c r="G944" s="415"/>
      <c r="H944" s="415"/>
      <c r="I944" s="415"/>
      <c r="J944" s="416">
        <v>3050005005210</v>
      </c>
      <c r="K944" s="417"/>
      <c r="L944" s="417"/>
      <c r="M944" s="417"/>
      <c r="N944" s="417"/>
      <c r="O944" s="417"/>
      <c r="P944" s="421" t="s">
        <v>822</v>
      </c>
      <c r="Q944" s="317"/>
      <c r="R944" s="317"/>
      <c r="S944" s="317"/>
      <c r="T944" s="317"/>
      <c r="U944" s="317"/>
      <c r="V944" s="317"/>
      <c r="W944" s="317"/>
      <c r="X944" s="317"/>
      <c r="Y944" s="318">
        <v>98</v>
      </c>
      <c r="Z944" s="319"/>
      <c r="AA944" s="319"/>
      <c r="AB944" s="320"/>
      <c r="AC944" s="322" t="s">
        <v>376</v>
      </c>
      <c r="AD944" s="323"/>
      <c r="AE944" s="323"/>
      <c r="AF944" s="323"/>
      <c r="AG944" s="323"/>
      <c r="AH944" s="418" t="s">
        <v>806</v>
      </c>
      <c r="AI944" s="419"/>
      <c r="AJ944" s="419"/>
      <c r="AK944" s="419"/>
      <c r="AL944" s="326" t="s">
        <v>806</v>
      </c>
      <c r="AM944" s="327"/>
      <c r="AN944" s="327"/>
      <c r="AO944" s="328"/>
      <c r="AP944" s="321" t="s">
        <v>806</v>
      </c>
      <c r="AQ944" s="321"/>
      <c r="AR944" s="321"/>
      <c r="AS944" s="321"/>
      <c r="AT944" s="321"/>
      <c r="AU944" s="321"/>
      <c r="AV944" s="321"/>
      <c r="AW944" s="321"/>
      <c r="AX944" s="321"/>
      <c r="AY944">
        <f t="shared" si="120"/>
        <v>1</v>
      </c>
    </row>
    <row r="945" spans="1:51" ht="30" customHeight="1" x14ac:dyDescent="0.15">
      <c r="A945" s="401">
        <v>2</v>
      </c>
      <c r="B945" s="401">
        <v>1</v>
      </c>
      <c r="C945" s="420" t="s">
        <v>789</v>
      </c>
      <c r="D945" s="415"/>
      <c r="E945" s="415"/>
      <c r="F945" s="415"/>
      <c r="G945" s="415"/>
      <c r="H945" s="415"/>
      <c r="I945" s="415"/>
      <c r="J945" s="416">
        <v>5010005007398</v>
      </c>
      <c r="K945" s="417"/>
      <c r="L945" s="417"/>
      <c r="M945" s="417"/>
      <c r="N945" s="417"/>
      <c r="O945" s="417"/>
      <c r="P945" s="421" t="s">
        <v>823</v>
      </c>
      <c r="Q945" s="317"/>
      <c r="R945" s="317"/>
      <c r="S945" s="317"/>
      <c r="T945" s="317"/>
      <c r="U945" s="317"/>
      <c r="V945" s="317"/>
      <c r="W945" s="317"/>
      <c r="X945" s="317"/>
      <c r="Y945" s="318">
        <v>56.7</v>
      </c>
      <c r="Z945" s="319"/>
      <c r="AA945" s="319"/>
      <c r="AB945" s="320"/>
      <c r="AC945" s="322" t="s">
        <v>376</v>
      </c>
      <c r="AD945" s="323"/>
      <c r="AE945" s="323"/>
      <c r="AF945" s="323"/>
      <c r="AG945" s="323"/>
      <c r="AH945" s="418" t="s">
        <v>806</v>
      </c>
      <c r="AI945" s="419"/>
      <c r="AJ945" s="419"/>
      <c r="AK945" s="419"/>
      <c r="AL945" s="326" t="s">
        <v>806</v>
      </c>
      <c r="AM945" s="327"/>
      <c r="AN945" s="327"/>
      <c r="AO945" s="328"/>
      <c r="AP945" s="321" t="s">
        <v>806</v>
      </c>
      <c r="AQ945" s="321"/>
      <c r="AR945" s="321"/>
      <c r="AS945" s="321"/>
      <c r="AT945" s="321"/>
      <c r="AU945" s="321"/>
      <c r="AV945" s="321"/>
      <c r="AW945" s="321"/>
      <c r="AX945" s="321"/>
      <c r="AY945">
        <f>COUNTA($C$945)</f>
        <v>1</v>
      </c>
    </row>
    <row r="946" spans="1:51" ht="30" customHeight="1" x14ac:dyDescent="0.15">
      <c r="A946" s="401">
        <v>3</v>
      </c>
      <c r="B946" s="401">
        <v>1</v>
      </c>
      <c r="C946" s="420" t="s">
        <v>796</v>
      </c>
      <c r="D946" s="415"/>
      <c r="E946" s="415"/>
      <c r="F946" s="415"/>
      <c r="G946" s="415"/>
      <c r="H946" s="415"/>
      <c r="I946" s="415"/>
      <c r="J946" s="416">
        <v>3180005006071</v>
      </c>
      <c r="K946" s="417"/>
      <c r="L946" s="417"/>
      <c r="M946" s="417"/>
      <c r="N946" s="417"/>
      <c r="O946" s="417"/>
      <c r="P946" s="421" t="s">
        <v>824</v>
      </c>
      <c r="Q946" s="317"/>
      <c r="R946" s="317"/>
      <c r="S946" s="317"/>
      <c r="T946" s="317"/>
      <c r="U946" s="317"/>
      <c r="V946" s="317"/>
      <c r="W946" s="317"/>
      <c r="X946" s="317"/>
      <c r="Y946" s="318">
        <v>51.5</v>
      </c>
      <c r="Z946" s="319"/>
      <c r="AA946" s="319"/>
      <c r="AB946" s="320"/>
      <c r="AC946" s="322" t="s">
        <v>376</v>
      </c>
      <c r="AD946" s="323"/>
      <c r="AE946" s="323"/>
      <c r="AF946" s="323"/>
      <c r="AG946" s="323"/>
      <c r="AH946" s="418" t="s">
        <v>806</v>
      </c>
      <c r="AI946" s="419"/>
      <c r="AJ946" s="419"/>
      <c r="AK946" s="419"/>
      <c r="AL946" s="326" t="s">
        <v>806</v>
      </c>
      <c r="AM946" s="327"/>
      <c r="AN946" s="327"/>
      <c r="AO946" s="328"/>
      <c r="AP946" s="321" t="s">
        <v>806</v>
      </c>
      <c r="AQ946" s="321"/>
      <c r="AR946" s="321"/>
      <c r="AS946" s="321"/>
      <c r="AT946" s="321"/>
      <c r="AU946" s="321"/>
      <c r="AV946" s="321"/>
      <c r="AW946" s="321"/>
      <c r="AX946" s="321"/>
      <c r="AY946">
        <f>COUNTA($C$946)</f>
        <v>1</v>
      </c>
    </row>
    <row r="947" spans="1:51" ht="30" customHeight="1" x14ac:dyDescent="0.15">
      <c r="A947" s="401">
        <v>4</v>
      </c>
      <c r="B947" s="401">
        <v>1</v>
      </c>
      <c r="C947" s="420" t="s">
        <v>797</v>
      </c>
      <c r="D947" s="415"/>
      <c r="E947" s="415"/>
      <c r="F947" s="415"/>
      <c r="G947" s="415"/>
      <c r="H947" s="415"/>
      <c r="I947" s="415"/>
      <c r="J947" s="416">
        <v>3130005005532</v>
      </c>
      <c r="K947" s="417"/>
      <c r="L947" s="417"/>
      <c r="M947" s="417"/>
      <c r="N947" s="417"/>
      <c r="O947" s="417"/>
      <c r="P947" s="421" t="s">
        <v>825</v>
      </c>
      <c r="Q947" s="317"/>
      <c r="R947" s="317"/>
      <c r="S947" s="317"/>
      <c r="T947" s="317"/>
      <c r="U947" s="317"/>
      <c r="V947" s="317"/>
      <c r="W947" s="317"/>
      <c r="X947" s="317"/>
      <c r="Y947" s="318">
        <v>39.1</v>
      </c>
      <c r="Z947" s="319"/>
      <c r="AA947" s="319"/>
      <c r="AB947" s="320"/>
      <c r="AC947" s="322" t="s">
        <v>376</v>
      </c>
      <c r="AD947" s="323"/>
      <c r="AE947" s="323"/>
      <c r="AF947" s="323"/>
      <c r="AG947" s="323"/>
      <c r="AH947" s="418" t="s">
        <v>806</v>
      </c>
      <c r="AI947" s="419"/>
      <c r="AJ947" s="419"/>
      <c r="AK947" s="419"/>
      <c r="AL947" s="326" t="s">
        <v>806</v>
      </c>
      <c r="AM947" s="327"/>
      <c r="AN947" s="327"/>
      <c r="AO947" s="328"/>
      <c r="AP947" s="321" t="s">
        <v>806</v>
      </c>
      <c r="AQ947" s="321"/>
      <c r="AR947" s="321"/>
      <c r="AS947" s="321"/>
      <c r="AT947" s="321"/>
      <c r="AU947" s="321"/>
      <c r="AV947" s="321"/>
      <c r="AW947" s="321"/>
      <c r="AX947" s="321"/>
      <c r="AY947">
        <f>COUNTA($C$947)</f>
        <v>1</v>
      </c>
    </row>
    <row r="948" spans="1:51" ht="43.5" customHeight="1" x14ac:dyDescent="0.15">
      <c r="A948" s="401">
        <v>5</v>
      </c>
      <c r="B948" s="401">
        <v>1</v>
      </c>
      <c r="C948" s="420" t="s">
        <v>798</v>
      </c>
      <c r="D948" s="415"/>
      <c r="E948" s="415"/>
      <c r="F948" s="415"/>
      <c r="G948" s="415"/>
      <c r="H948" s="415"/>
      <c r="I948" s="415"/>
      <c r="J948" s="416">
        <v>7010005005425</v>
      </c>
      <c r="K948" s="417"/>
      <c r="L948" s="417"/>
      <c r="M948" s="417"/>
      <c r="N948" s="417"/>
      <c r="O948" s="417"/>
      <c r="P948" s="421" t="s">
        <v>826</v>
      </c>
      <c r="Q948" s="317"/>
      <c r="R948" s="317"/>
      <c r="S948" s="317"/>
      <c r="T948" s="317"/>
      <c r="U948" s="317"/>
      <c r="V948" s="317"/>
      <c r="W948" s="317"/>
      <c r="X948" s="317"/>
      <c r="Y948" s="318">
        <v>32.1</v>
      </c>
      <c r="Z948" s="319"/>
      <c r="AA948" s="319"/>
      <c r="AB948" s="320"/>
      <c r="AC948" s="322" t="s">
        <v>376</v>
      </c>
      <c r="AD948" s="323"/>
      <c r="AE948" s="323"/>
      <c r="AF948" s="323"/>
      <c r="AG948" s="323"/>
      <c r="AH948" s="418" t="s">
        <v>806</v>
      </c>
      <c r="AI948" s="419"/>
      <c r="AJ948" s="419"/>
      <c r="AK948" s="419"/>
      <c r="AL948" s="326" t="s">
        <v>806</v>
      </c>
      <c r="AM948" s="327"/>
      <c r="AN948" s="327"/>
      <c r="AO948" s="328"/>
      <c r="AP948" s="321" t="s">
        <v>806</v>
      </c>
      <c r="AQ948" s="321"/>
      <c r="AR948" s="321"/>
      <c r="AS948" s="321"/>
      <c r="AT948" s="321"/>
      <c r="AU948" s="321"/>
      <c r="AV948" s="321"/>
      <c r="AW948" s="321"/>
      <c r="AX948" s="321"/>
      <c r="AY948">
        <f>COUNTA($C$948)</f>
        <v>1</v>
      </c>
    </row>
    <row r="949" spans="1:51" ht="30" customHeight="1" x14ac:dyDescent="0.15">
      <c r="A949" s="401">
        <v>6</v>
      </c>
      <c r="B949" s="401">
        <v>1</v>
      </c>
      <c r="C949" s="420" t="s">
        <v>799</v>
      </c>
      <c r="D949" s="415"/>
      <c r="E949" s="415"/>
      <c r="F949" s="415"/>
      <c r="G949" s="415"/>
      <c r="H949" s="415"/>
      <c r="I949" s="415"/>
      <c r="J949" s="416">
        <v>5010005007398</v>
      </c>
      <c r="K949" s="417"/>
      <c r="L949" s="417"/>
      <c r="M949" s="417"/>
      <c r="N949" s="417"/>
      <c r="O949" s="417"/>
      <c r="P949" s="421" t="s">
        <v>827</v>
      </c>
      <c r="Q949" s="317"/>
      <c r="R949" s="317"/>
      <c r="S949" s="317"/>
      <c r="T949" s="317"/>
      <c r="U949" s="317"/>
      <c r="V949" s="317"/>
      <c r="W949" s="317"/>
      <c r="X949" s="317"/>
      <c r="Y949" s="318">
        <v>19.7</v>
      </c>
      <c r="Z949" s="319"/>
      <c r="AA949" s="319"/>
      <c r="AB949" s="320"/>
      <c r="AC949" s="322" t="s">
        <v>376</v>
      </c>
      <c r="AD949" s="323"/>
      <c r="AE949" s="323"/>
      <c r="AF949" s="323"/>
      <c r="AG949" s="323"/>
      <c r="AH949" s="418" t="s">
        <v>806</v>
      </c>
      <c r="AI949" s="419"/>
      <c r="AJ949" s="419"/>
      <c r="AK949" s="419"/>
      <c r="AL949" s="326" t="s">
        <v>806</v>
      </c>
      <c r="AM949" s="327"/>
      <c r="AN949" s="327"/>
      <c r="AO949" s="328"/>
      <c r="AP949" s="321" t="s">
        <v>806</v>
      </c>
      <c r="AQ949" s="321"/>
      <c r="AR949" s="321"/>
      <c r="AS949" s="321"/>
      <c r="AT949" s="321"/>
      <c r="AU949" s="321"/>
      <c r="AV949" s="321"/>
      <c r="AW949" s="321"/>
      <c r="AX949" s="321"/>
      <c r="AY949">
        <f>COUNTA($C$949)</f>
        <v>1</v>
      </c>
    </row>
    <row r="950" spans="1:51" ht="30" customHeight="1" x14ac:dyDescent="0.15">
      <c r="A950" s="401">
        <v>7</v>
      </c>
      <c r="B950" s="401">
        <v>1</v>
      </c>
      <c r="C950" s="420" t="s">
        <v>800</v>
      </c>
      <c r="D950" s="415"/>
      <c r="E950" s="415"/>
      <c r="F950" s="415"/>
      <c r="G950" s="415"/>
      <c r="H950" s="415"/>
      <c r="I950" s="415"/>
      <c r="J950" s="416">
        <v>7370005002147</v>
      </c>
      <c r="K950" s="417"/>
      <c r="L950" s="417"/>
      <c r="M950" s="417"/>
      <c r="N950" s="417"/>
      <c r="O950" s="417"/>
      <c r="P950" s="421" t="s">
        <v>823</v>
      </c>
      <c r="Q950" s="317"/>
      <c r="R950" s="317"/>
      <c r="S950" s="317"/>
      <c r="T950" s="317"/>
      <c r="U950" s="317"/>
      <c r="V950" s="317"/>
      <c r="W950" s="317"/>
      <c r="X950" s="317"/>
      <c r="Y950" s="318">
        <v>6.7</v>
      </c>
      <c r="Z950" s="319"/>
      <c r="AA950" s="319"/>
      <c r="AB950" s="320"/>
      <c r="AC950" s="322" t="s">
        <v>376</v>
      </c>
      <c r="AD950" s="323"/>
      <c r="AE950" s="323"/>
      <c r="AF950" s="323"/>
      <c r="AG950" s="323"/>
      <c r="AH950" s="418" t="s">
        <v>806</v>
      </c>
      <c r="AI950" s="419"/>
      <c r="AJ950" s="419"/>
      <c r="AK950" s="419"/>
      <c r="AL950" s="326" t="s">
        <v>806</v>
      </c>
      <c r="AM950" s="327"/>
      <c r="AN950" s="327"/>
      <c r="AO950" s="328"/>
      <c r="AP950" s="321" t="s">
        <v>806</v>
      </c>
      <c r="AQ950" s="321"/>
      <c r="AR950" s="321"/>
      <c r="AS950" s="321"/>
      <c r="AT950" s="321"/>
      <c r="AU950" s="321"/>
      <c r="AV950" s="321"/>
      <c r="AW950" s="321"/>
      <c r="AX950" s="321"/>
      <c r="AY950">
        <f>COUNTA($C$950)</f>
        <v>1</v>
      </c>
    </row>
    <row r="951" spans="1:51" ht="30" customHeight="1" x14ac:dyDescent="0.15">
      <c r="A951" s="401">
        <v>8</v>
      </c>
      <c r="B951" s="401">
        <v>1</v>
      </c>
      <c r="C951" s="420" t="s">
        <v>801</v>
      </c>
      <c r="D951" s="415"/>
      <c r="E951" s="415"/>
      <c r="F951" s="415"/>
      <c r="G951" s="415"/>
      <c r="H951" s="415"/>
      <c r="I951" s="415"/>
      <c r="J951" s="416">
        <v>7470005001659</v>
      </c>
      <c r="K951" s="417"/>
      <c r="L951" s="417"/>
      <c r="M951" s="417"/>
      <c r="N951" s="417"/>
      <c r="O951" s="417"/>
      <c r="P951" s="421" t="s">
        <v>828</v>
      </c>
      <c r="Q951" s="317"/>
      <c r="R951" s="317"/>
      <c r="S951" s="317"/>
      <c r="T951" s="317"/>
      <c r="U951" s="317"/>
      <c r="V951" s="317"/>
      <c r="W951" s="317"/>
      <c r="X951" s="317"/>
      <c r="Y951" s="318">
        <v>3.9</v>
      </c>
      <c r="Z951" s="319"/>
      <c r="AA951" s="319"/>
      <c r="AB951" s="320"/>
      <c r="AC951" s="322" t="s">
        <v>376</v>
      </c>
      <c r="AD951" s="323"/>
      <c r="AE951" s="323"/>
      <c r="AF951" s="323"/>
      <c r="AG951" s="323"/>
      <c r="AH951" s="418" t="s">
        <v>806</v>
      </c>
      <c r="AI951" s="419"/>
      <c r="AJ951" s="419"/>
      <c r="AK951" s="419"/>
      <c r="AL951" s="326" t="s">
        <v>806</v>
      </c>
      <c r="AM951" s="327"/>
      <c r="AN951" s="327"/>
      <c r="AO951" s="328"/>
      <c r="AP951" s="321" t="s">
        <v>806</v>
      </c>
      <c r="AQ951" s="321"/>
      <c r="AR951" s="321"/>
      <c r="AS951" s="321"/>
      <c r="AT951" s="321"/>
      <c r="AU951" s="321"/>
      <c r="AV951" s="321"/>
      <c r="AW951" s="321"/>
      <c r="AX951" s="321"/>
      <c r="AY951">
        <f>COUNTA($C$951)</f>
        <v>1</v>
      </c>
    </row>
    <row r="952" spans="1:51" ht="30" customHeight="1" x14ac:dyDescent="0.15">
      <c r="A952" s="401">
        <v>9</v>
      </c>
      <c r="B952" s="401">
        <v>1</v>
      </c>
      <c r="C952" s="420" t="s">
        <v>802</v>
      </c>
      <c r="D952" s="415"/>
      <c r="E952" s="415"/>
      <c r="F952" s="415"/>
      <c r="G952" s="415"/>
      <c r="H952" s="415"/>
      <c r="I952" s="415"/>
      <c r="J952" s="416">
        <v>4480005002568</v>
      </c>
      <c r="K952" s="417"/>
      <c r="L952" s="417"/>
      <c r="M952" s="417"/>
      <c r="N952" s="417"/>
      <c r="O952" s="417"/>
      <c r="P952" s="421" t="s">
        <v>828</v>
      </c>
      <c r="Q952" s="317"/>
      <c r="R952" s="317"/>
      <c r="S952" s="317"/>
      <c r="T952" s="317"/>
      <c r="U952" s="317"/>
      <c r="V952" s="317"/>
      <c r="W952" s="317"/>
      <c r="X952" s="317"/>
      <c r="Y952" s="318">
        <v>2</v>
      </c>
      <c r="Z952" s="319"/>
      <c r="AA952" s="319"/>
      <c r="AB952" s="320"/>
      <c r="AC952" s="322" t="s">
        <v>376</v>
      </c>
      <c r="AD952" s="323"/>
      <c r="AE952" s="323"/>
      <c r="AF952" s="323"/>
      <c r="AG952" s="323"/>
      <c r="AH952" s="418" t="s">
        <v>806</v>
      </c>
      <c r="AI952" s="419"/>
      <c r="AJ952" s="419"/>
      <c r="AK952" s="419"/>
      <c r="AL952" s="326" t="s">
        <v>806</v>
      </c>
      <c r="AM952" s="327"/>
      <c r="AN952" s="327"/>
      <c r="AO952" s="328"/>
      <c r="AP952" s="321" t="s">
        <v>806</v>
      </c>
      <c r="AQ952" s="321"/>
      <c r="AR952" s="321"/>
      <c r="AS952" s="321"/>
      <c r="AT952" s="321"/>
      <c r="AU952" s="321"/>
      <c r="AV952" s="321"/>
      <c r="AW952" s="321"/>
      <c r="AX952" s="321"/>
      <c r="AY952">
        <f>COUNTA($C$952)</f>
        <v>1</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hidden="1" customHeight="1" x14ac:dyDescent="0.15">
      <c r="A1110" s="401">
        <v>1</v>
      </c>
      <c r="B1110" s="401">
        <v>1</v>
      </c>
      <c r="C1110" s="887"/>
      <c r="D1110" s="887"/>
      <c r="E1110" s="262" t="s">
        <v>710</v>
      </c>
      <c r="F1110" s="886"/>
      <c r="G1110" s="886"/>
      <c r="H1110" s="886"/>
      <c r="I1110" s="886"/>
      <c r="J1110" s="416" t="s">
        <v>710</v>
      </c>
      <c r="K1110" s="417"/>
      <c r="L1110" s="417"/>
      <c r="M1110" s="417"/>
      <c r="N1110" s="417"/>
      <c r="O1110" s="417"/>
      <c r="P1110" s="421" t="s">
        <v>710</v>
      </c>
      <c r="Q1110" s="317"/>
      <c r="R1110" s="317"/>
      <c r="S1110" s="317"/>
      <c r="T1110" s="317"/>
      <c r="U1110" s="317"/>
      <c r="V1110" s="317"/>
      <c r="W1110" s="317"/>
      <c r="X1110" s="317"/>
      <c r="Y1110" s="318" t="s">
        <v>710</v>
      </c>
      <c r="Z1110" s="319"/>
      <c r="AA1110" s="319"/>
      <c r="AB1110" s="320"/>
      <c r="AC1110" s="322"/>
      <c r="AD1110" s="323"/>
      <c r="AE1110" s="323"/>
      <c r="AF1110" s="323"/>
      <c r="AG1110" s="323"/>
      <c r="AH1110" s="324" t="s">
        <v>710</v>
      </c>
      <c r="AI1110" s="325"/>
      <c r="AJ1110" s="325"/>
      <c r="AK1110" s="325"/>
      <c r="AL1110" s="326" t="s">
        <v>710</v>
      </c>
      <c r="AM1110" s="327"/>
      <c r="AN1110" s="327"/>
      <c r="AO1110" s="328"/>
      <c r="AP1110" s="321" t="s">
        <v>710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99">
    <cfRule type="expression" dxfId="2811" priority="13899">
      <formula>IF(RIGHT(TEXT(Y799,"0.#"),1)=".",FALSE,TRUE)</formula>
    </cfRule>
    <cfRule type="expression" dxfId="2810" priority="13900">
      <formula>IF(RIGHT(TEXT(Y799,"0.#"),1)=".",TRUE,FALSE)</formula>
    </cfRule>
  </conditionalFormatting>
  <conditionalFormatting sqref="Y830:Y837 Y828 Y817:Y824 Y815 Y807:Y811">
    <cfRule type="expression" dxfId="2809" priority="13681">
      <formula>IF(RIGHT(TEXT(Y807,"0.#"),1)=".",FALSE,TRUE)</formula>
    </cfRule>
    <cfRule type="expression" dxfId="2808" priority="13682">
      <formula>IF(RIGHT(TEXT(Y807,"0.#"),1)=".",TRUE,FALSE)</formula>
    </cfRule>
  </conditionalFormatting>
  <conditionalFormatting sqref="P16:AQ17 P15:AX15 P13:AX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94:Y798">
    <cfRule type="expression" dxfId="2801" priority="13705">
      <formula>IF(RIGHT(TEXT(Y794,"0.#"),1)=".",FALSE,TRUE)</formula>
    </cfRule>
    <cfRule type="expression" dxfId="2800" priority="13706">
      <formula>IF(RIGHT(TEXT(Y794,"0.#"),1)=".",TRUE,FALSE)</formula>
    </cfRule>
  </conditionalFormatting>
  <conditionalFormatting sqref="AU799">
    <cfRule type="expression" dxfId="2799" priority="13701">
      <formula>IF(RIGHT(TEXT(AU799,"0.#"),1)=".",FALSE,TRUE)</formula>
    </cfRule>
    <cfRule type="expression" dxfId="2798" priority="13702">
      <formula>IF(RIGHT(TEXT(AU799,"0.#"),1)=".",TRUE,FALSE)</formula>
    </cfRule>
  </conditionalFormatting>
  <conditionalFormatting sqref="AU794:AU798">
    <cfRule type="expression" dxfId="2797" priority="13699">
      <formula>IF(RIGHT(TEXT(AU794,"0.#"),1)=".",FALSE,TRUE)</formula>
    </cfRule>
    <cfRule type="expression" dxfId="2796" priority="13700">
      <formula>IF(RIGHT(TEXT(AU794,"0.#"),1)=".",TRUE,FALSE)</formula>
    </cfRule>
  </conditionalFormatting>
  <conditionalFormatting sqref="Y829 Y816">
    <cfRule type="expression" dxfId="2795" priority="13685">
      <formula>IF(RIGHT(TEXT(Y816,"0.#"),1)=".",FALSE,TRUE)</formula>
    </cfRule>
    <cfRule type="expression" dxfId="2794" priority="13686">
      <formula>IF(RIGHT(TEXT(Y816,"0.#"),1)=".",TRUE,FALSE)</formula>
    </cfRule>
  </conditionalFormatting>
  <conditionalFormatting sqref="Y838 Y825 Y812">
    <cfRule type="expression" dxfId="2793" priority="13683">
      <formula>IF(RIGHT(TEXT(Y812,"0.#"),1)=".",FALSE,TRUE)</formula>
    </cfRule>
    <cfRule type="expression" dxfId="2792" priority="13684">
      <formula>IF(RIGHT(TEXT(Y812,"0.#"),1)=".",TRUE,FALSE)</formula>
    </cfRule>
  </conditionalFormatting>
  <conditionalFormatting sqref="AU829 AU816">
    <cfRule type="expression" dxfId="2791" priority="13679">
      <formula>IF(RIGHT(TEXT(AU816,"0.#"),1)=".",FALSE,TRUE)</formula>
    </cfRule>
    <cfRule type="expression" dxfId="2790" priority="13680">
      <formula>IF(RIGHT(TEXT(AU816,"0.#"),1)=".",TRUE,FALSE)</formula>
    </cfRule>
  </conditionalFormatting>
  <conditionalFormatting sqref="AU838 AU825 AU812">
    <cfRule type="expression" dxfId="2789" priority="13677">
      <formula>IF(RIGHT(TEXT(AU812,"0.#"),1)=".",FALSE,TRUE)</formula>
    </cfRule>
    <cfRule type="expression" dxfId="2788" priority="13678">
      <formula>IF(RIGHT(TEXT(AU812,"0.#"),1)=".",TRUE,FALSE)</formula>
    </cfRule>
  </conditionalFormatting>
  <conditionalFormatting sqref="AU830:AU837 AU828 AU817:AU824 AU815 AU807:AU811">
    <cfRule type="expression" dxfId="2787" priority="13675">
      <formula>IF(RIGHT(TEXT(AU807,"0.#"),1)=".",FALSE,TRUE)</formula>
    </cfRule>
    <cfRule type="expression" dxfId="2786" priority="13676">
      <formula>IF(RIGHT(TEXT(AU807,"0.#"),1)=".",TRUE,FALSE)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E117 AM117">
    <cfRule type="expression" dxfId="2609" priority="13177">
      <formula>IF(RIGHT(TEXT(AE117,"0.#"),1)=".",FALSE,TRUE)</formula>
    </cfRule>
    <cfRule type="expression" dxfId="2608" priority="13178">
      <formula>IF(RIGHT(TEXT(AE117,"0.#"),1)=".",TRUE,FALSE)</formula>
    </cfRule>
  </conditionalFormatting>
  <conditionalFormatting sqref="AI117">
    <cfRule type="expression" dxfId="2607" priority="13175">
      <formula>IF(RIGHT(TEXT(AI117,"0.#"),1)=".",FALSE,TRUE)</formula>
    </cfRule>
    <cfRule type="expression" dxfId="2606" priority="13176">
      <formula>IF(RIGHT(TEXT(AI117,"0.#"),1)=".",TRUE,FALSE)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47:AO874">
    <cfRule type="expression" dxfId="2521" priority="6653">
      <formula>IF(AND(AL847&gt;=0, RIGHT(TEXT(AL847,"0.#"),1)&lt;&gt;"."),TRUE,FALSE)</formula>
    </cfRule>
    <cfRule type="expression" dxfId="2520" priority="6654">
      <formula>IF(AND(AL847&gt;=0, RIGHT(TEXT(AL847,"0.#"),1)="."),TRUE,FALSE)</formula>
    </cfRule>
    <cfRule type="expression" dxfId="2519" priority="6655">
      <formula>IF(AND(AL847&lt;0, RIGHT(TEXT(AL847,"0.#"),1)&lt;&gt;"."),TRUE,FALSE)</formula>
    </cfRule>
    <cfRule type="expression" dxfId="2518" priority="6656">
      <formula>IF(AND(AL847&lt;0, RIGHT(TEXT(AL847,"0.#"),1)="."),TRUE,FALSE)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M120">
    <cfRule type="expression" dxfId="2463" priority="2997">
      <formula>IF(RIGHT(TEXT(AM120,"0.#"),1)=".",FALSE,TRUE)</formula>
    </cfRule>
    <cfRule type="expression" dxfId="2462" priority="2998">
      <formula>IF(RIGHT(TEXT(AM120,"0.#"),1)=".",TRUE,FALSE)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47:Y874">
    <cfRule type="expression" dxfId="2449" priority="2981">
      <formula>IF(RIGHT(TEXT(Y847,"0.#"),1)=".",FALSE,TRUE)</formula>
    </cfRule>
    <cfRule type="expression" dxfId="2448" priority="2982">
      <formula>IF(RIGHT(TEXT(Y847,"0.#"),1)=".",TRUE,FALSE)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10:AO1139">
    <cfRule type="expression" dxfId="2419" priority="2887">
      <formula>IF(AND(AL1110&gt;=0, RIGHT(TEXT(AL1110,"0.#"),1)&lt;&gt;"."),TRUE,FALSE)</formula>
    </cfRule>
    <cfRule type="expression" dxfId="2418" priority="2888">
      <formula>IF(AND(AL1110&gt;=0, RIGHT(TEXT(AL1110,"0.#"),1)="."),TRUE,FALSE)</formula>
    </cfRule>
    <cfRule type="expression" dxfId="2417" priority="2889">
      <formula>IF(AND(AL1110&lt;0, RIGHT(TEXT(AL1110,"0.#"),1)&lt;&gt;"."),TRUE,FALSE)</formula>
    </cfRule>
    <cfRule type="expression" dxfId="2416" priority="2890">
      <formula>IF(AND(AL1110&lt;0, RIGHT(TEXT(AL1110,"0.#"),1)="."),TRUE,FALSE)</formula>
    </cfRule>
  </conditionalFormatting>
  <conditionalFormatting sqref="Y1110:Y1139">
    <cfRule type="expression" dxfId="2415" priority="2885">
      <formula>IF(RIGHT(TEXT(Y1110,"0.#"),1)=".",FALSE,TRUE)</formula>
    </cfRule>
    <cfRule type="expression" dxfId="2414" priority="2886">
      <formula>IF(RIGHT(TEXT(Y1110,"0.#"),1)=".",TRUE,FALSE)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45:AO846">
    <cfRule type="expression" dxfId="2405" priority="2839">
      <formula>IF(AND(AL845&gt;=0, RIGHT(TEXT(AL845,"0.#"),1)&lt;&gt;"."),TRUE,FALSE)</formula>
    </cfRule>
    <cfRule type="expression" dxfId="2404" priority="2840">
      <formula>IF(AND(AL845&gt;=0, RIGHT(TEXT(AL845,"0.#"),1)="."),TRUE,FALSE)</formula>
    </cfRule>
    <cfRule type="expression" dxfId="2403" priority="2841">
      <formula>IF(AND(AL845&lt;0, RIGHT(TEXT(AL845,"0.#"),1)&lt;&gt;"."),TRUE,FALSE)</formula>
    </cfRule>
    <cfRule type="expression" dxfId="2402" priority="2842">
      <formula>IF(AND(AL845&lt;0, RIGHT(TEXT(AL845,"0.#"),1)="."),TRUE,FALSE)</formula>
    </cfRule>
  </conditionalFormatting>
  <conditionalFormatting sqref="Y845:Y846">
    <cfRule type="expression" dxfId="2401" priority="2837">
      <formula>IF(RIGHT(TEXT(Y845,"0.#"),1)=".",FALSE,TRUE)</formula>
    </cfRule>
    <cfRule type="expression" dxfId="2400" priority="2838">
      <formula>IF(RIGHT(TEXT(Y845,"0.#"),1)=".",TRUE,FALSE)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80:Y907">
    <cfRule type="expression" dxfId="2083" priority="2097">
      <formula>IF(RIGHT(TEXT(Y880,"0.#"),1)=".",FALSE,TRUE)</formula>
    </cfRule>
    <cfRule type="expression" dxfId="2082" priority="2098">
      <formula>IF(RIGHT(TEXT(Y880,"0.#"),1)=".",TRUE,FALSE)</formula>
    </cfRule>
  </conditionalFormatting>
  <conditionalFormatting sqref="Y878:Y879">
    <cfRule type="expression" dxfId="2081" priority="2091">
      <formula>IF(RIGHT(TEXT(Y878,"0.#"),1)=".",FALSE,TRUE)</formula>
    </cfRule>
    <cfRule type="expression" dxfId="2080" priority="2092">
      <formula>IF(RIGHT(TEXT(Y878,"0.#"),1)=".",TRUE,FALSE)</formula>
    </cfRule>
  </conditionalFormatting>
  <conditionalFormatting sqref="Y913:Y940">
    <cfRule type="expression" dxfId="2079" priority="2085">
      <formula>IF(RIGHT(TEXT(Y913,"0.#"),1)=".",FALSE,TRUE)</formula>
    </cfRule>
    <cfRule type="expression" dxfId="2078" priority="2086">
      <formula>IF(RIGHT(TEXT(Y913,"0.#"),1)=".",TRUE,FALSE)</formula>
    </cfRule>
  </conditionalFormatting>
  <conditionalFormatting sqref="Y911:Y912">
    <cfRule type="expression" dxfId="2077" priority="2079">
      <formula>IF(RIGHT(TEXT(Y911,"0.#"),1)=".",FALSE,TRUE)</formula>
    </cfRule>
    <cfRule type="expression" dxfId="2076" priority="2080">
      <formula>IF(RIGHT(TEXT(Y911,"0.#"),1)=".",TRUE,FALSE)</formula>
    </cfRule>
  </conditionalFormatting>
  <conditionalFormatting sqref="Y946:Y973">
    <cfRule type="expression" dxfId="2075" priority="2073">
      <formula>IF(RIGHT(TEXT(Y946,"0.#"),1)=".",FALSE,TRUE)</formula>
    </cfRule>
    <cfRule type="expression" dxfId="2074" priority="2074">
      <formula>IF(RIGHT(TEXT(Y946,"0.#"),1)=".",TRUE,FALSE)</formula>
    </cfRule>
  </conditionalFormatting>
  <conditionalFormatting sqref="Y944:Y945">
    <cfRule type="expression" dxfId="2073" priority="2067">
      <formula>IF(RIGHT(TEXT(Y944,"0.#"),1)=".",FALSE,TRUE)</formula>
    </cfRule>
    <cfRule type="expression" dxfId="2072" priority="2068">
      <formula>IF(RIGHT(TEXT(Y944,"0.#"),1)=".",TRUE,FALSE)</formula>
    </cfRule>
  </conditionalFormatting>
  <conditionalFormatting sqref="Y979:Y1006">
    <cfRule type="expression" dxfId="2071" priority="2061">
      <formula>IF(RIGHT(TEXT(Y979,"0.#"),1)=".",FALSE,TRUE)</formula>
    </cfRule>
    <cfRule type="expression" dxfId="2070" priority="2062">
      <formula>IF(RIGHT(TEXT(Y979,"0.#"),1)=".",TRUE,FALSE)</formula>
    </cfRule>
  </conditionalFormatting>
  <conditionalFormatting sqref="Y977:Y978">
    <cfRule type="expression" dxfId="2069" priority="2055">
      <formula>IF(RIGHT(TEXT(Y977,"0.#"),1)=".",FALSE,TRUE)</formula>
    </cfRule>
    <cfRule type="expression" dxfId="2068" priority="2056">
      <formula>IF(RIGHT(TEXT(Y977,"0.#"),1)=".",TRUE,FALSE)</formula>
    </cfRule>
  </conditionalFormatting>
  <conditionalFormatting sqref="Y1012:Y1039">
    <cfRule type="expression" dxfId="2067" priority="2049">
      <formula>IF(RIGHT(TEXT(Y1012,"0.#"),1)=".",FALSE,TRUE)</formula>
    </cfRule>
    <cfRule type="expression" dxfId="2066" priority="2050">
      <formula>IF(RIGHT(TEXT(Y1012,"0.#"),1)=".",TRUE,FALSE)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80:AO907">
    <cfRule type="expression" dxfId="1985" priority="2099">
      <formula>IF(AND(AL880&gt;=0, RIGHT(TEXT(AL880,"0.#"),1)&lt;&gt;"."),TRUE,FALSE)</formula>
    </cfRule>
    <cfRule type="expression" dxfId="1984" priority="2100">
      <formula>IF(AND(AL880&gt;=0, RIGHT(TEXT(AL880,"0.#"),1)="."),TRUE,FALSE)</formula>
    </cfRule>
    <cfRule type="expression" dxfId="1983" priority="2101">
      <formula>IF(AND(AL880&lt;0, RIGHT(TEXT(AL880,"0.#"),1)&lt;&gt;"."),TRUE,FALSE)</formula>
    </cfRule>
    <cfRule type="expression" dxfId="1982" priority="2102">
      <formula>IF(AND(AL880&lt;0, RIGHT(TEXT(AL880,"0.#"),1)="."),TRUE,FALSE)</formula>
    </cfRule>
  </conditionalFormatting>
  <conditionalFormatting sqref="AL878:AO879">
    <cfRule type="expression" dxfId="1981" priority="2093">
      <formula>IF(AND(AL878&gt;=0, RIGHT(TEXT(AL878,"0.#"),1)&lt;&gt;"."),TRUE,FALSE)</formula>
    </cfRule>
    <cfRule type="expression" dxfId="1980" priority="2094">
      <formula>IF(AND(AL878&gt;=0, RIGHT(TEXT(AL878,"0.#"),1)="."),TRUE,FALSE)</formula>
    </cfRule>
    <cfRule type="expression" dxfId="1979" priority="2095">
      <formula>IF(AND(AL878&lt;0, RIGHT(TEXT(AL878,"0.#"),1)&lt;&gt;"."),TRUE,FALSE)</formula>
    </cfRule>
    <cfRule type="expression" dxfId="1978" priority="2096">
      <formula>IF(AND(AL878&lt;0, RIGHT(TEXT(AL878,"0.#"),1)="."),TRUE,FALSE)</formula>
    </cfRule>
  </conditionalFormatting>
  <conditionalFormatting sqref="AL913:AO940">
    <cfRule type="expression" dxfId="1977" priority="2087">
      <formula>IF(AND(AL913&gt;=0, RIGHT(TEXT(AL913,"0.#"),1)&lt;&gt;"."),TRUE,FALSE)</formula>
    </cfRule>
    <cfRule type="expression" dxfId="1976" priority="2088">
      <formula>IF(AND(AL913&gt;=0, RIGHT(TEXT(AL913,"0.#"),1)="."),TRUE,FALSE)</formula>
    </cfRule>
    <cfRule type="expression" dxfId="1975" priority="2089">
      <formula>IF(AND(AL913&lt;0, RIGHT(TEXT(AL913,"0.#"),1)&lt;&gt;"."),TRUE,FALSE)</formula>
    </cfRule>
    <cfRule type="expression" dxfId="1974" priority="2090">
      <formula>IF(AND(AL913&lt;0, RIGHT(TEXT(AL913,"0.#"),1)="."),TRUE,FALSE)</formula>
    </cfRule>
  </conditionalFormatting>
  <conditionalFormatting sqref="AL911:AO912">
    <cfRule type="expression" dxfId="1973" priority="2081">
      <formula>IF(AND(AL911&gt;=0, RIGHT(TEXT(AL911,"0.#"),1)&lt;&gt;"."),TRUE,FALSE)</formula>
    </cfRule>
    <cfRule type="expression" dxfId="1972" priority="2082">
      <formula>IF(AND(AL911&gt;=0, RIGHT(TEXT(AL911,"0.#"),1)="."),TRUE,FALSE)</formula>
    </cfRule>
    <cfRule type="expression" dxfId="1971" priority="2083">
      <formula>IF(AND(AL911&lt;0, RIGHT(TEXT(AL911,"0.#"),1)&lt;&gt;"."),TRUE,FALSE)</formula>
    </cfRule>
    <cfRule type="expression" dxfId="1970" priority="2084">
      <formula>IF(AND(AL911&lt;0, RIGHT(TEXT(AL911,"0.#"),1)="."),TRUE,FALSE)</formula>
    </cfRule>
  </conditionalFormatting>
  <conditionalFormatting sqref="AL953:AO973">
    <cfRule type="expression" dxfId="1969" priority="2075">
      <formula>IF(AND(AL953&gt;=0, RIGHT(TEXT(AL953,"0.#"),1)&lt;&gt;"."),TRUE,FALSE)</formula>
    </cfRule>
    <cfRule type="expression" dxfId="1968" priority="2076">
      <formula>IF(AND(AL953&gt;=0, RIGHT(TEXT(AL953,"0.#"),1)="."),TRUE,FALSE)</formula>
    </cfRule>
    <cfRule type="expression" dxfId="1967" priority="2077">
      <formula>IF(AND(AL953&lt;0, RIGHT(TEXT(AL953,"0.#"),1)&lt;&gt;"."),TRUE,FALSE)</formula>
    </cfRule>
    <cfRule type="expression" dxfId="1966" priority="2078">
      <formula>IF(AND(AL953&lt;0, RIGHT(TEXT(AL953,"0.#"),1)="."),TRUE,FALSE)</formula>
    </cfRule>
  </conditionalFormatting>
  <conditionalFormatting sqref="AL944:AO952">
    <cfRule type="expression" dxfId="1965" priority="2069">
      <formula>IF(AND(AL944&gt;=0, RIGHT(TEXT(AL944,"0.#"),1)&lt;&gt;"."),TRUE,FALSE)</formula>
    </cfRule>
    <cfRule type="expression" dxfId="1964" priority="2070">
      <formula>IF(AND(AL944&gt;=0, RIGHT(TEXT(AL944,"0.#"),1)="."),TRUE,FALSE)</formula>
    </cfRule>
    <cfRule type="expression" dxfId="1963" priority="2071">
      <formula>IF(AND(AL944&lt;0, RIGHT(TEXT(AL944,"0.#"),1)&lt;&gt;"."),TRUE,FALSE)</formula>
    </cfRule>
    <cfRule type="expression" dxfId="1962" priority="2072">
      <formula>IF(AND(AL944&lt;0, RIGHT(TEXT(AL944,"0.#"),1)="."),TRUE,FALSE)</formula>
    </cfRule>
  </conditionalFormatting>
  <conditionalFormatting sqref="AL979:AO1006">
    <cfRule type="expression" dxfId="1961" priority="2063">
      <formula>IF(AND(AL979&gt;=0, RIGHT(TEXT(AL979,"0.#"),1)&lt;&gt;"."),TRUE,FALSE)</formula>
    </cfRule>
    <cfRule type="expression" dxfId="1960" priority="2064">
      <formula>IF(AND(AL979&gt;=0, RIGHT(TEXT(AL979,"0.#"),1)="."),TRUE,FALSE)</formula>
    </cfRule>
    <cfRule type="expression" dxfId="1959" priority="2065">
      <formula>IF(AND(AL979&lt;0, RIGHT(TEXT(AL979,"0.#"),1)&lt;&gt;"."),TRUE,FALSE)</formula>
    </cfRule>
    <cfRule type="expression" dxfId="1958" priority="2066">
      <formula>IF(AND(AL979&lt;0, RIGHT(TEXT(AL979,"0.#"),1)="."),TRUE,FALSE)</formula>
    </cfRule>
  </conditionalFormatting>
  <conditionalFormatting sqref="AL977:AO978">
    <cfRule type="expression" dxfId="1957" priority="2057">
      <formula>IF(AND(AL977&gt;=0, RIGHT(TEXT(AL977,"0.#"),1)&lt;&gt;"."),TRUE,FALSE)</formula>
    </cfRule>
    <cfRule type="expression" dxfId="1956" priority="2058">
      <formula>IF(AND(AL977&gt;=0, RIGHT(TEXT(AL977,"0.#"),1)="."),TRUE,FALSE)</formula>
    </cfRule>
    <cfRule type="expression" dxfId="1955" priority="2059">
      <formula>IF(AND(AL977&lt;0, RIGHT(TEXT(AL977,"0.#"),1)&lt;&gt;"."),TRUE,FALSE)</formula>
    </cfRule>
    <cfRule type="expression" dxfId="1954" priority="2060">
      <formula>IF(AND(AL977&lt;0, RIGHT(TEXT(AL977,"0.#"),1)="."),TRUE,FALSE)</formula>
    </cfRule>
  </conditionalFormatting>
  <conditionalFormatting sqref="AL1012:AO1039">
    <cfRule type="expression" dxfId="1953" priority="2051">
      <formula>IF(AND(AL1012&gt;=0, RIGHT(TEXT(AL1012,"0.#"),1)&lt;&gt;"."),TRUE,FALSE)</formula>
    </cfRule>
    <cfRule type="expression" dxfId="1952" priority="2052">
      <formula>IF(AND(AL1012&gt;=0, RIGHT(TEXT(AL1012,"0.#"),1)="."),TRUE,FALSE)</formula>
    </cfRule>
    <cfRule type="expression" dxfId="1951" priority="2053">
      <formula>IF(AND(AL1012&lt;0, RIGHT(TEXT(AL1012,"0.#"),1)&lt;&gt;"."),TRUE,FALSE)</formula>
    </cfRule>
    <cfRule type="expression" dxfId="1950" priority="2054">
      <formula>IF(AND(AL1012&lt;0, RIGHT(TEXT(AL1012,"0.#"),1)="."),TRUE,FALSE)</formula>
    </cfRule>
  </conditionalFormatting>
  <conditionalFormatting sqref="AL1010:AO1011">
    <cfRule type="expression" dxfId="1949" priority="2045">
      <formula>IF(AND(AL1010&gt;=0, RIGHT(TEXT(AL1010,"0.#"),1)&lt;&gt;"."),TRUE,FALSE)</formula>
    </cfRule>
    <cfRule type="expression" dxfId="1948" priority="2046">
      <formula>IF(AND(AL1010&gt;=0, RIGHT(TEXT(AL1010,"0.#"),1)="."),TRUE,FALSE)</formula>
    </cfRule>
    <cfRule type="expression" dxfId="1947" priority="2047">
      <formula>IF(AND(AL1010&lt;0, RIGHT(TEXT(AL1010,"0.#"),1)&lt;&gt;"."),TRUE,FALSE)</formula>
    </cfRule>
    <cfRule type="expression" dxfId="1946" priority="2048">
      <formula>IF(AND(AL1010&lt;0, RIGHT(TEXT(AL1010,"0.#"),1)="."),TRUE,FALSE)</formula>
    </cfRule>
  </conditionalFormatting>
  <conditionalFormatting sqref="Y1010:Y1011">
    <cfRule type="expression" dxfId="1945" priority="2043">
      <formula>IF(RIGHT(TEXT(Y1010,"0.#"),1)=".",FALSE,TRUE)</formula>
    </cfRule>
    <cfRule type="expression" dxfId="1944" priority="2044">
      <formula>IF(RIGHT(TEXT(Y1010,"0.#"),1)=".",TRUE,FALSE)</formula>
    </cfRule>
  </conditionalFormatting>
  <conditionalFormatting sqref="AL1045:AO1072">
    <cfRule type="expression" dxfId="1943" priority="2039">
      <formula>IF(AND(AL1045&gt;=0, RIGHT(TEXT(AL1045,"0.#"),1)&lt;&gt;"."),TRUE,FALSE)</formula>
    </cfRule>
    <cfRule type="expression" dxfId="1942" priority="2040">
      <formula>IF(AND(AL1045&gt;=0, RIGHT(TEXT(AL1045,"0.#"),1)="."),TRUE,FALSE)</formula>
    </cfRule>
    <cfRule type="expression" dxfId="1941" priority="2041">
      <formula>IF(AND(AL1045&lt;0, RIGHT(TEXT(AL1045,"0.#"),1)&lt;&gt;"."),TRUE,FALSE)</formula>
    </cfRule>
    <cfRule type="expression" dxfId="1940" priority="2042">
      <formula>IF(AND(AL1045&lt;0, RIGHT(TEXT(AL1045,"0.#"),1)="."),TRUE,FALSE)</formula>
    </cfRule>
  </conditionalFormatting>
  <conditionalFormatting sqref="Y1045:Y1072">
    <cfRule type="expression" dxfId="1939" priority="2037">
      <formula>IF(RIGHT(TEXT(Y1045,"0.#"),1)=".",FALSE,TRUE)</formula>
    </cfRule>
    <cfRule type="expression" dxfId="1938" priority="2038">
      <formula>IF(RIGHT(TEXT(Y1045,"0.#"),1)=".",TRUE,FALSE)</formula>
    </cfRule>
  </conditionalFormatting>
  <conditionalFormatting sqref="AL1043:AO1044">
    <cfRule type="expression" dxfId="1937" priority="2033">
      <formula>IF(AND(AL1043&gt;=0, RIGHT(TEXT(AL1043,"0.#"),1)&lt;&gt;"."),TRUE,FALSE)</formula>
    </cfRule>
    <cfRule type="expression" dxfId="1936" priority="2034">
      <formula>IF(AND(AL1043&gt;=0, RIGHT(TEXT(AL1043,"0.#"),1)="."),TRUE,FALSE)</formula>
    </cfRule>
    <cfRule type="expression" dxfId="1935" priority="2035">
      <formula>IF(AND(AL1043&lt;0, RIGHT(TEXT(AL1043,"0.#"),1)&lt;&gt;"."),TRUE,FALSE)</formula>
    </cfRule>
    <cfRule type="expression" dxfId="1934" priority="2036">
      <formula>IF(AND(AL1043&lt;0, RIGHT(TEXT(AL1043,"0.#"),1)="."),TRUE,FALSE)</formula>
    </cfRule>
  </conditionalFormatting>
  <conditionalFormatting sqref="Y1043:Y1044">
    <cfRule type="expression" dxfId="1933" priority="2031">
      <formula>IF(RIGHT(TEXT(Y1043,"0.#"),1)=".",FALSE,TRUE)</formula>
    </cfRule>
    <cfRule type="expression" dxfId="1932" priority="2032">
      <formula>IF(RIGHT(TEXT(Y1043,"0.#"),1)=".",TRUE,FALSE)</formula>
    </cfRule>
  </conditionalFormatting>
  <conditionalFormatting sqref="AL1078:AO1105">
    <cfRule type="expression" dxfId="1931" priority="2027">
      <formula>IF(AND(AL1078&gt;=0, RIGHT(TEXT(AL1078,"0.#"),1)&lt;&gt;"."),TRUE,FALSE)</formula>
    </cfRule>
    <cfRule type="expression" dxfId="1930" priority="2028">
      <formula>IF(AND(AL1078&gt;=0, RIGHT(TEXT(AL1078,"0.#"),1)="."),TRUE,FALSE)</formula>
    </cfRule>
    <cfRule type="expression" dxfId="1929" priority="2029">
      <formula>IF(AND(AL1078&lt;0, RIGHT(TEXT(AL1078,"0.#"),1)&lt;&gt;"."),TRUE,FALSE)</formula>
    </cfRule>
    <cfRule type="expression" dxfId="1928" priority="2030">
      <formula>IF(AND(AL1078&lt;0, RIGHT(TEXT(AL1078,"0.#"),1)="."),TRUE,FALSE)</formula>
    </cfRule>
  </conditionalFormatting>
  <conditionalFormatting sqref="Y1078:Y1105">
    <cfRule type="expression" dxfId="1927" priority="2025">
      <formula>IF(RIGHT(TEXT(Y1078,"0.#"),1)=".",FALSE,TRUE)</formula>
    </cfRule>
    <cfRule type="expression" dxfId="1926" priority="2026">
      <formula>IF(RIGHT(TEXT(Y1078,"0.#"),1)=".",TRUE,FALSE)</formula>
    </cfRule>
  </conditionalFormatting>
  <conditionalFormatting sqref="AL1076:AO1077">
    <cfRule type="expression" dxfId="1925" priority="2021">
      <formula>IF(AND(AL1076&gt;=0, RIGHT(TEXT(AL1076,"0.#"),1)&lt;&gt;"."),TRUE,FALSE)</formula>
    </cfRule>
    <cfRule type="expression" dxfId="1924" priority="2022">
      <formula>IF(AND(AL1076&gt;=0, RIGHT(TEXT(AL1076,"0.#"),1)="."),TRUE,FALSE)</formula>
    </cfRule>
    <cfRule type="expression" dxfId="1923" priority="2023">
      <formula>IF(AND(AL1076&lt;0, RIGHT(TEXT(AL1076,"0.#"),1)&lt;&gt;"."),TRUE,FALSE)</formula>
    </cfRule>
    <cfRule type="expression" dxfId="1922" priority="2024">
      <formula>IF(AND(AL1076&lt;0, RIGHT(TEXT(AL1076,"0.#"),1)="."),TRUE,FALSE)</formula>
    </cfRule>
  </conditionalFormatting>
  <conditionalFormatting sqref="Y1076:Y1077">
    <cfRule type="expression" dxfId="1921" priority="2019">
      <formula>IF(RIGHT(TEXT(Y1076,"0.#"),1)=".",FALSE,TRUE)</formula>
    </cfRule>
    <cfRule type="expression" dxfId="1920" priority="2020">
      <formula>IF(RIGHT(TEXT(Y1076,"0.#"),1)=".",TRUE,FALSE)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40">
    <cfRule type="expression" dxfId="1899" priority="1997">
      <formula>IF(RIGHT(TEXT(AU40,"0.#"),1)=".",FALSE,TRUE)</formula>
    </cfRule>
    <cfRule type="expression" dxfId="1898" priority="1998">
      <formula>IF(RIGHT(TEXT(AU40,"0.#"),1)=".",TRUE,FALSE)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P29:AC29">
    <cfRule type="expression" dxfId="727" priority="29">
      <formula>IF(RIGHT(TEXT(P29,"0.#"),1)=".",FALSE,TRUE)</formula>
    </cfRule>
    <cfRule type="expression" dxfId="726" priority="30">
      <formula>IF(RIGHT(TEXT(P29,"0.#"),1)=".",TRUE,FALSE)</formula>
    </cfRule>
  </conditionalFormatting>
  <conditionalFormatting sqref="AE120 AI120">
    <cfRule type="expression" dxfId="725" priority="25">
      <formula>IF(RIGHT(TEXT(AE120,"0.#"),1)=".",FALSE,TRUE)</formula>
    </cfRule>
    <cfRule type="expression" dxfId="724" priority="26">
      <formula>IF(RIGHT(TEXT(AE120,"0.#"),1)=".",TRUE,FALSE)</formula>
    </cfRule>
  </conditionalFormatting>
  <conditionalFormatting sqref="AU39">
    <cfRule type="expression" dxfId="723" priority="23">
      <formula>IF(RIGHT(TEXT(AU39,"0.#"),1)=".",FALSE,TRUE)</formula>
    </cfRule>
    <cfRule type="expression" dxfId="722" priority="24">
      <formula>IF(RIGHT(TEXT(AU39,"0.#"),1)=".",TRUE,FALSE)</formula>
    </cfRule>
  </conditionalFormatting>
  <conditionalFormatting sqref="AU41">
    <cfRule type="expression" dxfId="721" priority="21">
      <formula>IF(RIGHT(TEXT(AU41,"0.#"),1)=".",FALSE,TRUE)</formula>
    </cfRule>
    <cfRule type="expression" dxfId="720" priority="22">
      <formula>IF(RIGHT(TEXT(AU41,"0.#"),1)=".",TRUE,FALSE)</formula>
    </cfRule>
  </conditionalFormatting>
  <conditionalFormatting sqref="Y789 Y791:Y792">
    <cfRule type="expression" dxfId="719" priority="19">
      <formula>IF(RIGHT(TEXT(Y789,"0.#"),1)=".",FALSE,TRUE)</formula>
    </cfRule>
    <cfRule type="expression" dxfId="718" priority="20">
      <formula>IF(RIGHT(TEXT(Y789,"0.#"),1)=".",TRUE,FALSE)</formula>
    </cfRule>
  </conditionalFormatting>
  <conditionalFormatting sqref="Y790">
    <cfRule type="expression" dxfId="717" priority="15">
      <formula>IF(RIGHT(TEXT(Y790,"0.#"),1)=".",FALSE,TRUE)</formula>
    </cfRule>
    <cfRule type="expression" dxfId="716" priority="16">
      <formula>IF(RIGHT(TEXT(Y790,"0.#"),1)=".",TRUE,FALSE)</formula>
    </cfRule>
  </conditionalFormatting>
  <conditionalFormatting sqref="Y793">
    <cfRule type="expression" dxfId="715" priority="17">
      <formula>IF(RIGHT(TEXT(Y793,"0.#"),1)=".",FALSE,TRUE)</formula>
    </cfRule>
    <cfRule type="expression" dxfId="714" priority="18">
      <formula>IF(RIGHT(TEXT(Y793,"0.#"),1)=".",TRUE,FALSE)</formula>
    </cfRule>
  </conditionalFormatting>
  <conditionalFormatting sqref="AU789:AU792">
    <cfRule type="expression" dxfId="713" priority="13">
      <formula>IF(RIGHT(TEXT(AU789,"0.#"),1)=".",FALSE,TRUE)</formula>
    </cfRule>
    <cfRule type="expression" dxfId="712" priority="14">
      <formula>IF(RIGHT(TEXT(AU789,"0.#"),1)=".",TRUE,FALSE)</formula>
    </cfRule>
  </conditionalFormatting>
  <conditionalFormatting sqref="AU793">
    <cfRule type="expression" dxfId="711" priority="11">
      <formula>IF(RIGHT(TEXT(AU793,"0.#"),1)=".",FALSE,TRUE)</formula>
    </cfRule>
    <cfRule type="expression" dxfId="710" priority="12">
      <formula>IF(RIGHT(TEXT(AU793,"0.#"),1)=".",TRUE,FALSE)</formula>
    </cfRule>
  </conditionalFormatting>
  <conditionalFormatting sqref="Y802 Y804:Y805">
    <cfRule type="expression" dxfId="709" priority="9">
      <formula>IF(RIGHT(TEXT(Y802,"0.#"),1)=".",FALSE,TRUE)</formula>
    </cfRule>
    <cfRule type="expression" dxfId="708" priority="10">
      <formula>IF(RIGHT(TEXT(Y802,"0.#"),1)=".",TRUE,FALSE)</formula>
    </cfRule>
  </conditionalFormatting>
  <conditionalFormatting sqref="Y803">
    <cfRule type="expression" dxfId="707" priority="7">
      <formula>IF(RIGHT(TEXT(Y803,"0.#"),1)=".",FALSE,TRUE)</formula>
    </cfRule>
    <cfRule type="expression" dxfId="706" priority="8">
      <formula>IF(RIGHT(TEXT(Y803,"0.#"),1)=".",TRUE,FALSE)</formula>
    </cfRule>
  </conditionalFormatting>
  <conditionalFormatting sqref="Y806">
    <cfRule type="expression" dxfId="705" priority="5">
      <formula>IF(RIGHT(TEXT(Y806,"0.#"),1)=".",FALSE,TRUE)</formula>
    </cfRule>
    <cfRule type="expression" dxfId="704" priority="6">
      <formula>IF(RIGHT(TEXT(Y806,"0.#"),1)=".",TRUE,FALSE)</formula>
    </cfRule>
  </conditionalFormatting>
  <conditionalFormatting sqref="AU805:AU806 AU802:AU803">
    <cfRule type="expression" dxfId="703" priority="3">
      <formula>IF(RIGHT(TEXT(AU802,"0.#"),1)=".",FALSE,TRUE)</formula>
    </cfRule>
    <cfRule type="expression" dxfId="702" priority="4">
      <formula>IF(RIGHT(TEXT(AU802,"0.#"),1)=".",TRUE,FALSE)</formula>
    </cfRule>
  </conditionalFormatting>
  <conditionalFormatting sqref="AU804">
    <cfRule type="expression" dxfId="701" priority="1">
      <formula>IF(RIGHT(TEXT(AU804,"0.#"),1)=".",FALSE,TRUE)</formula>
    </cfRule>
    <cfRule type="expression" dxfId="700" priority="2">
      <formula>IF(RIGHT(TEXT(AU804,"0.#"),1)=".",TRUE,FALSE)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20" max="16383" man="1"/>
    <brk id="704" max="16383" man="1"/>
    <brk id="727" max="16383" man="1"/>
    <brk id="747"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758</v>
      </c>
      <c r="H2" s="13" t="str">
        <f>IF(G2="","",F2)</f>
        <v>一般会計</v>
      </c>
      <c r="I2" s="13" t="str">
        <f>IF(H2="","",IF(I1&lt;&gt;"",CONCATENATE(I1,"、",H2),H2))</f>
        <v>一般会計</v>
      </c>
      <c r="K2" s="14" t="s">
        <v>103</v>
      </c>
      <c r="L2" s="15"/>
      <c r="M2" s="13" t="str">
        <f>IF(L2="","",K2)</f>
        <v/>
      </c>
      <c r="N2" s="13" t="str">
        <f>IF(M2="","",IF(N1&lt;&gt;"",CONCATENATE(N1,"、",M2),M2))</f>
        <v/>
      </c>
      <c r="O2" s="13"/>
      <c r="P2" s="12" t="s">
        <v>74</v>
      </c>
      <c r="Q2" s="17" t="s">
        <v>758</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758</v>
      </c>
      <c r="M3" s="13" t="str">
        <f t="shared" ref="M3:M11" si="2">IF(L3="","",K3)</f>
        <v>文教及び科学振興</v>
      </c>
      <c r="N3" s="13" t="str">
        <f>IF(M3="",N2,IF(N2&lt;&gt;"",CONCATENATE(N2,"、",M3),M3))</f>
        <v>文教及び科学振興</v>
      </c>
      <c r="O3" s="13"/>
      <c r="P3" s="12" t="s">
        <v>75</v>
      </c>
      <c r="Q3" s="17" t="s">
        <v>758</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758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徳原哲治</dc:creator>
  <cp:lastModifiedBy>m</cp:lastModifiedBy>
  <cp:lastPrinted>2021-09-24T02:36:02Z</cp:lastPrinted>
  <dcterms:created xsi:type="dcterms:W3CDTF">2012-03-13T00:50:25Z</dcterms:created>
  <dcterms:modified xsi:type="dcterms:W3CDTF">2021-09-24T02:36:48Z</dcterms:modified>
</cp:coreProperties>
</file>