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<sst xmlns="http://schemas.openxmlformats.org/spreadsheetml/2006/main" count="3050" uniqueCount="792">
  <si>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</si>
  <si>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</si>
  <si>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</si>
  <si>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</si>
  <si>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</si>
  <si>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</si>
  <si>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</si>
  <si>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</si>
  <si>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</si>
  <si>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</si>
  <si>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</si>
  <si>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</si>
  <si>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</si>
  <si>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</si>
  <si>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</si>
  <si>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</si>
  <si>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</si>
  <si>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</si>
  <si>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</si>
  <si>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</si>
  <si>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</si>
  <si>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</si>
  <si>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</si>
  <si>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</si>
  <si>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</si>
  <si>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</si>
  <si>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</si>
  <si>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</si>
  <si>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</si>
  <si>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</si>
  <si>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</si>
  <si>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</si>
  <si>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</si>
  <si>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</si>
  <si>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</si>
  <si>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</si>
  <si>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</si>
  <si>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</si>
  <si>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</si>
  <si>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</si>
  <si>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</si>
  <si>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</si>
  <si>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</si>
  <si>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</si>
  <si>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</si>
  <si>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</si>
  <si>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</si>
  <si>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</si>
  <si>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</si>
  <si>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</si>
  <si>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</si>
  <si>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</si>
  <si>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</si>
  <si>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</si>
  <si>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</si>
  <si>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</si>
  <si>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</si>
  <si>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</si>
  <si>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</si>
  <si>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</si>
  <si>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</si>
  <si>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</si>
  <si>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</si>
  <si>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</si>
  <si>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</si>
  <si>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</si>
  <si>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</si>
  <si>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</si>
  <si>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</si>
  <si>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</si>
  <si>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</si>
  <si>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</si>
  <si>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</si>
  <si>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</si>
  <si>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</si>
  <si>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</si>
  <si>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</si>
  <si>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</si>
  <si>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</si>
  <si>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</si>
  <si>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</si>
  <si>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</si>
  <si>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</si>
  <si>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</si>
  <si>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</si>
  <si>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</si>
  <si>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</si>
  <si>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</si>
  <si>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</si>
  <si>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</si>
  <si>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</si>
  <si>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</si>
  <si>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</si>
  <si>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</si>
  <si>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</si>
  <si>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</si>
  <si>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</si>
  <si>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</si>
  <si>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</si>
  <si>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</si>
  <si>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</si>
  <si>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</si>
  <si>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</si>
  <si>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</si>
  <si>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</si>
  <si>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</si>
  <si>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</si>
  <si>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</si>
  <si>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</si>
  <si>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</si>
  <si>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</si>
  <si>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</si>
  <si>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</si>
  <si>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</si>
  <si>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</si>
  <si>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</si>
  <si>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</si>
  <si>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</si>
  <si>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</si>
  <si>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</si>
  <si>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</si>
  <si>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</si>
  <si>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</si>
  <si>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</si>
  <si>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</si>
  <si>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</si>
  <si>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</si>
  <si>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</si>
  <si>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</si>
  <si>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</si>
  <si>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</si>
  <si>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</si>
  <si>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</si>
  <si>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</si>
  <si>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</si>
  <si>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</si>
  <si>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</si>
  <si>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</si>
  <si>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</si>
  <si>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</si>
  <si>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</si>
  <si>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</si>
  <si>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</si>
  <si>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</si>
  <si>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</si>
  <si>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</si>
  <si>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</si>
  <si>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</si>
  <si>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</si>
  <si>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</si>
  <si>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</si>
  <si>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</si>
  <si>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</si>
  <si>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</si>
  <si>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</si>
  <si>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</si>
  <si>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</si>
  <si>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</si>
  <si>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</si>
  <si>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</si>
  <si>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</si>
  <si>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</si>
  <si>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</si>
  <si>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</si>
  <si>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</si>
  <si>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</si>
  <si>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</si>
  <si>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</si>
  <si>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</si>
  <si>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</si>
  <si>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</si>
  <si>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</si>
  <si>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</si>
  <si>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</si>
  <si>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</si>
  <si>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</si>
  <si>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</si>
  <si>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</si>
  <si>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</si>
  <si>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</si>
  <si>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</si>
  <si>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</si>
  <si>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</si>
  <si>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</si>
  <si>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</si>
  <si>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</si>
  <si>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</si>
  <si>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</si>
  <si>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</si>
  <si>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</si>
  <si>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</si>
  <si>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</si>
  <si>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</si>
  <si>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</si>
  <si>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</si>
  <si>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</si>
  <si>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</si>
  <si>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</si>
  <si>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</si>
  <si>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</si>
  <si>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</si>
  <si>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</si>
  <si>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</si>
  <si>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</si>
  <si>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</si>
  <si>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</si>
  <si>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</si>
  <si>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</si>
  <si>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</si>
  <si>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</si>
  <si>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</si>
  <si>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</si>
  <si>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</si>
  <si>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</si>
  <si>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</si>
  <si>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</si>
  <si>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</si>
  <si>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</si>
  <si>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</si>
  <si>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</si>
  <si>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</si>
  <si>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</si>
  <si>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</si>
  <si>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</si>
  <si>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</si>
  <si>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</si>
  <si>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</si>
  <si>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</si>
  <si>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</si>
  <si>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</si>
  <si>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</si>
  <si>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</si>
  <si>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</si>
  <si>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</si>
  <si>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</si>
  <si>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</si>
  <si>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</si>
  <si>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</si>
  <si>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</si>
  <si>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</si>
  <si>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</si>
  <si>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</si>
  <si>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</si>
  <si>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</si>
  <si>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</si>
  <si>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</si>
  <si>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</si>
  <si>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</si>
  <si>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</si>
  <si>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</si>
  <si>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</si>
  <si>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</si>
  <si>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</si>
  <si>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</si>
  <si>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</si>
  <si>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</si>
  <si>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</si>
  <si>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</si>
  <si>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</si>
  <si>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</si>
  <si>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</si>
  <si>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</si>
  <si>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</si>
  <si>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</si>
  <si>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</si>
  <si>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</si>
  <si>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</si>
  <si>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</si>
  <si>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</si>
  <si>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</si>
  <si>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</si>
  <si>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</si>
  <si>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</si>
  <si>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</si>
  <si>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</si>
  <si>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</si>
  <si>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</si>
  <si>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</si>
  <si>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</si>
  <si>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</si>
  <si>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</si>
  <si>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</si>
  <si>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</si>
  <si>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</si>
  <si>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</si>
  <si>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</si>
  <si>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</si>
  <si>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</si>
  <si>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</si>
  <si>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</si>
  <si>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</si>
  <si>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</si>
  <si>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</si>
  <si>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</si>
  <si>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</si>
  <si>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</si>
  <si>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</si>
  <si>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</si>
  <si>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</si>
  <si>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</si>
  <si>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</si>
  <si>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</si>
  <si>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</si>
  <si>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</si>
  <si>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</si>
  <si>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</si>
  <si>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</si>
  <si>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</si>
  <si>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</si>
  <si>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</si>
  <si>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</si>
  <si>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</si>
  <si>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</si>
  <si>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</si>
  <si>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</si>
  <si>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</si>
  <si>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</si>
  <si>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</si>
  <si>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</si>
  <si>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</si>
  <si>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</si>
  <si>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</si>
  <si>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</si>
  <si>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</si>
  <si>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</si>
  <si>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</si>
  <si>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</si>
  <si>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</si>
  <si>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</si>
  <si>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</si>
  <si>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</si>
  <si>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</si>
  <si>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</si>
  <si>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</si>
  <si>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</si>
  <si>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</si>
  <si>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</si>
  <si>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</si>
  <si>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</si>
  <si>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</si>
  <si>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</si>
  <si>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</si>
  <si>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</si>
  <si>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</si>
  <si>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</si>
  <si>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</si>
  <si>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</si>
  <si>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</si>
  <si>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</si>
  <si>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</si>
  <si>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</si>
  <si>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</si>
  <si>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</si>
  <si>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</si>
  <si>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</si>
  <si>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</si>
  <si>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</si>
  <si>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</si>
  <si>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</si>
  <si>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</si>
  <si>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</si>
  <si>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</si>
  <si>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</si>
  <si>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</si>
  <si>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</si>
  <si>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</si>
  <si>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</si>
  <si>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</si>
  <si>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</si>
  <si>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</si>
  <si>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</si>
  <si>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</si>
  <si>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</si>
  <si>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</si>
  <si>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</si>
  <si>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</si>
  <si>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</si>
  <si>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</si>
  <si>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</si>
  <si>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</si>
  <si>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</si>
  <si>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</si>
  <si>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</si>
  <si>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</si>
  <si>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</si>
  <si>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</si>
  <si>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</si>
  <si>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</si>
  <si>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</si>
  <si>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</si>
  <si>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</si>
  <si>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</si>
  <si>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</si>
  <si>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</si>
  <si>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</si>
  <si>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</si>
  <si>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</si>
  <si>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</si>
  <si>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</si>
  <si>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</si>
  <si>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</si>
  <si>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</si>
  <si>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</si>
  <si>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</si>
  <si>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</si>
  <si>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</si>
  <si>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</si>
  <si>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</si>
  <si>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</si>
  <si>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</si>
  <si>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</si>
  <si>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</si>
  <si>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</si>
  <si>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</si>
  <si>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</si>
  <si>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</si>
  <si>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</si>
  <si>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</si>
  <si>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</si>
  <si>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</si>
  <si>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</si>
  <si>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</si>
  <si>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</si>
  <si>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</si>
  <si>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</si>
  <si>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</si>
  <si>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</si>
  <si>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</si>
  <si>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</si>
  <si>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</si>
  <si>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</si>
  <si>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</si>
  <si>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</si>
  <si>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</si>
  <si>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</si>
  <si>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</si>
  <si>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</si>
  <si>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</si>
  <si>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</si>
  <si>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</si>
  <si>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</si>
  <si>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</si>
  <si>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</si>
  <si>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</si>
  <si>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</si>
  <si>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</si>
  <si>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</si>
  <si>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</si>
  <si>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</si>
  <si>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</si>
  <si>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</si>
  <si>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</si>
  <si>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</si>
  <si>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</si>
  <si>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</si>
  <si>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</si>
  <si>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</si>
  <si>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</si>
  <si>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</si>
  <si>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</si>
  <si>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</si>
  <si>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</si>
  <si>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</si>
  <si>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</si>
  <si>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</si>
  <si>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</si>
  <si>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</si>
  <si>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</si>
  <si>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</si>
  <si>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</si>
  <si>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</si>
  <si>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</si>
  <si>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</si>
  <si>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</si>
  <si>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</si>
  <si>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</si>
  <si>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</si>
  <si>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</si>
  <si>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</si>
  <si>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</si>
  <si>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</si>
  <si>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</si>
  <si>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</si>
  <si>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</si>
  <si>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</si>
  <si>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</si>
  <si>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</si>
  <si>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</si>
  <si>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</si>
  <si>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</si>
  <si>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</si>
  <si>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</si>
  <si>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</si>
  <si>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</si>
  <si>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</si>
  <si>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</si>
  <si>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</si>
  <si>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</si>
  <si>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</si>
  <si>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</si>
  <si>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</si>
  <si>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</si>
  <si>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</si>
  <si>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</si>
  <si>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</si>
  <si>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</si>
  <si>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</si>
  <si>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</si>
  <si>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</si>
  <si>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</si>
  <si>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</si>
  <si>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</si>
  <si>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</si>
  <si>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</si>
  <si>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</si>
  <si>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</si>
  <si>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</si>
  <si>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</si>
  <si>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</si>
  <si>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</si>
  <si>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</si>
  <si>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</si>
  <si>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</si>
  <si>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</si>
  <si>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</si>
  <si>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</si>
  <si>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</si>
  <si>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</si>
  <si>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</si>
  <si>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</si>
  <si>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</si>
  <si>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</si>
  <si>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</si>
  <si>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</si>
  <si>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</si>
  <si>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</si>
  <si>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</si>
  <si>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</si>
  <si>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</si>
  <si>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</si>
  <si>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</si>
  <si>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</si>
  <si>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</si>
  <si>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</si>
  <si>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</si>
  <si>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</si>
  <si>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</si>
  <si>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</si>
  <si>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</si>
  <si>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</si>
  <si>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</si>
  <si>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</si>
  <si>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</si>
  <si>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</si>
  <si>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</si>
  <si>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</si>
  <si>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</si>
  <si>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</si>
  <si>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</si>
  <si>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</si>
  <si>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</si>
  <si>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</si>
  <si>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</si>
  <si>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</si>
  <si>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</si>
  <si>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</si>
  <si>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</si>
  <si>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</si>
  <si>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</si>
  <si>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</si>
  <si>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</si>
  <si>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</si>
  <si>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</si>
  <si>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</si>
  <si>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</si>
  <si>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</si>
  <si>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</si>
  <si>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</si>
  <si>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</si>
  <si>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</si>
  <si>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</si>
  <si>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</si>
  <si>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</si>
  <si>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</si>
  <si>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</si>
  <si>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</si>
  <si>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</si>
  <si>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</si>
  <si>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</si>
  <si>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</si>
  <si>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</si>
  <si>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</si>
  <si>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</si>
  <si>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</si>
  <si>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</si>
  <si>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</si>
  <si>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</si>
  <si>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</si>
  <si>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</si>
  <si>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</si>
  <si>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</si>
  <si>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</si>
  <si>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</si>
  <si>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</si>
  <si>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</si>
  <si>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</si>
  <si>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</si>
  <si>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</si>
  <si>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</si>
  <si>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</si>
  <si>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</si>
  <si>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</si>
  <si>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</si>
  <si>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</si>
  <si>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</si>
  <si>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</si>
  <si>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</si>
  <si>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</si>
  <si>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</si>
  <si>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</si>
  <si>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</si>
  <si>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</si>
  <si>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</si>
  <si>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</si>
  <si>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</si>
  <si>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</si>
  <si>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</si>
  <si>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</si>
  <si>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</si>
  <si>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</si>
  <si>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</si>
  <si>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</si>
  <si>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</si>
  <si>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</si>
  <si>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</si>
  <si>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</si>
  <si>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</si>
  <si>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</si>
  <si>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</si>
  <si>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</si>
  <si>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</si>
  <si>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</si>
  <si>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</si>
  <si>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</si>
  <si>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</si>
  <si>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</si>
  <si>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</si>
  <si>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</si>
  <si>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</si>
  <si>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</si>
  <si>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</si>
  <si>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</si>
  <si>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</si>
  <si>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</si>
  <si>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</si>
  <si>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</si>
  <si>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</si>
  <si>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</si>
  <si>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</si>
  <si>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</si>
  <si>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</si>
  <si>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</si>
  <si>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</si>
  <si>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</si>
  <si>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</si>
  <si>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</si>
  <si>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</si>
  <si>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</si>
  <si>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</si>
  <si>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</si>
  <si>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</si>
  <si>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</si>
  <si>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</si>
  <si>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</si>
  <si>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</si>
  <si>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</si>
  <si>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</si>
  <si>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</si>
  <si>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</si>
  <si>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</si>
  <si>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</si>
  <si>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</si>
  <si>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</si>
  <si>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</si>
  <si>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</si>
  <si>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</si>
  <si>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</si>
  <si>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</si>
  <si>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</si>
  <si>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</si>
  <si>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</si>
  <si>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</si>
  <si>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</si>
  <si>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</si>
  <si>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</si>
  <si>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</si>
  <si>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</si>
  <si>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</si>
  <si>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</si>
  <si>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</si>
  <si>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</si>
  <si>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</si>
  <si>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</si>
  <si>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</si>
  <si>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</si>
  <si>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</si>
  <si>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</si>
  <si>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</si>
  <si>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</si>
  <si>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</si>
  <si>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</si>
  <si>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</si>
  <si>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</si>
  <si>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</si>
  <si>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</si>
  <si>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</si>
  <si>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</si>
  <si>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数学アドバンストイノベーションプラットフォーム</t>
    <phoneticPr fontId="5"/>
  </si>
  <si>
    <t>研究振興局</t>
    <phoneticPr fontId="5"/>
  </si>
  <si>
    <t>平成29年度</t>
    <phoneticPr fontId="5"/>
  </si>
  <si>
    <t>令和3年度</t>
    <phoneticPr fontId="5"/>
  </si>
  <si>
    <t>基礎研究振興課</t>
    <phoneticPr fontId="5"/>
  </si>
  <si>
    <t>基礎研究振興課長
渡邉　淳</t>
    <phoneticPr fontId="5"/>
  </si>
  <si>
    <t>-</t>
    <phoneticPr fontId="5"/>
  </si>
  <si>
    <t>数学・数理科学の持つ力を活用し、諸科学・産業が抱える問題の背後にある本質的な構造にまで掘り下げた研究を促進することで、従来のイノベーションの概念を超える異次元のイノベーション（アドバンストイノベーション）が実現され、我が国の国際競争力強化に資することが期待される。このため、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t>
    <phoneticPr fontId="5"/>
  </si>
  <si>
    <t>全国の大学等における数学・数理科学と諸科学・産業との協働による研究拠点の力を結集できる全国的なネットワークを幹事拠点を中心に構築することにより、各拠点の情報や協働に取り組む数学・数理科学研究者の専門分野・研究実績等の情報を集約・分析し、重点化連携分野を中心に数学・数理科学の応用事例や数理的手法・理論の訴求活動を行う。そして、数学・数理科学を活用することで解決が期待される問題を発掘し、その問題の解決にふさわしい数学・数理科学研究者とのマッチングのための議論の場の設定等を通じて研究テーマの具体化を図り、問題を抱える諸科学・産業と数学・数理科学研究者との協働による研究を促進するとともに、得られた成果やノウハウ等の各拠点への水平展開を図る。</t>
    <phoneticPr fontId="5"/>
  </si>
  <si>
    <t>科学技術試験研究委託費</t>
    <phoneticPr fontId="5"/>
  </si>
  <si>
    <t>職員旅費</t>
  </si>
  <si>
    <t>諸謝金</t>
  </si>
  <si>
    <t>委員等旅費</t>
  </si>
  <si>
    <t>庁費</t>
  </si>
  <si>
    <t>諸科学・産業と数学者との共同研究等への発展</t>
    <phoneticPr fontId="5"/>
  </si>
  <si>
    <t>件</t>
    <phoneticPr fontId="5"/>
  </si>
  <si>
    <t>文部科学省調べ</t>
    <phoneticPr fontId="5"/>
  </si>
  <si>
    <t>科学技術試験研究委託費の執行額／活動指標　　　　　　　　　　　　　　</t>
    <phoneticPr fontId="5"/>
  </si>
  <si>
    <t>百万円</t>
    <phoneticPr fontId="5"/>
  </si>
  <si>
    <t>百万円/回</t>
    <phoneticPr fontId="5"/>
  </si>
  <si>
    <t>30/36</t>
    <phoneticPr fontId="5"/>
  </si>
  <si>
    <t>30/29</t>
    <phoneticPr fontId="5"/>
  </si>
  <si>
    <t>9　未来社会に向けた価値創出の取組と経済・社会的課題への対応</t>
    <phoneticPr fontId="5"/>
  </si>
  <si>
    <t>9-1 未来社会を見据えた先端基盤技術の強化</t>
    <phoneticPr fontId="5"/>
  </si>
  <si>
    <t>件</t>
    <phoneticPr fontId="5"/>
  </si>
  <si>
    <t>27</t>
    <phoneticPr fontId="5"/>
  </si>
  <si>
    <t>新24-0025</t>
    <phoneticPr fontId="5"/>
  </si>
  <si>
    <t>313</t>
    <phoneticPr fontId="5"/>
  </si>
  <si>
    <t>309</t>
    <phoneticPr fontId="5"/>
  </si>
  <si>
    <t>298</t>
    <phoneticPr fontId="5"/>
  </si>
  <si>
    <t>新29-0022</t>
    <phoneticPr fontId="5"/>
  </si>
  <si>
    <t>文部科学省</t>
    <phoneticPr fontId="5"/>
  </si>
  <si>
    <t>○</t>
    <phoneticPr fontId="5"/>
  </si>
  <si>
    <t>-</t>
    <phoneticPr fontId="5"/>
  </si>
  <si>
    <t>A.国立大学法人九州大学</t>
    <phoneticPr fontId="5"/>
  </si>
  <si>
    <t>業務実施費</t>
    <rPh sb="0" eb="2">
      <t>ギョウム</t>
    </rPh>
    <rPh sb="2" eb="4">
      <t>ジッシ</t>
    </rPh>
    <rPh sb="4" eb="5">
      <t>ヒ</t>
    </rPh>
    <phoneticPr fontId="5"/>
  </si>
  <si>
    <t>人件費</t>
    <rPh sb="0" eb="3">
      <t>ジンケンヒ</t>
    </rPh>
    <phoneticPr fontId="5"/>
  </si>
  <si>
    <t>一般管理費</t>
    <rPh sb="0" eb="2">
      <t>イッパン</t>
    </rPh>
    <rPh sb="2" eb="5">
      <t>カンリヒ</t>
    </rPh>
    <phoneticPr fontId="5"/>
  </si>
  <si>
    <t>委員会出席旅費等</t>
    <rPh sb="0" eb="3">
      <t>イインカイ</t>
    </rPh>
    <rPh sb="3" eb="5">
      <t>シュッセキ</t>
    </rPh>
    <rPh sb="5" eb="7">
      <t>リョヒ</t>
    </rPh>
    <rPh sb="7" eb="8">
      <t>トウ</t>
    </rPh>
    <phoneticPr fontId="5"/>
  </si>
  <si>
    <t>業務担当職員人件費等</t>
    <rPh sb="0" eb="2">
      <t>ギョウム</t>
    </rPh>
    <rPh sb="2" eb="4">
      <t>タントウ</t>
    </rPh>
    <rPh sb="4" eb="6">
      <t>ショクイン</t>
    </rPh>
    <rPh sb="6" eb="9">
      <t>ジンケンヒ</t>
    </rPh>
    <rPh sb="9" eb="10">
      <t>トウ</t>
    </rPh>
    <phoneticPr fontId="5"/>
  </si>
  <si>
    <t>-</t>
    <phoneticPr fontId="5"/>
  </si>
  <si>
    <t>国立大学法人九州大学</t>
    <phoneticPr fontId="5"/>
  </si>
  <si>
    <t>数学アドバンストイノベーションプラットフォーム
（平成29年度企画競争による複数年度採択）</t>
    <phoneticPr fontId="5"/>
  </si>
  <si>
    <t>諸科学・産業と数学者との共同研究等の方向性が示された件数（※令和元年度に実施した中間評価を踏まえ、令和２年度からは、実績の集計方法を変更している。）</t>
    <phoneticPr fontId="5"/>
  </si>
  <si>
    <t>諸科学・産業と数学者の適切なマッチングを図るために両者が集まり議論する場を実施した件数（※令和元年度に実施した中間評価を踏まえ、令和２年度からは、実績の集計方法を変更している。）</t>
    <phoneticPr fontId="5"/>
  </si>
  <si>
    <t>数学者との協働を開拓する必要がある諸科学・産業と数学者との共同研究等の方向性が示された件数（単年度）（※令和元年度に実施した中間評価を踏まえ、令和２年度からは、実績の集計方法を変更している。）</t>
    <phoneticPr fontId="5"/>
  </si>
  <si>
    <t>-</t>
    <phoneticPr fontId="5"/>
  </si>
  <si>
    <t>無</t>
  </si>
  <si>
    <t>‐</t>
  </si>
  <si>
    <t>数学・数理科学の活用によりイノベーションにつながる可能性のある分野や業界等を中心に、潜在的な数学・数理科学へのニーズ（数学・数理科学を活用することで解決が期待される問題等）を積極的に発掘し、課題解決に向けた仕組みの構築が求められている。令和元年10月の中間評価結果報告書では、個別の活動は活発に行われており、数学と諸科学・産業との協同促進について一定の成果が上がっている一方で、水平展開の手法や受託機関内のマネジメントを含むプラットフォーム全体の運営等については課題が見受けられるとの評価を受けた。</t>
    <phoneticPr fontId="5"/>
  </si>
  <si>
    <t>上記の中間評価結果報告書の指摘を踏まえて、事業を通じて十分な成果が出せるよう、今後も進捗管理を効果的・効率的に実施する。</t>
    <phoneticPr fontId="5"/>
  </si>
  <si>
    <t>　活動実績は見込みを上回っている。</t>
    <phoneticPr fontId="5"/>
  </si>
  <si>
    <t>30/13</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</si>
  <si>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おり、国が実施すべき事業である。</t>
    <phoneticPr fontId="5"/>
  </si>
  <si>
    <t>　第５期科学技術基本計画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いる。当事業は、数理科学が領域横断的な科学技術である特性を活かして、数学・数理科学と諸科学・産業との共同研究を促進することを目的としており、優先度の高い事業であるといえる。</t>
    <phoneticPr fontId="5"/>
  </si>
  <si>
    <t>　中間評価結果を踏まえ刊行物やホームページ等について改善を実施し、本事業で得られた情報を広く普及・利用できるような発信に努めている。</t>
    <rPh sb="26" eb="28">
      <t>カイゼン</t>
    </rPh>
    <rPh sb="29" eb="31">
      <t>ジッシ</t>
    </rPh>
    <phoneticPr fontId="5"/>
  </si>
  <si>
    <t>第5期科学技術基本計画（平成28年1月22日　閣議決定）</t>
    <phoneticPr fontId="5"/>
  </si>
  <si>
    <t>-</t>
    <phoneticPr fontId="5"/>
  </si>
  <si>
    <t>本事業では、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これにより、「超スマート社会」の実現に必要となる基盤技術を横断的に支える数学の活用が強化される。</t>
    <phoneticPr fontId="5"/>
  </si>
  <si>
    <t>　令和２年度は新型コロナウイルス感染症の影響により、成果実績が目標値を下回ったが、令和３年度においては、当該感染症の影響を前提とした取組内容の改善及び成果目標の設定を行っている。</t>
    <rPh sb="1" eb="3">
      <t>レイワ</t>
    </rPh>
    <rPh sb="4" eb="6">
      <t>ネンド</t>
    </rPh>
    <rPh sb="7" eb="9">
      <t>シンガタ</t>
    </rPh>
    <rPh sb="16" eb="19">
      <t>カンセンショウ</t>
    </rPh>
    <rPh sb="20" eb="22">
      <t>エイキョウ</t>
    </rPh>
    <rPh sb="26" eb="30">
      <t>セイカジッセキ</t>
    </rPh>
    <rPh sb="31" eb="34">
      <t>モクヒョウチ</t>
    </rPh>
    <rPh sb="35" eb="37">
      <t>シタマワ</t>
    </rPh>
    <rPh sb="41" eb="43">
      <t>レイワ</t>
    </rPh>
    <rPh sb="44" eb="46">
      <t>ネンド</t>
    </rPh>
    <rPh sb="52" eb="54">
      <t>トウガイ</t>
    </rPh>
    <rPh sb="54" eb="57">
      <t>カンセンショウ</t>
    </rPh>
    <rPh sb="58" eb="60">
      <t>エイキョウ</t>
    </rPh>
    <rPh sb="61" eb="63">
      <t>ゼンテイ</t>
    </rPh>
    <rPh sb="66" eb="68">
      <t>トリクミ</t>
    </rPh>
    <rPh sb="68" eb="70">
      <t>ナイヨウ</t>
    </rPh>
    <rPh sb="71" eb="73">
      <t>カイゼン</t>
    </rPh>
    <rPh sb="73" eb="74">
      <t>オヨ</t>
    </rPh>
    <rPh sb="75" eb="77">
      <t>セイカ</t>
    </rPh>
    <rPh sb="77" eb="79">
      <t>モクヒョウ</t>
    </rPh>
    <rPh sb="80" eb="82">
      <t>セッテイ</t>
    </rPh>
    <rPh sb="83" eb="84">
      <t>オコナ</t>
    </rPh>
    <phoneticPr fontId="5"/>
  </si>
  <si>
    <t>30/12</t>
    <phoneticPr fontId="5"/>
  </si>
  <si>
    <t>　本事業の実施にあたり、令和元年度に実施した中間評価結果を踏まえ、委託先の幹事機関に加え、１２拠点による連携体制を強化しており、各個別機関が独自に取り組むよりも効果的・効率的に事業が実施されている。</t>
    <rPh sb="12" eb="14">
      <t>レイワ</t>
    </rPh>
    <rPh sb="14" eb="16">
      <t>ガンネン</t>
    </rPh>
    <rPh sb="16" eb="17">
      <t>ド</t>
    </rPh>
    <rPh sb="18" eb="20">
      <t>ジッシ</t>
    </rPh>
    <rPh sb="22" eb="24">
      <t>チュウカン</t>
    </rPh>
    <rPh sb="24" eb="26">
      <t>ヒョウカ</t>
    </rPh>
    <rPh sb="26" eb="28">
      <t>ケッカ</t>
    </rPh>
    <rPh sb="29" eb="30">
      <t>フ</t>
    </rPh>
    <rPh sb="57" eb="59">
      <t>キョウカ</t>
    </rPh>
    <phoneticPr fontId="5"/>
  </si>
  <si>
    <t>　本事業の実施にあたり、委託先の幹事機関に加え、１２拠点による連携体制を構築しており、各個別機関が独自に取り組むよりも効果的に実施している。</t>
    <phoneticPr fontId="5"/>
  </si>
  <si>
    <t>-</t>
    <phoneticPr fontId="5"/>
  </si>
  <si>
    <t>　契約時及び委託費の額の確定手続きにおいて、費目・使途の内容を厳正に精査しており、支出の合理性・必要性について適切にチェックしている。</t>
    <phoneticPr fontId="5"/>
  </si>
  <si>
    <t>　第５期科学技術基本計画「未来の産業創造と変革に向けた新たな価値創出の取組」において、国として、超スマート社会サービスプラットフォームの構築に必要となる基盤技術を支える横断的な科学技術として「数理科学」が挙げられ、各基盤技術の研究開発との連携強化等に留意しつつ、その振興を図ることが明記されており、社会のニーズを適確に反映している。</t>
    <rPh sb="13" eb="15">
      <t>ミライ</t>
    </rPh>
    <rPh sb="16" eb="18">
      <t>サンギョウ</t>
    </rPh>
    <rPh sb="18" eb="20">
      <t>ソウゾウ</t>
    </rPh>
    <rPh sb="21" eb="23">
      <t>ヘンカク</t>
    </rPh>
    <rPh sb="24" eb="25">
      <t>ム</t>
    </rPh>
    <rPh sb="27" eb="28">
      <t>アラ</t>
    </rPh>
    <rPh sb="30" eb="32">
      <t>カチ</t>
    </rPh>
    <rPh sb="32" eb="34">
      <t>ソウシュツ</t>
    </rPh>
    <rPh sb="35" eb="37">
      <t>トリクミ</t>
    </rPh>
    <rPh sb="149" eb="151">
      <t>シャカイ</t>
    </rPh>
    <rPh sb="156" eb="158">
      <t>テキカク</t>
    </rPh>
    <rPh sb="159" eb="161">
      <t>ハンエイ</t>
    </rPh>
    <phoneticPr fontId="5"/>
  </si>
  <si>
    <t>　令和元年度に実施した中間評価を踏まえ、令和２年度からは実績の集計方法（成果の定義）を変更しているため、前年度との単純比較はできないが、令和２年度は委託先の幹事機関に加え、12の協力拠点による連携体制を強化する等、前年度以上の成果を引き出す工夫がされており、単位当たりコストの水準は妥当である。</t>
    <rPh sb="36" eb="38">
      <t>セイカ</t>
    </rPh>
    <rPh sb="39" eb="41">
      <t>テイギ</t>
    </rPh>
    <rPh sb="52" eb="55">
      <t>ゼンネンド</t>
    </rPh>
    <rPh sb="68" eb="70">
      <t>レイワ</t>
    </rPh>
    <rPh sb="71" eb="73">
      <t>ネンド</t>
    </rPh>
    <rPh sb="74" eb="77">
      <t>イタクサキ</t>
    </rPh>
    <rPh sb="78" eb="80">
      <t>カンジ</t>
    </rPh>
    <rPh sb="80" eb="82">
      <t>キカン</t>
    </rPh>
    <rPh sb="83" eb="84">
      <t>クワ</t>
    </rPh>
    <rPh sb="89" eb="91">
      <t>キョウリョク</t>
    </rPh>
    <rPh sb="91" eb="93">
      <t>キョテン</t>
    </rPh>
    <rPh sb="96" eb="98">
      <t>レンケイ</t>
    </rPh>
    <rPh sb="98" eb="100">
      <t>タイセイ</t>
    </rPh>
    <rPh sb="101" eb="103">
      <t>キョウカ</t>
    </rPh>
    <rPh sb="105" eb="106">
      <t>ナド</t>
    </rPh>
    <rPh sb="107" eb="110">
      <t>ゼンネンド</t>
    </rPh>
    <rPh sb="110" eb="112">
      <t>イジョウ</t>
    </rPh>
    <rPh sb="113" eb="115">
      <t>セイカ</t>
    </rPh>
    <rPh sb="116" eb="117">
      <t>ヒ</t>
    </rPh>
    <rPh sb="118" eb="119">
      <t>ダ</t>
    </rPh>
    <rPh sb="120" eb="122">
      <t>クフウ</t>
    </rPh>
    <rPh sb="129" eb="131">
      <t>タンイ</t>
    </rPh>
    <rPh sb="131" eb="132">
      <t>ア</t>
    </rPh>
    <rPh sb="138" eb="140">
      <t>スイジュン</t>
    </rPh>
    <rPh sb="141" eb="143">
      <t>ダトウ</t>
    </rPh>
    <phoneticPr fontId="5"/>
  </si>
  <si>
    <t>　本事業は複数年事業であり、継続性の担保のため随意契約となっているが、委託先選定にあたっては平成29年度に外部有識者からなる審査委員会を設置し、十分な公募期間と厳格な審査を実施し、妥当性、共創性を確保した。また、支出先の取組状況を頻繁に確認し適宜事業の見直し・改善を行うことで、支出先の妥当性を確保している。</t>
    <rPh sb="1" eb="2">
      <t>ホン</t>
    </rPh>
    <rPh sb="2" eb="4">
      <t>ジギョウ</t>
    </rPh>
    <rPh sb="5" eb="7">
      <t>フクスウ</t>
    </rPh>
    <rPh sb="7" eb="8">
      <t>ネン</t>
    </rPh>
    <rPh sb="8" eb="10">
      <t>ジギョウ</t>
    </rPh>
    <rPh sb="14" eb="17">
      <t>ケイゾクセイ</t>
    </rPh>
    <rPh sb="18" eb="20">
      <t>タンポ</t>
    </rPh>
    <rPh sb="23" eb="25">
      <t>ズイイ</t>
    </rPh>
    <rPh sb="25" eb="27">
      <t>ケイヤク</t>
    </rPh>
    <rPh sb="35" eb="38">
      <t>イタクサキ</t>
    </rPh>
    <rPh sb="38" eb="40">
      <t>センテイ</t>
    </rPh>
    <rPh sb="46" eb="48">
      <t>ヘイセイ</t>
    </rPh>
    <rPh sb="50" eb="52">
      <t>ネンド</t>
    </rPh>
    <rPh sb="68" eb="70">
      <t>セッチ</t>
    </rPh>
    <rPh sb="72" eb="74">
      <t>ジュウブン</t>
    </rPh>
    <rPh sb="75" eb="77">
      <t>コウボ</t>
    </rPh>
    <rPh sb="77" eb="79">
      <t>キカン</t>
    </rPh>
    <rPh sb="80" eb="82">
      <t>ゲンカク</t>
    </rPh>
    <rPh sb="83" eb="85">
      <t>シンサ</t>
    </rPh>
    <rPh sb="86" eb="88">
      <t>ジッシ</t>
    </rPh>
    <rPh sb="90" eb="93">
      <t>ダトウセイ</t>
    </rPh>
    <rPh sb="94" eb="96">
      <t>キョウソウ</t>
    </rPh>
    <rPh sb="96" eb="97">
      <t>セイ</t>
    </rPh>
    <rPh sb="98" eb="100">
      <t>カクホ</t>
    </rPh>
    <rPh sb="106" eb="108">
      <t>シシュツ</t>
    </rPh>
    <rPh sb="108" eb="109">
      <t>サキ</t>
    </rPh>
    <rPh sb="110" eb="112">
      <t>トリクミ</t>
    </rPh>
    <rPh sb="115" eb="117">
      <t>ヒンパン</t>
    </rPh>
    <rPh sb="118" eb="120">
      <t>カクニン</t>
    </rPh>
    <rPh sb="121" eb="123">
      <t>テキギ</t>
    </rPh>
    <rPh sb="123" eb="125">
      <t>ジギョウ</t>
    </rPh>
    <rPh sb="126" eb="128">
      <t>ミナオ</t>
    </rPh>
    <rPh sb="130" eb="132">
      <t>カイゼン</t>
    </rPh>
    <rPh sb="133" eb="134">
      <t>オコナ</t>
    </rPh>
    <rPh sb="139" eb="141">
      <t>シシュツ</t>
    </rPh>
    <rPh sb="141" eb="142">
      <t>サキ</t>
    </rPh>
    <rPh sb="147" eb="149">
      <t>カクホ</t>
    </rPh>
    <phoneticPr fontId="5"/>
  </si>
  <si>
    <t>新29-0027</t>
    <phoneticPr fontId="5"/>
  </si>
  <si>
    <t>0235</t>
    <phoneticPr fontId="5"/>
  </si>
  <si>
    <t>活動指標について、様々な活動を実施している状況が具体的に分かるように指標の設定を工夫する必要がある。
なお、次の事業を検討する際は、連携する研究拠点を増やすなどのさらなる横への展開を図ることが望まれる。</t>
    <phoneticPr fontId="5"/>
  </si>
  <si>
    <t>終了予定</t>
    <phoneticPr fontId="5"/>
  </si>
  <si>
    <t>この事業は、当初計画に基づき、令和3年度をもって予定通り終了。
外部有識者の所見にもあるとおり、事業の終了を見据え、活動指標について、様々な活動を実施している状況が具体的に分かるように指標の設定を工夫する必要がある。また今後同様の事業を実施する際などには、連携する研究拠点を増やすなどのさらなる横への展開を図るべきである。</t>
    <phoneticPr fontId="5"/>
  </si>
  <si>
    <t>予定通り終了</t>
    <phoneticPr fontId="5"/>
  </si>
  <si>
    <t>外部有識者の所見を踏まえ、指標の設定について検討し、研究集会の参加人数等の数字の大きなアウトプット指標を設定する。
その他、大学への横展開への強化の視点は、今後の数理科学の振興政策に活かしていきたい。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</si>
</sst>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122464</xdr:colOff>
      <xdr:row>749</xdr:row>
      <xdr:rowOff>149678</xdr:rowOff>
    </xdr:from>
    <xdr:to>
      <xdr:col>15</xdr:col>
      <xdr:colOff>25934</xdr:colOff>
      <xdr:row>751</xdr:row>
      <xdr:rowOff>265143</xdr:rowOff>
    </xdr:to>
    <xdr:sp macro="" textlink="">
      <xdr:nvSpPr>
        <xdr:cNvPr id="3" name="AutoShape 3">
          <a:extLst>
            <a:ext uri="{FF2B5EF4-FFF2-40B4-BE49-F238E27FC236}">
              <a16:creationId xmlns:a16="http://schemas.microsoft.com/office/drawing/2014/main" id="{3B853E98-29DC-47A0-95C5-4C752D2FC23F}"/>
            </a:ext>
          </a:extLst>
        </xdr:cNvPr>
        <xdr:cNvSpPr>
          <a:spLocks noChangeArrowheads="1"/>
        </xdr:cNvSpPr>
      </xdr:nvSpPr>
      <xdr:spPr bwMode="auto">
        <a:xfrm>
          <a:off x="1755321" y="43937464"/>
          <a:ext cx="1332220" cy="823036"/>
        </a:xfrm>
        <a:prstGeom prst="bracketPair">
          <a:avLst>
            <a:gd name="adj" fmla="val 16667"/>
          </a:avLst>
        </a:prstGeom>
        <a:noFill/>
        <a:ln w="9525">
          <a:no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r>
            <a:rPr lang="en-US" altLang="ja-JP" sz="1400">
              <a:effectLst/>
            </a:rPr>
            <a:t>【</a:t>
          </a:r>
          <a:r>
            <a:rPr lang="ja-JP" altLang="en-US" sz="1400">
              <a:effectLst/>
            </a:rPr>
            <a:t>令和２年度</a:t>
          </a:r>
          <a:r>
            <a:rPr lang="en-US" altLang="ja-JP" sz="1400">
              <a:effectLst/>
            </a:rPr>
            <a:t>】</a:t>
          </a:r>
          <a:endParaRPr lang="ja-JP" altLang="ja-JP" sz="1400">
            <a:effectLst/>
          </a:endParaRPr>
        </a:p>
      </xdr:txBody>
    </xdr:sp>
    <xdr:clientData/>
  </xdr:twoCellAnchor>
  <xdr:twoCellAnchor>
    <xdr:from>
      <xdr:col>15</xdr:col>
      <xdr:colOff>185673</xdr:colOff>
      <xdr:row>749</xdr:row>
      <xdr:rowOff>328135</xdr:rowOff>
    </xdr:from>
    <xdr:to>
      <xdr:col>27</xdr:col>
      <xdr:colOff>20199</xdr:colOff>
      <xdr:row>752</xdr:row>
      <xdr:rowOff>104788</xdr:rowOff>
    </xdr:to>
    <xdr:sp macro="" textlink="">
      <xdr:nvSpPr>
        <xdr:cNvPr id="4" name="Rectangle 2">
          <a:extLst>
            <a:ext uri="{FF2B5EF4-FFF2-40B4-BE49-F238E27FC236}">
              <a16:creationId xmlns:a16="http://schemas.microsoft.com/office/drawing/2014/main" id="{1405261B-F4CE-4C76-950A-62CBDA6A935C}"/>
            </a:ext>
          </a:extLst>
        </xdr:cNvPr>
        <xdr:cNvSpPr>
          <a:spLocks noChangeArrowheads="1"/>
        </xdr:cNvSpPr>
      </xdr:nvSpPr>
      <xdr:spPr bwMode="auto">
        <a:xfrm>
          <a:off x="3247280" y="44115921"/>
          <a:ext cx="2283812" cy="8380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29.6</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118980</xdr:colOff>
      <xdr:row>750</xdr:row>
      <xdr:rowOff>277363</xdr:rowOff>
    </xdr:from>
    <xdr:to>
      <xdr:col>42</xdr:col>
      <xdr:colOff>112059</xdr:colOff>
      <xdr:row>752</xdr:row>
      <xdr:rowOff>78441</xdr:rowOff>
    </xdr:to>
    <xdr:sp macro="" textlink="">
      <xdr:nvSpPr>
        <xdr:cNvPr id="5" name="Rectangle 4">
          <a:extLst>
            <a:ext uri="{FF2B5EF4-FFF2-40B4-BE49-F238E27FC236}">
              <a16:creationId xmlns:a16="http://schemas.microsoft.com/office/drawing/2014/main" id="{14E3344F-2DF9-4FE1-8D92-120F7B610D8C}"/>
            </a:ext>
          </a:extLst>
        </xdr:cNvPr>
        <xdr:cNvSpPr>
          <a:spLocks noChangeArrowheads="1"/>
        </xdr:cNvSpPr>
      </xdr:nvSpPr>
      <xdr:spPr bwMode="auto">
        <a:xfrm>
          <a:off x="5565039" y="47005892"/>
          <a:ext cx="3018667" cy="4958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・職員旅費　等　　 　０．３百万円</a:t>
          </a:r>
          <a:r>
            <a:rPr lang="ja-JP" altLang="en-US" sz="1100" b="0" i="0" baseline="0">
              <a:effectLst/>
              <a:latin typeface="+mn-lt"/>
              <a:ea typeface="+mn-ea"/>
              <a:cs typeface="+mn-cs"/>
            </a:rPr>
            <a:t>　</a:t>
          </a:r>
          <a:r>
            <a:rPr lang="ja-JP" altLang="ja-JP" sz="1100" b="0" i="0" baseline="0">
              <a:effectLst/>
              <a:latin typeface="+mn-lt"/>
              <a:ea typeface="+mn-ea"/>
              <a:cs typeface="+mn-cs"/>
            </a:rPr>
            <a:t>を含む</a:t>
          </a:r>
          <a:endParaRPr lang="ja-JP" altLang="ja-JP" sz="1000">
            <a:effectLst/>
          </a:endParaRPr>
        </a:p>
      </xdr:txBody>
    </xdr:sp>
    <xdr:clientData/>
  </xdr:twoCellAnchor>
  <xdr:twoCellAnchor>
    <xdr:from>
      <xdr:col>14</xdr:col>
      <xdr:colOff>200246</xdr:colOff>
      <xdr:row>752</xdr:row>
      <xdr:rowOff>325468</xdr:rowOff>
    </xdr:from>
    <xdr:to>
      <xdr:col>37</xdr:col>
      <xdr:colOff>102260</xdr:colOff>
      <xdr:row>755</xdr:row>
      <xdr:rowOff>342765</xdr:rowOff>
    </xdr:to>
    <xdr:sp macro="" textlink="">
      <xdr:nvSpPr>
        <xdr:cNvPr id="8" name="AutoShape 3">
          <a:extLst>
            <a:ext uri="{FF2B5EF4-FFF2-40B4-BE49-F238E27FC236}">
              <a16:creationId xmlns:a16="http://schemas.microsoft.com/office/drawing/2014/main" id="{20F03693-C6FD-4B07-99B1-AE7ECCFB9D41}"/>
            </a:ext>
          </a:extLst>
        </xdr:cNvPr>
        <xdr:cNvSpPr>
          <a:spLocks noChangeArrowheads="1"/>
        </xdr:cNvSpPr>
      </xdr:nvSpPr>
      <xdr:spPr bwMode="auto">
        <a:xfrm>
          <a:off x="3057746" y="45174611"/>
          <a:ext cx="4596478" cy="107865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r>
            <a:rPr lang="ja-JP" altLang="en-US" sz="1100">
              <a:effectLst/>
              <a:latin typeface="+mn-lt"/>
              <a:ea typeface="+mn-ea"/>
              <a:cs typeface="+mn-cs"/>
            </a:rPr>
            <a:t>諸科学・産業における潜在的な数学・数理科学へのニーズ（数学・数理科学を活用することで解決が期待される問題）を発掘し、その問題の解決にふさわしい数学・数理科学研究者とのマッチングを図り、諸科学・産業と数学・数理科学との協働による研究の促進を目指す。</a:t>
          </a:r>
          <a:endParaRPr lang="ja-JP" altLang="ja-JP">
            <a:effectLst/>
          </a:endParaRPr>
        </a:p>
      </xdr:txBody>
    </xdr:sp>
    <xdr:clientData/>
  </xdr:twoCellAnchor>
  <xdr:twoCellAnchor>
    <xdr:from>
      <xdr:col>26</xdr:col>
      <xdr:colOff>141220</xdr:colOff>
      <xdr:row>756</xdr:row>
      <xdr:rowOff>33374</xdr:rowOff>
    </xdr:from>
    <xdr:to>
      <xdr:col>26</xdr:col>
      <xdr:colOff>141220</xdr:colOff>
      <xdr:row>758</xdr:row>
      <xdr:rowOff>14436</xdr:rowOff>
    </xdr:to>
    <xdr:cxnSp macro="">
      <xdr:nvCxnSpPr>
        <xdr:cNvPr id="9" name="直線矢印コネクタ 8">
          <a:extLst>
            <a:ext uri="{FF2B5EF4-FFF2-40B4-BE49-F238E27FC236}">
              <a16:creationId xmlns:a16="http://schemas.microsoft.com/office/drawing/2014/main" id="{5EB3FDCA-1E4A-4F18-80F4-D65DCC953BF0}"/>
            </a:ext>
          </a:extLst>
        </xdr:cNvPr>
        <xdr:cNvCxnSpPr/>
      </xdr:nvCxnSpPr>
      <xdr:spPr>
        <a:xfrm flipH="1">
          <a:off x="5448006" y="46297660"/>
          <a:ext cx="0" cy="688633"/>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54428</xdr:colOff>
      <xdr:row>757</xdr:row>
      <xdr:rowOff>278120</xdr:rowOff>
    </xdr:from>
    <xdr:to>
      <xdr:col>23</xdr:col>
      <xdr:colOff>1065</xdr:colOff>
      <xdr:row>759</xdr:row>
      <xdr:rowOff>7471</xdr:rowOff>
    </xdr:to>
    <xdr:sp macro="" textlink="">
      <xdr:nvSpPr>
        <xdr:cNvPr id="10" name="Rectangle 7">
          <a:extLst>
            <a:ext uri="{FF2B5EF4-FFF2-40B4-BE49-F238E27FC236}">
              <a16:creationId xmlns:a16="http://schemas.microsoft.com/office/drawing/2014/main" id="{1D4900F7-37D6-41B3-B53A-8AC448B3B4CA}"/>
            </a:ext>
          </a:extLst>
        </xdr:cNvPr>
        <xdr:cNvSpPr>
          <a:spLocks noChangeArrowheads="1"/>
        </xdr:cNvSpPr>
      </xdr:nvSpPr>
      <xdr:spPr bwMode="auto">
        <a:xfrm>
          <a:off x="2299607" y="46896191"/>
          <a:ext cx="2395922" cy="4369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10712</xdr:colOff>
      <xdr:row>759</xdr:row>
      <xdr:rowOff>17836</xdr:rowOff>
    </xdr:from>
    <xdr:to>
      <xdr:col>39</xdr:col>
      <xdr:colOff>160398</xdr:colOff>
      <xdr:row>763</xdr:row>
      <xdr:rowOff>276674</xdr:rowOff>
    </xdr:to>
    <xdr:sp macro="" textlink="">
      <xdr:nvSpPr>
        <xdr:cNvPr id="11" name="Rectangle 8">
          <a:extLst>
            <a:ext uri="{FF2B5EF4-FFF2-40B4-BE49-F238E27FC236}">
              <a16:creationId xmlns:a16="http://schemas.microsoft.com/office/drawing/2014/main" id="{64CCA721-4EF9-4969-96C6-8A396476596F}"/>
            </a:ext>
          </a:extLst>
        </xdr:cNvPr>
        <xdr:cNvSpPr>
          <a:spLocks noChangeArrowheads="1"/>
        </xdr:cNvSpPr>
      </xdr:nvSpPr>
      <xdr:spPr bwMode="auto">
        <a:xfrm>
          <a:off x="2868212" y="47343479"/>
          <a:ext cx="5252365" cy="16739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A．「数学アドバンストイノベーションプラットフォーム」</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29.3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国立大学法人九州大学（全１機関）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161631</xdr:colOff>
      <xdr:row>764</xdr:row>
      <xdr:rowOff>157770</xdr:rowOff>
    </xdr:from>
    <xdr:to>
      <xdr:col>39</xdr:col>
      <xdr:colOff>24954</xdr:colOff>
      <xdr:row>766</xdr:row>
      <xdr:rowOff>135245</xdr:rowOff>
    </xdr:to>
    <xdr:sp macro="" textlink="">
      <xdr:nvSpPr>
        <xdr:cNvPr id="12" name="AutoShape 10">
          <a:extLst>
            <a:ext uri="{FF2B5EF4-FFF2-40B4-BE49-F238E27FC236}">
              <a16:creationId xmlns:a16="http://schemas.microsoft.com/office/drawing/2014/main" id="{865F9348-3EA4-4443-9D7B-CBEC8C531D30}"/>
            </a:ext>
          </a:extLst>
        </xdr:cNvPr>
        <xdr:cNvSpPr>
          <a:spLocks noChangeArrowheads="1"/>
        </xdr:cNvSpPr>
      </xdr:nvSpPr>
      <xdr:spPr bwMode="auto">
        <a:xfrm>
          <a:off x="3019131" y="49252341"/>
          <a:ext cx="4966002" cy="1310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ja-JP" sz="1100" b="0" i="0" baseline="0">
              <a:effectLst/>
              <a:latin typeface="+mn-lt"/>
              <a:ea typeface="+mn-ea"/>
              <a:cs typeface="+mn-cs"/>
            </a:rPr>
            <a:t>これまで数学に係る大学等の研究機関が取り組んできた諸科学・産業界との共同研究等の取組を加速するとともに、そこで得られた成果等を集約し、関係機関のネットワークの中で横断的に展開することで、数学と諸科学・産業界との連携によるイノベーションの創出を目指す</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75" zoomScaleNormal="75" zoomScaleSheetLayoutView="75" zoomScalePageLayoutView="85" workbookViewId="0">
      <selection activeCell="AR15" sqref="AR15:AX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711</v>
      </c>
      <c r="AK2" s="940"/>
      <c r="AL2" s="940"/>
      <c r="AM2" s="940"/>
      <c r="AN2" s="98" t="s">
        <v>406</v>
      </c>
      <c r="AO2" s="940">
        <v>20</v>
      </c>
      <c r="AP2" s="940"/>
      <c r="AQ2" s="940"/>
      <c r="AR2" s="99" t="s">
        <v>709</v>
      </c>
      <c r="AS2" s="946">
        <v>242</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719</v>
      </c>
      <c r="H5" s="835"/>
      <c r="I5" s="835"/>
      <c r="J5" s="835"/>
      <c r="K5" s="835"/>
      <c r="L5" s="835"/>
      <c r="M5" s="836" t="s">
        <v>66</v>
      </c>
      <c r="N5" s="837"/>
      <c r="O5" s="837"/>
      <c r="P5" s="837"/>
      <c r="Q5" s="837"/>
      <c r="R5" s="838"/>
      <c r="S5" s="839" t="s">
        <v>720</v>
      </c>
      <c r="T5" s="835"/>
      <c r="U5" s="835"/>
      <c r="V5" s="835"/>
      <c r="W5" s="835"/>
      <c r="X5" s="840"/>
      <c r="Y5" s="696" t="s">
        <v>3</v>
      </c>
      <c r="Z5" s="542"/>
      <c r="AA5" s="542"/>
      <c r="AB5" s="542"/>
      <c r="AC5" s="542"/>
      <c r="AD5" s="543"/>
      <c r="AE5" s="697" t="s">
        <v>721</v>
      </c>
      <c r="AF5" s="697"/>
      <c r="AG5" s="697"/>
      <c r="AH5" s="697"/>
      <c r="AI5" s="697"/>
      <c r="AJ5" s="697"/>
      <c r="AK5" s="697"/>
      <c r="AL5" s="697"/>
      <c r="AM5" s="697"/>
      <c r="AN5" s="697"/>
      <c r="AO5" s="697"/>
      <c r="AP5" s="698"/>
      <c r="AQ5" s="699" t="s">
        <v>722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723</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773</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724</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725</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31.1</v>
      </c>
      <c r="Q13" s="656"/>
      <c r="R13" s="656"/>
      <c r="S13" s="656"/>
      <c r="T13" s="656"/>
      <c r="U13" s="656"/>
      <c r="V13" s="657"/>
      <c r="W13" s="655">
        <v>31.6</v>
      </c>
      <c r="X13" s="656"/>
      <c r="Y13" s="656"/>
      <c r="Z13" s="656"/>
      <c r="AA13" s="656"/>
      <c r="AB13" s="656"/>
      <c r="AC13" s="657"/>
      <c r="AD13" s="655">
        <v>31.6</v>
      </c>
      <c r="AE13" s="656"/>
      <c r="AF13" s="656"/>
      <c r="AG13" s="656"/>
      <c r="AH13" s="656"/>
      <c r="AI13" s="656"/>
      <c r="AJ13" s="657"/>
      <c r="AK13" s="655">
        <v>31.6</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723</v>
      </c>
      <c r="Q14" s="656"/>
      <c r="R14" s="656"/>
      <c r="S14" s="656"/>
      <c r="T14" s="656"/>
      <c r="U14" s="656"/>
      <c r="V14" s="657"/>
      <c r="W14" s="655" t="s">
        <v>723</v>
      </c>
      <c r="X14" s="656"/>
      <c r="Y14" s="656"/>
      <c r="Z14" s="656"/>
      <c r="AA14" s="656"/>
      <c r="AB14" s="656"/>
      <c r="AC14" s="657"/>
      <c r="AD14" s="655" t="s">
        <v>750</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723</v>
      </c>
      <c r="Q15" s="656"/>
      <c r="R15" s="656"/>
      <c r="S15" s="656"/>
      <c r="T15" s="656"/>
      <c r="U15" s="656"/>
      <c r="V15" s="657"/>
      <c r="W15" s="655" t="s">
        <v>723</v>
      </c>
      <c r="X15" s="656"/>
      <c r="Y15" s="656"/>
      <c r="Z15" s="656"/>
      <c r="AA15" s="656"/>
      <c r="AB15" s="656"/>
      <c r="AC15" s="657"/>
      <c r="AD15" s="655">
        <v>1.1000000000000001</v>
      </c>
      <c r="AE15" s="656"/>
      <c r="AF15" s="656"/>
      <c r="AG15" s="656"/>
      <c r="AH15" s="656"/>
      <c r="AI15" s="656"/>
      <c r="AJ15" s="657"/>
      <c r="AK15" s="655">
        <v>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0</v>
      </c>
      <c r="Q16" s="656"/>
      <c r="R16" s="656"/>
      <c r="S16" s="656"/>
      <c r="T16" s="656"/>
      <c r="U16" s="656"/>
      <c r="V16" s="657"/>
      <c r="W16" s="655">
        <v>-1.1000000000000001</v>
      </c>
      <c r="X16" s="656"/>
      <c r="Y16" s="656"/>
      <c r="Z16" s="656"/>
      <c r="AA16" s="656"/>
      <c r="AB16" s="656"/>
      <c r="AC16" s="657"/>
      <c r="AD16" s="655">
        <v>0</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0</v>
      </c>
      <c r="Q17" s="656"/>
      <c r="R17" s="656"/>
      <c r="S17" s="656"/>
      <c r="T17" s="656"/>
      <c r="U17" s="656"/>
      <c r="V17" s="657"/>
      <c r="W17" s="655">
        <v>0</v>
      </c>
      <c r="X17" s="656"/>
      <c r="Y17" s="656"/>
      <c r="Z17" s="656"/>
      <c r="AA17" s="656"/>
      <c r="AB17" s="656"/>
      <c r="AC17" s="657"/>
      <c r="AD17" s="655">
        <v>0</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31.1</v>
      </c>
      <c r="Q18" s="874"/>
      <c r="R18" s="874"/>
      <c r="S18" s="874"/>
      <c r="T18" s="874"/>
      <c r="U18" s="874"/>
      <c r="V18" s="875"/>
      <c r="W18" s="873">
        <f>SUM(W13:AC17)</f>
        <v>30.5</v>
      </c>
      <c r="X18" s="874"/>
      <c r="Y18" s="874"/>
      <c r="Z18" s="874"/>
      <c r="AA18" s="874"/>
      <c r="AB18" s="874"/>
      <c r="AC18" s="875"/>
      <c r="AD18" s="873">
        <f>SUM(AD13:AJ17)</f>
        <v>32.700000000000003</v>
      </c>
      <c r="AE18" s="874"/>
      <c r="AF18" s="874"/>
      <c r="AG18" s="874"/>
      <c r="AH18" s="874"/>
      <c r="AI18" s="874"/>
      <c r="AJ18" s="875"/>
      <c r="AK18" s="873">
        <f>SUM(AK13:AQ17)</f>
        <v>31.6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30.4</v>
      </c>
      <c r="Q19" s="656"/>
      <c r="R19" s="656"/>
      <c r="S19" s="656"/>
      <c r="T19" s="656"/>
      <c r="U19" s="656"/>
      <c r="V19" s="657"/>
      <c r="W19" s="655">
        <v>31.2</v>
      </c>
      <c r="X19" s="656"/>
      <c r="Y19" s="656"/>
      <c r="Z19" s="656"/>
      <c r="AA19" s="656"/>
      <c r="AB19" s="656"/>
      <c r="AC19" s="657"/>
      <c r="AD19" s="655">
        <v>29.6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0.97749196141479089</v>
      </c>
      <c r="Q20" s="316"/>
      <c r="R20" s="316"/>
      <c r="S20" s="316"/>
      <c r="T20" s="316"/>
      <c r="U20" s="316"/>
      <c r="V20" s="316"/>
      <c r="W20" s="316">
        <f t="shared" ref="W20" si="0">IF(W18=0, "-", SUM(W19)/W18)</f>
        <v>1.0229508196721311</v>
      </c>
      <c r="X20" s="316"/>
      <c r="Y20" s="316"/>
      <c r="Z20" s="316"/>
      <c r="AA20" s="316"/>
      <c r="AB20" s="316"/>
      <c r="AC20" s="316"/>
      <c r="AD20" s="316">
        <f t="shared" ref="AD20" si="1">IF(AD18=0, "-", SUM(AD19)/AD18)</f>
        <v>0.90519877675840976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0.97749196141479089</v>
      </c>
      <c r="Q21" s="316"/>
      <c r="R21" s="316"/>
      <c r="S21" s="316"/>
      <c r="T21" s="316"/>
      <c r="U21" s="316"/>
      <c r="V21" s="316"/>
      <c r="W21" s="316">
        <f t="shared" ref="W21" si="2">IF(W19=0, "-", SUM(W19)/SUM(W13,W14))</f>
        <v>0.98734177215189867</v>
      </c>
      <c r="X21" s="316"/>
      <c r="Y21" s="316"/>
      <c r="Z21" s="316"/>
      <c r="AA21" s="316"/>
      <c r="AB21" s="316"/>
      <c r="AC21" s="316"/>
      <c r="AD21" s="316">
        <f t="shared" ref="AD21" si="3">IF(AD19=0, "-", SUM(AD19)/SUM(AD13,AD14))</f>
        <v>0.93670886075949367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726</v>
      </c>
      <c r="H23" s="966"/>
      <c r="I23" s="966"/>
      <c r="J23" s="966"/>
      <c r="K23" s="966"/>
      <c r="L23" s="966"/>
      <c r="M23" s="966"/>
      <c r="N23" s="966"/>
      <c r="O23" s="967"/>
      <c r="P23" s="915">
        <v>30.6</v>
      </c>
      <c r="Q23" s="916"/>
      <c r="R23" s="916"/>
      <c r="S23" s="916"/>
      <c r="T23" s="916"/>
      <c r="U23" s="916"/>
      <c r="V23" s="930"/>
      <c r="W23" s="915"/>
      <c r="X23" s="916"/>
      <c r="Y23" s="916"/>
      <c r="Z23" s="916"/>
      <c r="AA23" s="916"/>
      <c r="AB23" s="916"/>
      <c r="AC23" s="930"/>
      <c r="AD23" s="978" t="s">
        <v>712</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727</v>
      </c>
      <c r="H24" s="932"/>
      <c r="I24" s="932"/>
      <c r="J24" s="932"/>
      <c r="K24" s="932"/>
      <c r="L24" s="932"/>
      <c r="M24" s="932"/>
      <c r="N24" s="932"/>
      <c r="O24" s="933"/>
      <c r="P24" s="655">
        <v>0.7</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728</v>
      </c>
      <c r="H25" s="932"/>
      <c r="I25" s="932"/>
      <c r="J25" s="932"/>
      <c r="K25" s="932"/>
      <c r="L25" s="932"/>
      <c r="M25" s="932"/>
      <c r="N25" s="932"/>
      <c r="O25" s="933"/>
      <c r="P25" s="655">
        <v>0.1</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729</v>
      </c>
      <c r="H26" s="932"/>
      <c r="I26" s="932"/>
      <c r="J26" s="932"/>
      <c r="K26" s="932"/>
      <c r="L26" s="932"/>
      <c r="M26" s="932"/>
      <c r="N26" s="932"/>
      <c r="O26" s="933"/>
      <c r="P26" s="655">
        <v>0.1</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730</v>
      </c>
      <c r="H27" s="932"/>
      <c r="I27" s="932"/>
      <c r="J27" s="932"/>
      <c r="K27" s="932"/>
      <c r="L27" s="932"/>
      <c r="M27" s="932"/>
      <c r="N27" s="932"/>
      <c r="O27" s="933"/>
      <c r="P27" s="655">
        <v>0.1</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31.6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1</v>
      </c>
      <c r="AR31" s="201"/>
      <c r="AS31" s="136" t="s">
        <v>233</v>
      </c>
      <c r="AT31" s="137"/>
      <c r="AU31" s="200">
        <v>3</v>
      </c>
      <c r="AV31" s="200"/>
      <c r="AW31" s="392" t="s">
        <v>179</v>
      </c>
      <c r="AX31" s="393"/>
    </row>
    <row r="32" spans="1:50" ht="26.25" customHeight="1" x14ac:dyDescent="0.15">
      <c r="A32" s="397"/>
      <c r="B32" s="395"/>
      <c r="C32" s="395"/>
      <c r="D32" s="395"/>
      <c r="E32" s="395"/>
      <c r="F32" s="396"/>
      <c r="G32" s="563" t="s">
        <v>731</v>
      </c>
      <c r="H32" s="564"/>
      <c r="I32" s="564"/>
      <c r="J32" s="564"/>
      <c r="K32" s="564"/>
      <c r="L32" s="564"/>
      <c r="M32" s="564"/>
      <c r="N32" s="564"/>
      <c r="O32" s="565"/>
      <c r="P32" s="108" t="s">
        <v>760</v>
      </c>
      <c r="Q32" s="108"/>
      <c r="R32" s="108"/>
      <c r="S32" s="108"/>
      <c r="T32" s="108"/>
      <c r="U32" s="108"/>
      <c r="V32" s="108"/>
      <c r="W32" s="108"/>
      <c r="X32" s="109"/>
      <c r="Y32" s="470" t="s">
        <v>12</v>
      </c>
      <c r="Z32" s="530"/>
      <c r="AA32" s="531"/>
      <c r="AB32" s="460" t="s">
        <v>732</v>
      </c>
      <c r="AC32" s="460"/>
      <c r="AD32" s="460"/>
      <c r="AE32" s="218">
        <v>6</v>
      </c>
      <c r="AF32" s="219"/>
      <c r="AG32" s="219"/>
      <c r="AH32" s="219"/>
      <c r="AI32" s="218">
        <v>12</v>
      </c>
      <c r="AJ32" s="219"/>
      <c r="AK32" s="219"/>
      <c r="AL32" s="219"/>
      <c r="AM32" s="218">
        <v>10</v>
      </c>
      <c r="AN32" s="219"/>
      <c r="AO32" s="219"/>
      <c r="AP32" s="219"/>
      <c r="AQ32" s="336">
        <v>12</v>
      </c>
      <c r="AR32" s="208"/>
      <c r="AS32" s="208"/>
      <c r="AT32" s="337"/>
      <c r="AU32" s="219" t="s">
        <v>723</v>
      </c>
      <c r="AV32" s="219"/>
      <c r="AW32" s="219"/>
      <c r="AX32" s="221"/>
    </row>
    <row r="33" spans="1:51" ht="31.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732</v>
      </c>
      <c r="AC33" s="522"/>
      <c r="AD33" s="522"/>
      <c r="AE33" s="218">
        <v>8</v>
      </c>
      <c r="AF33" s="219"/>
      <c r="AG33" s="219"/>
      <c r="AH33" s="219"/>
      <c r="AI33" s="218">
        <v>10</v>
      </c>
      <c r="AJ33" s="219"/>
      <c r="AK33" s="219"/>
      <c r="AL33" s="219"/>
      <c r="AM33" s="218">
        <v>14</v>
      </c>
      <c r="AN33" s="219"/>
      <c r="AO33" s="219"/>
      <c r="AP33" s="219"/>
      <c r="AQ33" s="336">
        <v>10</v>
      </c>
      <c r="AR33" s="208"/>
      <c r="AS33" s="208"/>
      <c r="AT33" s="337"/>
      <c r="AU33" s="219">
        <v>20</v>
      </c>
      <c r="AV33" s="219"/>
      <c r="AW33" s="219"/>
      <c r="AX33" s="221"/>
    </row>
    <row r="34" spans="1:51" ht="4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75</v>
      </c>
      <c r="AF34" s="219"/>
      <c r="AG34" s="219"/>
      <c r="AH34" s="219"/>
      <c r="AI34" s="218">
        <v>120</v>
      </c>
      <c r="AJ34" s="219"/>
      <c r="AK34" s="219"/>
      <c r="AL34" s="219"/>
      <c r="AM34" s="218">
        <f>AM32/AM33*100</f>
        <v>71.428571428571431</v>
      </c>
      <c r="AN34" s="219"/>
      <c r="AO34" s="219"/>
      <c r="AP34" s="219"/>
      <c r="AQ34" s="336">
        <v>120</v>
      </c>
      <c r="AR34" s="208"/>
      <c r="AS34" s="208"/>
      <c r="AT34" s="337"/>
      <c r="AU34" s="219" t="s">
        <v>723</v>
      </c>
      <c r="AV34" s="219"/>
      <c r="AW34" s="219"/>
      <c r="AX34" s="221"/>
    </row>
    <row r="35" spans="1:51" ht="23.25" customHeight="1" x14ac:dyDescent="0.15">
      <c r="A35" s="228" t="s">
        <v>380</v>
      </c>
      <c r="B35" s="229"/>
      <c r="C35" s="229"/>
      <c r="D35" s="229"/>
      <c r="E35" s="229"/>
      <c r="F35" s="230"/>
      <c r="G35" s="234" t="s">
        <v>733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17.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24.7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36" customHeight="1" x14ac:dyDescent="0.15">
      <c r="A101" s="418"/>
      <c r="B101" s="419"/>
      <c r="C101" s="419"/>
      <c r="D101" s="419"/>
      <c r="E101" s="419"/>
      <c r="F101" s="420"/>
      <c r="G101" s="108" t="s">
        <v>761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v>36</v>
      </c>
      <c r="AF101" s="282"/>
      <c r="AG101" s="282"/>
      <c r="AH101" s="282"/>
      <c r="AI101" s="282">
        <v>29</v>
      </c>
      <c r="AJ101" s="282"/>
      <c r="AK101" s="282"/>
      <c r="AL101" s="282"/>
      <c r="AM101" s="282">
        <v>13</v>
      </c>
      <c r="AN101" s="282"/>
      <c r="AO101" s="282"/>
      <c r="AP101" s="282"/>
      <c r="AQ101" s="282" t="s">
        <v>715</v>
      </c>
      <c r="AR101" s="282"/>
      <c r="AS101" s="282"/>
      <c r="AT101" s="282"/>
      <c r="AU101" s="218" t="s">
        <v>763</v>
      </c>
      <c r="AV101" s="219"/>
      <c r="AW101" s="219"/>
      <c r="AX101" s="221"/>
    </row>
    <row r="102" spans="1:60" ht="4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v>20</v>
      </c>
      <c r="AF102" s="282"/>
      <c r="AG102" s="282"/>
      <c r="AH102" s="282"/>
      <c r="AI102" s="282">
        <v>20</v>
      </c>
      <c r="AJ102" s="282"/>
      <c r="AK102" s="282"/>
      <c r="AL102" s="282"/>
      <c r="AM102" s="282">
        <v>12</v>
      </c>
      <c r="AN102" s="282"/>
      <c r="AO102" s="282"/>
      <c r="AP102" s="282"/>
      <c r="AQ102" s="282">
        <v>12</v>
      </c>
      <c r="AR102" s="282"/>
      <c r="AS102" s="282"/>
      <c r="AT102" s="282"/>
      <c r="AU102" s="225" t="s">
        <v>763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v>0.8</v>
      </c>
      <c r="AF116" s="282"/>
      <c r="AG116" s="282"/>
      <c r="AH116" s="282"/>
      <c r="AI116" s="282">
        <v>1</v>
      </c>
      <c r="AJ116" s="282"/>
      <c r="AK116" s="282"/>
      <c r="AL116" s="282"/>
      <c r="AM116" s="282">
        <v>2.2999999999999998</v>
      </c>
      <c r="AN116" s="282"/>
      <c r="AO116" s="282"/>
      <c r="AP116" s="282"/>
      <c r="AQ116" s="218">
        <v>2.5</v>
      </c>
      <c r="AR116" s="219"/>
      <c r="AS116" s="219"/>
      <c r="AT116" s="219"/>
      <c r="AU116" s="219"/>
      <c r="AV116" s="219"/>
      <c r="AW116" s="219"/>
      <c r="AX116" s="221"/>
    </row>
    <row r="117" spans="1:51" ht="36"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736</v>
      </c>
      <c r="AC117" s="472"/>
      <c r="AD117" s="473"/>
      <c r="AE117" s="550" t="s">
        <v>737</v>
      </c>
      <c r="AF117" s="550"/>
      <c r="AG117" s="550"/>
      <c r="AH117" s="550"/>
      <c r="AI117" s="550" t="s">
        <v>738</v>
      </c>
      <c r="AJ117" s="550"/>
      <c r="AK117" s="550"/>
      <c r="AL117" s="550"/>
      <c r="AM117" s="550" t="s">
        <v>769</v>
      </c>
      <c r="AN117" s="550"/>
      <c r="AO117" s="550"/>
      <c r="AP117" s="550"/>
      <c r="AQ117" s="550" t="s">
        <v>777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735</v>
      </c>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1</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762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741</v>
      </c>
      <c r="AC134" s="206"/>
      <c r="AD134" s="206"/>
      <c r="AE134" s="207">
        <v>6</v>
      </c>
      <c r="AF134" s="208"/>
      <c r="AG134" s="208"/>
      <c r="AH134" s="208"/>
      <c r="AI134" s="207">
        <v>12</v>
      </c>
      <c r="AJ134" s="208"/>
      <c r="AK134" s="208"/>
      <c r="AL134" s="208"/>
      <c r="AM134" s="207">
        <v>10</v>
      </c>
      <c r="AN134" s="208"/>
      <c r="AO134" s="208"/>
      <c r="AP134" s="208"/>
      <c r="AQ134" s="207">
        <v>12</v>
      </c>
      <c r="AR134" s="208"/>
      <c r="AS134" s="208"/>
      <c r="AT134" s="208"/>
      <c r="AU134" s="207" t="s">
        <v>406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741</v>
      </c>
      <c r="AC135" s="214"/>
      <c r="AD135" s="214"/>
      <c r="AE135" s="207">
        <v>8</v>
      </c>
      <c r="AF135" s="208"/>
      <c r="AG135" s="208"/>
      <c r="AH135" s="208"/>
      <c r="AI135" s="207">
        <v>10</v>
      </c>
      <c r="AJ135" s="208"/>
      <c r="AK135" s="208"/>
      <c r="AL135" s="208"/>
      <c r="AM135" s="207">
        <v>14</v>
      </c>
      <c r="AN135" s="208"/>
      <c r="AO135" s="208"/>
      <c r="AP135" s="208"/>
      <c r="AQ135" s="207">
        <v>10</v>
      </c>
      <c r="AR135" s="208"/>
      <c r="AS135" s="208"/>
      <c r="AT135" s="208"/>
      <c r="AU135" s="207">
        <v>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715</v>
      </c>
      <c r="AJ138" s="208"/>
      <c r="AK138" s="208"/>
      <c r="AL138" s="208"/>
      <c r="AM138" s="207" t="s">
        <v>713</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715</v>
      </c>
      <c r="AJ139" s="208"/>
      <c r="AK139" s="208"/>
      <c r="AL139" s="208"/>
      <c r="AM139" s="207" t="s">
        <v>713</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1.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406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713</v>
      </c>
      <c r="AN433" s="208"/>
      <c r="AO433" s="208"/>
      <c r="AP433" s="337"/>
      <c r="AQ433" s="336" t="s">
        <v>406</v>
      </c>
      <c r="AR433" s="208"/>
      <c r="AS433" s="208"/>
      <c r="AT433" s="337"/>
      <c r="AU433" s="208" t="s">
        <v>406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713</v>
      </c>
      <c r="AN434" s="208"/>
      <c r="AO434" s="208"/>
      <c r="AP434" s="337"/>
      <c r="AQ434" s="336" t="s">
        <v>406</v>
      </c>
      <c r="AR434" s="208"/>
      <c r="AS434" s="208"/>
      <c r="AT434" s="337"/>
      <c r="AU434" s="208" t="s">
        <v>406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713</v>
      </c>
      <c r="AN435" s="208"/>
      <c r="AO435" s="208"/>
      <c r="AP435" s="337"/>
      <c r="AQ435" s="336" t="s">
        <v>406</v>
      </c>
      <c r="AR435" s="208"/>
      <c r="AS435" s="208"/>
      <c r="AT435" s="337"/>
      <c r="AU435" s="208" t="s">
        <v>406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713</v>
      </c>
      <c r="AN458" s="208"/>
      <c r="AO458" s="208"/>
      <c r="AP458" s="337"/>
      <c r="AQ458" s="336" t="s">
        <v>406</v>
      </c>
      <c r="AR458" s="208"/>
      <c r="AS458" s="208"/>
      <c r="AT458" s="337"/>
      <c r="AU458" s="208" t="s">
        <v>406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713</v>
      </c>
      <c r="AN459" s="208"/>
      <c r="AO459" s="208"/>
      <c r="AP459" s="337"/>
      <c r="AQ459" s="336" t="s">
        <v>406</v>
      </c>
      <c r="AR459" s="208"/>
      <c r="AS459" s="208"/>
      <c r="AT459" s="337"/>
      <c r="AU459" s="208" t="s">
        <v>406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713</v>
      </c>
      <c r="AN460" s="208"/>
      <c r="AO460" s="208"/>
      <c r="AP460" s="337"/>
      <c r="AQ460" s="336" t="s">
        <v>406</v>
      </c>
      <c r="AR460" s="208"/>
      <c r="AS460" s="208"/>
      <c r="AT460" s="337"/>
      <c r="AU460" s="208" t="s">
        <v>406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01.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782</v>
      </c>
      <c r="AH702" s="380"/>
      <c r="AI702" s="380"/>
      <c r="AJ702" s="380"/>
      <c r="AK702" s="380"/>
      <c r="AL702" s="380"/>
      <c r="AM702" s="380"/>
      <c r="AN702" s="380"/>
      <c r="AO702" s="380"/>
      <c r="AP702" s="380"/>
      <c r="AQ702" s="380"/>
      <c r="AR702" s="380"/>
      <c r="AS702" s="380"/>
      <c r="AT702" s="380"/>
      <c r="AU702" s="380"/>
      <c r="AV702" s="380"/>
      <c r="AW702" s="380"/>
      <c r="AX702" s="381"/>
    </row>
    <row r="703" spans="1:51" ht="8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770</v>
      </c>
      <c r="AH703" s="105"/>
      <c r="AI703" s="105"/>
      <c r="AJ703" s="105"/>
      <c r="AK703" s="105"/>
      <c r="AL703" s="105"/>
      <c r="AM703" s="105"/>
      <c r="AN703" s="105"/>
      <c r="AO703" s="105"/>
      <c r="AP703" s="105"/>
      <c r="AQ703" s="105"/>
      <c r="AR703" s="105"/>
      <c r="AS703" s="105"/>
      <c r="AT703" s="105"/>
      <c r="AU703" s="105"/>
      <c r="AV703" s="105"/>
      <c r="AW703" s="105"/>
      <c r="AX703" s="106"/>
    </row>
    <row r="704" spans="1:51" ht="12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771</v>
      </c>
      <c r="AH704" s="111"/>
      <c r="AI704" s="111"/>
      <c r="AJ704" s="111"/>
      <c r="AK704" s="111"/>
      <c r="AL704" s="111"/>
      <c r="AM704" s="111"/>
      <c r="AN704" s="111"/>
      <c r="AO704" s="111"/>
      <c r="AP704" s="111"/>
      <c r="AQ704" s="111"/>
      <c r="AR704" s="111"/>
      <c r="AS704" s="111"/>
      <c r="AT704" s="111"/>
      <c r="AU704" s="111"/>
      <c r="AV704" s="111"/>
      <c r="AW704" s="111"/>
      <c r="AX704" s="169"/>
    </row>
    <row r="705" spans="1:50" ht="36.7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716</v>
      </c>
      <c r="AE705" s="713"/>
      <c r="AF705" s="713"/>
      <c r="AG705" s="128" t="s">
        <v>784</v>
      </c>
      <c r="AH705" s="108"/>
      <c r="AI705" s="108"/>
      <c r="AJ705" s="108"/>
      <c r="AK705" s="108"/>
      <c r="AL705" s="108"/>
      <c r="AM705" s="108"/>
      <c r="AN705" s="108"/>
      <c r="AO705" s="108"/>
      <c r="AP705" s="108"/>
      <c r="AQ705" s="108"/>
      <c r="AR705" s="108"/>
      <c r="AS705" s="108"/>
      <c r="AT705" s="108"/>
      <c r="AU705" s="108"/>
      <c r="AV705" s="108"/>
      <c r="AW705" s="108"/>
      <c r="AX705" s="129"/>
    </row>
    <row r="706" spans="1:50" ht="36.7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6.7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1"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765</v>
      </c>
      <c r="AE708" s="603"/>
      <c r="AF708" s="603"/>
      <c r="AG708" s="740" t="s">
        <v>780</v>
      </c>
      <c r="AH708" s="741"/>
      <c r="AI708" s="741"/>
      <c r="AJ708" s="741"/>
      <c r="AK708" s="741"/>
      <c r="AL708" s="741"/>
      <c r="AM708" s="741"/>
      <c r="AN708" s="741"/>
      <c r="AO708" s="741"/>
      <c r="AP708" s="741"/>
      <c r="AQ708" s="741"/>
      <c r="AR708" s="741"/>
      <c r="AS708" s="741"/>
      <c r="AT708" s="741"/>
      <c r="AU708" s="741"/>
      <c r="AV708" s="741"/>
      <c r="AW708" s="741"/>
      <c r="AX708" s="742"/>
    </row>
    <row r="709" spans="1:50" ht="107.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716</v>
      </c>
      <c r="AE709" s="323"/>
      <c r="AF709" s="323"/>
      <c r="AG709" s="104" t="s">
        <v>783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765</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716</v>
      </c>
      <c r="AE711" s="323"/>
      <c r="AF711" s="323"/>
      <c r="AG711" s="104" t="s">
        <v>781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765</v>
      </c>
      <c r="AE712" s="781"/>
      <c r="AF712" s="781"/>
      <c r="AG712" s="805" t="s">
        <v>406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765</v>
      </c>
      <c r="AE713" s="323"/>
      <c r="AF713" s="661"/>
      <c r="AG713" s="104" t="s">
        <v>774</v>
      </c>
      <c r="AH713" s="105"/>
      <c r="AI713" s="105"/>
      <c r="AJ713" s="105"/>
      <c r="AK713" s="105"/>
      <c r="AL713" s="105"/>
      <c r="AM713" s="105"/>
      <c r="AN713" s="105"/>
      <c r="AO713" s="105"/>
      <c r="AP713" s="105"/>
      <c r="AQ713" s="105"/>
      <c r="AR713" s="105"/>
      <c r="AS713" s="105"/>
      <c r="AT713" s="105"/>
      <c r="AU713" s="105"/>
      <c r="AV713" s="105"/>
      <c r="AW713" s="105"/>
      <c r="AX713" s="106"/>
    </row>
    <row r="714" spans="1:50" ht="71.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716</v>
      </c>
      <c r="AE714" s="803"/>
      <c r="AF714" s="804"/>
      <c r="AG714" s="734" t="s">
        <v>778</v>
      </c>
      <c r="AH714" s="735"/>
      <c r="AI714" s="735"/>
      <c r="AJ714" s="735"/>
      <c r="AK714" s="735"/>
      <c r="AL714" s="735"/>
      <c r="AM714" s="735"/>
      <c r="AN714" s="735"/>
      <c r="AO714" s="735"/>
      <c r="AP714" s="735"/>
      <c r="AQ714" s="735"/>
      <c r="AR714" s="735"/>
      <c r="AS714" s="735"/>
      <c r="AT714" s="735"/>
      <c r="AU714" s="735"/>
      <c r="AV714" s="735"/>
      <c r="AW714" s="735"/>
      <c r="AX714" s="736"/>
    </row>
    <row r="715" spans="1:50" ht="71.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716</v>
      </c>
      <c r="AE715" s="603"/>
      <c r="AF715" s="654"/>
      <c r="AG715" s="740" t="s">
        <v>776</v>
      </c>
      <c r="AH715" s="741"/>
      <c r="AI715" s="741"/>
      <c r="AJ715" s="741"/>
      <c r="AK715" s="741"/>
      <c r="AL715" s="741"/>
      <c r="AM715" s="741"/>
      <c r="AN715" s="741"/>
      <c r="AO715" s="741"/>
      <c r="AP715" s="741"/>
      <c r="AQ715" s="741"/>
      <c r="AR715" s="741"/>
      <c r="AS715" s="741"/>
      <c r="AT715" s="741"/>
      <c r="AU715" s="741"/>
      <c r="AV715" s="741"/>
      <c r="AW715" s="741"/>
      <c r="AX715" s="742"/>
    </row>
    <row r="716" spans="1:50" ht="57"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716</v>
      </c>
      <c r="AE716" s="625"/>
      <c r="AF716" s="625"/>
      <c r="AG716" s="104" t="s">
        <v>779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716</v>
      </c>
      <c r="AE717" s="323"/>
      <c r="AF717" s="323"/>
      <c r="AG717" s="104" t="s">
        <v>768</v>
      </c>
      <c r="AH717" s="105"/>
      <c r="AI717" s="105"/>
      <c r="AJ717" s="105"/>
      <c r="AK717" s="105"/>
      <c r="AL717" s="105"/>
      <c r="AM717" s="105"/>
      <c r="AN717" s="105"/>
      <c r="AO717" s="105"/>
      <c r="AP717" s="105"/>
      <c r="AQ717" s="105"/>
      <c r="AR717" s="105"/>
      <c r="AS717" s="105"/>
      <c r="AT717" s="105"/>
      <c r="AU717" s="105"/>
      <c r="AV717" s="105"/>
      <c r="AW717" s="105"/>
      <c r="AX717" s="106"/>
    </row>
    <row r="718" spans="1:50" ht="56.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716</v>
      </c>
      <c r="AE718" s="323"/>
      <c r="AF718" s="323"/>
      <c r="AG718" s="130" t="s">
        <v>772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765</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4.25" customHeight="1" x14ac:dyDescent="0.15">
      <c r="A726" s="638" t="s">
        <v>48</v>
      </c>
      <c r="B726" s="797"/>
      <c r="C726" s="810" t="s">
        <v>53</v>
      </c>
      <c r="D726" s="832"/>
      <c r="E726" s="832"/>
      <c r="F726" s="833"/>
      <c r="G726" s="576" t="s">
        <v>766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45" customHeight="1" thickBot="1" x14ac:dyDescent="0.2">
      <c r="A727" s="798"/>
      <c r="B727" s="799"/>
      <c r="C727" s="746" t="s">
        <v>57</v>
      </c>
      <c r="D727" s="747"/>
      <c r="E727" s="747"/>
      <c r="F727" s="748"/>
      <c r="G727" s="574" t="s">
        <v>767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787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788</v>
      </c>
      <c r="B731" s="672"/>
      <c r="C731" s="672"/>
      <c r="D731" s="672"/>
      <c r="E731" s="673"/>
      <c r="F731" s="727" t="s">
        <v>789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790</v>
      </c>
      <c r="B733" s="672"/>
      <c r="C733" s="672"/>
      <c r="D733" s="672"/>
      <c r="E733" s="673"/>
      <c r="F733" s="635" t="s">
        <v>791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723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742</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743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744</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745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746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786</v>
      </c>
      <c r="F743" s="951"/>
      <c r="G743" s="951"/>
      <c r="H743" s="951"/>
      <c r="I743" s="951"/>
      <c r="J743" s="951"/>
      <c r="K743" s="951"/>
      <c r="L743" s="951"/>
      <c r="M743" s="951"/>
      <c r="N743" s="951"/>
      <c r="O743" s="951"/>
      <c r="P743" s="953"/>
      <c r="Q743" s="950" t="s">
        <v>785</v>
      </c>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747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v>233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748</v>
      </c>
      <c r="F746" s="954"/>
      <c r="G746" s="954"/>
      <c r="H746" s="100" t="str">
        <f>IF(E746="","","-")</f>
        <v>-</v>
      </c>
      <c r="I746" s="954"/>
      <c r="J746" s="954"/>
      <c r="K746" s="100" t="str">
        <f>IF(I746="","","-")</f>
        <v/>
      </c>
      <c r="L746" s="955">
        <v>227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224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751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752</v>
      </c>
      <c r="H789" s="669"/>
      <c r="I789" s="669"/>
      <c r="J789" s="669"/>
      <c r="K789" s="670"/>
      <c r="L789" s="662" t="s">
        <v>755</v>
      </c>
      <c r="M789" s="663"/>
      <c r="N789" s="663"/>
      <c r="O789" s="663"/>
      <c r="P789" s="663"/>
      <c r="Q789" s="663"/>
      <c r="R789" s="663"/>
      <c r="S789" s="663"/>
      <c r="T789" s="663"/>
      <c r="U789" s="663"/>
      <c r="V789" s="663"/>
      <c r="W789" s="663"/>
      <c r="X789" s="664"/>
      <c r="Y789" s="382">
        <v>19.100000000000001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753</v>
      </c>
      <c r="H790" s="605"/>
      <c r="I790" s="605"/>
      <c r="J790" s="605"/>
      <c r="K790" s="606"/>
      <c r="L790" s="596" t="s">
        <v>756</v>
      </c>
      <c r="M790" s="597"/>
      <c r="N790" s="597"/>
      <c r="O790" s="597"/>
      <c r="P790" s="597"/>
      <c r="Q790" s="597"/>
      <c r="R790" s="597"/>
      <c r="S790" s="597"/>
      <c r="T790" s="597"/>
      <c r="U790" s="597"/>
      <c r="V790" s="597"/>
      <c r="W790" s="597"/>
      <c r="X790" s="598"/>
      <c r="Y790" s="599">
        <v>6.5</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754</v>
      </c>
      <c r="H791" s="605"/>
      <c r="I791" s="605"/>
      <c r="J791" s="605"/>
      <c r="K791" s="606"/>
      <c r="L791" s="596" t="s">
        <v>757</v>
      </c>
      <c r="M791" s="597"/>
      <c r="N791" s="597"/>
      <c r="O791" s="597"/>
      <c r="P791" s="597"/>
      <c r="Q791" s="597"/>
      <c r="R791" s="597"/>
      <c r="S791" s="597"/>
      <c r="T791" s="597"/>
      <c r="U791" s="597"/>
      <c r="V791" s="597"/>
      <c r="W791" s="597"/>
      <c r="X791" s="598"/>
      <c r="Y791" s="599">
        <v>2.6</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28.200000000000003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69" customHeight="1" x14ac:dyDescent="0.15">
      <c r="A845" s="370">
        <v>1</v>
      </c>
      <c r="B845" s="370">
        <v>1</v>
      </c>
      <c r="C845" s="358" t="s">
        <v>758</v>
      </c>
      <c r="D845" s="343"/>
      <c r="E845" s="343"/>
      <c r="F845" s="343"/>
      <c r="G845" s="343"/>
      <c r="H845" s="343"/>
      <c r="I845" s="343"/>
      <c r="J845" s="344">
        <v>3290005003743</v>
      </c>
      <c r="K845" s="345"/>
      <c r="L845" s="345"/>
      <c r="M845" s="345"/>
      <c r="N845" s="345"/>
      <c r="O845" s="345"/>
      <c r="P845" s="359" t="s">
        <v>759</v>
      </c>
      <c r="Q845" s="346"/>
      <c r="R845" s="346"/>
      <c r="S845" s="346"/>
      <c r="T845" s="346"/>
      <c r="U845" s="346"/>
      <c r="V845" s="346"/>
      <c r="W845" s="346"/>
      <c r="X845" s="346"/>
      <c r="Y845" s="347">
        <v>28.2</v>
      </c>
      <c r="Z845" s="348"/>
      <c r="AA845" s="348"/>
      <c r="AB845" s="349"/>
      <c r="AC845" s="350" t="s">
        <v>376</v>
      </c>
      <c r="AD845" s="351"/>
      <c r="AE845" s="351"/>
      <c r="AF845" s="351"/>
      <c r="AG845" s="351"/>
      <c r="AH845" s="366" t="s">
        <v>757</v>
      </c>
      <c r="AI845" s="367"/>
      <c r="AJ845" s="367"/>
      <c r="AK845" s="367"/>
      <c r="AL845" s="354" t="s">
        <v>757</v>
      </c>
      <c r="AM845" s="355"/>
      <c r="AN845" s="355"/>
      <c r="AO845" s="356"/>
      <c r="AP845" s="357" t="s">
        <v>757</v>
      </c>
      <c r="AQ845" s="357"/>
      <c r="AR845" s="357"/>
      <c r="AS845" s="357"/>
      <c r="AT845" s="357"/>
      <c r="AU845" s="357"/>
      <c r="AV845" s="357"/>
      <c r="AW845" s="357"/>
      <c r="AX845" s="357"/>
    </row>
    <row r="846" spans="1:51" ht="67.5" customHeight="1" x14ac:dyDescent="0.15">
      <c r="A846" s="370">
        <v>2</v>
      </c>
      <c r="B846" s="370">
        <v>1</v>
      </c>
      <c r="C846" s="358" t="s">
        <v>758</v>
      </c>
      <c r="D846" s="343"/>
      <c r="E846" s="343"/>
      <c r="F846" s="343"/>
      <c r="G846" s="343"/>
      <c r="H846" s="343"/>
      <c r="I846" s="343"/>
      <c r="J846" s="344">
        <v>3290005003743</v>
      </c>
      <c r="K846" s="345"/>
      <c r="L846" s="345"/>
      <c r="M846" s="345"/>
      <c r="N846" s="345"/>
      <c r="O846" s="345"/>
      <c r="P846" s="359" t="s">
        <v>759</v>
      </c>
      <c r="Q846" s="346"/>
      <c r="R846" s="346"/>
      <c r="S846" s="346"/>
      <c r="T846" s="346"/>
      <c r="U846" s="346"/>
      <c r="V846" s="346"/>
      <c r="W846" s="346"/>
      <c r="X846" s="346"/>
      <c r="Y846" s="347">
        <v>1.1000000000000001</v>
      </c>
      <c r="Z846" s="348"/>
      <c r="AA846" s="348"/>
      <c r="AB846" s="349"/>
      <c r="AC846" s="350" t="s">
        <v>376</v>
      </c>
      <c r="AD846" s="351"/>
      <c r="AE846" s="351"/>
      <c r="AF846" s="351"/>
      <c r="AG846" s="351"/>
      <c r="AH846" s="366" t="s">
        <v>757</v>
      </c>
      <c r="AI846" s="367"/>
      <c r="AJ846" s="367"/>
      <c r="AK846" s="367"/>
      <c r="AL846" s="354" t="s">
        <v>757</v>
      </c>
      <c r="AM846" s="355"/>
      <c r="AN846" s="355"/>
      <c r="AO846" s="356"/>
      <c r="AP846" s="357" t="s">
        <v>757</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716</v>
      </c>
      <c r="M3" s="13" t="str">
        <f t="shared" ref="M3:M11" si="2">IF(L3="","",K3)</f>
        <v>文教及び科学振興</v>
      </c>
      <c r="N3" s="13" t="str">
        <f>IF(M3="",N2,IF(N2&lt;&gt;"",CONCATENATE(N2,"、",M3),M3))</f>
        <v>文教及び科学振興</v>
      </c>
      <c r="O3" s="13"/>
      <c r="P3" s="12" t="s">
        <v>75</v>
      </c>
      <c r="Q3" s="17" t="s">
        <v>749</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2021-08-28T01:34:33Z</cp:lastPrinted>
  <dcterms:created xsi:type="dcterms:W3CDTF">2012-03-13T00:50:25Z</dcterms:created>
  <dcterms:modified xsi:type="dcterms:W3CDTF">2021-09-17T03:34:38Z</dcterms:modified>
</cp:coreProperties>
</file>