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7310" yWindow="48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9" i="3" l="1"/>
  <c r="AM119" i="3"/>
  <c r="AQ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<sst xmlns="http://schemas.openxmlformats.org/spreadsheetml/2006/main" count="3168" uniqueCount="830">
  <si>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</si>
  <si>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</si>
  <si>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</si>
  <si>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</si>
  <si>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</si>
  <si>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</si>
  <si>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</si>
  <si>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</si>
  <si>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</si>
  <si>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</si>
  <si>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</si>
  <si>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</si>
  <si>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</si>
  <si>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</si>
  <si>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</si>
  <si>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</si>
  <si>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</si>
  <si>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</si>
  <si>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</si>
  <si>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</si>
  <si>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</si>
  <si>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</si>
  <si>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</si>
  <si>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</si>
  <si>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</si>
  <si>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</si>
  <si>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</si>
  <si>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</si>
  <si>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</si>
  <si>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</si>
  <si>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</si>
  <si>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</si>
  <si>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</si>
  <si>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</si>
  <si>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</si>
  <si>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</si>
  <si>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</si>
  <si>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</si>
  <si>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</si>
  <si>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</si>
  <si>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</si>
  <si>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</si>
  <si>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</si>
  <si>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</si>
  <si>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</si>
  <si>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</si>
  <si>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</si>
  <si>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</si>
  <si>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</si>
  <si>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</si>
  <si>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</si>
  <si>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</si>
  <si>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</si>
  <si>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</si>
  <si>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</si>
  <si>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</si>
  <si>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</si>
  <si>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</si>
  <si>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</si>
  <si>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</si>
  <si>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</si>
  <si>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</si>
  <si>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</si>
  <si>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</si>
  <si>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</si>
  <si>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</si>
  <si>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</si>
  <si>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</si>
  <si>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</si>
  <si>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</si>
  <si>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</si>
  <si>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</si>
  <si>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</si>
  <si>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</si>
  <si>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</si>
  <si>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</si>
  <si>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</si>
  <si>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</si>
  <si>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</si>
  <si>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</si>
  <si>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</si>
  <si>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</si>
  <si>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</si>
  <si>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</si>
  <si>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</si>
  <si>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</si>
  <si>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</si>
  <si>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</si>
  <si>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</si>
  <si>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</si>
  <si>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</si>
  <si>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</si>
  <si>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</si>
  <si>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</si>
  <si>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</si>
  <si>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</si>
  <si>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</si>
  <si>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</si>
  <si>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</si>
  <si>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</si>
  <si>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</si>
  <si>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</si>
  <si>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</si>
  <si>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</si>
  <si>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</si>
  <si>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</si>
  <si>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</si>
  <si>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</si>
  <si>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</si>
  <si>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</si>
  <si>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</si>
  <si>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</si>
  <si>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</si>
  <si>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</si>
  <si>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</si>
  <si>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</si>
  <si>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</si>
  <si>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</si>
  <si>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</si>
  <si>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</si>
  <si>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</si>
  <si>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</si>
  <si>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</si>
  <si>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</si>
  <si>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</si>
  <si>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</si>
  <si>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</si>
  <si>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</si>
  <si>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</si>
  <si>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</si>
  <si>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</si>
  <si>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</si>
  <si>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</si>
  <si>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</si>
  <si>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</si>
  <si>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</si>
  <si>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</si>
  <si>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</si>
  <si>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</si>
  <si>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</si>
  <si>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</si>
  <si>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</si>
  <si>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</si>
  <si>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</si>
  <si>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</si>
  <si>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</si>
  <si>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</si>
  <si>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</si>
  <si>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</si>
  <si>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</si>
  <si>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</si>
  <si>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</si>
  <si>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</si>
  <si>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</si>
  <si>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</si>
  <si>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</si>
  <si>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</si>
  <si>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</si>
  <si>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</si>
  <si>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</si>
  <si>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</si>
  <si>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</si>
  <si>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</si>
  <si>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</si>
  <si>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</si>
  <si>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</si>
  <si>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</si>
  <si>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</si>
  <si>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</si>
  <si>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</si>
  <si>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</si>
  <si>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</si>
  <si>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</si>
  <si>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</si>
  <si>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</si>
  <si>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</si>
  <si>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</si>
  <si>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</si>
  <si>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</si>
  <si>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</si>
  <si>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</si>
  <si>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</si>
  <si>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</si>
  <si>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</si>
  <si>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</si>
  <si>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</si>
  <si>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</si>
  <si>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</si>
  <si>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</si>
  <si>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</si>
  <si>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</si>
  <si>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</si>
  <si>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</si>
  <si>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</si>
  <si>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</si>
  <si>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</si>
  <si>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</si>
  <si>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</si>
  <si>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</si>
  <si>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</si>
  <si>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</si>
  <si>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</si>
  <si>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</si>
  <si>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</si>
  <si>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</si>
  <si>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</si>
  <si>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</si>
  <si>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</si>
  <si>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</si>
  <si>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</si>
  <si>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</si>
  <si>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</si>
  <si>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</si>
  <si>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</si>
  <si>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</si>
  <si>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</si>
  <si>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</si>
  <si>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</si>
  <si>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</si>
  <si>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</si>
  <si>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</si>
  <si>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</si>
  <si>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</si>
  <si>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</si>
  <si>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</si>
  <si>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</si>
  <si>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</si>
  <si>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</si>
  <si>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</si>
  <si>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</si>
  <si>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</si>
  <si>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</si>
  <si>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</si>
  <si>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</si>
  <si>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</si>
  <si>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</si>
  <si>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</si>
  <si>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</si>
  <si>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</si>
  <si>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</si>
  <si>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</si>
  <si>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</si>
  <si>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</si>
  <si>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</si>
  <si>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</si>
  <si>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</si>
  <si>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</si>
  <si>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</si>
  <si>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</si>
  <si>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</si>
  <si>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</si>
  <si>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</si>
  <si>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</si>
  <si>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</si>
  <si>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</si>
  <si>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</si>
  <si>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</si>
  <si>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</si>
  <si>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</si>
  <si>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</si>
  <si>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</si>
  <si>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</si>
  <si>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</si>
  <si>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</si>
  <si>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</si>
  <si>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</si>
  <si>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</si>
  <si>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</si>
  <si>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</si>
  <si>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</si>
  <si>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</si>
  <si>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</si>
  <si>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</si>
  <si>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</si>
  <si>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</si>
  <si>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</si>
  <si>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</si>
  <si>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</si>
  <si>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</si>
  <si>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</si>
  <si>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</si>
  <si>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</si>
  <si>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</si>
  <si>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</si>
  <si>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</si>
  <si>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</si>
  <si>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</si>
  <si>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</si>
  <si>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</si>
  <si>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</si>
  <si>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</si>
  <si>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</si>
  <si>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</si>
  <si>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</si>
  <si>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</si>
  <si>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</si>
  <si>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</si>
  <si>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</si>
  <si>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</si>
  <si>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</si>
  <si>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</si>
  <si>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</si>
  <si>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</si>
  <si>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</si>
  <si>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</si>
  <si>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</si>
  <si>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</si>
  <si>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</si>
  <si>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</si>
  <si>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</si>
  <si>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</si>
  <si>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</si>
  <si>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</si>
  <si>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</si>
  <si>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</si>
  <si>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</si>
  <si>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</si>
  <si>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</si>
  <si>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</si>
  <si>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</si>
  <si>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</si>
  <si>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</si>
  <si>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</si>
  <si>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</si>
  <si>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</si>
  <si>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</si>
  <si>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</si>
  <si>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</si>
  <si>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</si>
  <si>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</si>
  <si>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</si>
  <si>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</si>
  <si>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</si>
  <si>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</si>
  <si>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</si>
  <si>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</si>
  <si>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</si>
  <si>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</si>
  <si>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</si>
  <si>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</si>
  <si>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</si>
  <si>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</si>
  <si>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</si>
  <si>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</si>
  <si>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</si>
  <si>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</si>
  <si>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</si>
  <si>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</si>
  <si>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</si>
  <si>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</si>
  <si>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</si>
  <si>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</si>
  <si>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</si>
  <si>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</si>
  <si>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</si>
  <si>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</si>
  <si>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</si>
  <si>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</si>
  <si>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</si>
  <si>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</si>
  <si>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</si>
  <si>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</si>
  <si>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</si>
  <si>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</si>
  <si>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</si>
  <si>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</si>
  <si>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</si>
  <si>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</si>
  <si>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</si>
  <si>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</si>
  <si>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</si>
  <si>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</si>
  <si>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</si>
  <si>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</si>
  <si>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</si>
  <si>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</si>
  <si>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</si>
  <si>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</si>
  <si>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</si>
  <si>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</si>
  <si>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</si>
  <si>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</si>
  <si>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</si>
  <si>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</si>
  <si>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</si>
  <si>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</si>
  <si>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</si>
  <si>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</si>
  <si>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</si>
  <si>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</si>
  <si>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</si>
  <si>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</si>
  <si>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</si>
  <si>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</si>
  <si>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</si>
  <si>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</si>
  <si>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</si>
  <si>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</si>
  <si>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</si>
  <si>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</si>
  <si>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</si>
  <si>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</si>
  <si>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</si>
  <si>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</si>
  <si>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</si>
  <si>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</si>
  <si>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</si>
  <si>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</si>
  <si>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</si>
  <si>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</si>
  <si>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</si>
  <si>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</si>
  <si>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</si>
  <si>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</si>
  <si>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</si>
  <si>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</si>
  <si>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</si>
  <si>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</si>
  <si>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</si>
  <si>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</si>
  <si>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</si>
  <si>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</si>
  <si>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</si>
  <si>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</si>
  <si>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</si>
  <si>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</si>
  <si>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</si>
  <si>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</si>
  <si>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</si>
  <si>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</si>
  <si>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</si>
  <si>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</si>
  <si>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</si>
  <si>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</si>
  <si>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</si>
  <si>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</si>
  <si>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</si>
  <si>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</si>
  <si>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</si>
  <si>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</si>
  <si>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</si>
  <si>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</si>
  <si>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</si>
  <si>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</si>
  <si>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</si>
  <si>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</si>
  <si>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</si>
  <si>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</si>
  <si>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</si>
  <si>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</si>
  <si>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</si>
  <si>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</si>
  <si>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</si>
  <si>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</si>
  <si>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</si>
  <si>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</si>
  <si>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</si>
  <si>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</si>
  <si>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</si>
  <si>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</si>
  <si>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</si>
  <si>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</si>
  <si>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</si>
  <si>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</si>
  <si>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</si>
  <si>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</si>
  <si>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</si>
  <si>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</si>
  <si>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</si>
  <si>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</si>
  <si>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</si>
  <si>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</si>
  <si>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</si>
  <si>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</si>
  <si>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</si>
  <si>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</si>
  <si>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</si>
  <si>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</si>
  <si>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</si>
  <si>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</si>
  <si>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</si>
  <si>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</si>
  <si>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</si>
  <si>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</si>
  <si>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</si>
  <si>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</si>
  <si>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</si>
  <si>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</si>
  <si>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</si>
  <si>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</si>
  <si>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</si>
  <si>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</si>
  <si>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</si>
  <si>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</si>
  <si>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</si>
  <si>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</si>
  <si>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</si>
  <si>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</si>
  <si>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</si>
  <si>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</si>
  <si>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</si>
  <si>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</si>
  <si>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</si>
  <si>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</si>
  <si>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</si>
  <si>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</si>
  <si>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</si>
  <si>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</si>
  <si>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</si>
  <si>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</si>
  <si>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</si>
  <si>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</si>
  <si>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</si>
  <si>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</si>
  <si>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</si>
  <si>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</si>
  <si>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</si>
  <si>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</si>
  <si>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</si>
  <si>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</si>
  <si>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</si>
  <si>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</si>
  <si>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</si>
  <si>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</si>
  <si>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</si>
  <si>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</si>
  <si>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</si>
  <si>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</si>
  <si>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</si>
  <si>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</si>
  <si>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</si>
  <si>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</si>
  <si>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</si>
  <si>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</si>
  <si>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</si>
  <si>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</si>
  <si>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</si>
  <si>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</si>
  <si>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</si>
  <si>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</si>
  <si>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</si>
  <si>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</si>
  <si>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</si>
  <si>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</si>
  <si>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</si>
  <si>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</si>
  <si>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</si>
  <si>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</si>
  <si>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</si>
  <si>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</si>
  <si>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</si>
  <si>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</si>
  <si>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</si>
  <si>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</si>
  <si>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</si>
  <si>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</si>
  <si>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</si>
  <si>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</si>
  <si>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</si>
  <si>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</si>
  <si>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</si>
  <si>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</si>
  <si>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</si>
  <si>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</si>
  <si>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</si>
  <si>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</si>
  <si>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</si>
  <si>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</si>
  <si>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</si>
  <si>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</si>
  <si>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</si>
  <si>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</si>
  <si>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</si>
  <si>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</si>
  <si>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</si>
  <si>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</si>
  <si>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</si>
  <si>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</si>
  <si>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</si>
  <si>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</si>
  <si>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</si>
  <si>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</si>
  <si>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</si>
  <si>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</si>
  <si>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</si>
  <si>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</si>
  <si>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</si>
  <si>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</si>
  <si>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</si>
  <si>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</si>
  <si>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</si>
  <si>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</si>
  <si>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</si>
  <si>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</si>
  <si>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</si>
  <si>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</si>
  <si>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</si>
  <si>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</si>
  <si>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</si>
  <si>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</si>
  <si>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</si>
  <si>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</si>
  <si>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</si>
  <si>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</si>
  <si>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</si>
  <si>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</si>
  <si>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</si>
  <si>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</si>
  <si>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</si>
  <si>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</si>
  <si>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</si>
  <si>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</si>
  <si>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</si>
  <si>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</si>
  <si>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</si>
  <si>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</si>
  <si>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</si>
  <si>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</si>
  <si>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</si>
  <si>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</si>
  <si>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</si>
  <si>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</si>
  <si>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</si>
  <si>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</si>
  <si>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</si>
  <si>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</si>
  <si>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</si>
  <si>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</si>
  <si>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</si>
  <si>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</si>
  <si>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</si>
  <si>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</si>
  <si>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</si>
  <si>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</si>
  <si>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</si>
  <si>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</si>
  <si>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</si>
  <si>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</si>
  <si>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</si>
  <si>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</si>
  <si>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</si>
  <si>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</si>
  <si>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</si>
  <si>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</si>
  <si>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</si>
  <si>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</si>
  <si>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</si>
  <si>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</si>
  <si>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</si>
  <si>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</si>
  <si>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</si>
  <si>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</si>
  <si>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</si>
  <si>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</si>
  <si>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</si>
  <si>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</si>
  <si>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</si>
  <si>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</si>
  <si>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</si>
  <si>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</si>
  <si>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</si>
  <si>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</si>
  <si>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</si>
  <si>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</si>
  <si>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</si>
  <si>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</si>
  <si>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</si>
  <si>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</si>
  <si>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</si>
  <si>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</si>
  <si>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</si>
  <si>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</si>
  <si>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</si>
  <si>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</si>
  <si>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</si>
  <si>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</si>
  <si>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</si>
  <si>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</si>
  <si>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</si>
  <si>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</si>
  <si>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</si>
  <si>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</si>
  <si>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</si>
  <si>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</si>
  <si>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</si>
  <si>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</si>
  <si>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</si>
  <si>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</si>
  <si>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</si>
  <si>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</si>
  <si>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</si>
  <si>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</si>
  <si>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</si>
  <si>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</si>
  <si>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</si>
  <si>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</si>
  <si>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</si>
  <si>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</si>
  <si>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</si>
  <si>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</si>
  <si>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</si>
  <si>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</si>
  <si>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</si>
  <si>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</si>
  <si>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</si>
  <si>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</si>
  <si>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</si>
  <si>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</si>
  <si>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</si>
  <si>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</si>
  <si>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</si>
  <si>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回</t>
  </si>
  <si>
    <t>○</t>
  </si>
  <si>
    <t>先端基盤技術研究開発推進経費</t>
    <phoneticPr fontId="5"/>
  </si>
  <si>
    <t>科学技術・学術政策局</t>
    <phoneticPr fontId="5"/>
  </si>
  <si>
    <t>平成23年度</t>
    <phoneticPr fontId="5"/>
  </si>
  <si>
    <t>終了予定なし</t>
    <phoneticPr fontId="5"/>
  </si>
  <si>
    <t>研究開発基盤課</t>
    <phoneticPr fontId="5"/>
  </si>
  <si>
    <t>-</t>
    <phoneticPr fontId="5"/>
  </si>
  <si>
    <t>様々な分野の研究開発に活用される基盤技術に関する研究推進方策や、研究基盤の戦略的な活用・整備について、検討会や研究開発動向調査等を通じて今後の施策の検討及び推進を図る。</t>
    <phoneticPr fontId="5"/>
  </si>
  <si>
    <t>光・量子科学技術等の基盤技術に関する研究推進方策や、研究基盤の戦略的な活用・整備について、外部有識者からのヒアリング等を行うとともに、国内における各機関の現地調査や各種シンポジウムを通じた研究開発動向調査、更には国際会議等を通じた諸外国の取組等の情報収集・情報交換を行い、今後の施策の検討及び推進に資する。</t>
    <phoneticPr fontId="5"/>
  </si>
  <si>
    <t>職員旅費</t>
    <phoneticPr fontId="5"/>
  </si>
  <si>
    <t>庁費</t>
  </si>
  <si>
    <t>非常勤職員手当</t>
  </si>
  <si>
    <t>委員等旅費</t>
  </si>
  <si>
    <t>諸謝金</t>
  </si>
  <si>
    <t>基盤技術の研究推進方策や研究基盤施設・設備の整備・運営等に関する事業を実施する。</t>
    <phoneticPr fontId="5"/>
  </si>
  <si>
    <t>件</t>
    <phoneticPr fontId="5"/>
  </si>
  <si>
    <t>文部科学省における集計</t>
    <phoneticPr fontId="5"/>
  </si>
  <si>
    <t>領域</t>
    <phoneticPr fontId="5"/>
  </si>
  <si>
    <t>人・回</t>
    <phoneticPr fontId="5"/>
  </si>
  <si>
    <t>基盤技術に関する研究推進方策や研究基盤の戦略的な活用・整備について、今後の施策の検討及び推進するために実施した現地調査の回数（参加者が複数の場合には、当該調査の参加人数を実施回数とした）</t>
  </si>
  <si>
    <t>単位当たりコスト＝ｘ／ｙ　　　
ｘ：予算の執行額　
ｙ：基盤技術の研究推進方策や研究基盤施設の整備・運営等に関する事業を実施した数　　　　　　　　　　</t>
    <phoneticPr fontId="5"/>
  </si>
  <si>
    <t>百万円</t>
  </si>
  <si>
    <t>百万円</t>
    <phoneticPr fontId="5"/>
  </si>
  <si>
    <t>　　ｘ/ｙ</t>
    <phoneticPr fontId="5"/>
  </si>
  <si>
    <t>10.4/9</t>
    <phoneticPr fontId="5"/>
  </si>
  <si>
    <t>10.4/10</t>
    <phoneticPr fontId="5"/>
  </si>
  <si>
    <t>万円/人・回</t>
    <phoneticPr fontId="5"/>
  </si>
  <si>
    <t>549/115</t>
    <phoneticPr fontId="5"/>
  </si>
  <si>
    <t>581/126</t>
    <phoneticPr fontId="5"/>
  </si>
  <si>
    <t>単位当たりコスト＝ｘ／ｙ　　　
ｘ：予算の執行額　
ｙ：基盤技術に関する研究推進方策や研究基盤の戦略的な活用・整備について、今後の施策の検討及び推進するために実施した現地調査の回数（参加者が複数の場合には、当該調査の参加人数を実施回数とした）　　　　　　　　　　</t>
    <phoneticPr fontId="5"/>
  </si>
  <si>
    <t>9　未来社会に向けた価値創出の取組と経済・社会的課題への対応</t>
    <phoneticPr fontId="5"/>
  </si>
  <si>
    <t>9-1 未来社会を見据えた先端基盤技術の強化</t>
    <phoneticPr fontId="5"/>
  </si>
  <si>
    <t>本事業は、基盤技術の開発・活用方策及び研究基盤施設の整備・運営等について検討会等を開催し、今後の新興・融合領域の研究開発の推進方策等を検討することにより、先端基盤技術の強化を図り、上位施策の目標に資するものである。</t>
    <phoneticPr fontId="5"/>
  </si>
  <si>
    <t>54</t>
    <phoneticPr fontId="5"/>
  </si>
  <si>
    <t>272</t>
    <phoneticPr fontId="5"/>
  </si>
  <si>
    <t>312</t>
    <phoneticPr fontId="5"/>
  </si>
  <si>
    <t>308</t>
    <phoneticPr fontId="5"/>
  </si>
  <si>
    <t>297</t>
    <phoneticPr fontId="5"/>
  </si>
  <si>
    <t>226</t>
    <phoneticPr fontId="5"/>
  </si>
  <si>
    <t>文部科学省</t>
    <phoneticPr fontId="5"/>
  </si>
  <si>
    <t>○</t>
    <phoneticPr fontId="5"/>
  </si>
  <si>
    <t>-</t>
    <phoneticPr fontId="5"/>
  </si>
  <si>
    <t>‐</t>
  </si>
  <si>
    <t>無</t>
  </si>
  <si>
    <t>-</t>
    <phoneticPr fontId="5"/>
  </si>
  <si>
    <t>第5期科学技術基本計画に「先端的な研究施設・設備や知的基盤（中略）の整備・共用にも積極的に対応する」旨が記載されており、関連施策の検討及び推進は重要であるため、国が実施すべき事業である。</t>
    <phoneticPr fontId="5"/>
  </si>
  <si>
    <t>第5期科学技術基本計画に「先端的な研究施設・設備や知的基盤（中略）の整備・共用にも積極的に対応する」旨が記載されており、関連施策の検討及び推進は重要である。これを達成する手段として本事業は必要かつ適切な事業であり、その優先度も高い。</t>
    <phoneticPr fontId="5"/>
  </si>
  <si>
    <t>基盤技術の開発・活用や研究基盤施設の整備・運営等に関する施策を検討・推進するという業務の専門性を踏まえつつ効率的・効果的な執行に努めており、単位当たりコストの水準は妥当である。</t>
    <phoneticPr fontId="5"/>
  </si>
  <si>
    <t>成果実績は設定した成果目標を達成している。</t>
    <phoneticPr fontId="5"/>
  </si>
  <si>
    <t>基盤技術に関する研究推進方策や研究基盤施設の整備・運営等に係る検討等を行う上で、検討会や動向調査等は必須であり、効果的である。</t>
    <phoneticPr fontId="5"/>
  </si>
  <si>
    <t>A.個人A（非常勤職員手当）</t>
    <rPh sb="2" eb="4">
      <t>コジン</t>
    </rPh>
    <rPh sb="6" eb="9">
      <t>ヒジョウキン</t>
    </rPh>
    <rPh sb="9" eb="11">
      <t>ショクイン</t>
    </rPh>
    <rPh sb="11" eb="13">
      <t>テアテ</t>
    </rPh>
    <phoneticPr fontId="5"/>
  </si>
  <si>
    <t>非常勤職員手当</t>
    <rPh sb="0" eb="3">
      <t>ヒジョウキン</t>
    </rPh>
    <rPh sb="3" eb="5">
      <t>ショクイン</t>
    </rPh>
    <rPh sb="5" eb="7">
      <t>テアテ</t>
    </rPh>
    <phoneticPr fontId="5"/>
  </si>
  <si>
    <t>基盤技術の研究推進方策や、研究基盤施設の整備・運営等の調査に係る非常勤職員の手当</t>
    <phoneticPr fontId="5"/>
  </si>
  <si>
    <t>B.（諸謝金）</t>
    <rPh sb="3" eb="6">
      <t>ショシャキン</t>
    </rPh>
    <phoneticPr fontId="5"/>
  </si>
  <si>
    <t>C.個人Ａ（職員旅費）</t>
    <rPh sb="2" eb="4">
      <t>コジン</t>
    </rPh>
    <rPh sb="6" eb="8">
      <t>ショクイン</t>
    </rPh>
    <rPh sb="8" eb="10">
      <t>リョヒ</t>
    </rPh>
    <phoneticPr fontId="5"/>
  </si>
  <si>
    <t>D.個人Ａ（委員等旅費）</t>
    <rPh sb="2" eb="4">
      <t>コジン</t>
    </rPh>
    <rPh sb="6" eb="8">
      <t>イイン</t>
    </rPh>
    <rPh sb="8" eb="9">
      <t>トウ</t>
    </rPh>
    <rPh sb="9" eb="11">
      <t>リョヒ</t>
    </rPh>
    <phoneticPr fontId="5"/>
  </si>
  <si>
    <t>各機関の現地調査や各種学会・シンポジウムを通じた動向調査等に職員を派遣する旅費</t>
    <phoneticPr fontId="5"/>
  </si>
  <si>
    <t>職員旅費</t>
    <rPh sb="0" eb="2">
      <t>ショクイン</t>
    </rPh>
    <rPh sb="2" eb="4">
      <t>リョヒ</t>
    </rPh>
    <phoneticPr fontId="5"/>
  </si>
  <si>
    <t>委員等旅費</t>
    <rPh sb="0" eb="2">
      <t>イイン</t>
    </rPh>
    <rPh sb="2" eb="3">
      <t>トウ</t>
    </rPh>
    <rPh sb="3" eb="5">
      <t>リョヒ</t>
    </rPh>
    <phoneticPr fontId="5"/>
  </si>
  <si>
    <t>研究基盤施設の整備・運営等について、検討会の開催や外部有識者からのヒアリング等の実施に係る旅費</t>
    <phoneticPr fontId="5"/>
  </si>
  <si>
    <t>個人Ａ</t>
    <rPh sb="0" eb="2">
      <t>コジン</t>
    </rPh>
    <phoneticPr fontId="5"/>
  </si>
  <si>
    <t>基盤技術の研究推進方策や、研究基盤施設の整備・運営等の調査に係る非常勤職員の手当</t>
    <rPh sb="0" eb="2">
      <t>キバン</t>
    </rPh>
    <rPh sb="2" eb="4">
      <t>ギジュツ</t>
    </rPh>
    <rPh sb="5" eb="7">
      <t>ケンキュウ</t>
    </rPh>
    <rPh sb="7" eb="9">
      <t>スイシン</t>
    </rPh>
    <rPh sb="9" eb="11">
      <t>ホウサク</t>
    </rPh>
    <rPh sb="13" eb="15">
      <t>ケンキュウ</t>
    </rPh>
    <rPh sb="15" eb="17">
      <t>キバン</t>
    </rPh>
    <rPh sb="17" eb="19">
      <t>シセツ</t>
    </rPh>
    <rPh sb="20" eb="22">
      <t>セイビ</t>
    </rPh>
    <rPh sb="23" eb="25">
      <t>ウンエイ</t>
    </rPh>
    <rPh sb="25" eb="26">
      <t>トウ</t>
    </rPh>
    <rPh sb="27" eb="29">
      <t>チョウサ</t>
    </rPh>
    <rPh sb="30" eb="31">
      <t>カカ</t>
    </rPh>
    <rPh sb="32" eb="35">
      <t>ヒジョウキン</t>
    </rPh>
    <rPh sb="35" eb="37">
      <t>ショクイン</t>
    </rPh>
    <rPh sb="38" eb="40">
      <t>テアテ</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</si>
  <si>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</si>
  <si>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</si>
  <si>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</si>
  <si>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</si>
  <si>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</si>
  <si>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</si>
  <si>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</si>
  <si>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</si>
  <si>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</si>
  <si>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現地調査等旅費</t>
    <rPh sb="0" eb="2">
      <t>ゲンチ</t>
    </rPh>
    <rPh sb="2" eb="4">
      <t>チョウサ</t>
    </rPh>
    <rPh sb="4" eb="5">
      <t>トウ</t>
    </rPh>
    <rPh sb="5" eb="7">
      <t>リョヒ</t>
    </rPh>
    <phoneticPr fontId="5"/>
  </si>
  <si>
    <t>会議・調査等旅費</t>
    <rPh sb="0" eb="2">
      <t>カイギ</t>
    </rPh>
    <rPh sb="3" eb="5">
      <t>チョウサ</t>
    </rPh>
    <rPh sb="5" eb="6">
      <t>トウ</t>
    </rPh>
    <rPh sb="6" eb="8">
      <t>リョヒ</t>
    </rPh>
    <phoneticPr fontId="5"/>
  </si>
  <si>
    <t>株式会社紀伊國屋書店</t>
    <rPh sb="0" eb="2">
      <t>カブシキ</t>
    </rPh>
    <rPh sb="2" eb="4">
      <t>カイシャ</t>
    </rPh>
    <rPh sb="4" eb="8">
      <t>キノクニヤ</t>
    </rPh>
    <rPh sb="8" eb="10">
      <t>ショテン</t>
    </rPh>
    <phoneticPr fontId="5"/>
  </si>
  <si>
    <t>東京地下鉄株式会社</t>
    <rPh sb="0" eb="2">
      <t>トウキョウ</t>
    </rPh>
    <rPh sb="2" eb="5">
      <t>チカテツ</t>
    </rPh>
    <rPh sb="5" eb="7">
      <t>カブシキ</t>
    </rPh>
    <rPh sb="7" eb="9">
      <t>カイシャ</t>
    </rPh>
    <phoneticPr fontId="5"/>
  </si>
  <si>
    <t>勝美印刷株式会社</t>
    <rPh sb="0" eb="2">
      <t>ショウビ</t>
    </rPh>
    <rPh sb="2" eb="4">
      <t>インサツ</t>
    </rPh>
    <rPh sb="4" eb="6">
      <t>カブシキ</t>
    </rPh>
    <rPh sb="6" eb="8">
      <t>カイシャ</t>
    </rPh>
    <phoneticPr fontId="5"/>
  </si>
  <si>
    <t>丸善雄松堂株式会社</t>
    <rPh sb="0" eb="2">
      <t>マルゼン</t>
    </rPh>
    <rPh sb="2" eb="5">
      <t>ユウショウドウ</t>
    </rPh>
    <rPh sb="5" eb="7">
      <t>カブシキ</t>
    </rPh>
    <rPh sb="7" eb="9">
      <t>カイシャ</t>
    </rPh>
    <phoneticPr fontId="5"/>
  </si>
  <si>
    <t>株式会社清月記</t>
    <rPh sb="0" eb="2">
      <t>カブシキ</t>
    </rPh>
    <rPh sb="2" eb="4">
      <t>カイシャ</t>
    </rPh>
    <rPh sb="4" eb="6">
      <t>セイゲツ</t>
    </rPh>
    <rPh sb="6" eb="7">
      <t>キ</t>
    </rPh>
    <phoneticPr fontId="5"/>
  </si>
  <si>
    <t>東京官書普及株式会社</t>
    <rPh sb="0" eb="2">
      <t>トウキョウ</t>
    </rPh>
    <rPh sb="2" eb="3">
      <t>カン</t>
    </rPh>
    <rPh sb="3" eb="4">
      <t>ショ</t>
    </rPh>
    <rPh sb="4" eb="6">
      <t>フキュウ</t>
    </rPh>
    <rPh sb="6" eb="8">
      <t>カブシキ</t>
    </rPh>
    <rPh sb="8" eb="10">
      <t>カイシャ</t>
    </rPh>
    <phoneticPr fontId="5"/>
  </si>
  <si>
    <t>株式会社イルモンド</t>
    <rPh sb="0" eb="2">
      <t>カブシキ</t>
    </rPh>
    <rPh sb="2" eb="4">
      <t>カイシャ</t>
    </rPh>
    <phoneticPr fontId="5"/>
  </si>
  <si>
    <t>ＰＣ修理</t>
    <rPh sb="2" eb="4">
      <t>シュウリ</t>
    </rPh>
    <phoneticPr fontId="5"/>
  </si>
  <si>
    <t>図書</t>
    <rPh sb="0" eb="2">
      <t>トショ</t>
    </rPh>
    <phoneticPr fontId="5"/>
  </si>
  <si>
    <t>学会参加費</t>
    <rPh sb="0" eb="2">
      <t>ガッカイ</t>
    </rPh>
    <rPh sb="2" eb="4">
      <t>サンカ</t>
    </rPh>
    <rPh sb="4" eb="5">
      <t>ヒ</t>
    </rPh>
    <phoneticPr fontId="5"/>
  </si>
  <si>
    <t>ＰＡＳＭＯ運賃</t>
    <rPh sb="5" eb="7">
      <t>ウンチン</t>
    </rPh>
    <phoneticPr fontId="5"/>
  </si>
  <si>
    <t>タクシー借り上げ</t>
    <rPh sb="4" eb="5">
      <t>カ</t>
    </rPh>
    <rPh sb="6" eb="7">
      <t>ア</t>
    </rPh>
    <phoneticPr fontId="5"/>
  </si>
  <si>
    <t>プリンター保守</t>
    <rPh sb="5" eb="7">
      <t>ホシュ</t>
    </rPh>
    <phoneticPr fontId="5"/>
  </si>
  <si>
    <t>印刷製本</t>
    <rPh sb="0" eb="2">
      <t>インサツ</t>
    </rPh>
    <rPh sb="2" eb="4">
      <t>セイホン</t>
    </rPh>
    <phoneticPr fontId="5"/>
  </si>
  <si>
    <t>-</t>
    <phoneticPr fontId="5"/>
  </si>
  <si>
    <t>エヌ・ティ・ティ・コムウェア株式会社</t>
    <rPh sb="14" eb="16">
      <t>カブシキ</t>
    </rPh>
    <rPh sb="16" eb="18">
      <t>カイシャ</t>
    </rPh>
    <phoneticPr fontId="5"/>
  </si>
  <si>
    <t>リコージャパン株式会社</t>
    <rPh sb="7" eb="9">
      <t>カブシキ</t>
    </rPh>
    <rPh sb="9" eb="11">
      <t>カイシャ</t>
    </rPh>
    <phoneticPr fontId="5"/>
  </si>
  <si>
    <t>E.エヌ・ティ・ティ・コムウェア株式会社（庁費）</t>
    <rPh sb="21" eb="23">
      <t>チョウヒ</t>
    </rPh>
    <phoneticPr fontId="5"/>
  </si>
  <si>
    <t>庁費</t>
    <rPh sb="0" eb="2">
      <t>チョウヒ</t>
    </rPh>
    <phoneticPr fontId="5"/>
  </si>
  <si>
    <t>6.3/10</t>
    <phoneticPr fontId="5"/>
  </si>
  <si>
    <t>研究開発基盤課長
古田　裕志</t>
    <rPh sb="9" eb="11">
      <t>フルタ</t>
    </rPh>
    <rPh sb="12" eb="14">
      <t>ヒロシ</t>
    </rPh>
    <phoneticPr fontId="5"/>
  </si>
  <si>
    <t>第6期科学技術・イノベーション基本計画（令和3年3月26日閣議決定）
経済財政運営と改革の基本方針2021（令和3年6月18日閣議決定）
成長戦略フォローアップ（令和3年6月18日閣議決定）
統合イノベーション戦略2021（令和3年6月18日閣議決定）</t>
    <rPh sb="20" eb="22">
      <t>レイワ</t>
    </rPh>
    <phoneticPr fontId="5"/>
  </si>
  <si>
    <t>-</t>
    <phoneticPr fontId="5"/>
  </si>
  <si>
    <t>-</t>
    <phoneticPr fontId="5"/>
  </si>
  <si>
    <t>基盤技術に関する研究推進方策や研究基盤の戦略的な活用・整備について、検討を行った領域数
※令和４年度の見込みについては、組織再編に応じて修正</t>
    <rPh sb="51" eb="53">
      <t>ミコ</t>
    </rPh>
    <rPh sb="65" eb="66">
      <t>オウ</t>
    </rPh>
    <phoneticPr fontId="5"/>
  </si>
  <si>
    <t>本事業により得られた知見を基に検討・推進された基盤技術の研究推進方策や研究基盤施設・設備の整備・運営等に関する事業実施数（件）
※令和３年度の目標値については、事業終了に伴って1件減少
※令和４年度以降の目標値については、組織再編に応じて修正</t>
    <rPh sb="65" eb="67">
      <t>レイワ</t>
    </rPh>
    <rPh sb="68" eb="70">
      <t>ネンド</t>
    </rPh>
    <rPh sb="71" eb="74">
      <t>モクヒョウチ</t>
    </rPh>
    <rPh sb="80" eb="82">
      <t>ジギョウ</t>
    </rPh>
    <rPh sb="82" eb="84">
      <t>シュウリョウ</t>
    </rPh>
    <rPh sb="85" eb="86">
      <t>トモナ</t>
    </rPh>
    <rPh sb="89" eb="90">
      <t>ケン</t>
    </rPh>
    <rPh sb="90" eb="92">
      <t>ゲンショウ</t>
    </rPh>
    <rPh sb="94" eb="96">
      <t>レイワ</t>
    </rPh>
    <rPh sb="97" eb="99">
      <t>ネンド</t>
    </rPh>
    <rPh sb="99" eb="101">
      <t>イコウ</t>
    </rPh>
    <rPh sb="111" eb="113">
      <t>ソシキ</t>
    </rPh>
    <rPh sb="113" eb="115">
      <t>サイヘン</t>
    </rPh>
    <rPh sb="116" eb="117">
      <t>オウ</t>
    </rPh>
    <rPh sb="119" eb="121">
      <t>シュウセイ</t>
    </rPh>
    <phoneticPr fontId="5"/>
  </si>
  <si>
    <t>第5期科学技術基本計画に「先端的な研究施設・設備や知的基盤（中略）の整備・共用にも積極的に対応する」旨が記載されており、関連施策の検討及び推進は重要であることから、事業の目的は国民や社会のニーズを的確に反映している。</t>
    <phoneticPr fontId="5"/>
  </si>
  <si>
    <t>基盤技術の開発・活用や研究基盤施設の整備・運営等に関する施策を検討・推進するという業務の専門性を踏まえつつ、事業目的に真に必要な検討会や動向調査のための費目・使途に限られている。</t>
    <phoneticPr fontId="5"/>
  </si>
  <si>
    <t>8.4/9</t>
    <phoneticPr fontId="5"/>
  </si>
  <si>
    <t>会議開催に当たり、開催形式（オンライン開催も含む）の検討を行い、また、会場借料、消耗品類、議事速記等の経費削減を図るなど、コスト削減や効率化に努めた。</t>
    <rPh sb="9" eb="11">
      <t>カイサイ</t>
    </rPh>
    <rPh sb="11" eb="13">
      <t>ケイシキ</t>
    </rPh>
    <rPh sb="19" eb="21">
      <t>カイサイ</t>
    </rPh>
    <rPh sb="22" eb="23">
      <t>フク</t>
    </rPh>
    <rPh sb="26" eb="28">
      <t>ケントウ</t>
    </rPh>
    <rPh sb="29" eb="30">
      <t>オコナ</t>
    </rPh>
    <phoneticPr fontId="5"/>
  </si>
  <si>
    <t>単位当たりコスト＝ｘ／ｙ　　　
ｘ：動向調査に充てられた予算総額　
ｙ：各機関の現地調査や各種学会・シンポジウムを通じた動向調査等に職員を派遣した数</t>
    <phoneticPr fontId="5"/>
  </si>
  <si>
    <t>各機関の現地調査や各種学会・シンポジウムを通じた動向調査等に職員を派遣した数
※令和４年度の見込みについては、組織再編に応じて修正</t>
    <phoneticPr fontId="5"/>
  </si>
  <si>
    <t>-</t>
    <phoneticPr fontId="5"/>
  </si>
  <si>
    <t>290/95</t>
    <phoneticPr fontId="5"/>
  </si>
  <si>
    <t>435/110</t>
    <phoneticPr fontId="5"/>
  </si>
  <si>
    <t>【増額理由】
10月実施の組織再編に伴い、他部署が当課に加わることで業務量の増加が見込まれることから、非常勤職員が増員される予定であるため。
※金額は単位未満四捨五入して記載していることから、合計が一致しない場合がある。</t>
    <rPh sb="1" eb="3">
      <t>ゾウガク</t>
    </rPh>
    <rPh sb="3" eb="5">
      <t>リユウ</t>
    </rPh>
    <rPh sb="10" eb="12">
      <t>ジッシ</t>
    </rPh>
    <rPh sb="18" eb="19">
      <t>トモナ</t>
    </rPh>
    <rPh sb="21" eb="24">
      <t>タブショ</t>
    </rPh>
    <rPh sb="25" eb="27">
      <t>トウカ</t>
    </rPh>
    <rPh sb="28" eb="29">
      <t>クワ</t>
    </rPh>
    <rPh sb="34" eb="36">
      <t>ギョウム</t>
    </rPh>
    <rPh sb="36" eb="37">
      <t>リョウ</t>
    </rPh>
    <rPh sb="38" eb="40">
      <t>ゾウカ</t>
    </rPh>
    <rPh sb="41" eb="43">
      <t>ミコ</t>
    </rPh>
    <rPh sb="57" eb="59">
      <t>ゾウイン</t>
    </rPh>
    <rPh sb="62" eb="64">
      <t>ヨテイ</t>
    </rPh>
    <phoneticPr fontId="5"/>
  </si>
  <si>
    <t>令和２年度に生じた不用額については、新型コロナウイルス感染症の影響を受け、年度当初に想定していた会議等が縮小開催・延期・中止となる等の予期せぬ事情により、その部分にかかる経費が不用となったものである。当該感染症による今後の影響を正確に見込むことは難しいが、令和2年度に得た知見も踏まえつつ、引き続き、計画的な予算執行に努めていく。</t>
    <rPh sb="18" eb="20">
      <t>シンガタ</t>
    </rPh>
    <rPh sb="27" eb="30">
      <t>カンセンショウ</t>
    </rPh>
    <rPh sb="31" eb="33">
      <t>エイキョウ</t>
    </rPh>
    <rPh sb="34" eb="35">
      <t>ウ</t>
    </rPh>
    <rPh sb="52" eb="54">
      <t>シュクショウ</t>
    </rPh>
    <rPh sb="54" eb="56">
      <t>カイサイ</t>
    </rPh>
    <rPh sb="67" eb="69">
      <t>ヨキ</t>
    </rPh>
    <rPh sb="100" eb="102">
      <t>トウガイ</t>
    </rPh>
    <rPh sb="102" eb="105">
      <t>カンセンショウ</t>
    </rPh>
    <rPh sb="108" eb="110">
      <t>コンゴ</t>
    </rPh>
    <rPh sb="111" eb="113">
      <t>エイキョウ</t>
    </rPh>
    <rPh sb="114" eb="116">
      <t>セイカク</t>
    </rPh>
    <rPh sb="117" eb="119">
      <t>ミコ</t>
    </rPh>
    <rPh sb="123" eb="124">
      <t>ムズカ</t>
    </rPh>
    <rPh sb="128" eb="130">
      <t>レイワ</t>
    </rPh>
    <rPh sb="131" eb="133">
      <t>ネンド</t>
    </rPh>
    <rPh sb="134" eb="135">
      <t>エ</t>
    </rPh>
    <rPh sb="136" eb="138">
      <t>チケン</t>
    </rPh>
    <rPh sb="139" eb="140">
      <t>フ</t>
    </rPh>
    <phoneticPr fontId="5"/>
  </si>
  <si>
    <t>本事業に係る経費は、文部科学省において直接執行しており、会計法令等を踏まえて適切に処理するよう努めている。
また、その執行に当たっては、派遣する職員の人数を必要最低限としたり、会議の開催形式を工夫（オンライン会議の利用・併用や、省内会議室の使用など）することで、経費の節減を図るなど効率的な実施に努めている。</t>
    <rPh sb="68" eb="70">
      <t>ハケン</t>
    </rPh>
    <rPh sb="72" eb="74">
      <t>ショクイン</t>
    </rPh>
    <rPh sb="75" eb="77">
      <t>ニンズウ</t>
    </rPh>
    <rPh sb="78" eb="80">
      <t>ヒツヨウ</t>
    </rPh>
    <rPh sb="80" eb="83">
      <t>サイテイゲン</t>
    </rPh>
    <rPh sb="88" eb="90">
      <t>カイギ</t>
    </rPh>
    <rPh sb="91" eb="93">
      <t>カイサイ</t>
    </rPh>
    <rPh sb="93" eb="95">
      <t>ケイシキ</t>
    </rPh>
    <rPh sb="96" eb="98">
      <t>クフウ</t>
    </rPh>
    <rPh sb="104" eb="106">
      <t>カイギ</t>
    </rPh>
    <rPh sb="107" eb="109">
      <t>リヨウ</t>
    </rPh>
    <rPh sb="110" eb="112">
      <t>ヘイヨウ</t>
    </rPh>
    <phoneticPr fontId="5"/>
  </si>
  <si>
    <t>基盤技術に関する研究推進方策や研究基盤施設の整備・運営等に係る検討等を行うための検討会や動向調査等を適切に行うために、新型コロナウイルス感染症の影響により定着しつつあるオンライン会議を引き続き選択肢として採用するなど、過去の知見を活かしつつ、引き続き効率的・効果的な事業の実施に努める。</t>
    <rPh sb="53" eb="54">
      <t>オコナ</t>
    </rPh>
    <rPh sb="109" eb="111">
      <t>カコ</t>
    </rPh>
    <rPh sb="112" eb="114">
      <t>チケン</t>
    </rPh>
    <rPh sb="115" eb="116">
      <t>イ</t>
    </rPh>
    <rPh sb="121" eb="122">
      <t>ヒ</t>
    </rPh>
    <rPh sb="123" eb="124">
      <t>ツヅ</t>
    </rPh>
    <rPh sb="125" eb="127">
      <t>コウリツ</t>
    </rPh>
    <phoneticPr fontId="5"/>
  </si>
  <si>
    <t>活動実績（職員派遣数）はここ数年の中では低い数値となっているが、この点については、新型コロナウイルス感染症の影響が原因で年度当初に想定した会議等が縮小開催・延期・中止となる等の予期せぬ事態が生じたことを踏まえると、おおむね見込みのとおりである。</t>
    <rPh sb="0" eb="2">
      <t>カツドウ</t>
    </rPh>
    <rPh sb="22" eb="24">
      <t>スウチ</t>
    </rPh>
    <rPh sb="34" eb="35">
      <t>テン</t>
    </rPh>
    <rPh sb="41" eb="42">
      <t>シン</t>
    </rPh>
    <rPh sb="57" eb="59">
      <t>ゲンイン</t>
    </rPh>
    <rPh sb="92" eb="94">
      <t>ジタイ</t>
    </rPh>
    <rPh sb="95" eb="96">
      <t>ショウ</t>
    </rPh>
    <rPh sb="101" eb="102">
      <t>フ</t>
    </rPh>
    <phoneticPr fontId="5"/>
  </si>
  <si>
    <t>外部有識者による点検対象外</t>
  </si>
  <si>
    <t>事業内容の一部改善</t>
  </si>
  <si>
    <t>この事業は、令和２年度決算において不用額が生じていることから、不用額が生じた要因を分析したうえで、予算執行の適切な改善をすべきである。</t>
  </si>
  <si>
    <t>執行等改善</t>
  </si>
  <si>
    <t xml:space="preserve"> 令和２年度に生じた不用額については、新型コロナウイルス感染症の影響を受け、年度当初に想定していた会議等が縮小開催・延期・中止となる等の予期せぬ事情により、その部分にかかる経費が不用となったものである。
 当該感染症による今後の影響を正確に見込むことは難しい一方で、組織再編に伴う新規施策の検討のための会議や現地視察も多く検討されていることから、レビューチームの所見を踏まえて会議の実施形式等を工夫して計画しつつ、引き続き予算執行等の改善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</si>
</sst>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69965</xdr:colOff>
      <xdr:row>756</xdr:row>
      <xdr:rowOff>76438</xdr:rowOff>
    </xdr:from>
    <xdr:to>
      <xdr:col>9</xdr:col>
      <xdr:colOff>69965</xdr:colOff>
      <xdr:row>757</xdr:row>
      <xdr:rowOff>322674</xdr:rowOff>
    </xdr:to>
    <xdr:cxnSp macro="">
      <xdr:nvCxnSpPr>
        <xdr:cNvPr id="2" name="直線矢印コネクタ 1">
          <a:extLst>
            <a:ext uri="{FF2B5EF4-FFF2-40B4-BE49-F238E27FC236}">
              <a16:creationId xmlns:a16="http://schemas.microsoft.com/office/drawing/2014/main" id="{C9E2CE7E-EE04-40F8-978C-F49F2FC64B4B}"/>
            </a:ext>
          </a:extLst>
        </xdr:cNvPr>
        <xdr:cNvCxnSpPr/>
      </xdr:nvCxnSpPr>
      <xdr:spPr>
        <a:xfrm>
          <a:off x="1870190" y="50920888"/>
          <a:ext cx="0" cy="5986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108144</xdr:colOff>
      <xdr:row>756</xdr:row>
      <xdr:rowOff>54667</xdr:rowOff>
    </xdr:from>
    <xdr:to>
      <xdr:col>18</xdr:col>
      <xdr:colOff>108144</xdr:colOff>
      <xdr:row>757</xdr:row>
      <xdr:rowOff>297501</xdr:rowOff>
    </xdr:to>
    <xdr:cxnSp macro="">
      <xdr:nvCxnSpPr>
        <xdr:cNvPr id="3" name="直線矢印コネクタ 2">
          <a:extLst>
            <a:ext uri="{FF2B5EF4-FFF2-40B4-BE49-F238E27FC236}">
              <a16:creationId xmlns:a16="http://schemas.microsoft.com/office/drawing/2014/main" id="{CCA97E38-9CF2-43AD-9FA9-9A568FB23A29}"/>
            </a:ext>
          </a:extLst>
        </xdr:cNvPr>
        <xdr:cNvCxnSpPr/>
      </xdr:nvCxnSpPr>
      <xdr:spPr>
        <a:xfrm>
          <a:off x="3708594" y="50899117"/>
          <a:ext cx="0" cy="5952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76174</xdr:colOff>
      <xdr:row>756</xdr:row>
      <xdr:rowOff>62831</xdr:rowOff>
    </xdr:from>
    <xdr:to>
      <xdr:col>35</xdr:col>
      <xdr:colOff>76174</xdr:colOff>
      <xdr:row>757</xdr:row>
      <xdr:rowOff>305665</xdr:rowOff>
    </xdr:to>
    <xdr:cxnSp macro="">
      <xdr:nvCxnSpPr>
        <xdr:cNvPr id="4" name="直線矢印コネクタ 3">
          <a:extLst>
            <a:ext uri="{FF2B5EF4-FFF2-40B4-BE49-F238E27FC236}">
              <a16:creationId xmlns:a16="http://schemas.microsoft.com/office/drawing/2014/main" id="{8588DB43-9786-49E8-A4C8-097B8568B072}"/>
            </a:ext>
          </a:extLst>
        </xdr:cNvPr>
        <xdr:cNvCxnSpPr/>
      </xdr:nvCxnSpPr>
      <xdr:spPr>
        <a:xfrm>
          <a:off x="7077049" y="50907281"/>
          <a:ext cx="0" cy="5952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178234</xdr:colOff>
      <xdr:row>756</xdr:row>
      <xdr:rowOff>62831</xdr:rowOff>
    </xdr:from>
    <xdr:to>
      <xdr:col>46</xdr:col>
      <xdr:colOff>178234</xdr:colOff>
      <xdr:row>757</xdr:row>
      <xdr:rowOff>305665</xdr:rowOff>
    </xdr:to>
    <xdr:cxnSp macro="">
      <xdr:nvCxnSpPr>
        <xdr:cNvPr id="5" name="直線矢印コネクタ 4">
          <a:extLst>
            <a:ext uri="{FF2B5EF4-FFF2-40B4-BE49-F238E27FC236}">
              <a16:creationId xmlns:a16="http://schemas.microsoft.com/office/drawing/2014/main" id="{B122ADC8-8483-4E93-A9C0-E2F636C1F5EC}"/>
            </a:ext>
          </a:extLst>
        </xdr:cNvPr>
        <xdr:cNvCxnSpPr/>
      </xdr:nvCxnSpPr>
      <xdr:spPr>
        <a:xfrm>
          <a:off x="9379384" y="50907281"/>
          <a:ext cx="0" cy="5952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83571</xdr:colOff>
      <xdr:row>756</xdr:row>
      <xdr:rowOff>62831</xdr:rowOff>
    </xdr:from>
    <xdr:to>
      <xdr:col>47</xdr:col>
      <xdr:colOff>434</xdr:colOff>
      <xdr:row>756</xdr:row>
      <xdr:rowOff>62831</xdr:rowOff>
    </xdr:to>
    <xdr:cxnSp macro="">
      <xdr:nvCxnSpPr>
        <xdr:cNvPr id="6" name="直線コネクタ 5">
          <a:extLst>
            <a:ext uri="{FF2B5EF4-FFF2-40B4-BE49-F238E27FC236}">
              <a16:creationId xmlns:a16="http://schemas.microsoft.com/office/drawing/2014/main" id="{005C88F4-B784-47A2-B066-7BCF2A2E60E8}"/>
            </a:ext>
          </a:extLst>
        </xdr:cNvPr>
        <xdr:cNvCxnSpPr/>
      </xdr:nvCxnSpPr>
      <xdr:spPr>
        <a:xfrm>
          <a:off x="1883796" y="50907281"/>
          <a:ext cx="75178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125433</xdr:colOff>
      <xdr:row>752</xdr:row>
      <xdr:rowOff>113846</xdr:rowOff>
    </xdr:from>
    <xdr:to>
      <xdr:col>27</xdr:col>
      <xdr:colOff>128608</xdr:colOff>
      <xdr:row>756</xdr:row>
      <xdr:rowOff>81881</xdr:rowOff>
    </xdr:to>
    <xdr:cxnSp macro="">
      <xdr:nvCxnSpPr>
        <xdr:cNvPr id="7" name="直線コネクタ 6">
          <a:extLst>
            <a:ext uri="{FF2B5EF4-FFF2-40B4-BE49-F238E27FC236}">
              <a16:creationId xmlns:a16="http://schemas.microsoft.com/office/drawing/2014/main" id="{8D95E938-6DD0-47FF-B764-71BD4EA63783}"/>
            </a:ext>
          </a:extLst>
        </xdr:cNvPr>
        <xdr:cNvCxnSpPr/>
      </xdr:nvCxnSpPr>
      <xdr:spPr>
        <a:xfrm>
          <a:off x="5526108" y="49548596"/>
          <a:ext cx="3175" cy="1377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758</xdr:row>
      <xdr:rowOff>10431</xdr:rowOff>
    </xdr:from>
    <xdr:to>
      <xdr:col>14</xdr:col>
      <xdr:colOff>85839</xdr:colOff>
      <xdr:row>761</xdr:row>
      <xdr:rowOff>186643</xdr:rowOff>
    </xdr:to>
    <xdr:sp macro="" textlink="">
      <xdr:nvSpPr>
        <xdr:cNvPr id="8" name="テキスト ボックス 7">
          <a:extLst>
            <a:ext uri="{FF2B5EF4-FFF2-40B4-BE49-F238E27FC236}">
              <a16:creationId xmlns:a16="http://schemas.microsoft.com/office/drawing/2014/main" id="{E27497CF-93D8-45EB-B17B-A81203C4736E}"/>
            </a:ext>
          </a:extLst>
        </xdr:cNvPr>
        <xdr:cNvSpPr txBox="1"/>
      </xdr:nvSpPr>
      <xdr:spPr>
        <a:xfrm>
          <a:off x="1343025" y="51559731"/>
          <a:ext cx="1543164" cy="1233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非常勤職員手当</a:t>
          </a:r>
          <a:r>
            <a:rPr kumimoji="1" lang="en-US" altLang="ja-JP" sz="1600"/>
            <a:t>(</a:t>
          </a:r>
          <a:r>
            <a:rPr kumimoji="1" lang="en-US" altLang="ja-JP" sz="1600">
              <a:solidFill>
                <a:schemeClr val="dk1"/>
              </a:solidFill>
              <a:effectLst/>
              <a:latin typeface="+mn-lt"/>
              <a:ea typeface="+mn-ea"/>
              <a:cs typeface="+mn-cs"/>
            </a:rPr>
            <a:t>1</a:t>
          </a:r>
          <a:r>
            <a:rPr kumimoji="1" lang="ja-JP" altLang="en-US" sz="1600"/>
            <a:t>名</a:t>
          </a:r>
          <a:r>
            <a:rPr kumimoji="1" lang="en-US" altLang="ja-JP" sz="1600"/>
            <a:t>)</a:t>
          </a:r>
        </a:p>
        <a:p>
          <a:pPr algn="ctr"/>
          <a:r>
            <a:rPr kumimoji="1" lang="en-US" altLang="ja-JP" sz="1600">
              <a:solidFill>
                <a:schemeClr val="dk1"/>
              </a:solidFill>
              <a:effectLst/>
              <a:latin typeface="+mn-lt"/>
              <a:ea typeface="+mn-ea"/>
              <a:cs typeface="+mn-cs"/>
            </a:rPr>
            <a:t>2.4</a:t>
          </a:r>
          <a:r>
            <a:rPr kumimoji="1" lang="ja-JP" altLang="en-US" sz="1600"/>
            <a:t>百万円</a:t>
          </a:r>
        </a:p>
      </xdr:txBody>
    </xdr:sp>
    <xdr:clientData/>
  </xdr:twoCellAnchor>
  <xdr:twoCellAnchor>
    <xdr:from>
      <xdr:col>24</xdr:col>
      <xdr:colOff>10431</xdr:colOff>
      <xdr:row>757</xdr:row>
      <xdr:rowOff>335643</xdr:rowOff>
    </xdr:from>
    <xdr:to>
      <xdr:col>31</xdr:col>
      <xdr:colOff>87085</xdr:colOff>
      <xdr:row>761</xdr:row>
      <xdr:rowOff>186645</xdr:rowOff>
    </xdr:to>
    <xdr:sp macro="" textlink="">
      <xdr:nvSpPr>
        <xdr:cNvPr id="9" name="テキスト ボックス 8">
          <a:extLst>
            <a:ext uri="{FF2B5EF4-FFF2-40B4-BE49-F238E27FC236}">
              <a16:creationId xmlns:a16="http://schemas.microsoft.com/office/drawing/2014/main" id="{90456C48-4B45-4D74-B451-C2B9425AC33D}"/>
            </a:ext>
          </a:extLst>
        </xdr:cNvPr>
        <xdr:cNvSpPr txBox="1"/>
      </xdr:nvSpPr>
      <xdr:spPr>
        <a:xfrm>
          <a:off x="4811031" y="51532518"/>
          <a:ext cx="1476829" cy="1260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 </a:t>
          </a:r>
          <a:r>
            <a:rPr kumimoji="1" lang="ja-JP" altLang="en-US" sz="1600"/>
            <a:t>職員旅費</a:t>
          </a:r>
          <a:endParaRPr kumimoji="1" lang="en-US" altLang="ja-JP" sz="1600"/>
        </a:p>
        <a:p>
          <a:pPr algn="ctr"/>
          <a:r>
            <a:rPr kumimoji="1" lang="en-US" altLang="ja-JP" sz="1600">
              <a:solidFill>
                <a:schemeClr val="dk1"/>
              </a:solidFill>
              <a:effectLst/>
              <a:latin typeface="+mn-lt"/>
              <a:ea typeface="+mn-ea"/>
              <a:cs typeface="+mn-cs"/>
            </a:rPr>
            <a:t>2.4</a:t>
          </a:r>
          <a:r>
            <a:rPr kumimoji="1" lang="ja-JP" altLang="en-US" sz="1600"/>
            <a:t>百万円</a:t>
          </a:r>
        </a:p>
      </xdr:txBody>
    </xdr:sp>
    <xdr:clientData/>
  </xdr:twoCellAnchor>
  <xdr:twoCellAnchor>
    <xdr:from>
      <xdr:col>33</xdr:col>
      <xdr:colOff>39007</xdr:colOff>
      <xdr:row>757</xdr:row>
      <xdr:rowOff>322036</xdr:rowOff>
    </xdr:from>
    <xdr:to>
      <xdr:col>41</xdr:col>
      <xdr:colOff>50800</xdr:colOff>
      <xdr:row>761</xdr:row>
      <xdr:rowOff>239485</xdr:rowOff>
    </xdr:to>
    <xdr:sp macro="" textlink="">
      <xdr:nvSpPr>
        <xdr:cNvPr id="10" name="テキスト ボックス 9">
          <a:extLst>
            <a:ext uri="{FF2B5EF4-FFF2-40B4-BE49-F238E27FC236}">
              <a16:creationId xmlns:a16="http://schemas.microsoft.com/office/drawing/2014/main" id="{60ECD7D1-DA2F-41C9-A7EB-2F167BB56877}"/>
            </a:ext>
          </a:extLst>
        </xdr:cNvPr>
        <xdr:cNvSpPr txBox="1"/>
      </xdr:nvSpPr>
      <xdr:spPr>
        <a:xfrm>
          <a:off x="6639832" y="51518911"/>
          <a:ext cx="1611993" cy="1327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D. </a:t>
          </a:r>
          <a:r>
            <a:rPr kumimoji="1" lang="ja-JP" altLang="en-US" sz="1600"/>
            <a:t>委員等旅費</a:t>
          </a:r>
          <a:endParaRPr kumimoji="1" lang="en-US" altLang="ja-JP" sz="1600"/>
        </a:p>
        <a:p>
          <a:pPr algn="ctr"/>
          <a:r>
            <a:rPr kumimoji="1" lang="en-US" altLang="ja-JP" sz="1600">
              <a:solidFill>
                <a:schemeClr val="dk1"/>
              </a:solidFill>
              <a:effectLst/>
              <a:latin typeface="+mn-lt"/>
              <a:ea typeface="+mn-ea"/>
              <a:cs typeface="+mn-cs"/>
            </a:rPr>
            <a:t>0.5</a:t>
          </a:r>
          <a:r>
            <a:rPr kumimoji="1" lang="ja-JP" altLang="en-US" sz="1600"/>
            <a:t>百万円</a:t>
          </a:r>
        </a:p>
      </xdr:txBody>
    </xdr:sp>
    <xdr:clientData/>
  </xdr:twoCellAnchor>
  <xdr:twoCellAnchor>
    <xdr:from>
      <xdr:col>43</xdr:col>
      <xdr:colOff>57150</xdr:colOff>
      <xdr:row>757</xdr:row>
      <xdr:rowOff>335642</xdr:rowOff>
    </xdr:from>
    <xdr:to>
      <xdr:col>49</xdr:col>
      <xdr:colOff>253178</xdr:colOff>
      <xdr:row>761</xdr:row>
      <xdr:rowOff>200252</xdr:rowOff>
    </xdr:to>
    <xdr:sp macro="" textlink="">
      <xdr:nvSpPr>
        <xdr:cNvPr id="11" name="テキスト ボックス 10">
          <a:extLst>
            <a:ext uri="{FF2B5EF4-FFF2-40B4-BE49-F238E27FC236}">
              <a16:creationId xmlns:a16="http://schemas.microsoft.com/office/drawing/2014/main" id="{DAB3E801-8A99-465A-9E4B-8BB32217743C}"/>
            </a:ext>
          </a:extLst>
        </xdr:cNvPr>
        <xdr:cNvSpPr txBox="1"/>
      </xdr:nvSpPr>
      <xdr:spPr>
        <a:xfrm>
          <a:off x="8658225" y="51532517"/>
          <a:ext cx="1396178" cy="1274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E. </a:t>
          </a:r>
          <a:r>
            <a:rPr kumimoji="1" lang="ja-JP" altLang="en-US" sz="1600"/>
            <a:t>庁費</a:t>
          </a:r>
          <a:endParaRPr kumimoji="1" lang="en-US" altLang="ja-JP" sz="1600"/>
        </a:p>
        <a:p>
          <a:pPr algn="ctr"/>
          <a:r>
            <a:rPr kumimoji="1" lang="en-US" altLang="ja-JP" sz="1600"/>
            <a:t>1</a:t>
          </a:r>
          <a:r>
            <a:rPr kumimoji="1" lang="ja-JP" altLang="en-US" sz="1600"/>
            <a:t>百万円</a:t>
          </a:r>
        </a:p>
      </xdr:txBody>
    </xdr:sp>
    <xdr:clientData/>
  </xdr:twoCellAnchor>
  <xdr:twoCellAnchor>
    <xdr:from>
      <xdr:col>15</xdr:col>
      <xdr:colOff>25401</xdr:colOff>
      <xdr:row>757</xdr:row>
      <xdr:rowOff>349249</xdr:rowOff>
    </xdr:from>
    <xdr:to>
      <xdr:col>22</xdr:col>
      <xdr:colOff>84025</xdr:colOff>
      <xdr:row>761</xdr:row>
      <xdr:rowOff>200251</xdr:rowOff>
    </xdr:to>
    <xdr:sp macro="" textlink="">
      <xdr:nvSpPr>
        <xdr:cNvPr id="12" name="テキスト ボックス 11">
          <a:extLst>
            <a:ext uri="{FF2B5EF4-FFF2-40B4-BE49-F238E27FC236}">
              <a16:creationId xmlns:a16="http://schemas.microsoft.com/office/drawing/2014/main" id="{E64BC941-5E96-4E25-9FE0-B80FB674136A}"/>
            </a:ext>
          </a:extLst>
        </xdr:cNvPr>
        <xdr:cNvSpPr txBox="1"/>
      </xdr:nvSpPr>
      <xdr:spPr>
        <a:xfrm>
          <a:off x="3025776" y="51546124"/>
          <a:ext cx="1458799" cy="1260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 </a:t>
          </a:r>
          <a:r>
            <a:rPr kumimoji="1" lang="ja-JP" altLang="en-US" sz="1600"/>
            <a:t>諸謝金</a:t>
          </a:r>
          <a:r>
            <a:rPr kumimoji="1" lang="en-US" altLang="ja-JP" sz="1600"/>
            <a:t>(</a:t>
          </a:r>
          <a:r>
            <a:rPr kumimoji="1" lang="en-US" altLang="ja-JP" sz="1600">
              <a:solidFill>
                <a:schemeClr val="dk1"/>
              </a:solidFill>
              <a:effectLst/>
              <a:latin typeface="+mn-lt"/>
              <a:ea typeface="+mn-ea"/>
              <a:cs typeface="+mn-cs"/>
            </a:rPr>
            <a:t>0</a:t>
          </a:r>
          <a:r>
            <a:rPr kumimoji="1" lang="ja-JP" altLang="en-US" sz="1600"/>
            <a:t>名</a:t>
          </a:r>
          <a:r>
            <a:rPr kumimoji="1" lang="en-US" altLang="ja-JP" sz="1600"/>
            <a:t>)</a:t>
          </a:r>
        </a:p>
        <a:p>
          <a:pPr algn="ctr"/>
          <a:r>
            <a:rPr kumimoji="1" lang="en-US" altLang="ja-JP" sz="1600">
              <a:solidFill>
                <a:schemeClr val="dk1"/>
              </a:solidFill>
              <a:effectLst/>
              <a:latin typeface="+mn-lt"/>
              <a:ea typeface="+mn-ea"/>
              <a:cs typeface="+mn-cs"/>
            </a:rPr>
            <a:t>0</a:t>
          </a:r>
          <a:r>
            <a:rPr kumimoji="1" lang="ja-JP" altLang="en-US" sz="1600"/>
            <a:t>円</a:t>
          </a:r>
        </a:p>
      </xdr:txBody>
    </xdr:sp>
    <xdr:clientData/>
  </xdr:twoCellAnchor>
  <xdr:twoCellAnchor>
    <xdr:from>
      <xdr:col>27</xdr:col>
      <xdr:colOff>125834</xdr:colOff>
      <xdr:row>756</xdr:row>
      <xdr:rowOff>57388</xdr:rowOff>
    </xdr:from>
    <xdr:to>
      <xdr:col>27</xdr:col>
      <xdr:colOff>125834</xdr:colOff>
      <xdr:row>757</xdr:row>
      <xdr:rowOff>300222</xdr:rowOff>
    </xdr:to>
    <xdr:cxnSp macro="">
      <xdr:nvCxnSpPr>
        <xdr:cNvPr id="13" name="直線矢印コネクタ 12">
          <a:extLst>
            <a:ext uri="{FF2B5EF4-FFF2-40B4-BE49-F238E27FC236}">
              <a16:creationId xmlns:a16="http://schemas.microsoft.com/office/drawing/2014/main" id="{9B659448-D3A3-4DC2-BB9E-2948BCD48302}"/>
            </a:ext>
          </a:extLst>
        </xdr:cNvPr>
        <xdr:cNvCxnSpPr/>
      </xdr:nvCxnSpPr>
      <xdr:spPr>
        <a:xfrm>
          <a:off x="5526509" y="50901838"/>
          <a:ext cx="0" cy="5952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105229</xdr:colOff>
      <xdr:row>761</xdr:row>
      <xdr:rowOff>338138</xdr:rowOff>
    </xdr:from>
    <xdr:to>
      <xdr:col>14</xdr:col>
      <xdr:colOff>19503</xdr:colOff>
      <xdr:row>765</xdr:row>
      <xdr:rowOff>73821</xdr:rowOff>
    </xdr:to>
    <xdr:sp macro="" textlink="">
      <xdr:nvSpPr>
        <xdr:cNvPr id="14" name="テキスト ボックス 13">
          <a:extLst>
            <a:ext uri="{FF2B5EF4-FFF2-40B4-BE49-F238E27FC236}">
              <a16:creationId xmlns:a16="http://schemas.microsoft.com/office/drawing/2014/main" id="{88615AB7-6F03-4B39-A434-EC57FA4CFC5A}"/>
            </a:ext>
          </a:extLst>
        </xdr:cNvPr>
        <xdr:cNvSpPr txBox="1"/>
      </xdr:nvSpPr>
      <xdr:spPr>
        <a:xfrm>
          <a:off x="1505404" y="52944713"/>
          <a:ext cx="1314449" cy="1459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基盤技術の研究推進方策や、研究基盤施設の整備・運営等の調査に係る非常勤職員の手当</a:t>
          </a:r>
        </a:p>
      </xdr:txBody>
    </xdr:sp>
    <xdr:clientData/>
  </xdr:twoCellAnchor>
  <xdr:twoCellAnchor>
    <xdr:from>
      <xdr:col>24</xdr:col>
      <xdr:colOff>159204</xdr:colOff>
      <xdr:row>761</xdr:row>
      <xdr:rowOff>339839</xdr:rowOff>
    </xdr:from>
    <xdr:to>
      <xdr:col>30</xdr:col>
      <xdr:colOff>109424</xdr:colOff>
      <xdr:row>765</xdr:row>
      <xdr:rowOff>157164</xdr:rowOff>
    </xdr:to>
    <xdr:sp macro="" textlink="">
      <xdr:nvSpPr>
        <xdr:cNvPr id="15" name="テキスト ボックス 14">
          <a:extLst>
            <a:ext uri="{FF2B5EF4-FFF2-40B4-BE49-F238E27FC236}">
              <a16:creationId xmlns:a16="http://schemas.microsoft.com/office/drawing/2014/main" id="{B5922D4B-0698-411B-8E19-B3133C3D1AF7}"/>
            </a:ext>
          </a:extLst>
        </xdr:cNvPr>
        <xdr:cNvSpPr txBox="1"/>
      </xdr:nvSpPr>
      <xdr:spPr>
        <a:xfrm>
          <a:off x="4959804" y="52946414"/>
          <a:ext cx="1150370" cy="154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各機関の現地調査や各種学会・シンポジウムを通じた動向調査等に職員を派遣する旅費</a:t>
          </a:r>
        </a:p>
      </xdr:txBody>
    </xdr:sp>
    <xdr:clientData/>
  </xdr:twoCellAnchor>
  <xdr:twoCellAnchor>
    <xdr:from>
      <xdr:col>43</xdr:col>
      <xdr:colOff>177915</xdr:colOff>
      <xdr:row>761</xdr:row>
      <xdr:rowOff>348343</xdr:rowOff>
    </xdr:from>
    <xdr:to>
      <xdr:col>49</xdr:col>
      <xdr:colOff>237786</xdr:colOff>
      <xdr:row>765</xdr:row>
      <xdr:rowOff>50009</xdr:rowOff>
    </xdr:to>
    <xdr:sp macro="" textlink="">
      <xdr:nvSpPr>
        <xdr:cNvPr id="16" name="テキスト ボックス 15">
          <a:extLst>
            <a:ext uri="{FF2B5EF4-FFF2-40B4-BE49-F238E27FC236}">
              <a16:creationId xmlns:a16="http://schemas.microsoft.com/office/drawing/2014/main" id="{FF96EF08-63E8-4CFE-806B-B72127A4ECF4}"/>
            </a:ext>
          </a:extLst>
        </xdr:cNvPr>
        <xdr:cNvSpPr txBox="1"/>
      </xdr:nvSpPr>
      <xdr:spPr>
        <a:xfrm>
          <a:off x="8778990" y="52954918"/>
          <a:ext cx="1260021" cy="1425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基盤技術の研究推進方策の参考とするための図書の購入等に係る経費</a:t>
          </a:r>
        </a:p>
      </xdr:txBody>
    </xdr:sp>
    <xdr:clientData/>
  </xdr:twoCellAnchor>
  <xdr:twoCellAnchor>
    <xdr:from>
      <xdr:col>6</xdr:col>
      <xdr:colOff>156482</xdr:colOff>
      <xdr:row>761</xdr:row>
      <xdr:rowOff>266699</xdr:rowOff>
    </xdr:from>
    <xdr:to>
      <xdr:col>14</xdr:col>
      <xdr:colOff>85839</xdr:colOff>
      <xdr:row>765</xdr:row>
      <xdr:rowOff>14288</xdr:rowOff>
    </xdr:to>
    <xdr:sp macro="" textlink="">
      <xdr:nvSpPr>
        <xdr:cNvPr id="17" name="大かっこ 16">
          <a:extLst>
            <a:ext uri="{FF2B5EF4-FFF2-40B4-BE49-F238E27FC236}">
              <a16:creationId xmlns:a16="http://schemas.microsoft.com/office/drawing/2014/main" id="{8CC2F3D1-B373-447D-9FA2-A1B63A4AE34A}"/>
            </a:ext>
          </a:extLst>
        </xdr:cNvPr>
        <xdr:cNvSpPr/>
      </xdr:nvSpPr>
      <xdr:spPr>
        <a:xfrm>
          <a:off x="1356632" y="52873274"/>
          <a:ext cx="1529557" cy="1471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144237</xdr:colOff>
      <xdr:row>761</xdr:row>
      <xdr:rowOff>336436</xdr:rowOff>
    </xdr:from>
    <xdr:to>
      <xdr:col>22</xdr:col>
      <xdr:colOff>124846</xdr:colOff>
      <xdr:row>765</xdr:row>
      <xdr:rowOff>133351</xdr:rowOff>
    </xdr:to>
    <xdr:sp macro="" textlink="">
      <xdr:nvSpPr>
        <xdr:cNvPr id="18" name="テキスト ボックス 17">
          <a:extLst>
            <a:ext uri="{FF2B5EF4-FFF2-40B4-BE49-F238E27FC236}">
              <a16:creationId xmlns:a16="http://schemas.microsoft.com/office/drawing/2014/main" id="{55E11E8B-7A10-41F7-911E-7B18D51C19C4}"/>
            </a:ext>
          </a:extLst>
        </xdr:cNvPr>
        <xdr:cNvSpPr txBox="1"/>
      </xdr:nvSpPr>
      <xdr:spPr>
        <a:xfrm>
          <a:off x="3144612" y="52943011"/>
          <a:ext cx="1380784" cy="1520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研究基盤施設の整備・運営等について、検討会の開催や外部有識者からのヒアリング等</a:t>
          </a:r>
          <a:r>
            <a:rPr kumimoji="1" lang="ja-JP" altLang="en-US" sz="1100">
              <a:solidFill>
                <a:schemeClr val="dk1"/>
              </a:solidFill>
              <a:effectLst/>
              <a:latin typeface="+mn-lt"/>
              <a:ea typeface="+mn-ea"/>
              <a:cs typeface="+mn-cs"/>
            </a:rPr>
            <a:t>の実施に係る謝金</a:t>
          </a:r>
          <a:endParaRPr kumimoji="1" lang="ja-JP" altLang="en-US" sz="1100"/>
        </a:p>
      </xdr:txBody>
    </xdr:sp>
    <xdr:clientData/>
  </xdr:twoCellAnchor>
  <xdr:twoCellAnchor>
    <xdr:from>
      <xdr:col>15</xdr:col>
      <xdr:colOff>11793</xdr:colOff>
      <xdr:row>761</xdr:row>
      <xdr:rowOff>283028</xdr:rowOff>
    </xdr:from>
    <xdr:to>
      <xdr:col>22</xdr:col>
      <xdr:colOff>141969</xdr:colOff>
      <xdr:row>765</xdr:row>
      <xdr:rowOff>14288</xdr:rowOff>
    </xdr:to>
    <xdr:sp macro="" textlink="">
      <xdr:nvSpPr>
        <xdr:cNvPr id="19" name="大かっこ 18">
          <a:extLst>
            <a:ext uri="{FF2B5EF4-FFF2-40B4-BE49-F238E27FC236}">
              <a16:creationId xmlns:a16="http://schemas.microsoft.com/office/drawing/2014/main" id="{56D81C78-2390-4C2B-99FC-6457F5F359E5}"/>
            </a:ext>
          </a:extLst>
        </xdr:cNvPr>
        <xdr:cNvSpPr/>
      </xdr:nvSpPr>
      <xdr:spPr>
        <a:xfrm>
          <a:off x="3012168" y="52889603"/>
          <a:ext cx="1530351" cy="1455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133463</xdr:colOff>
      <xdr:row>761</xdr:row>
      <xdr:rowOff>326571</xdr:rowOff>
    </xdr:from>
    <xdr:to>
      <xdr:col>31</xdr:col>
      <xdr:colOff>65315</xdr:colOff>
      <xdr:row>765</xdr:row>
      <xdr:rowOff>2382</xdr:rowOff>
    </xdr:to>
    <xdr:sp macro="" textlink="">
      <xdr:nvSpPr>
        <xdr:cNvPr id="20" name="大かっこ 19">
          <a:extLst>
            <a:ext uri="{FF2B5EF4-FFF2-40B4-BE49-F238E27FC236}">
              <a16:creationId xmlns:a16="http://schemas.microsoft.com/office/drawing/2014/main" id="{FA90DBE4-0FBE-4E3B-B78D-35ACE2AD21E4}"/>
            </a:ext>
          </a:extLst>
        </xdr:cNvPr>
        <xdr:cNvSpPr/>
      </xdr:nvSpPr>
      <xdr:spPr>
        <a:xfrm>
          <a:off x="4734038" y="52933146"/>
          <a:ext cx="1532052" cy="1399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123711</xdr:colOff>
      <xdr:row>761</xdr:row>
      <xdr:rowOff>329292</xdr:rowOff>
    </xdr:from>
    <xdr:to>
      <xdr:col>40</xdr:col>
      <xdr:colOff>154781</xdr:colOff>
      <xdr:row>765</xdr:row>
      <xdr:rowOff>61912</xdr:rowOff>
    </xdr:to>
    <xdr:sp macro="" textlink="">
      <xdr:nvSpPr>
        <xdr:cNvPr id="21" name="大かっこ 20">
          <a:extLst>
            <a:ext uri="{FF2B5EF4-FFF2-40B4-BE49-F238E27FC236}">
              <a16:creationId xmlns:a16="http://schemas.microsoft.com/office/drawing/2014/main" id="{A0E4CF83-C7BC-4DFA-99AB-DEFC5A21A40C}"/>
            </a:ext>
          </a:extLst>
        </xdr:cNvPr>
        <xdr:cNvSpPr/>
      </xdr:nvSpPr>
      <xdr:spPr>
        <a:xfrm>
          <a:off x="6724536" y="52935867"/>
          <a:ext cx="1431245" cy="14566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185624</xdr:colOff>
      <xdr:row>761</xdr:row>
      <xdr:rowOff>304800</xdr:rowOff>
    </xdr:from>
    <xdr:to>
      <xdr:col>49</xdr:col>
      <xdr:colOff>316707</xdr:colOff>
      <xdr:row>765</xdr:row>
      <xdr:rowOff>14288</xdr:rowOff>
    </xdr:to>
    <xdr:sp macro="" textlink="">
      <xdr:nvSpPr>
        <xdr:cNvPr id="22" name="大かっこ 21">
          <a:extLst>
            <a:ext uri="{FF2B5EF4-FFF2-40B4-BE49-F238E27FC236}">
              <a16:creationId xmlns:a16="http://schemas.microsoft.com/office/drawing/2014/main" id="{14E3F22B-5E04-4444-8C5B-C61CD5FD50B3}"/>
            </a:ext>
          </a:extLst>
        </xdr:cNvPr>
        <xdr:cNvSpPr/>
      </xdr:nvSpPr>
      <xdr:spPr>
        <a:xfrm>
          <a:off x="8586674" y="52911375"/>
          <a:ext cx="1531258" cy="14335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111239</xdr:colOff>
      <xdr:row>750</xdr:row>
      <xdr:rowOff>66675</xdr:rowOff>
    </xdr:from>
    <xdr:to>
      <xdr:col>33</xdr:col>
      <xdr:colOff>97525</xdr:colOff>
      <xdr:row>752</xdr:row>
      <xdr:rowOff>182176</xdr:rowOff>
    </xdr:to>
    <xdr:sp macro="" textlink="">
      <xdr:nvSpPr>
        <xdr:cNvPr id="23" name="テキスト ボックス 22">
          <a:extLst>
            <a:ext uri="{FF2B5EF4-FFF2-40B4-BE49-F238E27FC236}">
              <a16:creationId xmlns:a16="http://schemas.microsoft.com/office/drawing/2014/main" id="{1523091F-7778-45D8-94CA-FCC88C0F1FC0}"/>
            </a:ext>
          </a:extLst>
        </xdr:cNvPr>
        <xdr:cNvSpPr txBox="1"/>
      </xdr:nvSpPr>
      <xdr:spPr>
        <a:xfrm>
          <a:off x="4511789" y="48796575"/>
          <a:ext cx="2186561" cy="820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6.3</a:t>
          </a:r>
          <a:r>
            <a:rPr kumimoji="1" lang="ja-JP" altLang="en-US" sz="1600"/>
            <a:t>百万円</a:t>
          </a:r>
        </a:p>
      </xdr:txBody>
    </xdr:sp>
    <xdr:clientData/>
  </xdr:twoCellAnchor>
  <xdr:twoCellAnchor>
    <xdr:from>
      <xdr:col>34</xdr:col>
      <xdr:colOff>106815</xdr:colOff>
      <xdr:row>762</xdr:row>
      <xdr:rowOff>4423</xdr:rowOff>
    </xdr:from>
    <xdr:to>
      <xdr:col>40</xdr:col>
      <xdr:colOff>71435</xdr:colOff>
      <xdr:row>765</xdr:row>
      <xdr:rowOff>425451</xdr:rowOff>
    </xdr:to>
    <xdr:sp macro="" textlink="">
      <xdr:nvSpPr>
        <xdr:cNvPr id="24" name="テキスト ボックス 23">
          <a:extLst>
            <a:ext uri="{FF2B5EF4-FFF2-40B4-BE49-F238E27FC236}">
              <a16:creationId xmlns:a16="http://schemas.microsoft.com/office/drawing/2014/main" id="{0E75DB6C-67CE-4CE1-81B8-B8987B33E983}"/>
            </a:ext>
          </a:extLst>
        </xdr:cNvPr>
        <xdr:cNvSpPr txBox="1"/>
      </xdr:nvSpPr>
      <xdr:spPr>
        <a:xfrm>
          <a:off x="6907665" y="52963423"/>
          <a:ext cx="1164770" cy="1792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各機関の現地調査や各種学会・シンポジウムを通じた動向調査等に職員を派遣する旅費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707</v>
      </c>
      <c r="AK2" s="206"/>
      <c r="AL2" s="206"/>
      <c r="AM2" s="206"/>
      <c r="AN2" s="98" t="s">
        <v>402</v>
      </c>
      <c r="AO2" s="206">
        <v>20</v>
      </c>
      <c r="AP2" s="206"/>
      <c r="AQ2" s="206"/>
      <c r="AR2" s="99" t="s">
        <v>705</v>
      </c>
      <c r="AS2" s="207">
        <v>239</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805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03.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806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12.1</v>
      </c>
      <c r="Q13" s="164"/>
      <c r="R13" s="164"/>
      <c r="S13" s="164"/>
      <c r="T13" s="164"/>
      <c r="U13" s="164"/>
      <c r="V13" s="165"/>
      <c r="W13" s="163">
        <v>12.1</v>
      </c>
      <c r="X13" s="164"/>
      <c r="Y13" s="164"/>
      <c r="Z13" s="164"/>
      <c r="AA13" s="164"/>
      <c r="AB13" s="164"/>
      <c r="AC13" s="165"/>
      <c r="AD13" s="163">
        <v>11.9</v>
      </c>
      <c r="AE13" s="164"/>
      <c r="AF13" s="164"/>
      <c r="AG13" s="164"/>
      <c r="AH13" s="164"/>
      <c r="AI13" s="164"/>
      <c r="AJ13" s="165"/>
      <c r="AK13" s="163">
        <v>11.9</v>
      </c>
      <c r="AL13" s="164"/>
      <c r="AM13" s="164"/>
      <c r="AN13" s="164"/>
      <c r="AO13" s="164"/>
      <c r="AP13" s="164"/>
      <c r="AQ13" s="165"/>
      <c r="AR13" s="160">
        <v>15.9</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753</v>
      </c>
      <c r="AE14" s="164"/>
      <c r="AF14" s="164"/>
      <c r="AG14" s="164"/>
      <c r="AH14" s="164"/>
      <c r="AI14" s="164"/>
      <c r="AJ14" s="165"/>
      <c r="AK14" s="163" t="s">
        <v>807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710</v>
      </c>
      <c r="AE15" s="164"/>
      <c r="AF15" s="164"/>
      <c r="AG15" s="164"/>
      <c r="AH15" s="164"/>
      <c r="AI15" s="164"/>
      <c r="AJ15" s="165"/>
      <c r="AK15" s="163" t="s">
        <v>807</v>
      </c>
      <c r="AL15" s="164"/>
      <c r="AM15" s="164"/>
      <c r="AN15" s="164"/>
      <c r="AO15" s="164"/>
      <c r="AP15" s="164"/>
      <c r="AQ15" s="165"/>
      <c r="AR15" s="163" t="s">
        <v>817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710</v>
      </c>
      <c r="X16" s="164"/>
      <c r="Y16" s="164"/>
      <c r="Z16" s="164"/>
      <c r="AA16" s="164"/>
      <c r="AB16" s="164"/>
      <c r="AC16" s="165"/>
      <c r="AD16" s="163" t="s">
        <v>807</v>
      </c>
      <c r="AE16" s="164"/>
      <c r="AF16" s="164"/>
      <c r="AG16" s="164"/>
      <c r="AH16" s="164"/>
      <c r="AI16" s="164"/>
      <c r="AJ16" s="165"/>
      <c r="AK16" s="163" t="s">
        <v>807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710</v>
      </c>
      <c r="Q17" s="164"/>
      <c r="R17" s="164"/>
      <c r="S17" s="164"/>
      <c r="T17" s="164"/>
      <c r="U17" s="164"/>
      <c r="V17" s="165"/>
      <c r="W17" s="163" t="s">
        <v>710</v>
      </c>
      <c r="X17" s="164"/>
      <c r="Y17" s="164"/>
      <c r="Z17" s="164"/>
      <c r="AA17" s="164"/>
      <c r="AB17" s="164"/>
      <c r="AC17" s="165"/>
      <c r="AD17" s="163" t="s">
        <v>807</v>
      </c>
      <c r="AE17" s="164"/>
      <c r="AF17" s="164"/>
      <c r="AG17" s="164"/>
      <c r="AH17" s="164"/>
      <c r="AI17" s="164"/>
      <c r="AJ17" s="165"/>
      <c r="AK17" s="163" t="s">
        <v>807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12.1</v>
      </c>
      <c r="Q18" s="170"/>
      <c r="R18" s="170"/>
      <c r="S18" s="170"/>
      <c r="T18" s="170"/>
      <c r="U18" s="170"/>
      <c r="V18" s="171"/>
      <c r="W18" s="169">
        <f>SUM(W13:AC17)</f>
        <v>12.1</v>
      </c>
      <c r="X18" s="170"/>
      <c r="Y18" s="170"/>
      <c r="Z18" s="170"/>
      <c r="AA18" s="170"/>
      <c r="AB18" s="170"/>
      <c r="AC18" s="171"/>
      <c r="AD18" s="169">
        <f>SUM(AD13:AJ17)</f>
        <v>11.9</v>
      </c>
      <c r="AE18" s="170"/>
      <c r="AF18" s="170"/>
      <c r="AG18" s="170"/>
      <c r="AH18" s="170"/>
      <c r="AI18" s="170"/>
      <c r="AJ18" s="171"/>
      <c r="AK18" s="169">
        <f>SUM(AK13:AQ17)</f>
        <v>11.9</v>
      </c>
      <c r="AL18" s="170"/>
      <c r="AM18" s="170"/>
      <c r="AN18" s="170"/>
      <c r="AO18" s="170"/>
      <c r="AP18" s="170"/>
      <c r="AQ18" s="171"/>
      <c r="AR18" s="169">
        <f>SUM(AR13:AX17)</f>
        <v>15.9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10.4</v>
      </c>
      <c r="Q19" s="164"/>
      <c r="R19" s="164"/>
      <c r="S19" s="164"/>
      <c r="T19" s="164"/>
      <c r="U19" s="164"/>
      <c r="V19" s="165"/>
      <c r="W19" s="163">
        <v>10.4</v>
      </c>
      <c r="X19" s="164"/>
      <c r="Y19" s="164"/>
      <c r="Z19" s="164"/>
      <c r="AA19" s="164"/>
      <c r="AB19" s="164"/>
      <c r="AC19" s="165"/>
      <c r="AD19" s="163">
        <v>6.3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0.85950413223140498</v>
      </c>
      <c r="Q20" s="535"/>
      <c r="R20" s="535"/>
      <c r="S20" s="535"/>
      <c r="T20" s="535"/>
      <c r="U20" s="535"/>
      <c r="V20" s="535"/>
      <c r="W20" s="535">
        <f t="shared" ref="W20" si="0">IF(W18=0, "-", SUM(W19)/W18)</f>
        <v>0.85950413223140498</v>
      </c>
      <c r="X20" s="535"/>
      <c r="Y20" s="535"/>
      <c r="Z20" s="535"/>
      <c r="AA20" s="535"/>
      <c r="AB20" s="535"/>
      <c r="AC20" s="535"/>
      <c r="AD20" s="535">
        <f t="shared" ref="AD20" si="1">IF(AD18=0, "-", SUM(AD19)/AD18)</f>
        <v>0.52941176470588236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351</v>
      </c>
      <c r="H21" s="919"/>
      <c r="I21" s="919"/>
      <c r="J21" s="919"/>
      <c r="K21" s="919"/>
      <c r="L21" s="919"/>
      <c r="M21" s="919"/>
      <c r="N21" s="919"/>
      <c r="O21" s="919"/>
      <c r="P21" s="535">
        <f>IF(P19=0, "-", SUM(P19)/SUM(P13,P14))</f>
        <v>0.85950413223140498</v>
      </c>
      <c r="Q21" s="535"/>
      <c r="R21" s="535"/>
      <c r="S21" s="535"/>
      <c r="T21" s="535"/>
      <c r="U21" s="535"/>
      <c r="V21" s="535"/>
      <c r="W21" s="535">
        <f t="shared" ref="W21" si="2">IF(W19=0, "-", SUM(W19)/SUM(W13,W14))</f>
        <v>0.85950413223140498</v>
      </c>
      <c r="X21" s="535"/>
      <c r="Y21" s="535"/>
      <c r="Z21" s="535"/>
      <c r="AA21" s="535"/>
      <c r="AB21" s="535"/>
      <c r="AC21" s="535"/>
      <c r="AD21" s="535">
        <f t="shared" ref="AD21" si="3">IF(AD19=0, "-", SUM(AD19)/SUM(AD13,AD14))</f>
        <v>0.52941176470588236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4.5999999999999996</v>
      </c>
      <c r="Q23" s="161"/>
      <c r="R23" s="161"/>
      <c r="S23" s="161"/>
      <c r="T23" s="161"/>
      <c r="U23" s="161"/>
      <c r="V23" s="162"/>
      <c r="W23" s="160">
        <v>4.5999999999999996</v>
      </c>
      <c r="X23" s="161"/>
      <c r="Y23" s="161"/>
      <c r="Z23" s="161"/>
      <c r="AA23" s="161"/>
      <c r="AB23" s="161"/>
      <c r="AC23" s="162"/>
      <c r="AD23" s="149" t="s">
        <v>820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2.7</v>
      </c>
      <c r="Q24" s="164"/>
      <c r="R24" s="164"/>
      <c r="S24" s="164"/>
      <c r="T24" s="164"/>
      <c r="U24" s="164"/>
      <c r="V24" s="165"/>
      <c r="W24" s="163">
        <v>2.7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2.2999999999999998</v>
      </c>
      <c r="Q25" s="164"/>
      <c r="R25" s="164"/>
      <c r="S25" s="164"/>
      <c r="T25" s="164"/>
      <c r="U25" s="164"/>
      <c r="V25" s="165"/>
      <c r="W25" s="163">
        <v>6.3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1.8</v>
      </c>
      <c r="Q26" s="164"/>
      <c r="R26" s="164"/>
      <c r="S26" s="164"/>
      <c r="T26" s="164"/>
      <c r="U26" s="164"/>
      <c r="V26" s="165"/>
      <c r="W26" s="163">
        <v>1.8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0.5</v>
      </c>
      <c r="Q27" s="164"/>
      <c r="R27" s="164"/>
      <c r="S27" s="164"/>
      <c r="T27" s="164"/>
      <c r="U27" s="164"/>
      <c r="V27" s="165"/>
      <c r="W27" s="163">
        <v>0.5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11.9</v>
      </c>
      <c r="Q29" s="164"/>
      <c r="R29" s="164"/>
      <c r="S29" s="164"/>
      <c r="T29" s="164"/>
      <c r="U29" s="164"/>
      <c r="V29" s="165"/>
      <c r="W29" s="211">
        <f>AR13</f>
        <v>15.9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808</v>
      </c>
      <c r="AV31" s="271"/>
      <c r="AW31" s="375" t="s">
        <v>179</v>
      </c>
      <c r="AX31" s="376"/>
    </row>
    <row r="32" spans="1:50" ht="30" customHeight="1" x14ac:dyDescent="0.15">
      <c r="A32" s="511"/>
      <c r="B32" s="509"/>
      <c r="C32" s="509"/>
      <c r="D32" s="509"/>
      <c r="E32" s="509"/>
      <c r="F32" s="510"/>
      <c r="G32" s="536" t="s">
        <v>726</v>
      </c>
      <c r="H32" s="537"/>
      <c r="I32" s="537"/>
      <c r="J32" s="537"/>
      <c r="K32" s="537"/>
      <c r="L32" s="537"/>
      <c r="M32" s="537"/>
      <c r="N32" s="537"/>
      <c r="O32" s="538"/>
      <c r="P32" s="191" t="s">
        <v>810</v>
      </c>
      <c r="Q32" s="191"/>
      <c r="R32" s="191"/>
      <c r="S32" s="191"/>
      <c r="T32" s="191"/>
      <c r="U32" s="191"/>
      <c r="V32" s="191"/>
      <c r="W32" s="191"/>
      <c r="X32" s="233"/>
      <c r="Y32" s="339" t="s">
        <v>12</v>
      </c>
      <c r="Z32" s="545"/>
      <c r="AA32" s="546"/>
      <c r="AB32" s="547" t="s">
        <v>727</v>
      </c>
      <c r="AC32" s="547"/>
      <c r="AD32" s="547"/>
      <c r="AE32" s="363">
        <v>9</v>
      </c>
      <c r="AF32" s="364"/>
      <c r="AG32" s="364"/>
      <c r="AH32" s="364"/>
      <c r="AI32" s="363">
        <v>10</v>
      </c>
      <c r="AJ32" s="364"/>
      <c r="AK32" s="364"/>
      <c r="AL32" s="364"/>
      <c r="AM32" s="363">
        <v>10</v>
      </c>
      <c r="AN32" s="364"/>
      <c r="AO32" s="364"/>
      <c r="AP32" s="364"/>
      <c r="AQ32" s="166">
        <v>9</v>
      </c>
      <c r="AR32" s="167"/>
      <c r="AS32" s="167"/>
      <c r="AT32" s="168"/>
      <c r="AU32" s="364" t="s">
        <v>718</v>
      </c>
      <c r="AV32" s="364"/>
      <c r="AW32" s="364"/>
      <c r="AX32" s="365"/>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v>9</v>
      </c>
      <c r="AF33" s="364"/>
      <c r="AG33" s="364"/>
      <c r="AH33" s="364"/>
      <c r="AI33" s="363">
        <v>10</v>
      </c>
      <c r="AJ33" s="364"/>
      <c r="AK33" s="364"/>
      <c r="AL33" s="364"/>
      <c r="AM33" s="363">
        <v>10</v>
      </c>
      <c r="AN33" s="364"/>
      <c r="AO33" s="364"/>
      <c r="AP33" s="364"/>
      <c r="AQ33" s="166">
        <v>9</v>
      </c>
      <c r="AR33" s="167"/>
      <c r="AS33" s="167"/>
      <c r="AT33" s="168"/>
      <c r="AU33" s="364">
        <v>7</v>
      </c>
      <c r="AV33" s="364"/>
      <c r="AW33" s="364"/>
      <c r="AX33" s="365"/>
    </row>
    <row r="34" spans="1:51" ht="111.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v>100</v>
      </c>
      <c r="AR34" s="167"/>
      <c r="AS34" s="167"/>
      <c r="AT34" s="168"/>
      <c r="AU34" s="364" t="s">
        <v>718</v>
      </c>
      <c r="AV34" s="364"/>
      <c r="AW34" s="364"/>
      <c r="AX34" s="365"/>
    </row>
    <row r="35" spans="1:51" ht="23.25" customHeight="1" x14ac:dyDescent="0.15">
      <c r="A35" s="891" t="s">
        <v>376</v>
      </c>
      <c r="B35" s="892"/>
      <c r="C35" s="892"/>
      <c r="D35" s="892"/>
      <c r="E35" s="892"/>
      <c r="F35" s="893"/>
      <c r="G35" s="897" t="s">
        <v>728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346</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346</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346</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346</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345</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366</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366</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367</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365</v>
      </c>
      <c r="X70" s="938"/>
      <c r="Y70" s="943" t="s">
        <v>12</v>
      </c>
      <c r="Z70" s="943"/>
      <c r="AA70" s="944"/>
      <c r="AB70" s="945" t="s">
        <v>366</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366</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367</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379</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c r="AS79" s="126"/>
      <c r="AT79" s="127"/>
      <c r="AU79" s="127"/>
      <c r="AV79" s="127"/>
      <c r="AW79" s="127"/>
      <c r="AX79" s="128"/>
      <c r="AY79">
        <f>COUNTIF($AR$79,"☑")</f>
        <v>0</v>
      </c>
    </row>
    <row r="80" spans="1:51" ht="18.75" hidden="1" customHeight="1" x14ac:dyDescent="0.15">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customHeight="1" x14ac:dyDescent="0.15">
      <c r="A101" s="487"/>
      <c r="B101" s="488"/>
      <c r="C101" s="488"/>
      <c r="D101" s="488"/>
      <c r="E101" s="488"/>
      <c r="F101" s="489"/>
      <c r="G101" s="191" t="s">
        <v>809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2</v>
      </c>
      <c r="AF101" s="358"/>
      <c r="AG101" s="358"/>
      <c r="AH101" s="358"/>
      <c r="AI101" s="358">
        <v>2</v>
      </c>
      <c r="AJ101" s="358"/>
      <c r="AK101" s="358"/>
      <c r="AL101" s="358"/>
      <c r="AM101" s="358">
        <v>2</v>
      </c>
      <c r="AN101" s="358"/>
      <c r="AO101" s="358"/>
      <c r="AP101" s="358"/>
      <c r="AQ101" s="358">
        <v>2</v>
      </c>
      <c r="AR101" s="358"/>
      <c r="AS101" s="358"/>
      <c r="AT101" s="358"/>
      <c r="AU101" s="363" t="s">
        <v>808</v>
      </c>
      <c r="AV101" s="364"/>
      <c r="AW101" s="364"/>
      <c r="AX101" s="365"/>
    </row>
    <row r="102" spans="1:60" ht="44.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2</v>
      </c>
      <c r="AF102" s="358"/>
      <c r="AG102" s="358"/>
      <c r="AH102" s="358"/>
      <c r="AI102" s="358">
        <v>2</v>
      </c>
      <c r="AJ102" s="358"/>
      <c r="AK102" s="358"/>
      <c r="AL102" s="358"/>
      <c r="AM102" s="358">
        <v>2</v>
      </c>
      <c r="AN102" s="358"/>
      <c r="AO102" s="358"/>
      <c r="AP102" s="358"/>
      <c r="AQ102" s="358">
        <v>2</v>
      </c>
      <c r="AR102" s="358"/>
      <c r="AS102" s="358"/>
      <c r="AT102" s="358"/>
      <c r="AU102" s="371">
        <v>1</v>
      </c>
      <c r="AV102" s="372"/>
      <c r="AW102" s="372"/>
      <c r="AX102" s="924"/>
    </row>
    <row r="103" spans="1:60" ht="31.5"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30" customHeight="1" x14ac:dyDescent="0.15">
      <c r="A104" s="487"/>
      <c r="B104" s="488"/>
      <c r="C104" s="488"/>
      <c r="D104" s="488"/>
      <c r="E104" s="488"/>
      <c r="F104" s="489"/>
      <c r="G104" s="191" t="s">
        <v>816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730</v>
      </c>
      <c r="AC104" s="468"/>
      <c r="AD104" s="469"/>
      <c r="AE104" s="358">
        <v>115</v>
      </c>
      <c r="AF104" s="358"/>
      <c r="AG104" s="358"/>
      <c r="AH104" s="358"/>
      <c r="AI104" s="358">
        <v>126</v>
      </c>
      <c r="AJ104" s="358"/>
      <c r="AK104" s="358"/>
      <c r="AL104" s="358"/>
      <c r="AM104" s="358">
        <v>95</v>
      </c>
      <c r="AN104" s="358"/>
      <c r="AO104" s="358"/>
      <c r="AP104" s="358"/>
      <c r="AQ104" s="358">
        <v>110</v>
      </c>
      <c r="AR104" s="358"/>
      <c r="AS104" s="358"/>
      <c r="AT104" s="358"/>
      <c r="AU104" s="358" t="s">
        <v>808</v>
      </c>
      <c r="AV104" s="358"/>
      <c r="AW104" s="358"/>
      <c r="AX104" s="359"/>
      <c r="AY104">
        <f>$AY$103</f>
        <v>1</v>
      </c>
    </row>
    <row r="105" spans="1:60" ht="4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730</v>
      </c>
      <c r="AC105" s="404"/>
      <c r="AD105" s="405"/>
      <c r="AE105" s="358">
        <v>115</v>
      </c>
      <c r="AF105" s="358"/>
      <c r="AG105" s="358"/>
      <c r="AH105" s="358"/>
      <c r="AI105" s="358">
        <v>126</v>
      </c>
      <c r="AJ105" s="358"/>
      <c r="AK105" s="358"/>
      <c r="AL105" s="358"/>
      <c r="AM105" s="358">
        <v>123</v>
      </c>
      <c r="AN105" s="358"/>
      <c r="AO105" s="358"/>
      <c r="AP105" s="358"/>
      <c r="AQ105" s="358">
        <v>123</v>
      </c>
      <c r="AR105" s="358"/>
      <c r="AS105" s="358"/>
      <c r="AT105" s="358"/>
      <c r="AU105" s="358">
        <v>110</v>
      </c>
      <c r="AV105" s="358"/>
      <c r="AW105" s="358"/>
      <c r="AX105" s="359"/>
      <c r="AY105">
        <f>$AY$103</f>
        <v>1</v>
      </c>
    </row>
    <row r="106" spans="1:60" ht="31.5" hidden="1"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1</v>
      </c>
    </row>
    <row r="107" spans="1:60" ht="23.25" hidden="1" customHeight="1" x14ac:dyDescent="0.15">
      <c r="A107" s="487"/>
      <c r="B107" s="488"/>
      <c r="C107" s="488"/>
      <c r="D107" s="488"/>
      <c r="E107" s="488"/>
      <c r="F107" s="489"/>
      <c r="G107" s="191" t="s">
        <v>731</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711</v>
      </c>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1</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711</v>
      </c>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1</v>
      </c>
    </row>
    <row r="109" spans="1:60" ht="31.5"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30"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1.2</v>
      </c>
      <c r="AF116" s="358"/>
      <c r="AG116" s="358"/>
      <c r="AH116" s="358"/>
      <c r="AI116" s="358">
        <v>1</v>
      </c>
      <c r="AJ116" s="358"/>
      <c r="AK116" s="358"/>
      <c r="AL116" s="358"/>
      <c r="AM116" s="358">
        <v>0.63</v>
      </c>
      <c r="AN116" s="358"/>
      <c r="AO116" s="358"/>
      <c r="AP116" s="358"/>
      <c r="AQ116" s="363">
        <f>8.4/9</f>
        <v>0.93333333333333335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736</v>
      </c>
      <c r="AF117" s="306"/>
      <c r="AG117" s="306"/>
      <c r="AH117" s="306"/>
      <c r="AI117" s="306" t="s">
        <v>737</v>
      </c>
      <c r="AJ117" s="306"/>
      <c r="AK117" s="306"/>
      <c r="AL117" s="306"/>
      <c r="AM117" s="306" t="s">
        <v>804</v>
      </c>
      <c r="AN117" s="306"/>
      <c r="AO117" s="306"/>
      <c r="AP117" s="306"/>
      <c r="AQ117" s="306" t="s">
        <v>813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1</v>
      </c>
    </row>
    <row r="119" spans="1:51" ht="30" customHeight="1" x14ac:dyDescent="0.15">
      <c r="A119" s="292"/>
      <c r="B119" s="293"/>
      <c r="C119" s="293"/>
      <c r="D119" s="293"/>
      <c r="E119" s="293"/>
      <c r="F119" s="294"/>
      <c r="G119" s="351" t="s">
        <v>815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738</v>
      </c>
      <c r="AC119" s="301"/>
      <c r="AD119" s="302"/>
      <c r="AE119" s="358">
        <v>4.8</v>
      </c>
      <c r="AF119" s="358"/>
      <c r="AG119" s="358"/>
      <c r="AH119" s="358"/>
      <c r="AI119" s="358">
        <v>4.5999999999999996</v>
      </c>
      <c r="AJ119" s="358"/>
      <c r="AK119" s="358"/>
      <c r="AL119" s="358"/>
      <c r="AM119" s="358">
        <f>290/95</f>
        <v>3.0526315789473686</v>
      </c>
      <c r="AN119" s="358"/>
      <c r="AO119" s="358"/>
      <c r="AP119" s="358"/>
      <c r="AQ119" s="358">
        <f>435/110</f>
        <v>3.9545454545454546</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t="s">
        <v>739</v>
      </c>
      <c r="AF120" s="306"/>
      <c r="AG120" s="306"/>
      <c r="AH120" s="306"/>
      <c r="AI120" s="306" t="s">
        <v>740</v>
      </c>
      <c r="AJ120" s="306"/>
      <c r="AK120" s="306"/>
      <c r="AL120" s="306"/>
      <c r="AM120" s="306" t="s">
        <v>818</v>
      </c>
      <c r="AN120" s="306"/>
      <c r="AO120" s="306"/>
      <c r="AP120" s="306"/>
      <c r="AQ120" s="306" t="s">
        <v>819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1</v>
      </c>
    </row>
    <row r="122" spans="1:51" ht="23.25" hidden="1" customHeight="1" x14ac:dyDescent="0.15">
      <c r="A122" s="292"/>
      <c r="B122" s="293"/>
      <c r="C122" s="293"/>
      <c r="D122" s="293"/>
      <c r="E122" s="293"/>
      <c r="F122" s="294"/>
      <c r="G122" s="351" t="s">
        <v>741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733</v>
      </c>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1</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233</v>
      </c>
      <c r="AT133" s="202"/>
      <c r="AU133" s="178" t="s">
        <v>402</v>
      </c>
      <c r="AV133" s="178"/>
      <c r="AW133" s="179" t="s">
        <v>179</v>
      </c>
      <c r="AX133" s="180"/>
      <c r="AY133">
        <f>$AY$132</f>
        <v>1</v>
      </c>
    </row>
    <row r="134" spans="1:51" ht="31.5" customHeight="1" x14ac:dyDescent="0.15">
      <c r="A134" s="988"/>
      <c r="B134" s="253"/>
      <c r="C134" s="252"/>
      <c r="D134" s="253"/>
      <c r="E134" s="252"/>
      <c r="F134" s="314"/>
      <c r="G134" s="232" t="s">
        <v>402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402</v>
      </c>
      <c r="AC134" s="224"/>
      <c r="AD134" s="224"/>
      <c r="AE134" s="266" t="s">
        <v>710</v>
      </c>
      <c r="AF134" s="167"/>
      <c r="AG134" s="167"/>
      <c r="AH134" s="167"/>
      <c r="AI134" s="266" t="s">
        <v>710</v>
      </c>
      <c r="AJ134" s="167"/>
      <c r="AK134" s="167"/>
      <c r="AL134" s="167"/>
      <c r="AM134" s="266" t="s">
        <v>708</v>
      </c>
      <c r="AN134" s="167"/>
      <c r="AO134" s="167"/>
      <c r="AP134" s="167"/>
      <c r="AQ134" s="266" t="s">
        <v>402</v>
      </c>
      <c r="AR134" s="167"/>
      <c r="AS134" s="167"/>
      <c r="AT134" s="167"/>
      <c r="AU134" s="266"/>
      <c r="AV134" s="167"/>
      <c r="AW134" s="167"/>
      <c r="AX134" s="208"/>
      <c r="AY134">
        <f t="shared" ref="AY134:AY135" si="13">$AY$132</f>
        <v>1</v>
      </c>
    </row>
    <row r="135" spans="1:51" ht="32.2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402</v>
      </c>
      <c r="AC135" s="175"/>
      <c r="AD135" s="175"/>
      <c r="AE135" s="266" t="s">
        <v>710</v>
      </c>
      <c r="AF135" s="167"/>
      <c r="AG135" s="167"/>
      <c r="AH135" s="167"/>
      <c r="AI135" s="266" t="s">
        <v>710</v>
      </c>
      <c r="AJ135" s="167"/>
      <c r="AK135" s="167"/>
      <c r="AL135" s="167"/>
      <c r="AM135" s="266" t="s">
        <v>708</v>
      </c>
      <c r="AN135" s="167"/>
      <c r="AO135" s="167"/>
      <c r="AP135" s="167"/>
      <c r="AQ135" s="266" t="s">
        <v>710</v>
      </c>
      <c r="AR135" s="167"/>
      <c r="AS135" s="167"/>
      <c r="AT135" s="167"/>
      <c r="AU135" s="266"/>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710</v>
      </c>
      <c r="AJ138" s="167"/>
      <c r="AK138" s="167"/>
      <c r="AL138" s="167"/>
      <c r="AM138" s="266" t="s">
        <v>708</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710</v>
      </c>
      <c r="AJ139" s="167"/>
      <c r="AK139" s="167"/>
      <c r="AL139" s="167"/>
      <c r="AM139" s="266" t="s">
        <v>708</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402</v>
      </c>
      <c r="H154" s="191"/>
      <c r="I154" s="191"/>
      <c r="J154" s="191"/>
      <c r="K154" s="191"/>
      <c r="L154" s="191"/>
      <c r="M154" s="191"/>
      <c r="N154" s="191"/>
      <c r="O154" s="191"/>
      <c r="P154" s="233"/>
      <c r="Q154" s="190" t="s">
        <v>402</v>
      </c>
      <c r="R154" s="191"/>
      <c r="S154" s="191"/>
      <c r="T154" s="191"/>
      <c r="U154" s="191"/>
      <c r="V154" s="191"/>
      <c r="W154" s="191"/>
      <c r="X154" s="191"/>
      <c r="Y154" s="191"/>
      <c r="Z154" s="191"/>
      <c r="AA154" s="915"/>
      <c r="AB154" s="256" t="s">
        <v>402</v>
      </c>
      <c r="AC154" s="257"/>
      <c r="AD154" s="257"/>
      <c r="AE154" s="262" t="s">
        <v>402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402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1</v>
      </c>
    </row>
    <row r="194" spans="1:51" ht="39.75" hidden="1" customHeight="1" x14ac:dyDescent="0.15">
      <c r="A194" s="988"/>
      <c r="B194" s="253"/>
      <c r="C194" s="252"/>
      <c r="D194" s="253"/>
      <c r="E194" s="252"/>
      <c r="F194" s="314"/>
      <c r="G194" s="232" t="s">
        <v>402</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402</v>
      </c>
      <c r="AJ194" s="167"/>
      <c r="AK194" s="167"/>
      <c r="AL194" s="167"/>
      <c r="AM194" s="266" t="s">
        <v>708</v>
      </c>
      <c r="AN194" s="167"/>
      <c r="AO194" s="167"/>
      <c r="AP194" s="167"/>
      <c r="AQ194" s="266"/>
      <c r="AR194" s="167"/>
      <c r="AS194" s="167"/>
      <c r="AT194" s="167"/>
      <c r="AU194" s="266"/>
      <c r="AV194" s="167"/>
      <c r="AW194" s="167"/>
      <c r="AX194" s="208"/>
      <c r="AY194">
        <f t="shared" ref="AY194:AY195" si="23">$AY$192</f>
        <v>1</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402</v>
      </c>
      <c r="AJ195" s="167"/>
      <c r="AK195" s="167"/>
      <c r="AL195" s="167"/>
      <c r="AM195" s="266" t="s">
        <v>708</v>
      </c>
      <c r="AN195" s="167"/>
      <c r="AO195" s="167"/>
      <c r="AP195" s="167"/>
      <c r="AQ195" s="266"/>
      <c r="AR195" s="167"/>
      <c r="AS195" s="167"/>
      <c r="AT195" s="167"/>
      <c r="AU195" s="266"/>
      <c r="AV195" s="167"/>
      <c r="AW195" s="167"/>
      <c r="AX195" s="208"/>
      <c r="AY195">
        <f t="shared" si="23"/>
        <v>1</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402</v>
      </c>
      <c r="AJ198" s="167"/>
      <c r="AK198" s="167"/>
      <c r="AL198" s="167"/>
      <c r="AM198" s="266" t="s">
        <v>708</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402</v>
      </c>
      <c r="AJ199" s="167"/>
      <c r="AK199" s="167"/>
      <c r="AL199" s="167"/>
      <c r="AM199" s="266" t="s">
        <v>708</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667</v>
      </c>
      <c r="D430" s="251"/>
      <c r="E430" s="239" t="s">
        <v>395</v>
      </c>
      <c r="F430" s="444"/>
      <c r="G430" s="241" t="s">
        <v>252</v>
      </c>
      <c r="H430" s="188"/>
      <c r="I430" s="188"/>
      <c r="J430" s="242" t="s">
        <v>402</v>
      </c>
      <c r="K430" s="243"/>
      <c r="L430" s="243"/>
      <c r="M430" s="243"/>
      <c r="N430" s="243"/>
      <c r="O430" s="243"/>
      <c r="P430" s="243"/>
      <c r="Q430" s="243"/>
      <c r="R430" s="243"/>
      <c r="S430" s="243"/>
      <c r="T430" s="244"/>
      <c r="U430" s="245" t="s">
        <v>402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402</v>
      </c>
      <c r="AF432" s="178"/>
      <c r="AG432" s="179" t="s">
        <v>233</v>
      </c>
      <c r="AH432" s="202"/>
      <c r="AI432" s="216"/>
      <c r="AJ432" s="216"/>
      <c r="AK432" s="216"/>
      <c r="AL432" s="217"/>
      <c r="AM432" s="216"/>
      <c r="AN432" s="216"/>
      <c r="AO432" s="216"/>
      <c r="AP432" s="217"/>
      <c r="AQ432" s="231" t="s">
        <v>402</v>
      </c>
      <c r="AR432" s="178"/>
      <c r="AS432" s="179" t="s">
        <v>233</v>
      </c>
      <c r="AT432" s="202"/>
      <c r="AU432" s="178" t="s">
        <v>402</v>
      </c>
      <c r="AV432" s="178"/>
      <c r="AW432" s="179" t="s">
        <v>179</v>
      </c>
      <c r="AX432" s="180"/>
      <c r="AY432">
        <f>$AY$431</f>
        <v>1</v>
      </c>
    </row>
    <row r="433" spans="1:51" ht="23.25" hidden="1" customHeight="1" x14ac:dyDescent="0.15">
      <c r="A433" s="988"/>
      <c r="B433" s="253"/>
      <c r="C433" s="252"/>
      <c r="D433" s="253"/>
      <c r="E433" s="196"/>
      <c r="F433" s="197"/>
      <c r="G433" s="232" t="s">
        <v>402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402</v>
      </c>
      <c r="AC433" s="175"/>
      <c r="AD433" s="175"/>
      <c r="AE433" s="166" t="s">
        <v>402</v>
      </c>
      <c r="AF433" s="167"/>
      <c r="AG433" s="167"/>
      <c r="AH433" s="167"/>
      <c r="AI433" s="166" t="s">
        <v>402</v>
      </c>
      <c r="AJ433" s="167"/>
      <c r="AK433" s="167"/>
      <c r="AL433" s="167"/>
      <c r="AM433" s="166" t="s">
        <v>708</v>
      </c>
      <c r="AN433" s="167"/>
      <c r="AO433" s="167"/>
      <c r="AP433" s="168"/>
      <c r="AQ433" s="166" t="s">
        <v>402</v>
      </c>
      <c r="AR433" s="167"/>
      <c r="AS433" s="167"/>
      <c r="AT433" s="168"/>
      <c r="AU433" s="167" t="s">
        <v>402</v>
      </c>
      <c r="AV433" s="167"/>
      <c r="AW433" s="167"/>
      <c r="AX433" s="208"/>
      <c r="AY433">
        <f t="shared" ref="AY433:AY435" si="63">$AY$431</f>
        <v>1</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402</v>
      </c>
      <c r="AC434" s="224"/>
      <c r="AD434" s="224"/>
      <c r="AE434" s="166" t="s">
        <v>402</v>
      </c>
      <c r="AF434" s="167"/>
      <c r="AG434" s="167"/>
      <c r="AH434" s="168"/>
      <c r="AI434" s="166" t="s">
        <v>402</v>
      </c>
      <c r="AJ434" s="167"/>
      <c r="AK434" s="167"/>
      <c r="AL434" s="167"/>
      <c r="AM434" s="166" t="s">
        <v>708</v>
      </c>
      <c r="AN434" s="167"/>
      <c r="AO434" s="167"/>
      <c r="AP434" s="168"/>
      <c r="AQ434" s="166" t="s">
        <v>402</v>
      </c>
      <c r="AR434" s="167"/>
      <c r="AS434" s="167"/>
      <c r="AT434" s="168"/>
      <c r="AU434" s="167" t="s">
        <v>402</v>
      </c>
      <c r="AV434" s="167"/>
      <c r="AW434" s="167"/>
      <c r="AX434" s="208"/>
      <c r="AY434">
        <f t="shared" si="63"/>
        <v>1</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402</v>
      </c>
      <c r="AF435" s="167"/>
      <c r="AG435" s="167"/>
      <c r="AH435" s="168"/>
      <c r="AI435" s="166" t="s">
        <v>402</v>
      </c>
      <c r="AJ435" s="167"/>
      <c r="AK435" s="167"/>
      <c r="AL435" s="167"/>
      <c r="AM435" s="166" t="s">
        <v>708</v>
      </c>
      <c r="AN435" s="167"/>
      <c r="AO435" s="167"/>
      <c r="AP435" s="168"/>
      <c r="AQ435" s="166" t="s">
        <v>402</v>
      </c>
      <c r="AR435" s="167"/>
      <c r="AS435" s="167"/>
      <c r="AT435" s="168"/>
      <c r="AU435" s="167" t="s">
        <v>402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402</v>
      </c>
      <c r="AF457" s="178"/>
      <c r="AG457" s="179" t="s">
        <v>233</v>
      </c>
      <c r="AH457" s="202"/>
      <c r="AI457" s="216"/>
      <c r="AJ457" s="216"/>
      <c r="AK457" s="216"/>
      <c r="AL457" s="217"/>
      <c r="AM457" s="216"/>
      <c r="AN457" s="216"/>
      <c r="AO457" s="216"/>
      <c r="AP457" s="217"/>
      <c r="AQ457" s="231" t="s">
        <v>402</v>
      </c>
      <c r="AR457" s="178"/>
      <c r="AS457" s="179" t="s">
        <v>233</v>
      </c>
      <c r="AT457" s="202"/>
      <c r="AU457" s="178" t="s">
        <v>402</v>
      </c>
      <c r="AV457" s="178"/>
      <c r="AW457" s="179" t="s">
        <v>179</v>
      </c>
      <c r="AX457" s="180"/>
      <c r="AY457">
        <f>$AY$456</f>
        <v>1</v>
      </c>
    </row>
    <row r="458" spans="1:51" ht="23.25" hidden="1" customHeight="1" x14ac:dyDescent="0.15">
      <c r="A458" s="988"/>
      <c r="B458" s="253"/>
      <c r="C458" s="252"/>
      <c r="D458" s="253"/>
      <c r="E458" s="196"/>
      <c r="F458" s="197"/>
      <c r="G458" s="232" t="s">
        <v>402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402</v>
      </c>
      <c r="AC458" s="175"/>
      <c r="AD458" s="175"/>
      <c r="AE458" s="166" t="s">
        <v>402</v>
      </c>
      <c r="AF458" s="167"/>
      <c r="AG458" s="167"/>
      <c r="AH458" s="167"/>
      <c r="AI458" s="166" t="s">
        <v>402</v>
      </c>
      <c r="AJ458" s="167"/>
      <c r="AK458" s="167"/>
      <c r="AL458" s="167"/>
      <c r="AM458" s="166" t="s">
        <v>708</v>
      </c>
      <c r="AN458" s="167"/>
      <c r="AO458" s="167"/>
      <c r="AP458" s="168"/>
      <c r="AQ458" s="166" t="s">
        <v>402</v>
      </c>
      <c r="AR458" s="167"/>
      <c r="AS458" s="167"/>
      <c r="AT458" s="168"/>
      <c r="AU458" s="167" t="s">
        <v>402</v>
      </c>
      <c r="AV458" s="167"/>
      <c r="AW458" s="167"/>
      <c r="AX458" s="208"/>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402</v>
      </c>
      <c r="AC459" s="224"/>
      <c r="AD459" s="224"/>
      <c r="AE459" s="166" t="s">
        <v>402</v>
      </c>
      <c r="AF459" s="167"/>
      <c r="AG459" s="167"/>
      <c r="AH459" s="168"/>
      <c r="AI459" s="166" t="s">
        <v>402</v>
      </c>
      <c r="AJ459" s="167"/>
      <c r="AK459" s="167"/>
      <c r="AL459" s="167"/>
      <c r="AM459" s="166" t="s">
        <v>708</v>
      </c>
      <c r="AN459" s="167"/>
      <c r="AO459" s="167"/>
      <c r="AP459" s="168"/>
      <c r="AQ459" s="166" t="s">
        <v>402</v>
      </c>
      <c r="AR459" s="167"/>
      <c r="AS459" s="167"/>
      <c r="AT459" s="168"/>
      <c r="AU459" s="167" t="s">
        <v>402</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402</v>
      </c>
      <c r="AF460" s="167"/>
      <c r="AG460" s="167"/>
      <c r="AH460" s="168"/>
      <c r="AI460" s="166" t="s">
        <v>402</v>
      </c>
      <c r="AJ460" s="167"/>
      <c r="AK460" s="167"/>
      <c r="AL460" s="167"/>
      <c r="AM460" s="166" t="s">
        <v>708</v>
      </c>
      <c r="AN460" s="167"/>
      <c r="AO460" s="167"/>
      <c r="AP460" s="168"/>
      <c r="AQ460" s="166" t="s">
        <v>402</v>
      </c>
      <c r="AR460" s="167"/>
      <c r="AS460" s="167"/>
      <c r="AT460" s="168"/>
      <c r="AU460" s="167" t="s">
        <v>402</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88"/>
      <c r="B482" s="253"/>
      <c r="C482" s="252"/>
      <c r="D482" s="253"/>
      <c r="E482" s="190" t="s">
        <v>402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4.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712</v>
      </c>
      <c r="AE702" s="890"/>
      <c r="AF702" s="890"/>
      <c r="AG702" s="879" t="s">
        <v>811</v>
      </c>
      <c r="AH702" s="880"/>
      <c r="AI702" s="880"/>
      <c r="AJ702" s="880"/>
      <c r="AK702" s="880"/>
      <c r="AL702" s="880"/>
      <c r="AM702" s="880"/>
      <c r="AN702" s="880"/>
      <c r="AO702" s="880"/>
      <c r="AP702" s="880"/>
      <c r="AQ702" s="880"/>
      <c r="AR702" s="880"/>
      <c r="AS702" s="880"/>
      <c r="AT702" s="880"/>
      <c r="AU702" s="880"/>
      <c r="AV702" s="880"/>
      <c r="AW702" s="880"/>
      <c r="AX702" s="881"/>
    </row>
    <row r="703" spans="1:51" ht="75.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712</v>
      </c>
      <c r="AE703" s="185"/>
      <c r="AF703" s="185"/>
      <c r="AG703" s="663" t="s">
        <v>757</v>
      </c>
      <c r="AH703" s="664"/>
      <c r="AI703" s="664"/>
      <c r="AJ703" s="664"/>
      <c r="AK703" s="664"/>
      <c r="AL703" s="664"/>
      <c r="AM703" s="664"/>
      <c r="AN703" s="664"/>
      <c r="AO703" s="664"/>
      <c r="AP703" s="664"/>
      <c r="AQ703" s="664"/>
      <c r="AR703" s="664"/>
      <c r="AS703" s="664"/>
      <c r="AT703" s="664"/>
      <c r="AU703" s="664"/>
      <c r="AV703" s="664"/>
      <c r="AW703" s="664"/>
      <c r="AX703" s="665"/>
    </row>
    <row r="704" spans="1:51" ht="93"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712</v>
      </c>
      <c r="AE704" s="582"/>
      <c r="AF704" s="582"/>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754</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t="s">
        <v>756</v>
      </c>
      <c r="AH708" s="523"/>
      <c r="AI708" s="523"/>
      <c r="AJ708" s="523"/>
      <c r="AK708" s="523"/>
      <c r="AL708" s="523"/>
      <c r="AM708" s="523"/>
      <c r="AN708" s="523"/>
      <c r="AO708" s="523"/>
      <c r="AP708" s="523"/>
      <c r="AQ708" s="523"/>
      <c r="AR708" s="523"/>
      <c r="AS708" s="523"/>
      <c r="AT708" s="523"/>
      <c r="AU708" s="523"/>
      <c r="AV708" s="523"/>
      <c r="AW708" s="523"/>
      <c r="AX708" s="524"/>
    </row>
    <row r="709" spans="1:50" ht="58.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712</v>
      </c>
      <c r="AE709" s="185"/>
      <c r="AF709" s="185"/>
      <c r="AG709" s="663" t="s">
        <v>759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756</v>
      </c>
      <c r="AH710" s="664"/>
      <c r="AI710" s="664"/>
      <c r="AJ710" s="664"/>
      <c r="AK710" s="664"/>
      <c r="AL710" s="664"/>
      <c r="AM710" s="664"/>
      <c r="AN710" s="664"/>
      <c r="AO710" s="664"/>
      <c r="AP710" s="664"/>
      <c r="AQ710" s="664"/>
      <c r="AR710" s="664"/>
      <c r="AS710" s="664"/>
      <c r="AT710" s="664"/>
      <c r="AU710" s="664"/>
      <c r="AV710" s="664"/>
      <c r="AW710" s="664"/>
      <c r="AX710" s="665"/>
    </row>
    <row r="711" spans="1:50" ht="63"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712</v>
      </c>
      <c r="AE711" s="185"/>
      <c r="AF711" s="185"/>
      <c r="AG711" s="663" t="s">
        <v>812</v>
      </c>
      <c r="AH711" s="664"/>
      <c r="AI711" s="664"/>
      <c r="AJ711" s="664"/>
      <c r="AK711" s="664"/>
      <c r="AL711" s="664"/>
      <c r="AM711" s="664"/>
      <c r="AN711" s="664"/>
      <c r="AO711" s="664"/>
      <c r="AP711" s="664"/>
      <c r="AQ711" s="664"/>
      <c r="AR711" s="664"/>
      <c r="AS711" s="664"/>
      <c r="AT711" s="664"/>
      <c r="AU711" s="664"/>
      <c r="AV711" s="664"/>
      <c r="AW711" s="664"/>
      <c r="AX711" s="665"/>
    </row>
    <row r="712" spans="1:50" ht="93.75" customHeight="1" x14ac:dyDescent="0.15">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712</v>
      </c>
      <c r="AE712" s="582"/>
      <c r="AF712" s="582"/>
      <c r="AG712" s="590" t="s">
        <v>821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t="s">
        <v>756</v>
      </c>
      <c r="AH713" s="664"/>
      <c r="AI713" s="664"/>
      <c r="AJ713" s="664"/>
      <c r="AK713" s="664"/>
      <c r="AL713" s="664"/>
      <c r="AM713" s="664"/>
      <c r="AN713" s="664"/>
      <c r="AO713" s="664"/>
      <c r="AP713" s="664"/>
      <c r="AQ713" s="664"/>
      <c r="AR713" s="664"/>
      <c r="AS713" s="664"/>
      <c r="AT713" s="664"/>
      <c r="AU713" s="664"/>
      <c r="AV713" s="664"/>
      <c r="AW713" s="664"/>
      <c r="AX713" s="665"/>
    </row>
    <row r="714" spans="1:50" ht="52.5" customHeight="1" x14ac:dyDescent="0.15">
      <c r="A714" s="656"/>
      <c r="B714" s="657"/>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712</v>
      </c>
      <c r="AE714" s="588"/>
      <c r="AF714" s="589"/>
      <c r="AG714" s="688" t="s">
        <v>814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712</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48"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712</v>
      </c>
      <c r="AE716" s="755"/>
      <c r="AF716" s="755"/>
      <c r="AG716" s="663" t="s">
        <v>761</v>
      </c>
      <c r="AH716" s="664"/>
      <c r="AI716" s="664"/>
      <c r="AJ716" s="664"/>
      <c r="AK716" s="664"/>
      <c r="AL716" s="664"/>
      <c r="AM716" s="664"/>
      <c r="AN716" s="664"/>
      <c r="AO716" s="664"/>
      <c r="AP716" s="664"/>
      <c r="AQ716" s="664"/>
      <c r="AR716" s="664"/>
      <c r="AS716" s="664"/>
      <c r="AT716" s="664"/>
      <c r="AU716" s="664"/>
      <c r="AV716" s="664"/>
      <c r="AW716" s="664"/>
      <c r="AX716" s="665"/>
    </row>
    <row r="717" spans="1:50" ht="88.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712</v>
      </c>
      <c r="AE717" s="185"/>
      <c r="AF717" s="185"/>
      <c r="AG717" s="663" t="s">
        <v>824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754</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822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823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825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826</v>
      </c>
      <c r="B731" s="615"/>
      <c r="C731" s="615"/>
      <c r="D731" s="615"/>
      <c r="E731" s="616"/>
      <c r="F731" s="679" t="s">
        <v>827</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828</v>
      </c>
      <c r="B733" s="615"/>
      <c r="C733" s="615"/>
      <c r="D733" s="615"/>
      <c r="E733" s="616"/>
      <c r="F733" s="762" t="s">
        <v>829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710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v>228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v>228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751</v>
      </c>
      <c r="F746" s="113"/>
      <c r="G746" s="113"/>
      <c r="H746" s="100" t="str">
        <f>IF(E746="","","-")</f>
        <v>-</v>
      </c>
      <c r="I746" s="113"/>
      <c r="J746" s="113"/>
      <c r="K746" s="100" t="str">
        <f>IF(I746="","","-")</f>
        <v/>
      </c>
      <c r="L746" s="104">
        <v>218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221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75" customHeight="1" x14ac:dyDescent="0.15">
      <c r="A789" s="552"/>
      <c r="B789" s="759"/>
      <c r="C789" s="759"/>
      <c r="D789" s="759"/>
      <c r="E789" s="759"/>
      <c r="F789" s="760"/>
      <c r="G789" s="445" t="s">
        <v>763</v>
      </c>
      <c r="H789" s="446"/>
      <c r="I789" s="446"/>
      <c r="J789" s="446"/>
      <c r="K789" s="447"/>
      <c r="L789" s="448" t="s">
        <v>764</v>
      </c>
      <c r="M789" s="449"/>
      <c r="N789" s="449"/>
      <c r="O789" s="449"/>
      <c r="P789" s="449"/>
      <c r="Q789" s="449"/>
      <c r="R789" s="449"/>
      <c r="S789" s="449"/>
      <c r="T789" s="449"/>
      <c r="U789" s="449"/>
      <c r="V789" s="449"/>
      <c r="W789" s="449"/>
      <c r="X789" s="450"/>
      <c r="Y789" s="451">
        <v>2.4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2"/>
      <c r="B800" s="759"/>
      <c r="C800" s="759"/>
      <c r="D800" s="759"/>
      <c r="E800" s="759"/>
      <c r="F800" s="760"/>
      <c r="G800" s="435" t="s">
        <v>766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44.25" customHeight="1" x14ac:dyDescent="0.15">
      <c r="A802" s="552"/>
      <c r="B802" s="759"/>
      <c r="C802" s="759"/>
      <c r="D802" s="759"/>
      <c r="E802" s="759"/>
      <c r="F802" s="760"/>
      <c r="G802" s="445" t="s">
        <v>769</v>
      </c>
      <c r="H802" s="446"/>
      <c r="I802" s="446"/>
      <c r="J802" s="446"/>
      <c r="K802" s="447"/>
      <c r="L802" s="448" t="s">
        <v>768</v>
      </c>
      <c r="M802" s="449"/>
      <c r="N802" s="449"/>
      <c r="O802" s="449"/>
      <c r="P802" s="449"/>
      <c r="Q802" s="449"/>
      <c r="R802" s="449"/>
      <c r="S802" s="449"/>
      <c r="T802" s="449"/>
      <c r="U802" s="449"/>
      <c r="V802" s="449"/>
      <c r="W802" s="449"/>
      <c r="X802" s="450"/>
      <c r="Y802" s="451">
        <v>0.38</v>
      </c>
      <c r="Z802" s="452"/>
      <c r="AA802" s="452"/>
      <c r="AB802" s="553"/>
      <c r="AC802" s="445" t="s">
        <v>770</v>
      </c>
      <c r="AD802" s="446"/>
      <c r="AE802" s="446"/>
      <c r="AF802" s="446"/>
      <c r="AG802" s="447"/>
      <c r="AH802" s="448" t="s">
        <v>771</v>
      </c>
      <c r="AI802" s="449"/>
      <c r="AJ802" s="449"/>
      <c r="AK802" s="449"/>
      <c r="AL802" s="449"/>
      <c r="AM802" s="449"/>
      <c r="AN802" s="449"/>
      <c r="AO802" s="449"/>
      <c r="AP802" s="449"/>
      <c r="AQ802" s="449"/>
      <c r="AR802" s="449"/>
      <c r="AS802" s="449"/>
      <c r="AT802" s="450"/>
      <c r="AU802" s="451">
        <v>0.23</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0.38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0.23</v>
      </c>
      <c r="AV812" s="412"/>
      <c r="AW812" s="412"/>
      <c r="AX812" s="414"/>
      <c r="AY812">
        <f t="shared" si="115"/>
        <v>2</v>
      </c>
    </row>
    <row r="813" spans="1:51" ht="24.75" customHeight="1" x14ac:dyDescent="0.15">
      <c r="A813" s="552"/>
      <c r="B813" s="759"/>
      <c r="C813" s="759"/>
      <c r="D813" s="759"/>
      <c r="E813" s="759"/>
      <c r="F813" s="760"/>
      <c r="G813" s="435" t="s">
        <v>802</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52"/>
      <c r="B815" s="759"/>
      <c r="C815" s="759"/>
      <c r="D815" s="759"/>
      <c r="E815" s="759"/>
      <c r="F815" s="760"/>
      <c r="G815" s="445" t="s">
        <v>803</v>
      </c>
      <c r="H815" s="446"/>
      <c r="I815" s="446"/>
      <c r="J815" s="446"/>
      <c r="K815" s="447"/>
      <c r="L815" s="448" t="s">
        <v>792</v>
      </c>
      <c r="M815" s="449"/>
      <c r="N815" s="449"/>
      <c r="O815" s="449"/>
      <c r="P815" s="449"/>
      <c r="Q815" s="449"/>
      <c r="R815" s="449"/>
      <c r="S815" s="449"/>
      <c r="T815" s="449"/>
      <c r="U815" s="449"/>
      <c r="V815" s="449"/>
      <c r="W815" s="449"/>
      <c r="X815" s="450"/>
      <c r="Y815" s="451">
        <v>0.27</v>
      </c>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0.27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15">
      <c r="A845" s="401">
        <v>1</v>
      </c>
      <c r="B845" s="401">
        <v>1</v>
      </c>
      <c r="C845" s="420" t="s">
        <v>772</v>
      </c>
      <c r="D845" s="415"/>
      <c r="E845" s="415"/>
      <c r="F845" s="415"/>
      <c r="G845" s="415"/>
      <c r="H845" s="415"/>
      <c r="I845" s="415"/>
      <c r="J845" s="416"/>
      <c r="K845" s="417"/>
      <c r="L845" s="417"/>
      <c r="M845" s="417"/>
      <c r="N845" s="417"/>
      <c r="O845" s="417"/>
      <c r="P845" s="317" t="s">
        <v>773</v>
      </c>
      <c r="Q845" s="317"/>
      <c r="R845" s="317"/>
      <c r="S845" s="317"/>
      <c r="T845" s="317"/>
      <c r="U845" s="317"/>
      <c r="V845" s="317"/>
      <c r="W845" s="317"/>
      <c r="X845" s="317"/>
      <c r="Y845" s="318">
        <v>2.4</v>
      </c>
      <c r="Z845" s="319"/>
      <c r="AA845" s="319"/>
      <c r="AB845" s="320"/>
      <c r="AC845" s="322" t="s">
        <v>80</v>
      </c>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59.25"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60.75" hidden="1" customHeight="1" x14ac:dyDescent="0.15">
      <c r="A847" s="401">
        <v>3</v>
      </c>
      <c r="B847" s="401">
        <v>1</v>
      </c>
      <c r="C847" s="420"/>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idden="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799</v>
      </c>
      <c r="D878" s="415"/>
      <c r="E878" s="415"/>
      <c r="F878" s="415"/>
      <c r="G878" s="415"/>
      <c r="H878" s="415"/>
      <c r="I878" s="415"/>
      <c r="J878" s="416" t="s">
        <v>799</v>
      </c>
      <c r="K878" s="417"/>
      <c r="L878" s="417"/>
      <c r="M878" s="417"/>
      <c r="N878" s="417"/>
      <c r="O878" s="417"/>
      <c r="P878" s="421" t="s">
        <v>799</v>
      </c>
      <c r="Q878" s="317"/>
      <c r="R878" s="317"/>
      <c r="S878" s="317"/>
      <c r="T878" s="317"/>
      <c r="U878" s="317"/>
      <c r="V878" s="317"/>
      <c r="W878" s="317"/>
      <c r="X878" s="317"/>
      <c r="Y878" s="318" t="s">
        <v>799</v>
      </c>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772</v>
      </c>
      <c r="D911" s="415"/>
      <c r="E911" s="415"/>
      <c r="F911" s="415"/>
      <c r="G911" s="415"/>
      <c r="H911" s="415"/>
      <c r="I911" s="415"/>
      <c r="J911" s="416"/>
      <c r="K911" s="417"/>
      <c r="L911" s="417"/>
      <c r="M911" s="417"/>
      <c r="N911" s="417"/>
      <c r="O911" s="417"/>
      <c r="P911" s="317" t="s">
        <v>783</v>
      </c>
      <c r="Q911" s="317"/>
      <c r="R911" s="317"/>
      <c r="S911" s="317"/>
      <c r="T911" s="317"/>
      <c r="U911" s="317"/>
      <c r="V911" s="317"/>
      <c r="W911" s="317"/>
      <c r="X911" s="317"/>
      <c r="Y911" s="318">
        <v>0.38</v>
      </c>
      <c r="Z911" s="319"/>
      <c r="AA911" s="319"/>
      <c r="AB911" s="320"/>
      <c r="AC911" s="322" t="s">
        <v>80</v>
      </c>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1</v>
      </c>
    </row>
    <row r="912" spans="1:51" ht="30" customHeight="1" x14ac:dyDescent="0.15">
      <c r="A912" s="401">
        <v>2</v>
      </c>
      <c r="B912" s="401">
        <v>1</v>
      </c>
      <c r="C912" s="420" t="s">
        <v>774</v>
      </c>
      <c r="D912" s="415"/>
      <c r="E912" s="415"/>
      <c r="F912" s="415"/>
      <c r="G912" s="415"/>
      <c r="H912" s="415"/>
      <c r="I912" s="415"/>
      <c r="J912" s="416"/>
      <c r="K912" s="417"/>
      <c r="L912" s="417"/>
      <c r="M912" s="417"/>
      <c r="N912" s="417"/>
      <c r="O912" s="417"/>
      <c r="P912" s="317" t="s">
        <v>783</v>
      </c>
      <c r="Q912" s="317"/>
      <c r="R912" s="317"/>
      <c r="S912" s="317"/>
      <c r="T912" s="317"/>
      <c r="U912" s="317"/>
      <c r="V912" s="317"/>
      <c r="W912" s="317"/>
      <c r="X912" s="317"/>
      <c r="Y912" s="318">
        <v>0.37</v>
      </c>
      <c r="Z912" s="319"/>
      <c r="AA912" s="319"/>
      <c r="AB912" s="320"/>
      <c r="AC912" s="322" t="s">
        <v>80</v>
      </c>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1</v>
      </c>
    </row>
    <row r="913" spans="1:51" ht="30" customHeight="1" x14ac:dyDescent="0.15">
      <c r="A913" s="401">
        <v>3</v>
      </c>
      <c r="B913" s="401">
        <v>1</v>
      </c>
      <c r="C913" s="420" t="s">
        <v>775</v>
      </c>
      <c r="D913" s="415"/>
      <c r="E913" s="415"/>
      <c r="F913" s="415"/>
      <c r="G913" s="415"/>
      <c r="H913" s="415"/>
      <c r="I913" s="415"/>
      <c r="J913" s="416"/>
      <c r="K913" s="417"/>
      <c r="L913" s="417"/>
      <c r="M913" s="417"/>
      <c r="N913" s="417"/>
      <c r="O913" s="417"/>
      <c r="P913" s="421" t="s">
        <v>783</v>
      </c>
      <c r="Q913" s="317"/>
      <c r="R913" s="317"/>
      <c r="S913" s="317"/>
      <c r="T913" s="317"/>
      <c r="U913" s="317"/>
      <c r="V913" s="317"/>
      <c r="W913" s="317"/>
      <c r="X913" s="317"/>
      <c r="Y913" s="318">
        <v>0.35</v>
      </c>
      <c r="Z913" s="319"/>
      <c r="AA913" s="319"/>
      <c r="AB913" s="320"/>
      <c r="AC913" s="322" t="s">
        <v>80</v>
      </c>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20" t="s">
        <v>776</v>
      </c>
      <c r="D914" s="415"/>
      <c r="E914" s="415"/>
      <c r="F914" s="415"/>
      <c r="G914" s="415"/>
      <c r="H914" s="415"/>
      <c r="I914" s="415"/>
      <c r="J914" s="416"/>
      <c r="K914" s="417"/>
      <c r="L914" s="417"/>
      <c r="M914" s="417"/>
      <c r="N914" s="417"/>
      <c r="O914" s="417"/>
      <c r="P914" s="421" t="s">
        <v>783</v>
      </c>
      <c r="Q914" s="317"/>
      <c r="R914" s="317"/>
      <c r="S914" s="317"/>
      <c r="T914" s="317"/>
      <c r="U914" s="317"/>
      <c r="V914" s="317"/>
      <c r="W914" s="317"/>
      <c r="X914" s="317"/>
      <c r="Y914" s="318">
        <v>0.31</v>
      </c>
      <c r="Z914" s="319"/>
      <c r="AA914" s="319"/>
      <c r="AB914" s="320"/>
      <c r="AC914" s="322" t="s">
        <v>80</v>
      </c>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1</v>
      </c>
    </row>
    <row r="915" spans="1:51" ht="30" customHeight="1" x14ac:dyDescent="0.15">
      <c r="A915" s="401">
        <v>5</v>
      </c>
      <c r="B915" s="401">
        <v>1</v>
      </c>
      <c r="C915" s="420" t="s">
        <v>777</v>
      </c>
      <c r="D915" s="415"/>
      <c r="E915" s="415"/>
      <c r="F915" s="415"/>
      <c r="G915" s="415"/>
      <c r="H915" s="415"/>
      <c r="I915" s="415"/>
      <c r="J915" s="416"/>
      <c r="K915" s="417"/>
      <c r="L915" s="417"/>
      <c r="M915" s="417"/>
      <c r="N915" s="417"/>
      <c r="O915" s="417"/>
      <c r="P915" s="317" t="s">
        <v>783</v>
      </c>
      <c r="Q915" s="317"/>
      <c r="R915" s="317"/>
      <c r="S915" s="317"/>
      <c r="T915" s="317"/>
      <c r="U915" s="317"/>
      <c r="V915" s="317"/>
      <c r="W915" s="317"/>
      <c r="X915" s="317"/>
      <c r="Y915" s="318">
        <v>0.18</v>
      </c>
      <c r="Z915" s="319"/>
      <c r="AA915" s="319"/>
      <c r="AB915" s="320"/>
      <c r="AC915" s="322" t="s">
        <v>80</v>
      </c>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1</v>
      </c>
    </row>
    <row r="916" spans="1:51" ht="30" customHeight="1" x14ac:dyDescent="0.15">
      <c r="A916" s="401">
        <v>6</v>
      </c>
      <c r="B916" s="401">
        <v>1</v>
      </c>
      <c r="C916" s="420" t="s">
        <v>778</v>
      </c>
      <c r="D916" s="415"/>
      <c r="E916" s="415"/>
      <c r="F916" s="415"/>
      <c r="G916" s="415"/>
      <c r="H916" s="415"/>
      <c r="I916" s="415"/>
      <c r="J916" s="416"/>
      <c r="K916" s="417"/>
      <c r="L916" s="417"/>
      <c r="M916" s="417"/>
      <c r="N916" s="417"/>
      <c r="O916" s="417"/>
      <c r="P916" s="317" t="s">
        <v>783</v>
      </c>
      <c r="Q916" s="317"/>
      <c r="R916" s="317"/>
      <c r="S916" s="317"/>
      <c r="T916" s="317"/>
      <c r="U916" s="317"/>
      <c r="V916" s="317"/>
      <c r="W916" s="317"/>
      <c r="X916" s="317"/>
      <c r="Y916" s="318">
        <v>0.14000000000000001</v>
      </c>
      <c r="Z916" s="319"/>
      <c r="AA916" s="319"/>
      <c r="AB916" s="320"/>
      <c r="AC916" s="322" t="s">
        <v>80</v>
      </c>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1</v>
      </c>
    </row>
    <row r="917" spans="1:51" ht="30" customHeight="1" x14ac:dyDescent="0.15">
      <c r="A917" s="401">
        <v>7</v>
      </c>
      <c r="B917" s="401">
        <v>1</v>
      </c>
      <c r="C917" s="420" t="s">
        <v>779</v>
      </c>
      <c r="D917" s="415"/>
      <c r="E917" s="415"/>
      <c r="F917" s="415"/>
      <c r="G917" s="415"/>
      <c r="H917" s="415"/>
      <c r="I917" s="415"/>
      <c r="J917" s="416"/>
      <c r="K917" s="417"/>
      <c r="L917" s="417"/>
      <c r="M917" s="417"/>
      <c r="N917" s="417"/>
      <c r="O917" s="417"/>
      <c r="P917" s="317" t="s">
        <v>783</v>
      </c>
      <c r="Q917" s="317"/>
      <c r="R917" s="317"/>
      <c r="S917" s="317"/>
      <c r="T917" s="317"/>
      <c r="U917" s="317"/>
      <c r="V917" s="317"/>
      <c r="W917" s="317"/>
      <c r="X917" s="317"/>
      <c r="Y917" s="318">
        <v>0.11</v>
      </c>
      <c r="Z917" s="319"/>
      <c r="AA917" s="319"/>
      <c r="AB917" s="320"/>
      <c r="AC917" s="322" t="s">
        <v>80</v>
      </c>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1</v>
      </c>
    </row>
    <row r="918" spans="1:51" ht="30" customHeight="1" x14ac:dyDescent="0.15">
      <c r="A918" s="401">
        <v>8</v>
      </c>
      <c r="B918" s="401">
        <v>1</v>
      </c>
      <c r="C918" s="420" t="s">
        <v>780</v>
      </c>
      <c r="D918" s="415"/>
      <c r="E918" s="415"/>
      <c r="F918" s="415"/>
      <c r="G918" s="415"/>
      <c r="H918" s="415"/>
      <c r="I918" s="415"/>
      <c r="J918" s="416"/>
      <c r="K918" s="417"/>
      <c r="L918" s="417"/>
      <c r="M918" s="417"/>
      <c r="N918" s="417"/>
      <c r="O918" s="417"/>
      <c r="P918" s="317" t="s">
        <v>783</v>
      </c>
      <c r="Q918" s="317"/>
      <c r="R918" s="317"/>
      <c r="S918" s="317"/>
      <c r="T918" s="317"/>
      <c r="U918" s="317"/>
      <c r="V918" s="317"/>
      <c r="W918" s="317"/>
      <c r="X918" s="317"/>
      <c r="Y918" s="318">
        <v>0.09</v>
      </c>
      <c r="Z918" s="319"/>
      <c r="AA918" s="319"/>
      <c r="AB918" s="320"/>
      <c r="AC918" s="322" t="s">
        <v>80</v>
      </c>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1</v>
      </c>
    </row>
    <row r="919" spans="1:51" ht="30" customHeight="1" x14ac:dyDescent="0.15">
      <c r="A919" s="401">
        <v>9</v>
      </c>
      <c r="B919" s="401">
        <v>1</v>
      </c>
      <c r="C919" s="420" t="s">
        <v>781</v>
      </c>
      <c r="D919" s="415"/>
      <c r="E919" s="415"/>
      <c r="F919" s="415"/>
      <c r="G919" s="415"/>
      <c r="H919" s="415"/>
      <c r="I919" s="415"/>
      <c r="J919" s="416"/>
      <c r="K919" s="417"/>
      <c r="L919" s="417"/>
      <c r="M919" s="417"/>
      <c r="N919" s="417"/>
      <c r="O919" s="417"/>
      <c r="P919" s="317" t="s">
        <v>783</v>
      </c>
      <c r="Q919" s="317"/>
      <c r="R919" s="317"/>
      <c r="S919" s="317"/>
      <c r="T919" s="317"/>
      <c r="U919" s="317"/>
      <c r="V919" s="317"/>
      <c r="W919" s="317"/>
      <c r="X919" s="317"/>
      <c r="Y919" s="318">
        <v>0.09</v>
      </c>
      <c r="Z919" s="319"/>
      <c r="AA919" s="319"/>
      <c r="AB919" s="320"/>
      <c r="AC919" s="322" t="s">
        <v>80</v>
      </c>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1</v>
      </c>
    </row>
    <row r="920" spans="1:51" ht="30" customHeight="1" x14ac:dyDescent="0.15">
      <c r="A920" s="401">
        <v>10</v>
      </c>
      <c r="B920" s="401">
        <v>1</v>
      </c>
      <c r="C920" s="420" t="s">
        <v>782</v>
      </c>
      <c r="D920" s="415"/>
      <c r="E920" s="415"/>
      <c r="F920" s="415"/>
      <c r="G920" s="415"/>
      <c r="H920" s="415"/>
      <c r="I920" s="415"/>
      <c r="J920" s="416"/>
      <c r="K920" s="417"/>
      <c r="L920" s="417"/>
      <c r="M920" s="417"/>
      <c r="N920" s="417"/>
      <c r="O920" s="417"/>
      <c r="P920" s="317" t="s">
        <v>783</v>
      </c>
      <c r="Q920" s="317"/>
      <c r="R920" s="317"/>
      <c r="S920" s="317"/>
      <c r="T920" s="317"/>
      <c r="U920" s="317"/>
      <c r="V920" s="317"/>
      <c r="W920" s="317"/>
      <c r="X920" s="317"/>
      <c r="Y920" s="318">
        <v>7.0000000000000007E-2</v>
      </c>
      <c r="Z920" s="319"/>
      <c r="AA920" s="319"/>
      <c r="AB920" s="320"/>
      <c r="AC920" s="322" t="s">
        <v>80</v>
      </c>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15" t="s">
        <v>772</v>
      </c>
      <c r="D944" s="415"/>
      <c r="E944" s="415"/>
      <c r="F944" s="415"/>
      <c r="G944" s="415"/>
      <c r="H944" s="415"/>
      <c r="I944" s="415"/>
      <c r="J944" s="416"/>
      <c r="K944" s="417"/>
      <c r="L944" s="417"/>
      <c r="M944" s="417"/>
      <c r="N944" s="417"/>
      <c r="O944" s="417"/>
      <c r="P944" s="317" t="s">
        <v>784</v>
      </c>
      <c r="Q944" s="317"/>
      <c r="R944" s="317"/>
      <c r="S944" s="317"/>
      <c r="T944" s="317"/>
      <c r="U944" s="317"/>
      <c r="V944" s="317"/>
      <c r="W944" s="317"/>
      <c r="X944" s="317"/>
      <c r="Y944" s="318">
        <v>0.23</v>
      </c>
      <c r="Z944" s="319"/>
      <c r="AA944" s="319"/>
      <c r="AB944" s="320"/>
      <c r="AC944" s="322" t="s">
        <v>80</v>
      </c>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15" t="s">
        <v>774</v>
      </c>
      <c r="D945" s="415"/>
      <c r="E945" s="415"/>
      <c r="F945" s="415"/>
      <c r="G945" s="415"/>
      <c r="H945" s="415"/>
      <c r="I945" s="415"/>
      <c r="J945" s="416"/>
      <c r="K945" s="417"/>
      <c r="L945" s="417"/>
      <c r="M945" s="417"/>
      <c r="N945" s="417"/>
      <c r="O945" s="417"/>
      <c r="P945" s="317" t="s">
        <v>784</v>
      </c>
      <c r="Q945" s="317"/>
      <c r="R945" s="317"/>
      <c r="S945" s="317"/>
      <c r="T945" s="317"/>
      <c r="U945" s="317"/>
      <c r="V945" s="317"/>
      <c r="W945" s="317"/>
      <c r="X945" s="317"/>
      <c r="Y945" s="318">
        <v>0.1</v>
      </c>
      <c r="Z945" s="319"/>
      <c r="AA945" s="319"/>
      <c r="AB945" s="320"/>
      <c r="AC945" s="322" t="s">
        <v>80</v>
      </c>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1</v>
      </c>
    </row>
    <row r="946" spans="1:51" ht="30" customHeight="1" x14ac:dyDescent="0.15">
      <c r="A946" s="401">
        <v>3</v>
      </c>
      <c r="B946" s="401">
        <v>1</v>
      </c>
      <c r="C946" s="420" t="s">
        <v>775</v>
      </c>
      <c r="D946" s="415"/>
      <c r="E946" s="415"/>
      <c r="F946" s="415"/>
      <c r="G946" s="415"/>
      <c r="H946" s="415"/>
      <c r="I946" s="415"/>
      <c r="J946" s="416"/>
      <c r="K946" s="417"/>
      <c r="L946" s="417"/>
      <c r="M946" s="417"/>
      <c r="N946" s="417"/>
      <c r="O946" s="417"/>
      <c r="P946" s="421" t="s">
        <v>784</v>
      </c>
      <c r="Q946" s="317"/>
      <c r="R946" s="317"/>
      <c r="S946" s="317"/>
      <c r="T946" s="317"/>
      <c r="U946" s="317"/>
      <c r="V946" s="317"/>
      <c r="W946" s="317"/>
      <c r="X946" s="317"/>
      <c r="Y946" s="318">
        <v>7.0000000000000007E-2</v>
      </c>
      <c r="Z946" s="319"/>
      <c r="AA946" s="319"/>
      <c r="AB946" s="320"/>
      <c r="AC946" s="322" t="s">
        <v>80</v>
      </c>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1</v>
      </c>
    </row>
    <row r="947" spans="1:51" ht="30" customHeight="1" x14ac:dyDescent="0.15">
      <c r="A947" s="401">
        <v>4</v>
      </c>
      <c r="B947" s="401">
        <v>1</v>
      </c>
      <c r="C947" s="420" t="s">
        <v>776</v>
      </c>
      <c r="D947" s="415"/>
      <c r="E947" s="415"/>
      <c r="F947" s="415"/>
      <c r="G947" s="415"/>
      <c r="H947" s="415"/>
      <c r="I947" s="415"/>
      <c r="J947" s="416"/>
      <c r="K947" s="417"/>
      <c r="L947" s="417"/>
      <c r="M947" s="417"/>
      <c r="N947" s="417"/>
      <c r="O947" s="417"/>
      <c r="P947" s="421" t="s">
        <v>784</v>
      </c>
      <c r="Q947" s="317"/>
      <c r="R947" s="317"/>
      <c r="S947" s="317"/>
      <c r="T947" s="317"/>
      <c r="U947" s="317"/>
      <c r="V947" s="317"/>
      <c r="W947" s="317"/>
      <c r="X947" s="317"/>
      <c r="Y947" s="318">
        <v>0.06</v>
      </c>
      <c r="Z947" s="319"/>
      <c r="AA947" s="319"/>
      <c r="AB947" s="320"/>
      <c r="AC947" s="322" t="s">
        <v>80</v>
      </c>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1</v>
      </c>
    </row>
    <row r="948" spans="1:51" ht="30" customHeight="1" x14ac:dyDescent="0.15">
      <c r="A948" s="401">
        <v>5</v>
      </c>
      <c r="B948" s="401">
        <v>1</v>
      </c>
      <c r="C948" s="415" t="s">
        <v>777</v>
      </c>
      <c r="D948" s="415"/>
      <c r="E948" s="415"/>
      <c r="F948" s="415"/>
      <c r="G948" s="415"/>
      <c r="H948" s="415"/>
      <c r="I948" s="415"/>
      <c r="J948" s="416"/>
      <c r="K948" s="417"/>
      <c r="L948" s="417"/>
      <c r="M948" s="417"/>
      <c r="N948" s="417"/>
      <c r="O948" s="417"/>
      <c r="P948" s="317" t="s">
        <v>784</v>
      </c>
      <c r="Q948" s="317"/>
      <c r="R948" s="317"/>
      <c r="S948" s="317"/>
      <c r="T948" s="317"/>
      <c r="U948" s="317"/>
      <c r="V948" s="317"/>
      <c r="W948" s="317"/>
      <c r="X948" s="317"/>
      <c r="Y948" s="318">
        <v>0.04</v>
      </c>
      <c r="Z948" s="319"/>
      <c r="AA948" s="319"/>
      <c r="AB948" s="320"/>
      <c r="AC948" s="322" t="s">
        <v>80</v>
      </c>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1</v>
      </c>
    </row>
    <row r="949" spans="1:51" ht="30" customHeight="1" x14ac:dyDescent="0.15">
      <c r="A949" s="401">
        <v>6</v>
      </c>
      <c r="B949" s="401">
        <v>1</v>
      </c>
      <c r="C949" s="415" t="s">
        <v>778</v>
      </c>
      <c r="D949" s="415"/>
      <c r="E949" s="415"/>
      <c r="F949" s="415"/>
      <c r="G949" s="415"/>
      <c r="H949" s="415"/>
      <c r="I949" s="415"/>
      <c r="J949" s="416"/>
      <c r="K949" s="417"/>
      <c r="L949" s="417"/>
      <c r="M949" s="417"/>
      <c r="N949" s="417"/>
      <c r="O949" s="417"/>
      <c r="P949" s="317" t="s">
        <v>784</v>
      </c>
      <c r="Q949" s="317"/>
      <c r="R949" s="317"/>
      <c r="S949" s="317"/>
      <c r="T949" s="317"/>
      <c r="U949" s="317"/>
      <c r="V949" s="317"/>
      <c r="W949" s="317"/>
      <c r="X949" s="317"/>
      <c r="Y949" s="318">
        <v>0.02</v>
      </c>
      <c r="Z949" s="319"/>
      <c r="AA949" s="319"/>
      <c r="AB949" s="320"/>
      <c r="AC949" s="322" t="s">
        <v>80</v>
      </c>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1</v>
      </c>
    </row>
    <row r="950" spans="1:51" ht="30" customHeight="1" x14ac:dyDescent="0.15">
      <c r="A950" s="401">
        <v>7</v>
      </c>
      <c r="B950" s="401">
        <v>1</v>
      </c>
      <c r="C950" s="415" t="s">
        <v>779</v>
      </c>
      <c r="D950" s="415"/>
      <c r="E950" s="415"/>
      <c r="F950" s="415"/>
      <c r="G950" s="415"/>
      <c r="H950" s="415"/>
      <c r="I950" s="415"/>
      <c r="J950" s="416"/>
      <c r="K950" s="417"/>
      <c r="L950" s="417"/>
      <c r="M950" s="417"/>
      <c r="N950" s="417"/>
      <c r="O950" s="417"/>
      <c r="P950" s="317" t="s">
        <v>784</v>
      </c>
      <c r="Q950" s="317"/>
      <c r="R950" s="317"/>
      <c r="S950" s="317"/>
      <c r="T950" s="317"/>
      <c r="U950" s="317"/>
      <c r="V950" s="317"/>
      <c r="W950" s="317"/>
      <c r="X950" s="317"/>
      <c r="Y950" s="318">
        <v>0.01</v>
      </c>
      <c r="Z950" s="319"/>
      <c r="AA950" s="319"/>
      <c r="AB950" s="320"/>
      <c r="AC950" s="322" t="s">
        <v>80</v>
      </c>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1</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9.950000000000003" customHeight="1" x14ac:dyDescent="0.15">
      <c r="A977" s="401">
        <v>1</v>
      </c>
      <c r="B977" s="401">
        <v>1</v>
      </c>
      <c r="C977" s="420" t="s">
        <v>800</v>
      </c>
      <c r="D977" s="415"/>
      <c r="E977" s="415"/>
      <c r="F977" s="415"/>
      <c r="G977" s="415"/>
      <c r="H977" s="415"/>
      <c r="I977" s="415"/>
      <c r="J977" s="416">
        <v>4010401032249</v>
      </c>
      <c r="K977" s="417"/>
      <c r="L977" s="417"/>
      <c r="M977" s="417"/>
      <c r="N977" s="417"/>
      <c r="O977" s="417"/>
      <c r="P977" s="421" t="s">
        <v>792</v>
      </c>
      <c r="Q977" s="317"/>
      <c r="R977" s="317"/>
      <c r="S977" s="317"/>
      <c r="T977" s="317"/>
      <c r="U977" s="317"/>
      <c r="V977" s="317"/>
      <c r="W977" s="317"/>
      <c r="X977" s="317"/>
      <c r="Y977" s="318">
        <v>0.27</v>
      </c>
      <c r="Z977" s="319"/>
      <c r="AA977" s="319"/>
      <c r="AB977" s="320"/>
      <c r="AC977" s="322" t="s">
        <v>374</v>
      </c>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1</v>
      </c>
    </row>
    <row r="978" spans="1:51" ht="39.950000000000003" customHeight="1" x14ac:dyDescent="0.15">
      <c r="A978" s="401">
        <v>2</v>
      </c>
      <c r="B978" s="401">
        <v>1</v>
      </c>
      <c r="C978" s="420" t="s">
        <v>785</v>
      </c>
      <c r="D978" s="415"/>
      <c r="E978" s="415"/>
      <c r="F978" s="415"/>
      <c r="G978" s="415"/>
      <c r="H978" s="415"/>
      <c r="I978" s="415"/>
      <c r="J978" s="416">
        <v>4011101005131</v>
      </c>
      <c r="K978" s="417"/>
      <c r="L978" s="417"/>
      <c r="M978" s="417"/>
      <c r="N978" s="417"/>
      <c r="O978" s="417"/>
      <c r="P978" s="421" t="s">
        <v>793</v>
      </c>
      <c r="Q978" s="317"/>
      <c r="R978" s="317"/>
      <c r="S978" s="317"/>
      <c r="T978" s="317"/>
      <c r="U978" s="317"/>
      <c r="V978" s="317"/>
      <c r="W978" s="317"/>
      <c r="X978" s="317"/>
      <c r="Y978" s="318">
        <v>0.26</v>
      </c>
      <c r="Z978" s="319"/>
      <c r="AA978" s="319"/>
      <c r="AB978" s="320"/>
      <c r="AC978" s="322" t="s">
        <v>374</v>
      </c>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1</v>
      </c>
    </row>
    <row r="979" spans="1:51" ht="39.950000000000003" customHeight="1" x14ac:dyDescent="0.15">
      <c r="A979" s="401">
        <v>3</v>
      </c>
      <c r="B979" s="401">
        <v>1</v>
      </c>
      <c r="C979" s="420" t="s">
        <v>772</v>
      </c>
      <c r="D979" s="415"/>
      <c r="E979" s="415"/>
      <c r="F979" s="415"/>
      <c r="G979" s="415"/>
      <c r="H979" s="415"/>
      <c r="I979" s="415"/>
      <c r="J979" s="416"/>
      <c r="K979" s="417"/>
      <c r="L979" s="417"/>
      <c r="M979" s="417"/>
      <c r="N979" s="417"/>
      <c r="O979" s="417"/>
      <c r="P979" s="421" t="s">
        <v>794</v>
      </c>
      <c r="Q979" s="317"/>
      <c r="R979" s="317"/>
      <c r="S979" s="317"/>
      <c r="T979" s="317"/>
      <c r="U979" s="317"/>
      <c r="V979" s="317"/>
      <c r="W979" s="317"/>
      <c r="X979" s="317"/>
      <c r="Y979" s="318">
        <v>0.13</v>
      </c>
      <c r="Z979" s="319"/>
      <c r="AA979" s="319"/>
      <c r="AB979" s="320"/>
      <c r="AC979" s="322" t="s">
        <v>80</v>
      </c>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1</v>
      </c>
    </row>
    <row r="980" spans="1:51" ht="39.950000000000003" customHeight="1" x14ac:dyDescent="0.15">
      <c r="A980" s="401">
        <v>4</v>
      </c>
      <c r="B980" s="401">
        <v>1</v>
      </c>
      <c r="C980" s="420" t="s">
        <v>786</v>
      </c>
      <c r="D980" s="415"/>
      <c r="E980" s="415"/>
      <c r="F980" s="415"/>
      <c r="G980" s="415"/>
      <c r="H980" s="415"/>
      <c r="I980" s="415"/>
      <c r="J980" s="416">
        <v>4010501022810</v>
      </c>
      <c r="K980" s="417"/>
      <c r="L980" s="417"/>
      <c r="M980" s="417"/>
      <c r="N980" s="417"/>
      <c r="O980" s="417"/>
      <c r="P980" s="421" t="s">
        <v>795</v>
      </c>
      <c r="Q980" s="317"/>
      <c r="R980" s="317"/>
      <c r="S980" s="317"/>
      <c r="T980" s="317"/>
      <c r="U980" s="317"/>
      <c r="V980" s="317"/>
      <c r="W980" s="317"/>
      <c r="X980" s="317"/>
      <c r="Y980" s="318">
        <v>0.11</v>
      </c>
      <c r="Z980" s="319"/>
      <c r="AA980" s="319"/>
      <c r="AB980" s="320"/>
      <c r="AC980" s="322" t="s">
        <v>374</v>
      </c>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1</v>
      </c>
    </row>
    <row r="981" spans="1:51" ht="39.950000000000003" customHeight="1" x14ac:dyDescent="0.15">
      <c r="A981" s="401">
        <v>5</v>
      </c>
      <c r="B981" s="401">
        <v>1</v>
      </c>
      <c r="C981" s="420" t="s">
        <v>787</v>
      </c>
      <c r="D981" s="415"/>
      <c r="E981" s="415"/>
      <c r="F981" s="415"/>
      <c r="G981" s="415"/>
      <c r="H981" s="415"/>
      <c r="I981" s="415"/>
      <c r="J981" s="416">
        <v>9010001001855</v>
      </c>
      <c r="K981" s="417"/>
      <c r="L981" s="417"/>
      <c r="M981" s="417"/>
      <c r="N981" s="417"/>
      <c r="O981" s="417"/>
      <c r="P981" s="421" t="s">
        <v>793</v>
      </c>
      <c r="Q981" s="317"/>
      <c r="R981" s="317"/>
      <c r="S981" s="317"/>
      <c r="T981" s="317"/>
      <c r="U981" s="317"/>
      <c r="V981" s="317"/>
      <c r="W981" s="317"/>
      <c r="X981" s="317"/>
      <c r="Y981" s="318">
        <v>0.04</v>
      </c>
      <c r="Z981" s="319"/>
      <c r="AA981" s="319"/>
      <c r="AB981" s="320"/>
      <c r="AC981" s="322" t="s">
        <v>374</v>
      </c>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1</v>
      </c>
    </row>
    <row r="982" spans="1:51" ht="39.950000000000003" customHeight="1" x14ac:dyDescent="0.15">
      <c r="A982" s="401">
        <v>6</v>
      </c>
      <c r="B982" s="401">
        <v>1</v>
      </c>
      <c r="C982" s="420" t="s">
        <v>788</v>
      </c>
      <c r="D982" s="415"/>
      <c r="E982" s="415"/>
      <c r="F982" s="415"/>
      <c r="G982" s="415"/>
      <c r="H982" s="415"/>
      <c r="I982" s="415"/>
      <c r="J982" s="416">
        <v>2010001034952</v>
      </c>
      <c r="K982" s="417"/>
      <c r="L982" s="417"/>
      <c r="M982" s="417"/>
      <c r="N982" s="417"/>
      <c r="O982" s="417"/>
      <c r="P982" s="421" t="s">
        <v>793</v>
      </c>
      <c r="Q982" s="317"/>
      <c r="R982" s="317"/>
      <c r="S982" s="317"/>
      <c r="T982" s="317"/>
      <c r="U982" s="317"/>
      <c r="V982" s="317"/>
      <c r="W982" s="317"/>
      <c r="X982" s="317"/>
      <c r="Y982" s="318">
        <v>0.04</v>
      </c>
      <c r="Z982" s="319"/>
      <c r="AA982" s="319"/>
      <c r="AB982" s="320"/>
      <c r="AC982" s="322" t="s">
        <v>374</v>
      </c>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1</v>
      </c>
    </row>
    <row r="983" spans="1:51" ht="39.950000000000003" customHeight="1" x14ac:dyDescent="0.15">
      <c r="A983" s="401">
        <v>7</v>
      </c>
      <c r="B983" s="401">
        <v>1</v>
      </c>
      <c r="C983" s="420" t="s">
        <v>789</v>
      </c>
      <c r="D983" s="415"/>
      <c r="E983" s="415"/>
      <c r="F983" s="415"/>
      <c r="G983" s="415"/>
      <c r="H983" s="415"/>
      <c r="I983" s="415"/>
      <c r="J983" s="416">
        <v>5370001000809</v>
      </c>
      <c r="K983" s="417"/>
      <c r="L983" s="417"/>
      <c r="M983" s="417"/>
      <c r="N983" s="417"/>
      <c r="O983" s="417"/>
      <c r="P983" s="421" t="s">
        <v>796</v>
      </c>
      <c r="Q983" s="317"/>
      <c r="R983" s="317"/>
      <c r="S983" s="317"/>
      <c r="T983" s="317"/>
      <c r="U983" s="317"/>
      <c r="V983" s="317"/>
      <c r="W983" s="317"/>
      <c r="X983" s="317"/>
      <c r="Y983" s="318">
        <v>0.04</v>
      </c>
      <c r="Z983" s="319"/>
      <c r="AA983" s="319"/>
      <c r="AB983" s="320"/>
      <c r="AC983" s="322" t="s">
        <v>374</v>
      </c>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1</v>
      </c>
    </row>
    <row r="984" spans="1:51" ht="39.950000000000003" customHeight="1" x14ac:dyDescent="0.15">
      <c r="A984" s="401">
        <v>8</v>
      </c>
      <c r="B984" s="401">
        <v>1</v>
      </c>
      <c r="C984" s="420" t="s">
        <v>790</v>
      </c>
      <c r="D984" s="415"/>
      <c r="E984" s="415"/>
      <c r="F984" s="415"/>
      <c r="G984" s="415"/>
      <c r="H984" s="415"/>
      <c r="I984" s="415"/>
      <c r="J984" s="416">
        <v>1010001034053</v>
      </c>
      <c r="K984" s="417"/>
      <c r="L984" s="417"/>
      <c r="M984" s="417"/>
      <c r="N984" s="417"/>
      <c r="O984" s="417"/>
      <c r="P984" s="421" t="s">
        <v>793</v>
      </c>
      <c r="Q984" s="317"/>
      <c r="R984" s="317"/>
      <c r="S984" s="317"/>
      <c r="T984" s="317"/>
      <c r="U984" s="317"/>
      <c r="V984" s="317"/>
      <c r="W984" s="317"/>
      <c r="X984" s="317"/>
      <c r="Y984" s="318">
        <v>0.04</v>
      </c>
      <c r="Z984" s="319"/>
      <c r="AA984" s="319"/>
      <c r="AB984" s="320"/>
      <c r="AC984" s="322" t="s">
        <v>374</v>
      </c>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1</v>
      </c>
    </row>
    <row r="985" spans="1:51" ht="39.950000000000003" customHeight="1" x14ac:dyDescent="0.15">
      <c r="A985" s="401">
        <v>9</v>
      </c>
      <c r="B985" s="401">
        <v>1</v>
      </c>
      <c r="C985" s="420" t="s">
        <v>801</v>
      </c>
      <c r="D985" s="415"/>
      <c r="E985" s="415"/>
      <c r="F985" s="415"/>
      <c r="G985" s="415"/>
      <c r="H985" s="415"/>
      <c r="I985" s="415"/>
      <c r="J985" s="416">
        <v>1010001110829</v>
      </c>
      <c r="K985" s="417"/>
      <c r="L985" s="417"/>
      <c r="M985" s="417"/>
      <c r="N985" s="417"/>
      <c r="O985" s="417"/>
      <c r="P985" s="421" t="s">
        <v>797</v>
      </c>
      <c r="Q985" s="317"/>
      <c r="R985" s="317"/>
      <c r="S985" s="317"/>
      <c r="T985" s="317"/>
      <c r="U985" s="317"/>
      <c r="V985" s="317"/>
      <c r="W985" s="317"/>
      <c r="X985" s="317"/>
      <c r="Y985" s="318">
        <v>0.03</v>
      </c>
      <c r="Z985" s="319"/>
      <c r="AA985" s="319"/>
      <c r="AB985" s="320"/>
      <c r="AC985" s="322" t="s">
        <v>374</v>
      </c>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1</v>
      </c>
    </row>
    <row r="986" spans="1:51" ht="39.950000000000003" customHeight="1" x14ac:dyDescent="0.15">
      <c r="A986" s="401">
        <v>10</v>
      </c>
      <c r="B986" s="401">
        <v>1</v>
      </c>
      <c r="C986" s="420" t="s">
        <v>791</v>
      </c>
      <c r="D986" s="415"/>
      <c r="E986" s="415"/>
      <c r="F986" s="415"/>
      <c r="G986" s="415"/>
      <c r="H986" s="415"/>
      <c r="I986" s="415"/>
      <c r="J986" s="416">
        <v>2013301001250</v>
      </c>
      <c r="K986" s="417"/>
      <c r="L986" s="417"/>
      <c r="M986" s="417"/>
      <c r="N986" s="417"/>
      <c r="O986" s="417"/>
      <c r="P986" s="421" t="s">
        <v>798</v>
      </c>
      <c r="Q986" s="317"/>
      <c r="R986" s="317"/>
      <c r="S986" s="317"/>
      <c r="T986" s="317"/>
      <c r="U986" s="317"/>
      <c r="V986" s="317"/>
      <c r="W986" s="317"/>
      <c r="X986" s="317"/>
      <c r="Y986" s="318">
        <v>0.02</v>
      </c>
      <c r="Z986" s="319"/>
      <c r="AA986" s="319"/>
      <c r="AB986" s="320"/>
      <c r="AC986" s="322" t="s">
        <v>374</v>
      </c>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327</v>
      </c>
      <c r="AQ1109" s="423"/>
      <c r="AR1109" s="423"/>
      <c r="AS1109" s="423"/>
      <c r="AT1109" s="423"/>
      <c r="AU1109" s="423"/>
      <c r="AV1109" s="423"/>
      <c r="AW1109" s="423"/>
      <c r="AX1109" s="423"/>
    </row>
    <row r="1110" spans="1:51" ht="30" customHeight="1" x14ac:dyDescent="0.15">
      <c r="A1110" s="401">
        <v>1</v>
      </c>
      <c r="B1110" s="401">
        <v>1</v>
      </c>
      <c r="C1110" s="887"/>
      <c r="D1110" s="887"/>
      <c r="E1110" s="262" t="s">
        <v>708</v>
      </c>
      <c r="F1110" s="886"/>
      <c r="G1110" s="886"/>
      <c r="H1110" s="886"/>
      <c r="I1110" s="886"/>
      <c r="J1110" s="416" t="s">
        <v>708</v>
      </c>
      <c r="K1110" s="417"/>
      <c r="L1110" s="417"/>
      <c r="M1110" s="417"/>
      <c r="N1110" s="417"/>
      <c r="O1110" s="417"/>
      <c r="P1110" s="421" t="s">
        <v>708</v>
      </c>
      <c r="Q1110" s="317"/>
      <c r="R1110" s="317"/>
      <c r="S1110" s="317"/>
      <c r="T1110" s="317"/>
      <c r="U1110" s="317"/>
      <c r="V1110" s="317"/>
      <c r="W1110" s="317"/>
      <c r="X1110" s="317"/>
      <c r="Y1110" s="318" t="s">
        <v>708</v>
      </c>
      <c r="Z1110" s="319"/>
      <c r="AA1110" s="319"/>
      <c r="AB1110" s="320"/>
      <c r="AC1110" s="322"/>
      <c r="AD1110" s="323"/>
      <c r="AE1110" s="323"/>
      <c r="AF1110" s="323"/>
      <c r="AG1110" s="323"/>
      <c r="AH1110" s="324" t="s">
        <v>708</v>
      </c>
      <c r="AI1110" s="325"/>
      <c r="AJ1110" s="325"/>
      <c r="AK1110" s="325"/>
      <c r="AL1110" s="326" t="s">
        <v>708</v>
      </c>
      <c r="AM1110" s="327"/>
      <c r="AN1110" s="327"/>
      <c r="AO1110" s="328"/>
      <c r="AP1110" s="321" t="s">
        <v>708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86" max="49" man="1"/>
    <brk id="941" max="49" man="1"/>
  </rowBreaks>
  <colBreaks count="1" manualBreakCount="1">
    <brk id="30"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直接実施</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2021-08-17T04:25:48Z</cp:lastPrinted>
  <dcterms:created xsi:type="dcterms:W3CDTF">2012-03-13T00:50:25Z</dcterms:created>
  <dcterms:modified xsi:type="dcterms:W3CDTF">2021-09-17T03:33:52Z</dcterms:modified>
</cp:coreProperties>
</file>