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1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<sst xmlns="http://schemas.openxmlformats.org/spreadsheetml/2006/main" count="3153" uniqueCount="805">
  <si>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</si>
  <si>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</si>
  <si>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</si>
  <si>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</si>
  <si>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</si>
  <si>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</si>
  <si>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</si>
  <si>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</si>
  <si>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</si>
  <si>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</si>
  <si>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</si>
  <si>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</si>
  <si>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</si>
  <si>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</si>
  <si>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</si>
  <si>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</si>
  <si>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</si>
  <si>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</si>
  <si>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</si>
  <si>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</si>
  <si>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</si>
  <si>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</si>
  <si>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</si>
  <si>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</si>
  <si>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</si>
  <si>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</si>
  <si>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</si>
  <si>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</si>
  <si>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</si>
  <si>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</si>
  <si>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</si>
  <si>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</si>
  <si>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</si>
  <si>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</si>
  <si>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</si>
  <si>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</si>
  <si>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</si>
  <si>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</si>
  <si>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</si>
  <si>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</si>
  <si>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</si>
  <si>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</si>
  <si>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</si>
  <si>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</si>
  <si>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</si>
  <si>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</si>
  <si>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</si>
  <si>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</si>
  <si>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</si>
  <si>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</si>
  <si>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</si>
  <si>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</si>
  <si>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</si>
  <si>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</si>
  <si>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</si>
  <si>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</si>
  <si>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</si>
  <si>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</si>
  <si>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</si>
  <si>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</si>
  <si>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</si>
  <si>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</si>
  <si>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</si>
  <si>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</si>
  <si>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</si>
  <si>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</si>
  <si>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</si>
  <si>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</si>
  <si>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</si>
  <si>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</si>
  <si>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</si>
  <si>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</si>
  <si>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</si>
  <si>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</si>
  <si>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</si>
  <si>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</si>
  <si>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</si>
  <si>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</si>
  <si>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</si>
  <si>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</si>
  <si>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</si>
  <si>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</si>
  <si>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</si>
  <si>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</si>
  <si>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</si>
  <si>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</si>
  <si>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</si>
  <si>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</si>
  <si>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</si>
  <si>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</si>
  <si>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</si>
  <si>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</si>
  <si>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</si>
  <si>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</si>
  <si>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</si>
  <si>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</si>
  <si>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</si>
  <si>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</si>
  <si>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</si>
  <si>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</si>
  <si>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</si>
  <si>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</si>
  <si>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</si>
  <si>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</si>
  <si>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</si>
  <si>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</si>
  <si>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</si>
  <si>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</si>
  <si>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</si>
  <si>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</si>
  <si>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</si>
  <si>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</si>
  <si>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</si>
  <si>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</si>
  <si>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</si>
  <si>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</si>
  <si>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</si>
  <si>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</si>
  <si>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</si>
  <si>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</si>
  <si>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</si>
  <si>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</si>
  <si>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</si>
  <si>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</si>
  <si>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</si>
  <si>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</si>
  <si>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</si>
  <si>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</si>
  <si>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</si>
  <si>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</si>
  <si>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</si>
  <si>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</si>
  <si>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</si>
  <si>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</si>
  <si>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</si>
  <si>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</si>
  <si>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</si>
  <si>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</si>
  <si>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</si>
  <si>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</si>
  <si>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</si>
  <si>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</si>
  <si>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</si>
  <si>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</si>
  <si>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</si>
  <si>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</si>
  <si>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</si>
  <si>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</si>
  <si>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</si>
  <si>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</si>
  <si>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</si>
  <si>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</si>
  <si>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</si>
  <si>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</si>
  <si>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</si>
  <si>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</si>
  <si>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</si>
  <si>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</si>
  <si>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</si>
  <si>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</si>
  <si>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</si>
  <si>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</si>
  <si>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</si>
  <si>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</si>
  <si>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</si>
  <si>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</si>
  <si>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</si>
  <si>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</si>
  <si>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</si>
  <si>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</si>
  <si>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</si>
  <si>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</si>
  <si>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</si>
  <si>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</si>
  <si>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</si>
  <si>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</si>
  <si>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</si>
  <si>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</si>
  <si>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</si>
  <si>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</si>
  <si>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</si>
  <si>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</si>
  <si>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</si>
  <si>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</si>
  <si>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</si>
  <si>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</si>
  <si>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</si>
  <si>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</si>
  <si>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</si>
  <si>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</si>
  <si>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</si>
  <si>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</si>
  <si>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</si>
  <si>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</si>
  <si>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</si>
  <si>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</si>
  <si>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</si>
  <si>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</si>
  <si>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</si>
  <si>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</si>
  <si>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</si>
  <si>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</si>
  <si>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</si>
  <si>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</si>
  <si>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</si>
  <si>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</si>
  <si>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</si>
  <si>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</si>
  <si>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</si>
  <si>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</si>
  <si>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</si>
  <si>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</si>
  <si>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</si>
  <si>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</si>
  <si>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</si>
  <si>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</si>
  <si>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</si>
  <si>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</si>
  <si>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</si>
  <si>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</si>
  <si>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</si>
  <si>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</si>
  <si>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</si>
  <si>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</si>
  <si>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</si>
  <si>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</si>
  <si>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</si>
  <si>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</si>
  <si>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</si>
  <si>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</si>
  <si>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</si>
  <si>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</si>
  <si>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</si>
  <si>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</si>
  <si>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</si>
  <si>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</si>
  <si>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</si>
  <si>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</si>
  <si>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</si>
  <si>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</si>
  <si>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</si>
  <si>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</si>
  <si>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</si>
  <si>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</si>
  <si>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</si>
  <si>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</si>
  <si>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</si>
  <si>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</si>
  <si>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</si>
  <si>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</si>
  <si>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</si>
  <si>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</si>
  <si>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</si>
  <si>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</si>
  <si>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</si>
  <si>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</si>
  <si>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</si>
  <si>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</si>
  <si>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</si>
  <si>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</si>
  <si>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</si>
  <si>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</si>
  <si>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</si>
  <si>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</si>
  <si>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</si>
  <si>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</si>
  <si>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</si>
  <si>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</si>
  <si>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</si>
  <si>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</si>
  <si>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</si>
  <si>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</si>
  <si>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</si>
  <si>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</si>
  <si>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</si>
  <si>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</si>
  <si>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</si>
  <si>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</si>
  <si>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</si>
  <si>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</si>
  <si>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</si>
  <si>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</si>
  <si>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</si>
  <si>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</si>
  <si>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</si>
  <si>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</si>
  <si>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</si>
  <si>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</si>
  <si>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</si>
  <si>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</si>
  <si>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</si>
  <si>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</si>
  <si>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</si>
  <si>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</si>
  <si>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</si>
  <si>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</si>
  <si>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</si>
  <si>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</si>
  <si>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</si>
  <si>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</si>
  <si>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</si>
  <si>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</si>
  <si>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</si>
  <si>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</si>
  <si>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</si>
  <si>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</si>
  <si>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</si>
  <si>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</si>
  <si>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</si>
  <si>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</si>
  <si>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</si>
  <si>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</si>
  <si>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</si>
  <si>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</si>
  <si>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</si>
  <si>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</si>
  <si>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</si>
  <si>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</si>
  <si>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</si>
  <si>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</si>
  <si>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</si>
  <si>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</si>
  <si>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</si>
  <si>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</si>
  <si>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</si>
  <si>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</si>
  <si>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</si>
  <si>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</si>
  <si>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</si>
  <si>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</si>
  <si>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</si>
  <si>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</si>
  <si>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</si>
  <si>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</si>
  <si>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</si>
  <si>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</si>
  <si>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</si>
  <si>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</si>
  <si>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</si>
  <si>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</si>
  <si>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</si>
  <si>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</si>
  <si>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</si>
  <si>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</si>
  <si>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</si>
  <si>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</si>
  <si>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</si>
  <si>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</si>
  <si>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</si>
  <si>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</si>
  <si>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</si>
  <si>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</si>
  <si>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</si>
  <si>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</si>
  <si>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</si>
  <si>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</si>
  <si>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</si>
  <si>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</si>
  <si>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</si>
  <si>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</si>
  <si>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</si>
  <si>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</si>
  <si>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</si>
  <si>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</si>
  <si>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</si>
  <si>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</si>
  <si>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</si>
  <si>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</si>
  <si>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</si>
  <si>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</si>
  <si>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</si>
  <si>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</si>
  <si>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</si>
  <si>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</si>
  <si>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</si>
  <si>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</si>
  <si>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</si>
  <si>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</si>
  <si>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</si>
  <si>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</si>
  <si>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</si>
  <si>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</si>
  <si>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</si>
  <si>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</si>
  <si>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</si>
  <si>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</si>
  <si>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</si>
  <si>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</si>
  <si>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</si>
  <si>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</si>
  <si>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</si>
  <si>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</si>
  <si>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</si>
  <si>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</si>
  <si>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</si>
  <si>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</si>
  <si>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</si>
  <si>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</si>
  <si>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</si>
  <si>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</si>
  <si>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</si>
  <si>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</si>
  <si>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</si>
  <si>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</si>
  <si>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</si>
  <si>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</si>
  <si>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</si>
  <si>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</si>
  <si>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</si>
  <si>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</si>
  <si>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</si>
  <si>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</si>
  <si>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</si>
  <si>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</si>
  <si>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</si>
  <si>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</si>
  <si>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</si>
  <si>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</si>
  <si>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</si>
  <si>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</si>
  <si>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</si>
  <si>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</si>
  <si>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</si>
  <si>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</si>
  <si>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</si>
  <si>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</si>
  <si>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</si>
  <si>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</si>
  <si>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</si>
  <si>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</si>
  <si>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</si>
  <si>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</si>
  <si>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</si>
  <si>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</si>
  <si>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</si>
  <si>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</si>
  <si>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</si>
  <si>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</si>
  <si>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</si>
  <si>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</si>
  <si>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</si>
  <si>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</si>
  <si>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</si>
  <si>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</si>
  <si>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</si>
  <si>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</si>
  <si>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</si>
  <si>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</si>
  <si>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</si>
  <si>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</si>
  <si>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</si>
  <si>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</si>
  <si>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</si>
  <si>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</si>
  <si>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</si>
  <si>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</si>
  <si>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</si>
  <si>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</si>
  <si>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</si>
  <si>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</si>
  <si>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</si>
  <si>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</si>
  <si>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</si>
  <si>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</si>
  <si>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</si>
  <si>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</si>
  <si>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</si>
  <si>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</si>
  <si>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</si>
  <si>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</si>
  <si>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</si>
  <si>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</si>
  <si>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</si>
  <si>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</si>
  <si>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</si>
  <si>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</si>
  <si>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</si>
  <si>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</si>
  <si>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</si>
  <si>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</si>
  <si>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</si>
  <si>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</si>
  <si>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</si>
  <si>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</si>
  <si>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</si>
  <si>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</si>
  <si>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</si>
  <si>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</si>
  <si>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</si>
  <si>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</si>
  <si>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</si>
  <si>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</si>
  <si>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</si>
  <si>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</si>
  <si>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</si>
  <si>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</si>
  <si>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</si>
  <si>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</si>
  <si>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</si>
  <si>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</si>
  <si>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</si>
  <si>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</si>
  <si>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</si>
  <si>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</si>
  <si>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</si>
  <si>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</si>
  <si>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</si>
  <si>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</si>
  <si>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</si>
  <si>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</si>
  <si>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</si>
  <si>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</si>
  <si>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</si>
  <si>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</si>
  <si>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</si>
  <si>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</si>
  <si>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</si>
  <si>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</si>
  <si>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</si>
  <si>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</si>
  <si>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</si>
  <si>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</si>
  <si>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</si>
  <si>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</si>
  <si>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</si>
  <si>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</si>
  <si>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</si>
  <si>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</si>
  <si>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</si>
  <si>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</si>
  <si>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</si>
  <si>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</si>
  <si>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</si>
  <si>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</si>
  <si>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</si>
  <si>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</si>
  <si>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</si>
  <si>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</si>
  <si>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</si>
  <si>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</si>
  <si>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</si>
  <si>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</si>
  <si>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</si>
  <si>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</si>
  <si>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</si>
  <si>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</si>
  <si>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</si>
  <si>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</si>
  <si>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</si>
  <si>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</si>
  <si>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</si>
  <si>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</si>
  <si>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</si>
  <si>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</si>
  <si>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</si>
  <si>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</si>
  <si>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</si>
  <si>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</si>
  <si>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</si>
  <si>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</si>
  <si>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</si>
  <si>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</si>
  <si>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</si>
  <si>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</si>
  <si>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</si>
  <si>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</si>
  <si>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</si>
  <si>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</si>
  <si>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</si>
  <si>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</si>
  <si>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</si>
  <si>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</si>
  <si>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</si>
  <si>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</si>
  <si>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</si>
  <si>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</si>
  <si>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</si>
  <si>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</si>
  <si>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</si>
  <si>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</si>
  <si>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</si>
  <si>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</si>
  <si>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</si>
  <si>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</si>
  <si>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</si>
  <si>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</si>
  <si>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</si>
  <si>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</si>
  <si>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</si>
  <si>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</si>
  <si>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</si>
  <si>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</si>
  <si>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</si>
  <si>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</si>
  <si>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</si>
  <si>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</si>
  <si>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</si>
  <si>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</si>
  <si>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</si>
  <si>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</si>
  <si>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</si>
  <si>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</si>
  <si>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</si>
  <si>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</si>
  <si>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</si>
  <si>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</si>
  <si>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</si>
  <si>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</si>
  <si>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</si>
  <si>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</si>
  <si>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</si>
  <si>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</si>
  <si>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</si>
  <si>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</si>
  <si>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</si>
  <si>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</si>
  <si>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</si>
  <si>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</si>
  <si>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</si>
  <si>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</si>
  <si>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</si>
  <si>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</si>
  <si>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</si>
  <si>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</si>
  <si>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</si>
  <si>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</si>
  <si>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</si>
  <si>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</si>
  <si>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</si>
  <si>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</si>
  <si>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</si>
  <si>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</si>
  <si>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</si>
  <si>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</si>
  <si>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</si>
  <si>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</si>
  <si>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</si>
  <si>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</si>
  <si>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</si>
  <si>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</si>
  <si>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</si>
  <si>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</si>
  <si>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</si>
  <si>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</si>
  <si>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</si>
  <si>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</si>
  <si>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</si>
  <si>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</si>
  <si>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</si>
  <si>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</si>
  <si>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</si>
  <si>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</si>
  <si>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</si>
  <si>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</si>
  <si>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</si>
  <si>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</si>
  <si>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</si>
  <si>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</si>
  <si>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</si>
  <si>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</si>
  <si>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</si>
  <si>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</si>
  <si>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</si>
  <si>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</si>
  <si>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</si>
  <si>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</si>
  <si>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</si>
  <si>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</si>
  <si>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</si>
  <si>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</si>
  <si>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</si>
  <si>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</si>
  <si>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</si>
  <si>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</si>
  <si>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</si>
  <si>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</si>
  <si>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</si>
  <si>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</si>
  <si>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</si>
  <si>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</si>
  <si>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</si>
  <si>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</si>
  <si>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</si>
  <si>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</si>
  <si>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</si>
  <si>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</si>
  <si>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</si>
  <si>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</si>
  <si>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</si>
  <si>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</si>
  <si>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</si>
  <si>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</si>
  <si>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</si>
  <si>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</si>
  <si>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</si>
  <si>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</si>
  <si>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</si>
  <si>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</si>
  <si>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</si>
  <si>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</si>
  <si>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</si>
  <si>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</si>
  <si>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</si>
  <si>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</si>
  <si>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</si>
  <si>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</si>
  <si>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</si>
  <si>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</si>
  <si>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</si>
  <si>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</si>
  <si>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</si>
  <si>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</si>
  <si>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</si>
  <si>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</si>
  <si>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</si>
  <si>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</si>
  <si>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</si>
  <si>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健康・医療戦略（平成26年7月22日閣議決定、平成29年2月17日一部変更）
キャリアパスの視点から見たゲノム医療関連人材の育成について（平成29年12月12日）
医療分野の研究開発に資するための匿名加工医療情報に関する基本方針（平成30年4月27日閣議決定）
未来投資戦略2018（平成30年6月15日閣議決定）</t>
  </si>
  <si>
    <t>世界に先駆けて超高齢社会を迎える我が国においては、健康寿命の延伸による一億総活躍社会の実現に向け、地域社会と連携した予防・医療・介護システムの構築や医療データの利活用による次世代の医療の実現などが求められており、これらの医療ニーズに対応できる医療人材の養成が求められることから、医療データの利活用を推進できるトップレベルの人材を育成する拠点を形成する。</t>
  </si>
  <si>
    <t>複数の大学が連携し、それぞれの強みや特色を活かして、医療データの活用基盤を構築・運営する人材や医療データを利活用できる人材を育成する優れた取組を支援する。
【補助率：定額補助】</t>
  </si>
  <si>
    <t>研究拠点形成費等補助金</t>
  </si>
  <si>
    <t>研究拠点形成等謝金</t>
  </si>
  <si>
    <t>研究拠点形成等業務庁費</t>
  </si>
  <si>
    <t>人</t>
  </si>
  <si>
    <t>成果実績：医療データ人材育成拠点形成事業　取組状況調査
目標値：医療データ人材育成拠点形成事業　申請書　教育プログラム・コース受入目標人数</t>
  </si>
  <si>
    <t>件</t>
  </si>
  <si>
    <t>執行額／事業参加大学数　　　　　　　　　　　　　　</t>
    <phoneticPr fontId="5"/>
  </si>
  <si>
    <t>百万円</t>
  </si>
  <si>
    <t>執行額/事業参加大学数</t>
    <phoneticPr fontId="5"/>
  </si>
  <si>
    <t>191百万円／2大学</t>
  </si>
  <si>
    <t>169百万円／2大学</t>
  </si>
  <si>
    <t>4　個性が輝く高等教育の振興</t>
    <phoneticPr fontId="5"/>
  </si>
  <si>
    <t>人</t>
    <phoneticPr fontId="5"/>
  </si>
  <si>
    <t>件</t>
    <phoneticPr fontId="5"/>
  </si>
  <si>
    <t>本事業により複数の大学が連携した人材育成拠点が形成され、医療データに係る教育プログラム等が展開されることにより、次世代の医療に対応できる高度な知識や技能を持った優れた人材が育成される。</t>
    <phoneticPr fontId="5"/>
  </si>
  <si>
    <t>新31-0012</t>
  </si>
  <si>
    <t>新31</t>
  </si>
  <si>
    <t>○</t>
  </si>
  <si>
    <t>4-1  大学などにおける教育研究の質の向上</t>
    <phoneticPr fontId="5"/>
  </si>
  <si>
    <t>医療データ人材育成拠点形成事業</t>
    <phoneticPr fontId="5"/>
  </si>
  <si>
    <t>令和元年度</t>
    <phoneticPr fontId="5"/>
  </si>
  <si>
    <t>高等教育局</t>
    <phoneticPr fontId="5"/>
  </si>
  <si>
    <t>医学教育課</t>
    <phoneticPr fontId="5"/>
  </si>
  <si>
    <t>-</t>
    <phoneticPr fontId="5"/>
  </si>
  <si>
    <t>医学教育課長
伊藤　史恵</t>
    <rPh sb="7" eb="9">
      <t>イトウ</t>
    </rPh>
    <rPh sb="10" eb="12">
      <t>フミエ</t>
    </rPh>
    <phoneticPr fontId="5"/>
  </si>
  <si>
    <t>-</t>
    <phoneticPr fontId="5"/>
  </si>
  <si>
    <t>160百万円／2大学</t>
    <phoneticPr fontId="5"/>
  </si>
  <si>
    <t>健康長寿社会に向けた次世代の医療を実現するため、医療現場から大規模に収集される多様なデータの活用基盤を構築・運営する人材、医療データを利活用できる人材の育成が急務であり、本事業はこういった社会のニーズを反映しているものである。</t>
    <phoneticPr fontId="5"/>
  </si>
  <si>
    <t>本事業は、「健康・医療戦略」や「医療分野の研究開発に資するための匿名加工医療情報に関する基本方針」、「未来投資戦略2018」等に盛り込まれた人材の育成を推進するものであり、我が国全体として必要とされる人材を計画的かつ確実に育成・確保する観点から、国が財政支援を行いながら強力に推進する必要がある。</t>
    <phoneticPr fontId="5"/>
  </si>
  <si>
    <t>本事業は、「健康・医療戦略」や「医療分野の研究開発に資するための匿名加工医療情報に関する基本方針」、「未来投資戦略2018」等を踏まえ、次世代の医療に対応できる優れた人材の育成を推進するものであり、適切かつ優先度が高い事業である。</t>
    <phoneticPr fontId="5"/>
  </si>
  <si>
    <t>支出先の選定に当たっては、公募を実施し、第三者委員会で選定することにより、その妥当性や競争性を確保する。</t>
    <phoneticPr fontId="5"/>
  </si>
  <si>
    <t>無</t>
  </si>
  <si>
    <t>交付決定・額の確定の際に、連携先や分担金等資金の流れを確認することとしている。</t>
    <phoneticPr fontId="5"/>
  </si>
  <si>
    <t>交付決定・額の確定の際に、支出先・使途について厳正に確認することで、事業目的に即した真に必要なものに限定する。</t>
    <phoneticPr fontId="5"/>
  </si>
  <si>
    <t>‐</t>
  </si>
  <si>
    <t>事業の実施に当たっては、事業の中間評価の結果を各大学の経費配分に反映させるなど、効率化に努める。</t>
    <phoneticPr fontId="5"/>
  </si>
  <si>
    <t>本事業は、「健康・医療戦略」や「医療分野の研究開発に資するための匿名加工医療情報に関する基本方針」、「未来投資戦略2018」等を踏まえ、次世代の医療に対応できる優れた人材の育成を推進するものであり、適切かつ優先度が高い事業である。支出先の選定に当たっては、公募を実施し、第三者委員会で選定することにより、その妥当性や競争性が確保されることになっている。</t>
    <phoneticPr fontId="5"/>
  </si>
  <si>
    <t>本事業の実施に当たっては、毎年度の進捗状況・取組実績等を報告書により確認するとともに、事後評価を実施し、評価結果を踏まえた事業内容の改善・定着、成果の普及・発信を行うこととする。</t>
    <phoneticPr fontId="5"/>
  </si>
  <si>
    <t>A.国立大学法人京都大学</t>
    <phoneticPr fontId="5"/>
  </si>
  <si>
    <t>国立大学法人京都大学</t>
    <rPh sb="0" eb="2">
      <t>コクリツ</t>
    </rPh>
    <rPh sb="2" eb="4">
      <t>ダイガク</t>
    </rPh>
    <rPh sb="4" eb="6">
      <t>ホウジン</t>
    </rPh>
    <rPh sb="6" eb="8">
      <t>キョウト</t>
    </rPh>
    <rPh sb="8" eb="10">
      <t>ダイガク</t>
    </rPh>
    <phoneticPr fontId="5"/>
  </si>
  <si>
    <t>関西広域 医療データ人材教育拠点形成事業</t>
    <phoneticPr fontId="5"/>
  </si>
  <si>
    <t>国立大学法人東京大学</t>
    <phoneticPr fontId="5"/>
  </si>
  <si>
    <t>医療リアルワールドデータ活用人材育成事業</t>
    <phoneticPr fontId="5"/>
  </si>
  <si>
    <t>補助金等交付</t>
  </si>
  <si>
    <t>事業担当教員、事務補佐員　等</t>
    <rPh sb="0" eb="2">
      <t>ジギョウ</t>
    </rPh>
    <rPh sb="2" eb="4">
      <t>タントウ</t>
    </rPh>
    <rPh sb="4" eb="6">
      <t>キョウイン</t>
    </rPh>
    <rPh sb="7" eb="9">
      <t>ジム</t>
    </rPh>
    <rPh sb="9" eb="12">
      <t>ホサイン</t>
    </rPh>
    <rPh sb="13" eb="14">
      <t>トウ</t>
    </rPh>
    <phoneticPr fontId="5"/>
  </si>
  <si>
    <t>データ処理計算機　等</t>
    <rPh sb="3" eb="5">
      <t>ショリ</t>
    </rPh>
    <rPh sb="5" eb="8">
      <t>ケイサンキ</t>
    </rPh>
    <rPh sb="9" eb="10">
      <t>トウ</t>
    </rPh>
    <phoneticPr fontId="5"/>
  </si>
  <si>
    <t>間接経費</t>
  </si>
  <si>
    <t>拠点会議旅費　等</t>
    <rPh sb="0" eb="2">
      <t>キョテン</t>
    </rPh>
    <rPh sb="2" eb="4">
      <t>カイギ</t>
    </rPh>
    <rPh sb="4" eb="6">
      <t>リョヒ</t>
    </rPh>
    <rPh sb="7" eb="8">
      <t>トウ</t>
    </rPh>
    <phoneticPr fontId="5"/>
  </si>
  <si>
    <t>外注費、印刷製本費</t>
    <rPh sb="0" eb="3">
      <t>ガイチュウヒ</t>
    </rPh>
    <rPh sb="4" eb="6">
      <t>インサツ</t>
    </rPh>
    <rPh sb="6" eb="8">
      <t>セイホン</t>
    </rPh>
    <rPh sb="8" eb="9">
      <t>ヒ</t>
    </rPh>
    <phoneticPr fontId="5"/>
  </si>
  <si>
    <t>人件費・謝金</t>
  </si>
  <si>
    <t>物品費</t>
  </si>
  <si>
    <t>B.国立大学法人筑波大学</t>
    <rPh sb="2" eb="4">
      <t>コクリツ</t>
    </rPh>
    <rPh sb="4" eb="6">
      <t>ダイガク</t>
    </rPh>
    <rPh sb="6" eb="8">
      <t>ホウジン</t>
    </rPh>
    <rPh sb="8" eb="10">
      <t>ツクバ</t>
    </rPh>
    <rPh sb="10" eb="12">
      <t>ダイガク</t>
    </rPh>
    <phoneticPr fontId="5"/>
  </si>
  <si>
    <t>事務補佐員　等</t>
    <rPh sb="0" eb="5">
      <t>ジムホサイン</t>
    </rPh>
    <rPh sb="6" eb="7">
      <t>トウ</t>
    </rPh>
    <phoneticPr fontId="5"/>
  </si>
  <si>
    <t>間接経費</t>
    <rPh sb="0" eb="4">
      <t>カンセツケイヒ</t>
    </rPh>
    <phoneticPr fontId="5"/>
  </si>
  <si>
    <t>消耗品　等</t>
    <rPh sb="0" eb="2">
      <t>ショウモウ</t>
    </rPh>
    <rPh sb="2" eb="3">
      <t>ヒン</t>
    </rPh>
    <rPh sb="4" eb="5">
      <t>トウ</t>
    </rPh>
    <phoneticPr fontId="5"/>
  </si>
  <si>
    <t>国立大学法人筑波大学</t>
    <rPh sb="0" eb="6">
      <t>コクリツダイガクホウジン</t>
    </rPh>
    <rPh sb="6" eb="8">
      <t>ツクバ</t>
    </rPh>
    <rPh sb="8" eb="10">
      <t>ダイガク</t>
    </rPh>
    <phoneticPr fontId="5"/>
  </si>
  <si>
    <t>国立大学法人富山大学</t>
    <rPh sb="0" eb="6">
      <t>コクリツダイガクホウジン</t>
    </rPh>
    <rPh sb="6" eb="8">
      <t>トヤマ</t>
    </rPh>
    <rPh sb="8" eb="10">
      <t>ダイガク</t>
    </rPh>
    <phoneticPr fontId="5"/>
  </si>
  <si>
    <t>学校法人自治医科大学</t>
    <rPh sb="0" eb="2">
      <t>ガッコウ</t>
    </rPh>
    <rPh sb="2" eb="4">
      <t>ホウジン</t>
    </rPh>
    <rPh sb="4" eb="6">
      <t>ジチ</t>
    </rPh>
    <rPh sb="6" eb="8">
      <t>イカ</t>
    </rPh>
    <rPh sb="8" eb="10">
      <t>ダイガク</t>
    </rPh>
    <phoneticPr fontId="5"/>
  </si>
  <si>
    <t>国立大学法人滋賀医科大学</t>
    <rPh sb="0" eb="2">
      <t>コクリツ</t>
    </rPh>
    <rPh sb="2" eb="4">
      <t>ダイガク</t>
    </rPh>
    <rPh sb="4" eb="6">
      <t>ホウジン</t>
    </rPh>
    <rPh sb="6" eb="8">
      <t>シガ</t>
    </rPh>
    <rPh sb="8" eb="10">
      <t>イカ</t>
    </rPh>
    <rPh sb="10" eb="12">
      <t>ダイガク</t>
    </rPh>
    <phoneticPr fontId="5"/>
  </si>
  <si>
    <t>研究拠点形成等委員等旅費</t>
    <phoneticPr fontId="5"/>
  </si>
  <si>
    <t>医療リアルワールドデータ活用人材育成事業（分担金）</t>
    <rPh sb="21" eb="24">
      <t>ブンタンキン</t>
    </rPh>
    <phoneticPr fontId="5"/>
  </si>
  <si>
    <t>医療リアルワールドデータ活用人材育成事業（分担金）</t>
    <phoneticPr fontId="5"/>
  </si>
  <si>
    <t>関西広域 医療データ人材教育拠点形成事業（分担金）</t>
    <phoneticPr fontId="5"/>
  </si>
  <si>
    <t>支出先の選定に当たっては、公募を行い、最も効果的・効率的に実施できる者を選定している。</t>
    <phoneticPr fontId="5"/>
  </si>
  <si>
    <t>社会のニーズに対応できる医師をはじめとする高度医療人材の養成数（人）</t>
    <phoneticPr fontId="5"/>
  </si>
  <si>
    <t>研究拠点形成等業務旅費</t>
    <phoneticPr fontId="5"/>
  </si>
  <si>
    <t>令和3年度までの医療データの活用基盤を構築・運営する人材及び利活用できる人材の養成数</t>
    <rPh sb="28" eb="29">
      <t>オヨ</t>
    </rPh>
    <rPh sb="30" eb="33">
      <t>リカツヨウ</t>
    </rPh>
    <rPh sb="36" eb="38">
      <t>ジンザイ</t>
    </rPh>
    <phoneticPr fontId="5"/>
  </si>
  <si>
    <t>医療データの活用基盤を運営・構築する人材及び利活用できる人材育成のための教育プログラム・コース実施数</t>
    <rPh sb="20" eb="21">
      <t>オヨ</t>
    </rPh>
    <rPh sb="22" eb="25">
      <t>リカツヨウ</t>
    </rPh>
    <rPh sb="28" eb="30">
      <t>ジンザイ</t>
    </rPh>
    <phoneticPr fontId="5"/>
  </si>
  <si>
    <t xml:space="preserve">各大学が設定した医療データの活用基盤を構築・運営する人材及び利活用できる人材養成プログラム・コースにおける養成人数
</t>
    <rPh sb="28" eb="29">
      <t>オヨ</t>
    </rPh>
    <rPh sb="30" eb="33">
      <t>リカツヨウ</t>
    </rPh>
    <rPh sb="36" eb="38">
      <t>ジンザイ</t>
    </rPh>
    <phoneticPr fontId="5"/>
  </si>
  <si>
    <t>成果実績：医療データ人材育成拠点形成事業　取組状況調査等
目標値：医療データ人材育成拠点形成事業　申請書　教育プログラム・コース受入目標人数</t>
    <rPh sb="27" eb="28">
      <t>トウ</t>
    </rPh>
    <phoneticPr fontId="5"/>
  </si>
  <si>
    <t>当該事業の活動実績については、、医療現場から大規模に収集される多様なデータの活用基盤を構築・運営する人材、医療データを利活用できる人材の育成といった成果指標を達成すべく、設定した指標であり、毎年度当該目標値について検証作業を行うことで、着実な実施に努めている。</t>
    <phoneticPr fontId="5"/>
  </si>
  <si>
    <t>成果については各大学のホームページで公表されており、成果事例の活用促進を図っている。</t>
    <rPh sb="0" eb="2">
      <t>セイカ</t>
    </rPh>
    <rPh sb="7" eb="8">
      <t>カク</t>
    </rPh>
    <rPh sb="8" eb="10">
      <t>ダイガク</t>
    </rPh>
    <rPh sb="18" eb="20">
      <t>コウヒョウ</t>
    </rPh>
    <phoneticPr fontId="5"/>
  </si>
  <si>
    <t>定量的な成果目標に対して実績は確実に達成されており、着実な実施に努めている。</t>
    <rPh sb="0" eb="2">
      <t>テイリョウ</t>
    </rPh>
    <rPh sb="2" eb="3">
      <t>テキ</t>
    </rPh>
    <rPh sb="4" eb="6">
      <t>セイカ</t>
    </rPh>
    <rPh sb="6" eb="8">
      <t>モクヒョウ</t>
    </rPh>
    <rPh sb="9" eb="10">
      <t>タイ</t>
    </rPh>
    <rPh sb="12" eb="14">
      <t>ジッセキ</t>
    </rPh>
    <rPh sb="15" eb="17">
      <t>カクジツ</t>
    </rPh>
    <rPh sb="18" eb="20">
      <t>タッセイ</t>
    </rPh>
    <rPh sb="26" eb="28">
      <t>チャクジツ</t>
    </rPh>
    <rPh sb="29" eb="31">
      <t>ジッシ</t>
    </rPh>
    <rPh sb="32" eb="33">
      <t>ツト</t>
    </rPh>
    <phoneticPr fontId="5"/>
  </si>
  <si>
    <t>-</t>
    <phoneticPr fontId="5"/>
  </si>
  <si>
    <t>交付決定・額の確定の際に、交付先から提出される申請書及び実績報告書等に基づいて、支出先・使途を把握し妥当なコスト水準かを厳正に確認することとしている。</t>
    <rPh sb="0" eb="2">
      <t>コウフ</t>
    </rPh>
    <rPh sb="2" eb="4">
      <t>ケッテイ</t>
    </rPh>
    <rPh sb="5" eb="6">
      <t>ガク</t>
    </rPh>
    <rPh sb="7" eb="9">
      <t>カクテイ</t>
    </rPh>
    <rPh sb="10" eb="11">
      <t>サイ</t>
    </rPh>
    <rPh sb="13" eb="15">
      <t>コウフ</t>
    </rPh>
    <rPh sb="15" eb="16">
      <t>サキ</t>
    </rPh>
    <rPh sb="18" eb="20">
      <t>テイシュツ</t>
    </rPh>
    <rPh sb="23" eb="25">
      <t>シンセイ</t>
    </rPh>
    <rPh sb="25" eb="26">
      <t>ショ</t>
    </rPh>
    <rPh sb="26" eb="27">
      <t>オヨ</t>
    </rPh>
    <rPh sb="28" eb="30">
      <t>ジッセキ</t>
    </rPh>
    <rPh sb="30" eb="33">
      <t>ホウコクショ</t>
    </rPh>
    <rPh sb="33" eb="34">
      <t>トウ</t>
    </rPh>
    <rPh sb="35" eb="36">
      <t>モト</t>
    </rPh>
    <rPh sb="40" eb="42">
      <t>シシュツ</t>
    </rPh>
    <rPh sb="42" eb="43">
      <t>サキ</t>
    </rPh>
    <rPh sb="44" eb="46">
      <t>シト</t>
    </rPh>
    <rPh sb="47" eb="49">
      <t>ハアク</t>
    </rPh>
    <rPh sb="50" eb="52">
      <t>ダトウ</t>
    </rPh>
    <rPh sb="56" eb="58">
      <t>スイジュン</t>
    </rPh>
    <rPh sb="60" eb="62">
      <t>ゲンセイ</t>
    </rPh>
    <rPh sb="63" eb="65">
      <t>カクニン</t>
    </rPh>
    <phoneticPr fontId="5"/>
  </si>
  <si>
    <t>交付決定・額の確定の際に、交付先から提出される申請書及び実績報告書等に基づいて精査をしているため、受益者との負担関係は妥当である。</t>
    <phoneticPr fontId="5"/>
  </si>
  <si>
    <t>-</t>
    <phoneticPr fontId="5"/>
  </si>
  <si>
    <t>人件費・謝金</t>
    <phoneticPr fontId="5"/>
  </si>
  <si>
    <t>物品費</t>
    <phoneticPr fontId="5"/>
  </si>
  <si>
    <t>旅費</t>
    <phoneticPr fontId="5"/>
  </si>
  <si>
    <t>本事業の取組みは令和元年度からの新しい事業であり（令和３年度で終了予定だが）、人材育成のための指導体制やノウハウの確立が先行すべき重要なポイントと思われる。また、成果や課題の検証が不十分であることから成果を的確に分析し、各大学で情報共有できるように横展開する工夫も必要である。ただ、短期間の本事業の内容からはそのようなロジックモデルが見えてこない。さらにアウトカム指標についても、単に「養成人数」に止まることなく、事業成果の横展開等の視点を考慮した工夫を速やかに行う必要がある。加えて事業終了後の継続状況について追跡調査等の導入を検討すべきである。</t>
  </si>
  <si>
    <t>事業内容の一部改善</t>
  </si>
  <si>
    <t>当初予定では令和３年度終了予定であったが、医療データの利活用を推進できるトップレベルの人材育成及びその拠点形成は重要であり、人材育成のための指導体制やノウハウの確立、また成果の横展開も含め当初予定（令和元年度～令和３年度）の短期間では十分な対応は厳しいものと考える。外部有識者の所見のとおり、成果や課題の検証を行い、事業成果の横展開等の視点を考慮した工夫をすべきである。</t>
  </si>
  <si>
    <t>執行等改善</t>
  </si>
  <si>
    <t>本事業については、外部有識者による中間評価の結果を踏まえ、令和５年度までの継続事業として概算要求を行い、採択大学における人材養成の拠点となるための取組を引き続き推進することとした。
事業終了後においては、事後評価を実施するなどその取り組みの成果・状況について引き続き把握に努める。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</si>
</sst>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63500</xdr:colOff>
      <xdr:row>749</xdr:row>
      <xdr:rowOff>88900</xdr:rowOff>
    </xdr:from>
    <xdr:to>
      <xdr:col>33</xdr:col>
      <xdr:colOff>48569</xdr:colOff>
      <xdr:row>751</xdr:row>
      <xdr:rowOff>266700</xdr:rowOff>
    </xdr:to>
    <xdr:sp macro="" textlink="">
      <xdr:nvSpPr>
        <xdr:cNvPr id="3" name="正方形/長方形 2">
          <a:extLst>
            <a:ext uri="{FF2B5EF4-FFF2-40B4-BE49-F238E27FC236}">
              <a16:creationId xmlns:a16="http://schemas.microsoft.com/office/drawing/2014/main" id="{6DA22C1A-F439-4E2B-90DB-42EB1F932E02}"/>
            </a:ext>
          </a:extLst>
        </xdr:cNvPr>
        <xdr:cNvSpPr/>
      </xdr:nvSpPr>
      <xdr:spPr>
        <a:xfrm>
          <a:off x="2908300" y="54546500"/>
          <a:ext cx="3845869" cy="889000"/>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１６９百万円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25400</xdr:colOff>
      <xdr:row>752</xdr:row>
      <xdr:rowOff>12700</xdr:rowOff>
    </xdr:from>
    <xdr:to>
      <xdr:col>33</xdr:col>
      <xdr:colOff>142350</xdr:colOff>
      <xdr:row>753</xdr:row>
      <xdr:rowOff>294217</xdr:rowOff>
    </xdr:to>
    <xdr:sp macro="" textlink="">
      <xdr:nvSpPr>
        <xdr:cNvPr id="4" name="大かっこ 3">
          <a:extLst>
            <a:ext uri="{FF2B5EF4-FFF2-40B4-BE49-F238E27FC236}">
              <a16:creationId xmlns:a16="http://schemas.microsoft.com/office/drawing/2014/main" id="{764A5FB5-06DA-42CF-90C5-3B0578735159}"/>
            </a:ext>
          </a:extLst>
        </xdr:cNvPr>
        <xdr:cNvSpPr/>
      </xdr:nvSpPr>
      <xdr:spPr>
        <a:xfrm>
          <a:off x="2870200" y="55537100"/>
          <a:ext cx="3977750" cy="63711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対象大学から申請のあった事業内容を審査の上、支援対象とする取組を選定し、補助金を交付する。</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139700</xdr:colOff>
      <xdr:row>754</xdr:row>
      <xdr:rowOff>38100</xdr:rowOff>
    </xdr:from>
    <xdr:to>
      <xdr:col>17</xdr:col>
      <xdr:colOff>87986</xdr:colOff>
      <xdr:row>755</xdr:row>
      <xdr:rowOff>97548</xdr:rowOff>
    </xdr:to>
    <xdr:sp macro="" textlink="">
      <xdr:nvSpPr>
        <xdr:cNvPr id="7" name="Rectangle 32">
          <a:extLst>
            <a:ext uri="{FF2B5EF4-FFF2-40B4-BE49-F238E27FC236}">
              <a16:creationId xmlns:a16="http://schemas.microsoft.com/office/drawing/2014/main" id="{72D610F4-2E22-4DE3-929B-45CE98C5F9CE}"/>
            </a:ext>
          </a:extLst>
        </xdr:cNvPr>
        <xdr:cNvSpPr>
          <a:spLocks noChangeArrowheads="1"/>
        </xdr:cNvSpPr>
      </xdr:nvSpPr>
      <xdr:spPr bwMode="auto">
        <a:xfrm>
          <a:off x="1358900" y="56273700"/>
          <a:ext cx="2183486" cy="415048"/>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補助金等交付</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14</xdr:col>
      <xdr:colOff>139700</xdr:colOff>
      <xdr:row>755</xdr:row>
      <xdr:rowOff>76200</xdr:rowOff>
    </xdr:from>
    <xdr:to>
      <xdr:col>33</xdr:col>
      <xdr:colOff>123274</xdr:colOff>
      <xdr:row>757</xdr:row>
      <xdr:rowOff>202452</xdr:rowOff>
    </xdr:to>
    <xdr:sp macro="" textlink="">
      <xdr:nvSpPr>
        <xdr:cNvPr id="8" name="正方形/長方形 7">
          <a:extLst>
            <a:ext uri="{FF2B5EF4-FFF2-40B4-BE49-F238E27FC236}">
              <a16:creationId xmlns:a16="http://schemas.microsoft.com/office/drawing/2014/main" id="{71A578DB-FDA2-4FB5-805B-8B0B92212B59}"/>
            </a:ext>
          </a:extLst>
        </xdr:cNvPr>
        <xdr:cNvSpPr/>
      </xdr:nvSpPr>
      <xdr:spPr>
        <a:xfrm>
          <a:off x="2984500" y="56667400"/>
          <a:ext cx="3844374" cy="83745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全２大学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１６９百万円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127000</xdr:colOff>
      <xdr:row>757</xdr:row>
      <xdr:rowOff>304801</xdr:rowOff>
    </xdr:from>
    <xdr:to>
      <xdr:col>34</xdr:col>
      <xdr:colOff>40750</xdr:colOff>
      <xdr:row>760</xdr:row>
      <xdr:rowOff>288961</xdr:rowOff>
    </xdr:to>
    <xdr:sp macro="" textlink="">
      <xdr:nvSpPr>
        <xdr:cNvPr id="9" name="大かっこ 8">
          <a:extLst>
            <a:ext uri="{FF2B5EF4-FFF2-40B4-BE49-F238E27FC236}">
              <a16:creationId xmlns:a16="http://schemas.microsoft.com/office/drawing/2014/main" id="{764A5FB5-06DA-42CF-90C5-3B0578735159}"/>
            </a:ext>
          </a:extLst>
        </xdr:cNvPr>
        <xdr:cNvSpPr/>
      </xdr:nvSpPr>
      <xdr:spPr>
        <a:xfrm>
          <a:off x="2973798" y="57272863"/>
          <a:ext cx="3980604" cy="104368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各大学がそれぞれの強みや特色を生かした大学間連携により、医療データの運用基盤を構築・運営する人材や医療データを利活用できる人材を育成する。</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101600</xdr:colOff>
      <xdr:row>753</xdr:row>
      <xdr:rowOff>228600</xdr:rowOff>
    </xdr:from>
    <xdr:to>
      <xdr:col>23</xdr:col>
      <xdr:colOff>101600</xdr:colOff>
      <xdr:row>754</xdr:row>
      <xdr:rowOff>309970</xdr:rowOff>
    </xdr:to>
    <xdr:cxnSp macro="">
      <xdr:nvCxnSpPr>
        <xdr:cNvPr id="11" name="直線矢印コネクタ 10">
          <a:extLst>
            <a:ext uri="{FF2B5EF4-FFF2-40B4-BE49-F238E27FC236}">
              <a16:creationId xmlns:a16="http://schemas.microsoft.com/office/drawing/2014/main" id="{C66638E2-04C4-4FA1-BC99-C5349271E7B1}"/>
            </a:ext>
          </a:extLst>
        </xdr:cNvPr>
        <xdr:cNvCxnSpPr/>
      </xdr:nvCxnSpPr>
      <xdr:spPr>
        <a:xfrm>
          <a:off x="4775200" y="56108600"/>
          <a:ext cx="0" cy="43697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152400</xdr:colOff>
      <xdr:row>761</xdr:row>
      <xdr:rowOff>63500</xdr:rowOff>
    </xdr:from>
    <xdr:to>
      <xdr:col>15</xdr:col>
      <xdr:colOff>56546</xdr:colOff>
      <xdr:row>762</xdr:row>
      <xdr:rowOff>123422</xdr:rowOff>
    </xdr:to>
    <xdr:sp macro="" textlink="">
      <xdr:nvSpPr>
        <xdr:cNvPr id="13" name="Text Box 2">
          <a:extLst>
            <a:ext uri="{FF2B5EF4-FFF2-40B4-BE49-F238E27FC236}">
              <a16:creationId xmlns:a16="http://schemas.microsoft.com/office/drawing/2014/main" id="{E2DE279F-B463-482F-9ADF-AFE3BB3AD2C9}"/>
            </a:ext>
          </a:extLst>
        </xdr:cNvPr>
        <xdr:cNvSpPr txBox="1">
          <a:spLocks noChangeArrowheads="1"/>
        </xdr:cNvSpPr>
      </xdr:nvSpPr>
      <xdr:spPr bwMode="auto">
        <a:xfrm>
          <a:off x="1574800" y="58788300"/>
          <a:ext cx="1529746" cy="415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177800</xdr:colOff>
      <xdr:row>761</xdr:row>
      <xdr:rowOff>127000</xdr:rowOff>
    </xdr:from>
    <xdr:to>
      <xdr:col>33</xdr:col>
      <xdr:colOff>161374</xdr:colOff>
      <xdr:row>763</xdr:row>
      <xdr:rowOff>208802</xdr:rowOff>
    </xdr:to>
    <xdr:sp macro="" textlink="">
      <xdr:nvSpPr>
        <xdr:cNvPr id="14" name="正方形/長方形 13">
          <a:extLst>
            <a:ext uri="{FF2B5EF4-FFF2-40B4-BE49-F238E27FC236}">
              <a16:creationId xmlns:a16="http://schemas.microsoft.com/office/drawing/2014/main" id="{71A578DB-FDA2-4FB5-805B-8B0B92212B59}"/>
            </a:ext>
          </a:extLst>
        </xdr:cNvPr>
        <xdr:cNvSpPr/>
      </xdr:nvSpPr>
      <xdr:spPr>
        <a:xfrm>
          <a:off x="3022600" y="58851800"/>
          <a:ext cx="3844374" cy="79300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全４大学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25400</xdr:colOff>
      <xdr:row>763</xdr:row>
      <xdr:rowOff>342900</xdr:rowOff>
    </xdr:from>
    <xdr:to>
      <xdr:col>34</xdr:col>
      <xdr:colOff>144467</xdr:colOff>
      <xdr:row>766</xdr:row>
      <xdr:rowOff>42809</xdr:rowOff>
    </xdr:to>
    <xdr:sp macro="" textlink="">
      <xdr:nvSpPr>
        <xdr:cNvPr id="15" name="大かっこ 14">
          <a:extLst>
            <a:ext uri="{FF2B5EF4-FFF2-40B4-BE49-F238E27FC236}">
              <a16:creationId xmlns:a16="http://schemas.microsoft.com/office/drawing/2014/main" id="{764A5FB5-06DA-42CF-90C5-3B0578735159}"/>
            </a:ext>
          </a:extLst>
        </xdr:cNvPr>
        <xdr:cNvSpPr/>
      </xdr:nvSpPr>
      <xdr:spPr>
        <a:xfrm>
          <a:off x="3075540" y="59430007"/>
          <a:ext cx="3982579" cy="106979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申請担当大学と連携して、</a:t>
          </a:r>
          <a:r>
            <a:rPr kumimoji="1" lang="ja-JP" altLang="ja-JP" sz="1100" b="0" i="0" baseline="0">
              <a:effectLst/>
              <a:latin typeface="+mn-lt"/>
              <a:ea typeface="+mn-ea"/>
              <a:cs typeface="+mn-cs"/>
            </a:rPr>
            <a:t>各大学がそれぞれの強みや特色を生かした大学間連携により、医療データの運用基盤を構築・運営する人材や医療データを利活用できる人材を育成する。</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0"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711</v>
      </c>
      <c r="AK2" s="940"/>
      <c r="AL2" s="940"/>
      <c r="AM2" s="940"/>
      <c r="AN2" s="98" t="s">
        <v>406</v>
      </c>
      <c r="AO2" s="940">
        <v>20</v>
      </c>
      <c r="AP2" s="940"/>
      <c r="AQ2" s="940"/>
      <c r="AR2" s="99" t="s">
        <v>709</v>
      </c>
      <c r="AS2" s="946">
        <v>135</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740</v>
      </c>
      <c r="H5" s="835"/>
      <c r="I5" s="835"/>
      <c r="J5" s="835"/>
      <c r="K5" s="835"/>
      <c r="L5" s="835"/>
      <c r="M5" s="836" t="s">
        <v>66</v>
      </c>
      <c r="N5" s="837"/>
      <c r="O5" s="837"/>
      <c r="P5" s="837"/>
      <c r="Q5" s="837"/>
      <c r="R5" s="838"/>
      <c r="S5" s="839" t="s">
        <v>514</v>
      </c>
      <c r="T5" s="835"/>
      <c r="U5" s="835"/>
      <c r="V5" s="835"/>
      <c r="W5" s="835"/>
      <c r="X5" s="840"/>
      <c r="Y5" s="696" t="s">
        <v>3</v>
      </c>
      <c r="Z5" s="542"/>
      <c r="AA5" s="542"/>
      <c r="AB5" s="542"/>
      <c r="AC5" s="542"/>
      <c r="AD5" s="543"/>
      <c r="AE5" s="697" t="s">
        <v>742</v>
      </c>
      <c r="AF5" s="697"/>
      <c r="AG5" s="697"/>
      <c r="AH5" s="697"/>
      <c r="AI5" s="697"/>
      <c r="AJ5" s="697"/>
      <c r="AK5" s="697"/>
      <c r="AL5" s="697"/>
      <c r="AM5" s="697"/>
      <c r="AN5" s="697"/>
      <c r="AO5" s="697"/>
      <c r="AP5" s="698"/>
      <c r="AQ5" s="699" t="s">
        <v>744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11.7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716</v>
      </c>
      <c r="Q13" s="656"/>
      <c r="R13" s="656"/>
      <c r="S13" s="656"/>
      <c r="T13" s="656"/>
      <c r="U13" s="656"/>
      <c r="V13" s="657"/>
      <c r="W13" s="655">
        <v>200.9</v>
      </c>
      <c r="X13" s="656"/>
      <c r="Y13" s="656"/>
      <c r="Z13" s="656"/>
      <c r="AA13" s="656"/>
      <c r="AB13" s="656"/>
      <c r="AC13" s="657"/>
      <c r="AD13" s="655">
        <v>169.9</v>
      </c>
      <c r="AE13" s="656"/>
      <c r="AF13" s="656"/>
      <c r="AG13" s="656"/>
      <c r="AH13" s="656"/>
      <c r="AI13" s="656"/>
      <c r="AJ13" s="657"/>
      <c r="AK13" s="655">
        <v>160.80000000000001</v>
      </c>
      <c r="AL13" s="656"/>
      <c r="AM13" s="656"/>
      <c r="AN13" s="656"/>
      <c r="AO13" s="656"/>
      <c r="AP13" s="656"/>
      <c r="AQ13" s="657"/>
      <c r="AR13" s="915">
        <v>134.1</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743</v>
      </c>
      <c r="AE14" s="656"/>
      <c r="AF14" s="656"/>
      <c r="AG14" s="656"/>
      <c r="AH14" s="656"/>
      <c r="AI14" s="656"/>
      <c r="AJ14" s="657"/>
      <c r="AK14" s="655" t="s">
        <v>796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796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745</v>
      </c>
      <c r="AE16" s="656"/>
      <c r="AF16" s="656"/>
      <c r="AG16" s="656"/>
      <c r="AH16" s="656"/>
      <c r="AI16" s="656"/>
      <c r="AJ16" s="657"/>
      <c r="AK16" s="655" t="s">
        <v>796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745</v>
      </c>
      <c r="AE17" s="656"/>
      <c r="AF17" s="656"/>
      <c r="AG17" s="656"/>
      <c r="AH17" s="656"/>
      <c r="AI17" s="656"/>
      <c r="AJ17" s="657"/>
      <c r="AK17" s="655" t="s">
        <v>796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200.9</v>
      </c>
      <c r="X18" s="874"/>
      <c r="Y18" s="874"/>
      <c r="Z18" s="874"/>
      <c r="AA18" s="874"/>
      <c r="AB18" s="874"/>
      <c r="AC18" s="875"/>
      <c r="AD18" s="873">
        <f>SUM(AD13:AJ17)</f>
        <v>169.9</v>
      </c>
      <c r="AE18" s="874"/>
      <c r="AF18" s="874"/>
      <c r="AG18" s="874"/>
      <c r="AH18" s="874"/>
      <c r="AI18" s="874"/>
      <c r="AJ18" s="875"/>
      <c r="AK18" s="873">
        <f>SUM(AK13:AQ17)</f>
        <v>160.80000000000001</v>
      </c>
      <c r="AL18" s="874"/>
      <c r="AM18" s="874"/>
      <c r="AN18" s="874"/>
      <c r="AO18" s="874"/>
      <c r="AP18" s="874"/>
      <c r="AQ18" s="875"/>
      <c r="AR18" s="873">
        <f>SUM(AR13:AX17)</f>
        <v>134.1</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191.8</v>
      </c>
      <c r="X19" s="656"/>
      <c r="Y19" s="656"/>
      <c r="Z19" s="656"/>
      <c r="AA19" s="656"/>
      <c r="AB19" s="656"/>
      <c r="AC19" s="657"/>
      <c r="AD19" s="655">
        <v>169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0.95470383275261328</v>
      </c>
      <c r="X20" s="316"/>
      <c r="Y20" s="316"/>
      <c r="Z20" s="316"/>
      <c r="AA20" s="316"/>
      <c r="AB20" s="316"/>
      <c r="AC20" s="316"/>
      <c r="AD20" s="316">
        <f t="shared" ref="AD20" si="1">IF(AD18=0, "-", SUM(AD19)/AD18)</f>
        <v>0.99470276633313714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0.95470383275261328</v>
      </c>
      <c r="X21" s="316"/>
      <c r="Y21" s="316"/>
      <c r="Z21" s="316"/>
      <c r="AA21" s="316"/>
      <c r="AB21" s="316"/>
      <c r="AC21" s="316"/>
      <c r="AD21" s="316">
        <f t="shared" ref="AD21" si="3">IF(AD19=0, "-", SUM(AD19)/SUM(AD13,AD14))</f>
        <v>0.99470276633313714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720</v>
      </c>
      <c r="H23" s="966"/>
      <c r="I23" s="966"/>
      <c r="J23" s="966"/>
      <c r="K23" s="966"/>
      <c r="L23" s="966"/>
      <c r="M23" s="966"/>
      <c r="N23" s="966"/>
      <c r="O23" s="967"/>
      <c r="P23" s="915">
        <v>160</v>
      </c>
      <c r="Q23" s="916"/>
      <c r="R23" s="916"/>
      <c r="S23" s="916"/>
      <c r="T23" s="916"/>
      <c r="U23" s="916"/>
      <c r="V23" s="930"/>
      <c r="W23" s="915">
        <v>133.30000000000001</v>
      </c>
      <c r="X23" s="916"/>
      <c r="Y23" s="916"/>
      <c r="Z23" s="916"/>
      <c r="AA23" s="916"/>
      <c r="AB23" s="916"/>
      <c r="AC23" s="930"/>
      <c r="AD23" s="978" t="s">
        <v>712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721</v>
      </c>
      <c r="H24" s="932"/>
      <c r="I24" s="932"/>
      <c r="J24" s="932"/>
      <c r="K24" s="932"/>
      <c r="L24" s="932"/>
      <c r="M24" s="932"/>
      <c r="N24" s="932"/>
      <c r="O24" s="933"/>
      <c r="P24" s="655">
        <v>0.4</v>
      </c>
      <c r="Q24" s="656"/>
      <c r="R24" s="656"/>
      <c r="S24" s="656"/>
      <c r="T24" s="656"/>
      <c r="U24" s="656"/>
      <c r="V24" s="657"/>
      <c r="W24" s="655">
        <v>0.4</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779</v>
      </c>
      <c r="H25" s="932"/>
      <c r="I25" s="932"/>
      <c r="J25" s="932"/>
      <c r="K25" s="932"/>
      <c r="L25" s="932"/>
      <c r="M25" s="932"/>
      <c r="N25" s="932"/>
      <c r="O25" s="933"/>
      <c r="P25" s="655">
        <v>0.2</v>
      </c>
      <c r="Q25" s="656"/>
      <c r="R25" s="656"/>
      <c r="S25" s="656"/>
      <c r="T25" s="656"/>
      <c r="U25" s="656"/>
      <c r="V25" s="657"/>
      <c r="W25" s="655">
        <v>0.2</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722</v>
      </c>
      <c r="H26" s="932"/>
      <c r="I26" s="932"/>
      <c r="J26" s="932"/>
      <c r="K26" s="932"/>
      <c r="L26" s="932"/>
      <c r="M26" s="932"/>
      <c r="N26" s="932"/>
      <c r="O26" s="933"/>
      <c r="P26" s="655">
        <v>0.1</v>
      </c>
      <c r="Q26" s="656"/>
      <c r="R26" s="656"/>
      <c r="S26" s="656"/>
      <c r="T26" s="656"/>
      <c r="U26" s="656"/>
      <c r="V26" s="657"/>
      <c r="W26" s="655">
        <v>0.1</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785</v>
      </c>
      <c r="H27" s="932"/>
      <c r="I27" s="932"/>
      <c r="J27" s="932"/>
      <c r="K27" s="932"/>
      <c r="L27" s="932"/>
      <c r="M27" s="932"/>
      <c r="N27" s="932"/>
      <c r="O27" s="933"/>
      <c r="P27" s="655">
        <v>0.1</v>
      </c>
      <c r="Q27" s="656"/>
      <c r="R27" s="656"/>
      <c r="S27" s="656"/>
      <c r="T27" s="656"/>
      <c r="U27" s="656"/>
      <c r="V27" s="657"/>
      <c r="W27" s="655">
        <v>0.1</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160.80000000000001</v>
      </c>
      <c r="Q29" s="656"/>
      <c r="R29" s="656"/>
      <c r="S29" s="656"/>
      <c r="T29" s="656"/>
      <c r="U29" s="656"/>
      <c r="V29" s="657"/>
      <c r="W29" s="947">
        <f>AR13</f>
        <v>134.1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5</v>
      </c>
      <c r="AV31" s="200"/>
      <c r="AW31" s="392" t="s">
        <v>179</v>
      </c>
      <c r="AX31" s="393"/>
    </row>
    <row r="32" spans="1:50" ht="54" customHeight="1" x14ac:dyDescent="0.15">
      <c r="A32" s="397"/>
      <c r="B32" s="395"/>
      <c r="C32" s="395"/>
      <c r="D32" s="395"/>
      <c r="E32" s="395"/>
      <c r="F32" s="396"/>
      <c r="G32" s="563" t="s">
        <v>786</v>
      </c>
      <c r="H32" s="564"/>
      <c r="I32" s="564"/>
      <c r="J32" s="564"/>
      <c r="K32" s="564"/>
      <c r="L32" s="564"/>
      <c r="M32" s="564"/>
      <c r="N32" s="564"/>
      <c r="O32" s="565"/>
      <c r="P32" s="108" t="s">
        <v>788</v>
      </c>
      <c r="Q32" s="108"/>
      <c r="R32" s="108"/>
      <c r="S32" s="108"/>
      <c r="T32" s="108"/>
      <c r="U32" s="108"/>
      <c r="V32" s="108"/>
      <c r="W32" s="108"/>
      <c r="X32" s="109"/>
      <c r="Y32" s="470" t="s">
        <v>12</v>
      </c>
      <c r="Z32" s="530"/>
      <c r="AA32" s="531"/>
      <c r="AB32" s="460" t="s">
        <v>723</v>
      </c>
      <c r="AC32" s="460"/>
      <c r="AD32" s="460"/>
      <c r="AE32" s="218" t="s">
        <v>716</v>
      </c>
      <c r="AF32" s="219"/>
      <c r="AG32" s="219"/>
      <c r="AH32" s="219"/>
      <c r="AI32" s="218">
        <v>12</v>
      </c>
      <c r="AJ32" s="219"/>
      <c r="AK32" s="219"/>
      <c r="AL32" s="219"/>
      <c r="AM32" s="218">
        <v>93</v>
      </c>
      <c r="AN32" s="219"/>
      <c r="AO32" s="219"/>
      <c r="AP32" s="219"/>
      <c r="AQ32" s="336" t="s">
        <v>716</v>
      </c>
      <c r="AR32" s="208"/>
      <c r="AS32" s="208"/>
      <c r="AT32" s="337"/>
      <c r="AU32" s="219" t="s">
        <v>716</v>
      </c>
      <c r="AV32" s="219"/>
      <c r="AW32" s="219"/>
      <c r="AX32" s="221"/>
    </row>
    <row r="33" spans="1:51" ht="54"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t="s">
        <v>716</v>
      </c>
      <c r="AF33" s="219"/>
      <c r="AG33" s="219"/>
      <c r="AH33" s="219"/>
      <c r="AI33" s="218">
        <v>0</v>
      </c>
      <c r="AJ33" s="219"/>
      <c r="AK33" s="219"/>
      <c r="AL33" s="219"/>
      <c r="AM33" s="218">
        <v>46</v>
      </c>
      <c r="AN33" s="219"/>
      <c r="AO33" s="219"/>
      <c r="AP33" s="219"/>
      <c r="AQ33" s="336" t="s">
        <v>716</v>
      </c>
      <c r="AR33" s="208"/>
      <c r="AS33" s="208"/>
      <c r="AT33" s="337"/>
      <c r="AU33" s="219">
        <v>114</v>
      </c>
      <c r="AV33" s="219"/>
      <c r="AW33" s="219"/>
      <c r="AX33" s="221"/>
    </row>
    <row r="34" spans="1:51" ht="54"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716</v>
      </c>
      <c r="AF34" s="219"/>
      <c r="AG34" s="219"/>
      <c r="AH34" s="219"/>
      <c r="AI34" s="218" t="s">
        <v>716</v>
      </c>
      <c r="AJ34" s="219"/>
      <c r="AK34" s="219"/>
      <c r="AL34" s="219"/>
      <c r="AM34" s="218">
        <v>202</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789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716</v>
      </c>
      <c r="AR38" s="201"/>
      <c r="AS38" s="136" t="s">
        <v>233</v>
      </c>
      <c r="AT38" s="137"/>
      <c r="AU38" s="200">
        <v>3</v>
      </c>
      <c r="AV38" s="200"/>
      <c r="AW38" s="392" t="s">
        <v>179</v>
      </c>
      <c r="AX38" s="393"/>
      <c r="AY38">
        <f>$AY$37</f>
        <v>0</v>
      </c>
    </row>
    <row r="39" spans="1:51" ht="46.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t="s">
        <v>723</v>
      </c>
      <c r="AC39" s="460"/>
      <c r="AD39" s="460"/>
      <c r="AE39" s="218" t="s">
        <v>716</v>
      </c>
      <c r="AF39" s="219"/>
      <c r="AG39" s="219"/>
      <c r="AH39" s="219"/>
      <c r="AI39" s="218">
        <v>12</v>
      </c>
      <c r="AJ39" s="219"/>
      <c r="AK39" s="219"/>
      <c r="AL39" s="219"/>
      <c r="AM39" s="218"/>
      <c r="AN39" s="219"/>
      <c r="AO39" s="219"/>
      <c r="AP39" s="219"/>
      <c r="AQ39" s="336" t="s">
        <v>716</v>
      </c>
      <c r="AR39" s="208"/>
      <c r="AS39" s="208"/>
      <c r="AT39" s="337"/>
      <c r="AU39" s="219" t="s">
        <v>716</v>
      </c>
      <c r="AV39" s="219"/>
      <c r="AW39" s="219"/>
      <c r="AX39" s="221"/>
      <c r="AY39">
        <f t="shared" ref="AY39:AY43" si="4">$AY$37</f>
        <v>0</v>
      </c>
    </row>
    <row r="40" spans="1:51" ht="46.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723</v>
      </c>
      <c r="AC40" s="522"/>
      <c r="AD40" s="522"/>
      <c r="AE40" s="218" t="s">
        <v>716</v>
      </c>
      <c r="AF40" s="219"/>
      <c r="AG40" s="219"/>
      <c r="AH40" s="219"/>
      <c r="AI40" s="218">
        <v>0</v>
      </c>
      <c r="AJ40" s="219"/>
      <c r="AK40" s="219"/>
      <c r="AL40" s="219"/>
      <c r="AM40" s="218">
        <v>31</v>
      </c>
      <c r="AN40" s="219"/>
      <c r="AO40" s="219"/>
      <c r="AP40" s="219"/>
      <c r="AQ40" s="336" t="s">
        <v>716</v>
      </c>
      <c r="AR40" s="208"/>
      <c r="AS40" s="208"/>
      <c r="AT40" s="337"/>
      <c r="AU40" s="219">
        <v>84</v>
      </c>
      <c r="AV40" s="219"/>
      <c r="AW40" s="219"/>
      <c r="AX40" s="221"/>
      <c r="AY40">
        <f t="shared" si="4"/>
        <v>0</v>
      </c>
    </row>
    <row r="41" spans="1:51" ht="46.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716</v>
      </c>
      <c r="AF41" s="219"/>
      <c r="AG41" s="219"/>
      <c r="AH41" s="219"/>
      <c r="AI41" s="218" t="s">
        <v>716</v>
      </c>
      <c r="AJ41" s="219"/>
      <c r="AK41" s="219"/>
      <c r="AL41" s="219"/>
      <c r="AM41" s="218"/>
      <c r="AN41" s="219"/>
      <c r="AO41" s="219"/>
      <c r="AP41" s="219"/>
      <c r="AQ41" s="336" t="s">
        <v>716</v>
      </c>
      <c r="AR41" s="208"/>
      <c r="AS41" s="208"/>
      <c r="AT41" s="337"/>
      <c r="AU41" s="219" t="s">
        <v>716</v>
      </c>
      <c r="AV41" s="219"/>
      <c r="AW41" s="219"/>
      <c r="AX41" s="221"/>
      <c r="AY41">
        <f t="shared" si="4"/>
        <v>0</v>
      </c>
    </row>
    <row r="42" spans="1:51" ht="23.25" hidden="1" customHeight="1" x14ac:dyDescent="0.15">
      <c r="A42" s="228" t="s">
        <v>380</v>
      </c>
      <c r="B42" s="229"/>
      <c r="C42" s="229"/>
      <c r="D42" s="229"/>
      <c r="E42" s="229"/>
      <c r="F42" s="230"/>
      <c r="G42" s="234" t="s">
        <v>724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46.5" customHeight="1" x14ac:dyDescent="0.15">
      <c r="A101" s="418"/>
      <c r="B101" s="419"/>
      <c r="C101" s="419"/>
      <c r="D101" s="419"/>
      <c r="E101" s="419"/>
      <c r="F101" s="420"/>
      <c r="G101" s="108" t="s">
        <v>787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t="s">
        <v>716</v>
      </c>
      <c r="AF101" s="282"/>
      <c r="AG101" s="282"/>
      <c r="AH101" s="282"/>
      <c r="AI101" s="282">
        <v>1</v>
      </c>
      <c r="AJ101" s="282"/>
      <c r="AK101" s="282"/>
      <c r="AL101" s="282"/>
      <c r="AM101" s="282">
        <v>5</v>
      </c>
      <c r="AN101" s="282"/>
      <c r="AO101" s="282"/>
      <c r="AP101" s="282"/>
      <c r="AQ101" s="282" t="s">
        <v>716</v>
      </c>
      <c r="AR101" s="282"/>
      <c r="AS101" s="282"/>
      <c r="AT101" s="282"/>
      <c r="AU101" s="218" t="s">
        <v>793</v>
      </c>
      <c r="AV101" s="219"/>
      <c r="AW101" s="219"/>
      <c r="AX101" s="221"/>
    </row>
    <row r="102" spans="1:60" ht="46.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t="s">
        <v>716</v>
      </c>
      <c r="AF102" s="282"/>
      <c r="AG102" s="282"/>
      <c r="AH102" s="282"/>
      <c r="AI102" s="282">
        <v>0</v>
      </c>
      <c r="AJ102" s="282"/>
      <c r="AK102" s="282"/>
      <c r="AL102" s="282"/>
      <c r="AM102" s="282">
        <v>5</v>
      </c>
      <c r="AN102" s="282"/>
      <c r="AO102" s="282"/>
      <c r="AP102" s="282"/>
      <c r="AQ102" s="282">
        <v>5</v>
      </c>
      <c r="AR102" s="282"/>
      <c r="AS102" s="282"/>
      <c r="AT102" s="282"/>
      <c r="AU102" s="225">
        <v>5</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46.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725</v>
      </c>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46.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725</v>
      </c>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t="s">
        <v>716</v>
      </c>
      <c r="AF116" s="282"/>
      <c r="AG116" s="282"/>
      <c r="AH116" s="282"/>
      <c r="AI116" s="282">
        <v>95.5</v>
      </c>
      <c r="AJ116" s="282"/>
      <c r="AK116" s="282"/>
      <c r="AL116" s="282"/>
      <c r="AM116" s="282">
        <v>84.5</v>
      </c>
      <c r="AN116" s="282"/>
      <c r="AO116" s="282"/>
      <c r="AP116" s="282"/>
      <c r="AQ116" s="218">
        <v>80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716</v>
      </c>
      <c r="AF117" s="550"/>
      <c r="AG117" s="550"/>
      <c r="AH117" s="550"/>
      <c r="AI117" s="550" t="s">
        <v>729</v>
      </c>
      <c r="AJ117" s="550"/>
      <c r="AK117" s="550"/>
      <c r="AL117" s="550"/>
      <c r="AM117" s="550" t="s">
        <v>730</v>
      </c>
      <c r="AN117" s="550"/>
      <c r="AO117" s="550"/>
      <c r="AP117" s="550"/>
      <c r="AQ117" s="550" t="s">
        <v>746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t="s">
        <v>406</v>
      </c>
      <c r="AV133" s="201"/>
      <c r="AW133" s="136" t="s">
        <v>179</v>
      </c>
      <c r="AX133" s="196"/>
      <c r="AY133">
        <f>$AY$132</f>
        <v>1</v>
      </c>
    </row>
    <row r="134" spans="1:51" ht="39.75" customHeight="1" x14ac:dyDescent="0.15">
      <c r="A134" s="190"/>
      <c r="B134" s="187"/>
      <c r="C134" s="181"/>
      <c r="D134" s="187"/>
      <c r="E134" s="181"/>
      <c r="F134" s="182"/>
      <c r="G134" s="107" t="s">
        <v>784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732</v>
      </c>
      <c r="AC134" s="206"/>
      <c r="AD134" s="206"/>
      <c r="AE134" s="207" t="s">
        <v>406</v>
      </c>
      <c r="AF134" s="208"/>
      <c r="AG134" s="208"/>
      <c r="AH134" s="208"/>
      <c r="AI134" s="207">
        <v>8048</v>
      </c>
      <c r="AJ134" s="208"/>
      <c r="AK134" s="208"/>
      <c r="AL134" s="208"/>
      <c r="AM134" s="207" t="s">
        <v>713</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t="s">
        <v>406</v>
      </c>
      <c r="AF135" s="208"/>
      <c r="AG135" s="208"/>
      <c r="AH135" s="208"/>
      <c r="AI135" s="207">
        <v>7459</v>
      </c>
      <c r="AJ135" s="208"/>
      <c r="AK135" s="208"/>
      <c r="AL135" s="208"/>
      <c r="AM135" s="207" t="s">
        <v>713</v>
      </c>
      <c r="AN135" s="208"/>
      <c r="AO135" s="208"/>
      <c r="AP135" s="208"/>
      <c r="AQ135" s="207" t="s">
        <v>406</v>
      </c>
      <c r="AR135" s="208"/>
      <c r="AS135" s="208"/>
      <c r="AT135" s="208"/>
      <c r="AU135" s="207" t="s">
        <v>406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406</v>
      </c>
      <c r="AR137" s="200"/>
      <c r="AS137" s="136" t="s">
        <v>233</v>
      </c>
      <c r="AT137" s="137"/>
      <c r="AU137" s="201" t="s">
        <v>406</v>
      </c>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733</v>
      </c>
      <c r="AC138" s="206"/>
      <c r="AD138" s="206"/>
      <c r="AE138" s="207"/>
      <c r="AF138" s="208"/>
      <c r="AG138" s="208"/>
      <c r="AH138" s="208"/>
      <c r="AI138" s="207"/>
      <c r="AJ138" s="208"/>
      <c r="AK138" s="208"/>
      <c r="AL138" s="208"/>
      <c r="AM138" s="207" t="s">
        <v>713</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733</v>
      </c>
      <c r="AC139" s="214"/>
      <c r="AD139" s="214"/>
      <c r="AE139" s="207"/>
      <c r="AF139" s="208"/>
      <c r="AG139" s="208"/>
      <c r="AH139" s="208"/>
      <c r="AI139" s="207"/>
      <c r="AJ139" s="208"/>
      <c r="AK139" s="208"/>
      <c r="AL139" s="208"/>
      <c r="AM139" s="207" t="s">
        <v>713</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406</v>
      </c>
      <c r="K430" s="896"/>
      <c r="L430" s="896"/>
      <c r="M430" s="896"/>
      <c r="N430" s="896"/>
      <c r="O430" s="896"/>
      <c r="P430" s="896"/>
      <c r="Q430" s="896"/>
      <c r="R430" s="896"/>
      <c r="S430" s="896"/>
      <c r="T430" s="897"/>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716</v>
      </c>
      <c r="AF437" s="201"/>
      <c r="AG437" s="136" t="s">
        <v>233</v>
      </c>
      <c r="AH437" s="137"/>
      <c r="AI437" s="335"/>
      <c r="AJ437" s="335"/>
      <c r="AK437" s="335"/>
      <c r="AL437" s="157"/>
      <c r="AM437" s="335"/>
      <c r="AN437" s="335"/>
      <c r="AO437" s="335"/>
      <c r="AP437" s="157"/>
      <c r="AQ437" s="250" t="s">
        <v>716</v>
      </c>
      <c r="AR437" s="201"/>
      <c r="AS437" s="136" t="s">
        <v>233</v>
      </c>
      <c r="AT437" s="137"/>
      <c r="AU437" s="201" t="s">
        <v>716</v>
      </c>
      <c r="AV437" s="201"/>
      <c r="AW437" s="136" t="s">
        <v>179</v>
      </c>
      <c r="AX437" s="196"/>
      <c r="AY437">
        <f>$AY$436</f>
        <v>1</v>
      </c>
    </row>
    <row r="438" spans="1:51" ht="23.25" hidden="1" customHeight="1" x14ac:dyDescent="0.15">
      <c r="A438" s="190"/>
      <c r="B438" s="187"/>
      <c r="C438" s="181"/>
      <c r="D438" s="187"/>
      <c r="E438" s="338"/>
      <c r="F438" s="339"/>
      <c r="G438" s="107" t="s">
        <v>716</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716</v>
      </c>
      <c r="AC438" s="214"/>
      <c r="AD438" s="214"/>
      <c r="AE438" s="336" t="s">
        <v>716</v>
      </c>
      <c r="AF438" s="208"/>
      <c r="AG438" s="208"/>
      <c r="AH438" s="208"/>
      <c r="AI438" s="336" t="s">
        <v>716</v>
      </c>
      <c r="AJ438" s="208"/>
      <c r="AK438" s="208"/>
      <c r="AL438" s="208"/>
      <c r="AM438" s="336"/>
      <c r="AN438" s="208"/>
      <c r="AO438" s="208"/>
      <c r="AP438" s="337"/>
      <c r="AQ438" s="336" t="s">
        <v>716</v>
      </c>
      <c r="AR438" s="208"/>
      <c r="AS438" s="208"/>
      <c r="AT438" s="337"/>
      <c r="AU438" s="208" t="s">
        <v>716</v>
      </c>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716</v>
      </c>
      <c r="AC439" s="206"/>
      <c r="AD439" s="206"/>
      <c r="AE439" s="336" t="s">
        <v>716</v>
      </c>
      <c r="AF439" s="208"/>
      <c r="AG439" s="208"/>
      <c r="AH439" s="337"/>
      <c r="AI439" s="336" t="s">
        <v>716</v>
      </c>
      <c r="AJ439" s="208"/>
      <c r="AK439" s="208"/>
      <c r="AL439" s="208"/>
      <c r="AM439" s="336"/>
      <c r="AN439" s="208"/>
      <c r="AO439" s="208"/>
      <c r="AP439" s="337"/>
      <c r="AQ439" s="336" t="s">
        <v>716</v>
      </c>
      <c r="AR439" s="208"/>
      <c r="AS439" s="208"/>
      <c r="AT439" s="337"/>
      <c r="AU439" s="208" t="s">
        <v>716</v>
      </c>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716</v>
      </c>
      <c r="AF440" s="208"/>
      <c r="AG440" s="208"/>
      <c r="AH440" s="337"/>
      <c r="AI440" s="336" t="s">
        <v>716</v>
      </c>
      <c r="AJ440" s="208"/>
      <c r="AK440" s="208"/>
      <c r="AL440" s="208"/>
      <c r="AM440" s="336"/>
      <c r="AN440" s="208"/>
      <c r="AO440" s="208"/>
      <c r="AP440" s="337"/>
      <c r="AQ440" s="336" t="s">
        <v>716</v>
      </c>
      <c r="AR440" s="208"/>
      <c r="AS440" s="208"/>
      <c r="AT440" s="337"/>
      <c r="AU440" s="208" t="s">
        <v>716</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0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737</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116.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737</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737</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737</v>
      </c>
      <c r="AE705" s="713"/>
      <c r="AF705" s="713"/>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63"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737</v>
      </c>
      <c r="AE708" s="603"/>
      <c r="AF708" s="603"/>
      <c r="AG708" s="740" t="s">
        <v>795</v>
      </c>
      <c r="AH708" s="741"/>
      <c r="AI708" s="741"/>
      <c r="AJ708" s="741"/>
      <c r="AK708" s="741"/>
      <c r="AL708" s="741"/>
      <c r="AM708" s="741"/>
      <c r="AN708" s="741"/>
      <c r="AO708" s="741"/>
      <c r="AP708" s="741"/>
      <c r="AQ708" s="741"/>
      <c r="AR708" s="741"/>
      <c r="AS708" s="741"/>
      <c r="AT708" s="741"/>
      <c r="AU708" s="741"/>
      <c r="AV708" s="741"/>
      <c r="AW708" s="741"/>
      <c r="AX708" s="742"/>
    </row>
    <row r="709" spans="1:50" ht="63"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737</v>
      </c>
      <c r="AE709" s="323"/>
      <c r="AF709" s="323"/>
      <c r="AG709" s="104" t="s">
        <v>794</v>
      </c>
      <c r="AH709" s="105"/>
      <c r="AI709" s="105"/>
      <c r="AJ709" s="105"/>
      <c r="AK709" s="105"/>
      <c r="AL709" s="105"/>
      <c r="AM709" s="105"/>
      <c r="AN709" s="105"/>
      <c r="AO709" s="105"/>
      <c r="AP709" s="105"/>
      <c r="AQ709" s="105"/>
      <c r="AR709" s="105"/>
      <c r="AS709" s="105"/>
      <c r="AT709" s="105"/>
      <c r="AU709" s="105"/>
      <c r="AV709" s="105"/>
      <c r="AW709" s="105"/>
      <c r="AX709" s="106"/>
    </row>
    <row r="710" spans="1:50" ht="50.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737</v>
      </c>
      <c r="AE710" s="323"/>
      <c r="AF710" s="323"/>
      <c r="AG710" s="104" t="s">
        <v>752</v>
      </c>
      <c r="AH710" s="105"/>
      <c r="AI710" s="105"/>
      <c r="AJ710" s="105"/>
      <c r="AK710" s="105"/>
      <c r="AL710" s="105"/>
      <c r="AM710" s="105"/>
      <c r="AN710" s="105"/>
      <c r="AO710" s="105"/>
      <c r="AP710" s="105"/>
      <c r="AQ710" s="105"/>
      <c r="AR710" s="105"/>
      <c r="AS710" s="105"/>
      <c r="AT710" s="105"/>
      <c r="AU710" s="105"/>
      <c r="AV710" s="105"/>
      <c r="AW710" s="105"/>
      <c r="AX710" s="106"/>
    </row>
    <row r="711" spans="1:50" ht="50.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737</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754</v>
      </c>
      <c r="AE712" s="781"/>
      <c r="AF712" s="781"/>
      <c r="AG712" s="805" t="s">
        <v>745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754</v>
      </c>
      <c r="AE713" s="323"/>
      <c r="AF713" s="661"/>
      <c r="AG713" s="104" t="s">
        <v>745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737</v>
      </c>
      <c r="AE714" s="803"/>
      <c r="AF714" s="804"/>
      <c r="AG714" s="734" t="s">
        <v>755</v>
      </c>
      <c r="AH714" s="735"/>
      <c r="AI714" s="735"/>
      <c r="AJ714" s="735"/>
      <c r="AK714" s="735"/>
      <c r="AL714" s="735"/>
      <c r="AM714" s="735"/>
      <c r="AN714" s="735"/>
      <c r="AO714" s="735"/>
      <c r="AP714" s="735"/>
      <c r="AQ714" s="735"/>
      <c r="AR714" s="735"/>
      <c r="AS714" s="735"/>
      <c r="AT714" s="735"/>
      <c r="AU714" s="735"/>
      <c r="AV714" s="735"/>
      <c r="AW714" s="735"/>
      <c r="AX714" s="736"/>
    </row>
    <row r="715" spans="1:50" ht="51"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737</v>
      </c>
      <c r="AE715" s="603"/>
      <c r="AF715" s="654"/>
      <c r="AG715" s="740" t="s">
        <v>792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737</v>
      </c>
      <c r="AE716" s="625"/>
      <c r="AF716" s="625"/>
      <c r="AG716" s="104" t="s">
        <v>783</v>
      </c>
      <c r="AH716" s="105"/>
      <c r="AI716" s="105"/>
      <c r="AJ716" s="105"/>
      <c r="AK716" s="105"/>
      <c r="AL716" s="105"/>
      <c r="AM716" s="105"/>
      <c r="AN716" s="105"/>
      <c r="AO716" s="105"/>
      <c r="AP716" s="105"/>
      <c r="AQ716" s="105"/>
      <c r="AR716" s="105"/>
      <c r="AS716" s="105"/>
      <c r="AT716" s="105"/>
      <c r="AU716" s="105"/>
      <c r="AV716" s="105"/>
      <c r="AW716" s="105"/>
      <c r="AX716" s="106"/>
    </row>
    <row r="717" spans="1:50" ht="103.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737</v>
      </c>
      <c r="AE717" s="323"/>
      <c r="AF717" s="323"/>
      <c r="AG717" s="104" t="s">
        <v>790</v>
      </c>
      <c r="AH717" s="105"/>
      <c r="AI717" s="105"/>
      <c r="AJ717" s="105"/>
      <c r="AK717" s="105"/>
      <c r="AL717" s="105"/>
      <c r="AM717" s="105"/>
      <c r="AN717" s="105"/>
      <c r="AO717" s="105"/>
      <c r="AP717" s="105"/>
      <c r="AQ717" s="105"/>
      <c r="AR717" s="105"/>
      <c r="AS717" s="105"/>
      <c r="AT717" s="105"/>
      <c r="AU717" s="105"/>
      <c r="AV717" s="105"/>
      <c r="AW717" s="105"/>
      <c r="AX717" s="106"/>
    </row>
    <row r="718" spans="1:50" ht="51"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737</v>
      </c>
      <c r="AE718" s="323"/>
      <c r="AF718" s="323"/>
      <c r="AG718" s="130" t="s">
        <v>791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754</v>
      </c>
      <c r="AE719" s="603"/>
      <c r="AF719" s="603"/>
      <c r="AG719" s="128" t="s">
        <v>745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800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131.25" customHeight="1" thickBot="1" x14ac:dyDescent="0.2">
      <c r="A731" s="671" t="s">
        <v>801</v>
      </c>
      <c r="B731" s="672"/>
      <c r="C731" s="672"/>
      <c r="D731" s="672"/>
      <c r="E731" s="673"/>
      <c r="F731" s="727" t="s">
        <v>802</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803</v>
      </c>
      <c r="B733" s="672"/>
      <c r="C733" s="672"/>
      <c r="D733" s="672"/>
      <c r="E733" s="673"/>
      <c r="F733" s="635" t="s">
        <v>804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716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716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716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716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716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716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716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716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735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t="s">
        <v>736</v>
      </c>
      <c r="J746" s="954"/>
      <c r="K746" s="100" t="str">
        <f>IF(I746="","","-")</f>
        <v>-</v>
      </c>
      <c r="L746" s="955">
        <v>12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129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7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797</v>
      </c>
      <c r="H789" s="669"/>
      <c r="I789" s="669"/>
      <c r="J789" s="669"/>
      <c r="K789" s="670"/>
      <c r="L789" s="662" t="s">
        <v>764</v>
      </c>
      <c r="M789" s="663"/>
      <c r="N789" s="663"/>
      <c r="O789" s="663"/>
      <c r="P789" s="663"/>
      <c r="Q789" s="663"/>
      <c r="R789" s="663"/>
      <c r="S789" s="663"/>
      <c r="T789" s="663"/>
      <c r="U789" s="663"/>
      <c r="V789" s="663"/>
      <c r="W789" s="663"/>
      <c r="X789" s="664"/>
      <c r="Y789" s="382">
        <v>27</v>
      </c>
      <c r="Z789" s="383"/>
      <c r="AA789" s="383"/>
      <c r="AB789" s="800"/>
      <c r="AC789" s="668" t="s">
        <v>769</v>
      </c>
      <c r="AD789" s="669"/>
      <c r="AE789" s="669"/>
      <c r="AF789" s="669"/>
      <c r="AG789" s="670"/>
      <c r="AH789" s="662" t="s">
        <v>772</v>
      </c>
      <c r="AI789" s="663"/>
      <c r="AJ789" s="663"/>
      <c r="AK789" s="663"/>
      <c r="AL789" s="663"/>
      <c r="AM789" s="663"/>
      <c r="AN789" s="663"/>
      <c r="AO789" s="663"/>
      <c r="AP789" s="663"/>
      <c r="AQ789" s="663"/>
      <c r="AR789" s="663"/>
      <c r="AS789" s="663"/>
      <c r="AT789" s="664"/>
      <c r="AU789" s="382">
        <v>4</v>
      </c>
      <c r="AV789" s="383"/>
      <c r="AW789" s="383"/>
      <c r="AX789" s="384"/>
    </row>
    <row r="790" spans="1:51" ht="24.75" customHeight="1" x14ac:dyDescent="0.15">
      <c r="A790" s="629"/>
      <c r="B790" s="630"/>
      <c r="C790" s="630"/>
      <c r="D790" s="630"/>
      <c r="E790" s="630"/>
      <c r="F790" s="631"/>
      <c r="G790" s="604" t="s">
        <v>798</v>
      </c>
      <c r="H790" s="605"/>
      <c r="I790" s="605"/>
      <c r="J790" s="605"/>
      <c r="K790" s="606"/>
      <c r="L790" s="596" t="s">
        <v>765</v>
      </c>
      <c r="M790" s="597"/>
      <c r="N790" s="597"/>
      <c r="O790" s="597"/>
      <c r="P790" s="597"/>
      <c r="Q790" s="597"/>
      <c r="R790" s="597"/>
      <c r="S790" s="597"/>
      <c r="T790" s="597"/>
      <c r="U790" s="597"/>
      <c r="V790" s="597"/>
      <c r="W790" s="597"/>
      <c r="X790" s="598"/>
      <c r="Y790" s="599">
        <v>6</v>
      </c>
      <c r="Z790" s="600"/>
      <c r="AA790" s="600"/>
      <c r="AB790" s="610"/>
      <c r="AC790" s="604" t="s">
        <v>770</v>
      </c>
      <c r="AD790" s="605"/>
      <c r="AE790" s="605"/>
      <c r="AF790" s="605"/>
      <c r="AG790" s="606"/>
      <c r="AH790" s="596" t="s">
        <v>774</v>
      </c>
      <c r="AI790" s="597"/>
      <c r="AJ790" s="597"/>
      <c r="AK790" s="597"/>
      <c r="AL790" s="597"/>
      <c r="AM790" s="597"/>
      <c r="AN790" s="597"/>
      <c r="AO790" s="597"/>
      <c r="AP790" s="597"/>
      <c r="AQ790" s="597"/>
      <c r="AR790" s="597"/>
      <c r="AS790" s="597"/>
      <c r="AT790" s="598"/>
      <c r="AU790" s="599">
        <v>1</v>
      </c>
      <c r="AV790" s="600"/>
      <c r="AW790" s="600"/>
      <c r="AX790" s="601"/>
    </row>
    <row r="791" spans="1:51" ht="24.75" customHeight="1" x14ac:dyDescent="0.15">
      <c r="A791" s="629"/>
      <c r="B791" s="630"/>
      <c r="C791" s="630"/>
      <c r="D791" s="630"/>
      <c r="E791" s="630"/>
      <c r="F791" s="631"/>
      <c r="G791" s="604" t="s">
        <v>799</v>
      </c>
      <c r="H791" s="605"/>
      <c r="I791" s="605"/>
      <c r="J791" s="605"/>
      <c r="K791" s="606"/>
      <c r="L791" s="596" t="s">
        <v>767</v>
      </c>
      <c r="M791" s="597"/>
      <c r="N791" s="597"/>
      <c r="O791" s="597"/>
      <c r="P791" s="597"/>
      <c r="Q791" s="597"/>
      <c r="R791" s="597"/>
      <c r="S791" s="597"/>
      <c r="T791" s="597"/>
      <c r="U791" s="597"/>
      <c r="V791" s="597"/>
      <c r="W791" s="597"/>
      <c r="X791" s="598"/>
      <c r="Y791" s="599">
        <v>3</v>
      </c>
      <c r="Z791" s="600"/>
      <c r="AA791" s="600"/>
      <c r="AB791" s="610"/>
      <c r="AC791" s="604" t="s">
        <v>766</v>
      </c>
      <c r="AD791" s="605"/>
      <c r="AE791" s="605"/>
      <c r="AF791" s="605"/>
      <c r="AG791" s="606"/>
      <c r="AH791" s="596" t="s">
        <v>773</v>
      </c>
      <c r="AI791" s="597"/>
      <c r="AJ791" s="597"/>
      <c r="AK791" s="597"/>
      <c r="AL791" s="597"/>
      <c r="AM791" s="597"/>
      <c r="AN791" s="597"/>
      <c r="AO791" s="597"/>
      <c r="AP791" s="597"/>
      <c r="AQ791" s="597"/>
      <c r="AR791" s="597"/>
      <c r="AS791" s="597"/>
      <c r="AT791" s="598"/>
      <c r="AU791" s="599">
        <v>2</v>
      </c>
      <c r="AV791" s="600"/>
      <c r="AW791" s="600"/>
      <c r="AX791" s="601"/>
    </row>
    <row r="792" spans="1:51" ht="24.75" customHeight="1" x14ac:dyDescent="0.15">
      <c r="A792" s="629"/>
      <c r="B792" s="630"/>
      <c r="C792" s="630"/>
      <c r="D792" s="630"/>
      <c r="E792" s="630"/>
      <c r="F792" s="631"/>
      <c r="G792" s="604" t="s">
        <v>80</v>
      </c>
      <c r="H792" s="605"/>
      <c r="I792" s="605"/>
      <c r="J792" s="605"/>
      <c r="K792" s="606"/>
      <c r="L792" s="596" t="s">
        <v>768</v>
      </c>
      <c r="M792" s="597"/>
      <c r="N792" s="597"/>
      <c r="O792" s="597"/>
      <c r="P792" s="597"/>
      <c r="Q792" s="597"/>
      <c r="R792" s="597"/>
      <c r="S792" s="597"/>
      <c r="T792" s="597"/>
      <c r="U792" s="597"/>
      <c r="V792" s="597"/>
      <c r="W792" s="597"/>
      <c r="X792" s="598"/>
      <c r="Y792" s="599">
        <v>34</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766</v>
      </c>
      <c r="H793" s="605"/>
      <c r="I793" s="605"/>
      <c r="J793" s="605"/>
      <c r="K793" s="606"/>
      <c r="L793" s="596" t="s">
        <v>773</v>
      </c>
      <c r="M793" s="597"/>
      <c r="N793" s="597"/>
      <c r="O793" s="597"/>
      <c r="P793" s="597"/>
      <c r="Q793" s="597"/>
      <c r="R793" s="597"/>
      <c r="S793" s="597"/>
      <c r="T793" s="597"/>
      <c r="U793" s="597"/>
      <c r="V793" s="597"/>
      <c r="W793" s="597"/>
      <c r="X793" s="598"/>
      <c r="Y793" s="599">
        <v>21</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91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7</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759</v>
      </c>
      <c r="D845" s="343"/>
      <c r="E845" s="343"/>
      <c r="F845" s="343"/>
      <c r="G845" s="343"/>
      <c r="H845" s="343"/>
      <c r="I845" s="343"/>
      <c r="J845" s="344">
        <v>3130005005532</v>
      </c>
      <c r="K845" s="345"/>
      <c r="L845" s="345"/>
      <c r="M845" s="345"/>
      <c r="N845" s="345"/>
      <c r="O845" s="345"/>
      <c r="P845" s="359" t="s">
        <v>760</v>
      </c>
      <c r="Q845" s="346"/>
      <c r="R845" s="346"/>
      <c r="S845" s="346"/>
      <c r="T845" s="346"/>
      <c r="U845" s="346"/>
      <c r="V845" s="346"/>
      <c r="W845" s="346"/>
      <c r="X845" s="346"/>
      <c r="Y845" s="347">
        <v>91</v>
      </c>
      <c r="Z845" s="348"/>
      <c r="AA845" s="348"/>
      <c r="AB845" s="349"/>
      <c r="AC845" s="350" t="s">
        <v>763</v>
      </c>
      <c r="AD845" s="351"/>
      <c r="AE845" s="351"/>
      <c r="AF845" s="351"/>
      <c r="AG845" s="351"/>
      <c r="AH845" s="366" t="s">
        <v>745</v>
      </c>
      <c r="AI845" s="367"/>
      <c r="AJ845" s="367"/>
      <c r="AK845" s="367"/>
      <c r="AL845" s="354" t="s">
        <v>745</v>
      </c>
      <c r="AM845" s="355"/>
      <c r="AN845" s="355"/>
      <c r="AO845" s="356"/>
      <c r="AP845" s="357" t="s">
        <v>745</v>
      </c>
      <c r="AQ845" s="357"/>
      <c r="AR845" s="357"/>
      <c r="AS845" s="357"/>
      <c r="AT845" s="357"/>
      <c r="AU845" s="357"/>
      <c r="AV845" s="357"/>
      <c r="AW845" s="357"/>
      <c r="AX845" s="357"/>
    </row>
    <row r="846" spans="1:51" ht="30" customHeight="1" x14ac:dyDescent="0.15">
      <c r="A846" s="370">
        <v>2</v>
      </c>
      <c r="B846" s="370">
        <v>1</v>
      </c>
      <c r="C846" s="358" t="s">
        <v>761</v>
      </c>
      <c r="D846" s="343"/>
      <c r="E846" s="343"/>
      <c r="F846" s="343"/>
      <c r="G846" s="343"/>
      <c r="H846" s="343"/>
      <c r="I846" s="343"/>
      <c r="J846" s="344">
        <v>5010005007398</v>
      </c>
      <c r="K846" s="345"/>
      <c r="L846" s="345"/>
      <c r="M846" s="345"/>
      <c r="N846" s="345"/>
      <c r="O846" s="345"/>
      <c r="P846" s="359" t="s">
        <v>762</v>
      </c>
      <c r="Q846" s="346"/>
      <c r="R846" s="346"/>
      <c r="S846" s="346"/>
      <c r="T846" s="346"/>
      <c r="U846" s="346"/>
      <c r="V846" s="346"/>
      <c r="W846" s="346"/>
      <c r="X846" s="346"/>
      <c r="Y846" s="347">
        <v>78</v>
      </c>
      <c r="Z846" s="348"/>
      <c r="AA846" s="348"/>
      <c r="AB846" s="349"/>
      <c r="AC846" s="350" t="s">
        <v>763</v>
      </c>
      <c r="AD846" s="351"/>
      <c r="AE846" s="351"/>
      <c r="AF846" s="351"/>
      <c r="AG846" s="351"/>
      <c r="AH846" s="366" t="s">
        <v>745</v>
      </c>
      <c r="AI846" s="367"/>
      <c r="AJ846" s="367"/>
      <c r="AK846" s="367"/>
      <c r="AL846" s="354" t="s">
        <v>745</v>
      </c>
      <c r="AM846" s="355"/>
      <c r="AN846" s="355"/>
      <c r="AO846" s="356"/>
      <c r="AP846" s="357" t="s">
        <v>745</v>
      </c>
      <c r="AQ846" s="357"/>
      <c r="AR846" s="357"/>
      <c r="AS846" s="357"/>
      <c r="AT846" s="357"/>
      <c r="AU846" s="357"/>
      <c r="AV846" s="357"/>
      <c r="AW846" s="357"/>
      <c r="AX846" s="357"/>
      <c r="AY846">
        <f>COUNTA($C$846)</f>
        <v>1</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8.25" customHeight="1" x14ac:dyDescent="0.15">
      <c r="A878" s="370">
        <v>1</v>
      </c>
      <c r="B878" s="370">
        <v>1</v>
      </c>
      <c r="C878" s="343" t="s">
        <v>775</v>
      </c>
      <c r="D878" s="343"/>
      <c r="E878" s="343"/>
      <c r="F878" s="343"/>
      <c r="G878" s="343"/>
      <c r="H878" s="343"/>
      <c r="I878" s="343"/>
      <c r="J878" s="344">
        <v>5050005005266</v>
      </c>
      <c r="K878" s="345"/>
      <c r="L878" s="345"/>
      <c r="M878" s="345"/>
      <c r="N878" s="345"/>
      <c r="O878" s="345"/>
      <c r="P878" s="359" t="s">
        <v>780</v>
      </c>
      <c r="Q878" s="346"/>
      <c r="R878" s="346"/>
      <c r="S878" s="346"/>
      <c r="T878" s="346"/>
      <c r="U878" s="346"/>
      <c r="V878" s="346"/>
      <c r="W878" s="346"/>
      <c r="X878" s="346"/>
      <c r="Y878" s="347">
        <v>7</v>
      </c>
      <c r="Z878" s="348"/>
      <c r="AA878" s="348"/>
      <c r="AB878" s="349"/>
      <c r="AC878" s="350" t="s">
        <v>80</v>
      </c>
      <c r="AD878" s="351"/>
      <c r="AE878" s="351"/>
      <c r="AF878" s="351"/>
      <c r="AG878" s="351"/>
      <c r="AH878" s="366" t="s">
        <v>745</v>
      </c>
      <c r="AI878" s="367"/>
      <c r="AJ878" s="367"/>
      <c r="AK878" s="367"/>
      <c r="AL878" s="354" t="s">
        <v>745</v>
      </c>
      <c r="AM878" s="355"/>
      <c r="AN878" s="355"/>
      <c r="AO878" s="356"/>
      <c r="AP878" s="357" t="s">
        <v>745</v>
      </c>
      <c r="AQ878" s="357"/>
      <c r="AR878" s="357"/>
      <c r="AS878" s="357"/>
      <c r="AT878" s="357"/>
      <c r="AU878" s="357"/>
      <c r="AV878" s="357"/>
      <c r="AW878" s="357"/>
      <c r="AX878" s="357"/>
      <c r="AY878">
        <f t="shared" si="118"/>
        <v>1</v>
      </c>
    </row>
    <row r="879" spans="1:51" ht="38.25" customHeight="1" x14ac:dyDescent="0.15">
      <c r="A879" s="370">
        <v>2</v>
      </c>
      <c r="B879" s="370">
        <v>1</v>
      </c>
      <c r="C879" s="358" t="s">
        <v>776</v>
      </c>
      <c r="D879" s="343"/>
      <c r="E879" s="343"/>
      <c r="F879" s="343"/>
      <c r="G879" s="343"/>
      <c r="H879" s="343"/>
      <c r="I879" s="343"/>
      <c r="J879" s="344">
        <v>4230005003054</v>
      </c>
      <c r="K879" s="345"/>
      <c r="L879" s="345"/>
      <c r="M879" s="345"/>
      <c r="N879" s="345"/>
      <c r="O879" s="345"/>
      <c r="P879" s="359" t="s">
        <v>781</v>
      </c>
      <c r="Q879" s="346"/>
      <c r="R879" s="346"/>
      <c r="S879" s="346"/>
      <c r="T879" s="346"/>
      <c r="U879" s="346"/>
      <c r="V879" s="346"/>
      <c r="W879" s="346"/>
      <c r="X879" s="346"/>
      <c r="Y879" s="347">
        <v>7</v>
      </c>
      <c r="Z879" s="348"/>
      <c r="AA879" s="348"/>
      <c r="AB879" s="349"/>
      <c r="AC879" s="350" t="s">
        <v>80</v>
      </c>
      <c r="AD879" s="351"/>
      <c r="AE879" s="351"/>
      <c r="AF879" s="351"/>
      <c r="AG879" s="351"/>
      <c r="AH879" s="366" t="s">
        <v>745</v>
      </c>
      <c r="AI879" s="367"/>
      <c r="AJ879" s="367"/>
      <c r="AK879" s="367"/>
      <c r="AL879" s="354" t="s">
        <v>745</v>
      </c>
      <c r="AM879" s="355"/>
      <c r="AN879" s="355"/>
      <c r="AO879" s="356"/>
      <c r="AP879" s="357" t="s">
        <v>745</v>
      </c>
      <c r="AQ879" s="357"/>
      <c r="AR879" s="357"/>
      <c r="AS879" s="357"/>
      <c r="AT879" s="357"/>
      <c r="AU879" s="357"/>
      <c r="AV879" s="357"/>
      <c r="AW879" s="357"/>
      <c r="AX879" s="357"/>
      <c r="AY879">
        <f>COUNTA($C$879)</f>
        <v>1</v>
      </c>
    </row>
    <row r="880" spans="1:51" ht="38.25" customHeight="1" x14ac:dyDescent="0.15">
      <c r="A880" s="370">
        <v>3</v>
      </c>
      <c r="B880" s="370">
        <v>1</v>
      </c>
      <c r="C880" s="358" t="s">
        <v>777</v>
      </c>
      <c r="D880" s="343"/>
      <c r="E880" s="343"/>
      <c r="F880" s="343"/>
      <c r="G880" s="343"/>
      <c r="H880" s="343"/>
      <c r="I880" s="343"/>
      <c r="J880" s="344">
        <v>4010005002334</v>
      </c>
      <c r="K880" s="345"/>
      <c r="L880" s="345"/>
      <c r="M880" s="345"/>
      <c r="N880" s="345"/>
      <c r="O880" s="345"/>
      <c r="P880" s="359" t="s">
        <v>781</v>
      </c>
      <c r="Q880" s="346"/>
      <c r="R880" s="346"/>
      <c r="S880" s="346"/>
      <c r="T880" s="346"/>
      <c r="U880" s="346"/>
      <c r="V880" s="346"/>
      <c r="W880" s="346"/>
      <c r="X880" s="346"/>
      <c r="Y880" s="347">
        <v>7</v>
      </c>
      <c r="Z880" s="348"/>
      <c r="AA880" s="348"/>
      <c r="AB880" s="349"/>
      <c r="AC880" s="350" t="s">
        <v>80</v>
      </c>
      <c r="AD880" s="351"/>
      <c r="AE880" s="351"/>
      <c r="AF880" s="351"/>
      <c r="AG880" s="351"/>
      <c r="AH880" s="352" t="s">
        <v>745</v>
      </c>
      <c r="AI880" s="353"/>
      <c r="AJ880" s="353"/>
      <c r="AK880" s="353"/>
      <c r="AL880" s="354" t="s">
        <v>745</v>
      </c>
      <c r="AM880" s="355"/>
      <c r="AN880" s="355"/>
      <c r="AO880" s="356"/>
      <c r="AP880" s="357" t="s">
        <v>745</v>
      </c>
      <c r="AQ880" s="357"/>
      <c r="AR880" s="357"/>
      <c r="AS880" s="357"/>
      <c r="AT880" s="357"/>
      <c r="AU880" s="357"/>
      <c r="AV880" s="357"/>
      <c r="AW880" s="357"/>
      <c r="AX880" s="357"/>
      <c r="AY880">
        <f>COUNTA($C$880)</f>
        <v>1</v>
      </c>
    </row>
    <row r="881" spans="1:51" ht="38.25" customHeight="1" x14ac:dyDescent="0.15">
      <c r="A881" s="370">
        <v>4</v>
      </c>
      <c r="B881" s="370">
        <v>1</v>
      </c>
      <c r="C881" s="358" t="s">
        <v>778</v>
      </c>
      <c r="D881" s="343"/>
      <c r="E881" s="343"/>
      <c r="F881" s="343"/>
      <c r="G881" s="343"/>
      <c r="H881" s="343"/>
      <c r="I881" s="343"/>
      <c r="J881" s="344">
        <v>9160005002166</v>
      </c>
      <c r="K881" s="345"/>
      <c r="L881" s="345"/>
      <c r="M881" s="345"/>
      <c r="N881" s="345"/>
      <c r="O881" s="345"/>
      <c r="P881" s="359" t="s">
        <v>782</v>
      </c>
      <c r="Q881" s="346"/>
      <c r="R881" s="346"/>
      <c r="S881" s="346"/>
      <c r="T881" s="346"/>
      <c r="U881" s="346"/>
      <c r="V881" s="346"/>
      <c r="W881" s="346"/>
      <c r="X881" s="346"/>
      <c r="Y881" s="347">
        <v>3</v>
      </c>
      <c r="Z881" s="348"/>
      <c r="AA881" s="348"/>
      <c r="AB881" s="349"/>
      <c r="AC881" s="350" t="s">
        <v>80</v>
      </c>
      <c r="AD881" s="351"/>
      <c r="AE881" s="351"/>
      <c r="AF881" s="351"/>
      <c r="AG881" s="351"/>
      <c r="AH881" s="352" t="s">
        <v>406</v>
      </c>
      <c r="AI881" s="353"/>
      <c r="AJ881" s="353"/>
      <c r="AK881" s="353"/>
      <c r="AL881" s="354" t="s">
        <v>406</v>
      </c>
      <c r="AM881" s="355"/>
      <c r="AN881" s="355"/>
      <c r="AO881" s="356"/>
      <c r="AP881" s="357" t="s">
        <v>406</v>
      </c>
      <c r="AQ881" s="357"/>
      <c r="AR881" s="357"/>
      <c r="AS881" s="357"/>
      <c r="AT881" s="357"/>
      <c r="AU881" s="357"/>
      <c r="AV881" s="357"/>
      <c r="AW881" s="357"/>
      <c r="AX881" s="357"/>
      <c r="AY881">
        <f>COUNTA($C$881)</f>
        <v>1</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9">
    <cfRule type="expression" dxfId="2795" priority="13879">
      <formula>IF(RIGHT(TEXT(Y799,"0.#"),1)=".",FALSE,TRUE)</formula>
    </cfRule>
    <cfRule type="expression" dxfId="2794" priority="13880">
      <formula>IF(RIGHT(TEXT(Y799,"0.#"),1)=".",TRUE,FALSE)</formula>
    </cfRule>
  </conditionalFormatting>
  <conditionalFormatting sqref="Y830:Y837 Y828 Y817:Y824 Y815 Y804:Y811 Y802">
    <cfRule type="expression" dxfId="2793" priority="13661">
      <formula>IF(RIGHT(TEXT(Y802,"0.#"),1)=".",FALSE,TRUE)</formula>
    </cfRule>
    <cfRule type="expression" dxfId="2792" priority="13662">
      <formula>IF(RIGHT(TEXT(Y802,"0.#"),1)=".",TRUE,FALSE)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94:Y798">
    <cfRule type="expression" dxfId="2785" priority="13685">
      <formula>IF(RIGHT(TEXT(Y794,"0.#"),1)=".",FALSE,TRUE)</formula>
    </cfRule>
    <cfRule type="expression" dxfId="2784" priority="13686">
      <formula>IF(RIGHT(TEXT(Y794,"0.#"),1)=".",TRUE,FALSE)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2:AU798">
    <cfRule type="expression" dxfId="2781" priority="13679">
      <formula>IF(RIGHT(TEXT(AU792,"0.#"),1)=".",FALSE,TRUE)</formula>
    </cfRule>
    <cfRule type="expression" dxfId="2780" priority="13680">
      <formula>IF(RIGHT(TEXT(AU792,"0.#"),1)=".",TRUE,FALSE)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93">
    <cfRule type="expression" dxfId="707" priority="7">
      <formula>IF(RIGHT(TEXT(Y793,"0.#"),1)=".",FALSE,TRUE)</formula>
    </cfRule>
    <cfRule type="expression" dxfId="706" priority="8">
      <formula>IF(RIGHT(TEXT(Y793,"0.#"),1)=".",TRUE,FALSE)</formula>
    </cfRule>
  </conditionalFormatting>
  <conditionalFormatting sqref="Y789:Y792">
    <cfRule type="expression" dxfId="705" priority="5">
      <formula>IF(RIGHT(TEXT(Y789,"0.#"),1)=".",FALSE,TRUE)</formula>
    </cfRule>
    <cfRule type="expression" dxfId="704" priority="6">
      <formula>IF(RIGHT(TEXT(Y789,"0.#"),1)=".",TRUE,FALSE)</formula>
    </cfRule>
  </conditionalFormatting>
  <conditionalFormatting sqref="AU791">
    <cfRule type="expression" dxfId="703" priority="3">
      <formula>IF(RIGHT(TEXT(AU791,"0.#"),1)=".",FALSE,TRUE)</formula>
    </cfRule>
    <cfRule type="expression" dxfId="702" priority="4">
      <formula>IF(RIGHT(TEXT(AU791,"0.#"),1)=".",TRUE,FALSE)</formula>
    </cfRule>
  </conditionalFormatting>
  <conditionalFormatting sqref="AU789:AU790">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4" max="49" man="1"/>
    <brk id="727"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737</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伊地知郁江</dc:creator>
  <cp:lastModifiedBy>m</cp:lastModifiedBy>
  <cp:lastPrinted>2021-09-22T04:20:30Z</cp:lastPrinted>
  <dcterms:created xsi:type="dcterms:W3CDTF">2012-03-13T00:50:25Z</dcterms:created>
  <dcterms:modified xsi:type="dcterms:W3CDTF">2021-09-22T04:20:36Z</dcterms:modified>
</cp:coreProperties>
</file>