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790" i="3" l="1"/>
  <c r="Y791" i="3"/>
  <c r="AM34" i="3" l="1"/>
  <c r="AI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<sst xmlns="http://schemas.openxmlformats.org/spreadsheetml/2006/main" count="3148" uniqueCount="828">
  <si>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</si>
  <si>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</si>
  <si>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</si>
  <si>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</si>
  <si>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</si>
  <si>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</si>
  <si>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</si>
  <si>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</si>
  <si>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</si>
  <si>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</si>
  <si>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</si>
  <si>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</si>
  <si>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</si>
  <si>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</si>
  <si>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</si>
  <si>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</si>
  <si>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</si>
  <si>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</si>
  <si>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</si>
  <si>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</si>
  <si>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</si>
  <si>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</si>
  <si>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</si>
  <si>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</si>
  <si>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</si>
  <si>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</si>
  <si>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</si>
  <si>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</si>
  <si>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</si>
  <si>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</si>
  <si>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</si>
  <si>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</si>
  <si>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</si>
  <si>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</si>
  <si>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</si>
  <si>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</si>
  <si>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</si>
  <si>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</si>
  <si>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</si>
  <si>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</si>
  <si>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</si>
  <si>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</si>
  <si>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</si>
  <si>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</si>
  <si>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</si>
  <si>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</si>
  <si>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</si>
  <si>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</si>
  <si>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</si>
  <si>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</si>
  <si>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</si>
  <si>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</si>
  <si>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</si>
  <si>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</si>
  <si>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</si>
  <si>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</si>
  <si>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</si>
  <si>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</si>
  <si>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</si>
  <si>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</si>
  <si>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</si>
  <si>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</si>
  <si>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</si>
  <si>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</si>
  <si>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</si>
  <si>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</si>
  <si>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</si>
  <si>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</si>
  <si>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</si>
  <si>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</si>
  <si>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</si>
  <si>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</si>
  <si>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</si>
  <si>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</si>
  <si>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</si>
  <si>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</si>
  <si>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</si>
  <si>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</si>
  <si>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</si>
  <si>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</si>
  <si>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</si>
  <si>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</si>
  <si>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</si>
  <si>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</si>
  <si>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</si>
  <si>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</si>
  <si>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</si>
  <si>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</si>
  <si>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</si>
  <si>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</si>
  <si>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</si>
  <si>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</si>
  <si>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</si>
  <si>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</si>
  <si>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</si>
  <si>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</si>
  <si>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</si>
  <si>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</si>
  <si>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</si>
  <si>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</si>
  <si>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</si>
  <si>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</si>
  <si>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</si>
  <si>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</si>
  <si>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</si>
  <si>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</si>
  <si>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</si>
  <si>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</si>
  <si>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</si>
  <si>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</si>
  <si>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</si>
  <si>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</si>
  <si>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</si>
  <si>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</si>
  <si>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</si>
  <si>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</si>
  <si>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</si>
  <si>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</si>
  <si>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</si>
  <si>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</si>
  <si>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</si>
  <si>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</si>
  <si>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</si>
  <si>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</si>
  <si>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</si>
  <si>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</si>
  <si>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</si>
  <si>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</si>
  <si>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</si>
  <si>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</si>
  <si>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</si>
  <si>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</si>
  <si>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</si>
  <si>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</si>
  <si>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</si>
  <si>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</si>
  <si>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</si>
  <si>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</si>
  <si>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</si>
  <si>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</si>
  <si>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</si>
  <si>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</si>
  <si>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</si>
  <si>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</si>
  <si>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</si>
  <si>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</si>
  <si>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</si>
  <si>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</si>
  <si>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</si>
  <si>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</si>
  <si>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</si>
  <si>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</si>
  <si>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</si>
  <si>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</si>
  <si>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</si>
  <si>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</si>
  <si>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</si>
  <si>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</si>
  <si>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</si>
  <si>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</si>
  <si>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</si>
  <si>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</si>
  <si>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</si>
  <si>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</si>
  <si>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</si>
  <si>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</si>
  <si>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</si>
  <si>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</si>
  <si>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</si>
  <si>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</si>
  <si>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</si>
  <si>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</si>
  <si>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</si>
  <si>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</si>
  <si>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</si>
  <si>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</si>
  <si>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</si>
  <si>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</si>
  <si>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</si>
  <si>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</si>
  <si>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</si>
  <si>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</si>
  <si>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</si>
  <si>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</si>
  <si>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</si>
  <si>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</si>
  <si>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</si>
  <si>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</si>
  <si>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</si>
  <si>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</si>
  <si>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</si>
  <si>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</si>
  <si>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</si>
  <si>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</si>
  <si>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</si>
  <si>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</si>
  <si>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</si>
  <si>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</si>
  <si>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</si>
  <si>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</si>
  <si>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</si>
  <si>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</si>
  <si>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</si>
  <si>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</si>
  <si>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</si>
  <si>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</si>
  <si>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</si>
  <si>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</si>
  <si>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</si>
  <si>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</si>
  <si>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</si>
  <si>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</si>
  <si>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</si>
  <si>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</si>
  <si>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</si>
  <si>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</si>
  <si>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</si>
  <si>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</si>
  <si>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</si>
  <si>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</si>
  <si>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</si>
  <si>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</si>
  <si>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</si>
  <si>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</si>
  <si>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</si>
  <si>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</si>
  <si>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</si>
  <si>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</si>
  <si>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</si>
  <si>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</si>
  <si>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</si>
  <si>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</si>
  <si>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</si>
  <si>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</si>
  <si>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</si>
  <si>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</si>
  <si>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</si>
  <si>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</si>
  <si>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</si>
  <si>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</si>
  <si>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</si>
  <si>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</si>
  <si>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</si>
  <si>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</si>
  <si>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</si>
  <si>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</si>
  <si>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</si>
  <si>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</si>
  <si>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</si>
  <si>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</si>
  <si>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</si>
  <si>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</si>
  <si>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</si>
  <si>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</si>
  <si>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</si>
  <si>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</si>
  <si>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</si>
  <si>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</si>
  <si>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</si>
  <si>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</si>
  <si>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</si>
  <si>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</si>
  <si>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</si>
  <si>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</si>
  <si>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</si>
  <si>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</si>
  <si>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</si>
  <si>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</si>
  <si>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</si>
  <si>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</si>
  <si>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</si>
  <si>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</si>
  <si>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</si>
  <si>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</si>
  <si>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</si>
  <si>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</si>
  <si>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</si>
  <si>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</si>
  <si>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</si>
  <si>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</si>
  <si>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</si>
  <si>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</si>
  <si>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</si>
  <si>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</si>
  <si>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</si>
  <si>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</si>
  <si>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</si>
  <si>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</si>
  <si>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</si>
  <si>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</si>
  <si>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</si>
  <si>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</si>
  <si>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</si>
  <si>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</si>
  <si>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</si>
  <si>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</si>
  <si>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</si>
  <si>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</si>
  <si>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</si>
  <si>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</si>
  <si>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</si>
  <si>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</si>
  <si>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</si>
  <si>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</si>
  <si>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</si>
  <si>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</si>
  <si>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</si>
  <si>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</si>
  <si>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</si>
  <si>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</si>
  <si>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</si>
  <si>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</si>
  <si>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</si>
  <si>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</si>
  <si>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</si>
  <si>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</si>
  <si>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</si>
  <si>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</si>
  <si>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</si>
  <si>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</si>
  <si>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</si>
  <si>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</si>
  <si>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</si>
  <si>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</si>
  <si>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</si>
  <si>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</si>
  <si>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</si>
  <si>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</si>
  <si>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</si>
  <si>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</si>
  <si>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</si>
  <si>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</si>
  <si>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</si>
  <si>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</si>
  <si>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</si>
  <si>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</si>
  <si>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</si>
  <si>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</si>
  <si>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</si>
  <si>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</si>
  <si>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</si>
  <si>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</si>
  <si>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</si>
  <si>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</si>
  <si>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</si>
  <si>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</si>
  <si>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</si>
  <si>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</si>
  <si>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</si>
  <si>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</si>
  <si>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</si>
  <si>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</si>
  <si>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</si>
  <si>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</si>
  <si>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</si>
  <si>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</si>
  <si>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</si>
  <si>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</si>
  <si>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</si>
  <si>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</si>
  <si>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</si>
  <si>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</si>
  <si>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</si>
  <si>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</si>
  <si>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</si>
  <si>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</si>
  <si>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</si>
  <si>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</si>
  <si>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</si>
  <si>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</si>
  <si>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</si>
  <si>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</si>
  <si>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</si>
  <si>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</si>
  <si>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</si>
  <si>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</si>
  <si>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</si>
  <si>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</si>
  <si>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</si>
  <si>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</si>
  <si>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</si>
  <si>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</si>
  <si>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</si>
  <si>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</si>
  <si>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</si>
  <si>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</si>
  <si>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</si>
  <si>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</si>
  <si>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</si>
  <si>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</si>
  <si>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</si>
  <si>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</si>
  <si>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</si>
  <si>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</si>
  <si>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</si>
  <si>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</si>
  <si>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</si>
  <si>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</si>
  <si>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</si>
  <si>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</si>
  <si>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</si>
  <si>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</si>
  <si>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</si>
  <si>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</si>
  <si>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</si>
  <si>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</si>
  <si>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</si>
  <si>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</si>
  <si>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</si>
  <si>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</si>
  <si>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</si>
  <si>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</si>
  <si>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</si>
  <si>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</si>
  <si>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</si>
  <si>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</si>
  <si>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</si>
  <si>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</si>
  <si>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</si>
  <si>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</si>
  <si>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</si>
  <si>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</si>
  <si>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</si>
  <si>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</si>
  <si>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</si>
  <si>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</si>
  <si>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</si>
  <si>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</si>
  <si>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</si>
  <si>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</si>
  <si>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</si>
  <si>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</si>
  <si>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</si>
  <si>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</si>
  <si>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</si>
  <si>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</si>
  <si>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</si>
  <si>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</si>
  <si>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</si>
  <si>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</si>
  <si>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</si>
  <si>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</si>
  <si>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</si>
  <si>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</si>
  <si>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</si>
  <si>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</si>
  <si>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</si>
  <si>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</si>
  <si>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</si>
  <si>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</si>
  <si>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</si>
  <si>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</si>
  <si>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</si>
  <si>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</si>
  <si>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</si>
  <si>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</si>
  <si>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</si>
  <si>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</si>
  <si>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</si>
  <si>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</si>
  <si>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</si>
  <si>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</si>
  <si>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</si>
  <si>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</si>
  <si>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</si>
  <si>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</si>
  <si>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</si>
  <si>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</si>
  <si>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</si>
  <si>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</si>
  <si>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</si>
  <si>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</si>
  <si>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</si>
  <si>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</si>
  <si>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</si>
  <si>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</si>
  <si>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</si>
  <si>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</si>
  <si>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</si>
  <si>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</si>
  <si>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</si>
  <si>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</si>
  <si>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</si>
  <si>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</si>
  <si>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</si>
  <si>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</si>
  <si>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</si>
  <si>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</si>
  <si>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</si>
  <si>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</si>
  <si>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</si>
  <si>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</si>
  <si>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</si>
  <si>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</si>
  <si>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</si>
  <si>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</si>
  <si>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</si>
  <si>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</si>
  <si>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</si>
  <si>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</si>
  <si>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</si>
  <si>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</si>
  <si>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</si>
  <si>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</si>
  <si>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</si>
  <si>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</si>
  <si>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</si>
  <si>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</si>
  <si>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</si>
  <si>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</si>
  <si>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</si>
  <si>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</si>
  <si>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</si>
  <si>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</si>
  <si>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</si>
  <si>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</si>
  <si>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</si>
  <si>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</si>
  <si>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</si>
  <si>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</si>
  <si>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</si>
  <si>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</si>
  <si>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</si>
  <si>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</si>
  <si>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</si>
  <si>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</si>
  <si>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</si>
  <si>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</si>
  <si>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</si>
  <si>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</si>
  <si>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</si>
  <si>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</si>
  <si>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</si>
  <si>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</si>
  <si>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</si>
  <si>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</si>
  <si>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</si>
  <si>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</si>
  <si>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</si>
  <si>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</si>
  <si>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</si>
  <si>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</si>
  <si>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</si>
  <si>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</si>
  <si>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</si>
  <si>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</si>
  <si>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</si>
  <si>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</si>
  <si>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</si>
  <si>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</si>
  <si>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</si>
  <si>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</si>
  <si>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</si>
  <si>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</si>
  <si>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</si>
  <si>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</si>
  <si>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</si>
  <si>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</si>
  <si>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</si>
  <si>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</si>
  <si>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</si>
  <si>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</si>
  <si>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</si>
  <si>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</si>
  <si>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</si>
  <si>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</si>
  <si>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</si>
  <si>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</si>
  <si>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</si>
  <si>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</si>
  <si>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</si>
  <si>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</si>
  <si>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</si>
  <si>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</si>
  <si>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</si>
  <si>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</si>
  <si>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</si>
  <si>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</si>
  <si>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</si>
  <si>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</si>
  <si>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</si>
  <si>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</si>
  <si>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</si>
  <si>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</si>
  <si>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</si>
  <si>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</si>
  <si>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</si>
  <si>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</si>
  <si>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</si>
  <si>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</si>
  <si>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</si>
  <si>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</si>
  <si>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</si>
  <si>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</si>
  <si>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</si>
  <si>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</si>
  <si>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</si>
  <si>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</si>
  <si>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</si>
  <si>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</si>
  <si>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</si>
  <si>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</si>
  <si>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</si>
  <si>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</si>
  <si>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</si>
  <si>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</si>
  <si>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</si>
  <si>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</si>
  <si>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</si>
  <si>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</si>
  <si>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</si>
  <si>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</si>
  <si>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</si>
  <si>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</si>
  <si>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</si>
  <si>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</si>
  <si>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</si>
  <si>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</si>
  <si>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</si>
  <si>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</si>
  <si>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</si>
  <si>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</si>
  <si>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</si>
  <si>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</si>
  <si>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</si>
  <si>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</si>
  <si>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</si>
  <si>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</si>
  <si>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</si>
  <si>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</si>
  <si>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</si>
  <si>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</si>
  <si>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</si>
  <si>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</si>
  <si>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</si>
  <si>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</si>
  <si>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</si>
  <si>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</si>
  <si>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</si>
  <si>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</si>
  <si>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</si>
  <si>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</si>
  <si>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</si>
  <si>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</si>
  <si>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</si>
  <si>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</si>
  <si>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</si>
  <si>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</si>
  <si>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</si>
  <si>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</si>
  <si>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</si>
  <si>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</si>
  <si>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</si>
  <si>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</si>
  <si>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</si>
  <si>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</si>
  <si>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</si>
  <si>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</si>
  <si>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</si>
  <si>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</si>
  <si>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</si>
  <si>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</si>
  <si>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</si>
  <si>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</si>
  <si>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</si>
  <si>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</si>
  <si>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</si>
  <si>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</si>
  <si>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</si>
  <si>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</si>
  <si>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</si>
  <si>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</si>
  <si>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</si>
  <si>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</si>
  <si>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</si>
  <si>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</si>
  <si>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</si>
  <si>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</si>
  <si>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</si>
  <si>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</si>
  <si>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</si>
  <si>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</si>
  <si>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</si>
  <si>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</si>
  <si>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</si>
  <si>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</si>
  <si>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</si>
  <si>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</si>
  <si>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</si>
  <si>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</si>
  <si>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</si>
  <si>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</si>
  <si>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</si>
  <si>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</si>
  <si>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</si>
  <si>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</si>
  <si>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</si>
  <si>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</si>
  <si>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</si>
  <si>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</si>
  <si>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</si>
  <si>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</si>
  <si>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</si>
  <si>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</si>
  <si>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</si>
  <si>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</si>
  <si>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</si>
  <si>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</si>
  <si>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</si>
  <si>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</si>
  <si>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</si>
  <si>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</si>
  <si>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</si>
  <si>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男女共同参画共生社会学習・安全課長
石塚　哲朗</t>
  </si>
  <si>
    <t>消費者教育の推進に関する法律第4条、第13条</t>
  </si>
  <si>
    <t>消費者基本計画（令和2年3月31日閣議決定）
第3期教育振興基本計画（平成30年6月15日閣議決定）
若年者への消費者教育の推進に関するアクションプログラム
（平成30年2月20日 若年者への消費者教育の推進に関する4省庁関係局長連絡会議決定）</t>
  </si>
  <si>
    <t>令和４年度に成年年齢が引下げられることを受け、国全体で実践的な消費者教育の施策を推進し、18歳までに契約に関する基本的な考え方や責任について理解するとともに、主体的に判断し、責任を持って行動できる能力を育むため、「若年者の消費者教育の推進に関するアクションプログラム」に基づき若年者への消費者教育を実施し、効果的な教育体制を実証する。</t>
  </si>
  <si>
    <t>令和４年度に成年年齢が引下げられることを受け、国全体で実践的な消費者教育の施策を推進し、18歳までに契約に関する基本的な考え方や責任について理解するとともに、主体的に判断し、責任を持って行動できる能力を育むため、平成30年度から令和２年度までの3年間を集中強化期間とする「若年者の消費者教育の推進に関するアクションプログラム」の決定を踏まえ、若年者への消費者教育を実施し、効果的な教育体制を実証する。また、教育委員会や大学等の消費者教育に関する取組状況調査を実施するとともに、全国の消費者教育の先駆的実践者を、文部科学省が消費者教育アドバイザーとして委嘱し、自治体等からの求めに応じて派遣する。さらに、全国協議会を開催し、小・中・高等学校における発達段階に応じた実践的な消費者教育の取組等を全国に普及する。</t>
  </si>
  <si>
    <t>-</t>
  </si>
  <si>
    <t>教育政策推進事業委託費</t>
  </si>
  <si>
    <t>庁費</t>
  </si>
  <si>
    <t>諸謝金</t>
  </si>
  <si>
    <t>委員等旅費</t>
  </si>
  <si>
    <t>職員旅費</t>
  </si>
  <si>
    <t>消費者教育実践者等の情報交換や連携を促進する機会（消費者教育フェスタ）への参加者数を増加させる</t>
  </si>
  <si>
    <t>消費者教育実践者等の情報交換や連携を促進する機会（消費者教育フェスタ）への１回あたりの参加者数</t>
  </si>
  <si>
    <t>人</t>
  </si>
  <si>
    <t>文部科学省「消費者教育フェスタ」の１会場当たりの参加者数</t>
  </si>
  <si>
    <t>「社会への扉」等の教材の活用状況</t>
  </si>
  <si>
    <t>各都道府県における消費者教育の教材「社会への扉」活用状況</t>
  </si>
  <si>
    <t>全都道府県において 「社会への扉」等の教材の活用を推進する。</t>
  </si>
  <si>
    <t xml:space="preserve">「社会への扉」の活用状況（全都道府県において毎年活用されているか）
</t>
  </si>
  <si>
    <t>令和元年度消費者教育に関する取組状況調査</t>
  </si>
  <si>
    <t>消費者教育実践者等の情報交換や連携を促進する機会（消費者教育フェスタ）の実施件数</t>
  </si>
  <si>
    <t>回</t>
  </si>
  <si>
    <t>消費者教育実践者等の情報交換や連携を促進する機会（文部科学省消費者教育アドバイザー）の派遣回数</t>
  </si>
  <si>
    <t>若年者の消費者教育推進のための実証的調査研究委託契約数</t>
  </si>
  <si>
    <t>件</t>
  </si>
  <si>
    <t>消費者教育フェスタ委託費（H30まで本省経費）／実施回数</t>
    <phoneticPr fontId="5"/>
  </si>
  <si>
    <t>円</t>
  </si>
  <si>
    <t>　円/件</t>
    <phoneticPr fontId="5"/>
  </si>
  <si>
    <t>4,200,000/3</t>
  </si>
  <si>
    <t>8,100,000/4</t>
  </si>
  <si>
    <t>7,000,000/4</t>
  </si>
  <si>
    <t>若年者の消費者教育推進のための実証的調査研究委託費／契約数</t>
    <phoneticPr fontId="5"/>
  </si>
  <si>
    <t>2,800,000/3</t>
  </si>
  <si>
    <t>6,400,000/4</t>
  </si>
  <si>
    <t>6,100,000/4</t>
  </si>
  <si>
    <t>1　新しい時代に向けた教育政策の推進</t>
    <phoneticPr fontId="5"/>
  </si>
  <si>
    <t>1-6 男女共同参画・共生社会の実現及び学校安全の推進</t>
    <phoneticPr fontId="5"/>
  </si>
  <si>
    <t>各都道府県における消費者教育推進計画の策定率</t>
    <phoneticPr fontId="5"/>
  </si>
  <si>
    <t>「社会への扉」等の教材の活用状況</t>
    <phoneticPr fontId="5"/>
  </si>
  <si>
    <t>%</t>
    <phoneticPr fontId="5"/>
  </si>
  <si>
    <t>第３期教育振興基本計画（平成３０年６月１５日閣議決定）や若年者への消費者教育の推進に関するアクションプログラム（平成30年2月20日（平成30年7月12日改定）若年者への消費者教育の推進に関する4省庁関係局長連絡会議決定）を踏まえ、国民一人一人が消費者として主体的に判断し責任を持って行動できるようにするため小・中・高等学校等においては指導の一助となる消費者教育教材の活用を促すなど消費者教育を推進する。</t>
    <phoneticPr fontId="5"/>
  </si>
  <si>
    <t>新25-0004</t>
  </si>
  <si>
    <t>0022</t>
  </si>
  <si>
    <t>0023</t>
  </si>
  <si>
    <t>0020</t>
  </si>
  <si>
    <t>0018</t>
  </si>
  <si>
    <t>○</t>
  </si>
  <si>
    <t>若年者の消費者教育の推進に関する集中強化プラン</t>
    <phoneticPr fontId="5"/>
  </si>
  <si>
    <t>平成25年度</t>
    <phoneticPr fontId="5"/>
  </si>
  <si>
    <t>終了予定なし</t>
    <phoneticPr fontId="5"/>
  </si>
  <si>
    <t>総合教育政策局</t>
    <phoneticPr fontId="5"/>
  </si>
  <si>
    <t>男女共同参画共生社会学習・安全課</t>
    <phoneticPr fontId="5"/>
  </si>
  <si>
    <t>-</t>
    <phoneticPr fontId="5"/>
  </si>
  <si>
    <t>消費者庁「社会への扉」等活用実績調査</t>
    <phoneticPr fontId="5"/>
  </si>
  <si>
    <t>-</t>
    <phoneticPr fontId="5"/>
  </si>
  <si>
    <t>本施策は、消費者基本計画（平成27年3月24日閣議決定）において、重点施策の一つとして位置づけられている優先度の高い事業である。また、消費者推進に関する法律（平成24年12月施行）においても、国が総合的に施策を策定し、実施する責務が定められている。</t>
  </si>
  <si>
    <t>本施策は、消費者基本計画（平成27年3月24日閣議決定）において、重点施策の一つとして位置づけられている優先度の高い事業である。また、消費者推進に関する法律（平成24年12月施行）においても、国が総合的に施策を策定し、実施する責務が定められている。</t>
    <phoneticPr fontId="5"/>
  </si>
  <si>
    <t>委託先の選定に当たっては、一般競争及び企画競争を実施し、その妥当性や競争性を確保している。なお、一社応札となったものについても、公告期間は十分に確保しており、選定は妥当である。</t>
    <phoneticPr fontId="5"/>
  </si>
  <si>
    <t>委託先の選定に当たっては、一般競争及び企画競争を実施し、その妥当性や競争性を確保している。</t>
  </si>
  <si>
    <t>委託要綱等に経費の効率的執行や委託金の使途を明らかにすること、収支簿を備えること等を定めているほか、市場価格も参考にしており、妥当であると判断する。</t>
  </si>
  <si>
    <t>委託要綱等に経費の効率的執行や委託金の使途を明らかにすること、収支簿を備えること等を定めており、合理的な支出であると判断する。</t>
  </si>
  <si>
    <t>委託要綱等に経費の効率的執行や委託金の使途を明らかにすること、収支簿を備えること等を定めており、費用・使途についても妥当であると判断する。</t>
  </si>
  <si>
    <t>委託先の選定に当たっては、一般競争及び企画競争を実施し、その妥当性や競争性を確保するとともに単位当たりのコストの削減に努めている。また、委託要綱等に経費の効率的執行や委託金の使途を明らかにすること、収支簿を備えること等を定め、さらには審査委員会の委員からの意見を踏まえた事業の実施を求めるなど、単位当たりのコストの削減、受益者との負担関係は妥当であると判断する。</t>
  </si>
  <si>
    <t>消費者基本計画に基づき、量的な成果目標を立てた上で実施し、着実な進行に努めている。</t>
  </si>
  <si>
    <t>本施策による事業は、内容の精選を図り、効率的かつ実効性の高い運用を図っている。また、消費者基本計画に基づき、量的な成果目標を立てて上で実施し、着実な進行に努めている。</t>
  </si>
  <si>
    <t>活動実績は一部を除き、いずれの年度も当初の見込みを達成している。未達成の文部科学省消費者教育アドバイザーについては、周知方法などを見直すなど、派遣実績が上がるよう検討する。</t>
  </si>
  <si>
    <t>当事業で得られた成果は、教育関係機関を始め、広く一般にも利用できるよう、ホームページに掲載するなど、活用の促進を図っている。</t>
  </si>
  <si>
    <t>無</t>
  </si>
  <si>
    <t>‐</t>
  </si>
  <si>
    <t>本事業については、特に若年者における消費者教育の更なる強化を図るため、多様な主体による連携・協働体制づくりを支援するものであり、事業効果が最大限得られるよう、消費者教育アドバイザーの派遣や実証的調査研究の実施や、消費者教育フェスタを開催し、委員会においてより効果的な成果が得られるよう検証を行い、事業内容に反映しており、効率的な事業内容となっている。また、費目・使途についても、事業目的に即し、真に必要なものに限定している。</t>
    <rPh sb="79" eb="82">
      <t>ショウヒシャ</t>
    </rPh>
    <rPh sb="82" eb="84">
      <t>キョウイク</t>
    </rPh>
    <rPh sb="91" eb="93">
      <t>ハケン</t>
    </rPh>
    <rPh sb="94" eb="97">
      <t>ジッショウテキ</t>
    </rPh>
    <rPh sb="97" eb="99">
      <t>チョウサ</t>
    </rPh>
    <rPh sb="99" eb="101">
      <t>ケンキュウ</t>
    </rPh>
    <rPh sb="102" eb="104">
      <t>ジッシ</t>
    </rPh>
    <rPh sb="106" eb="109">
      <t>ショウヒシャ</t>
    </rPh>
    <rPh sb="109" eb="111">
      <t>キョウイク</t>
    </rPh>
    <rPh sb="116" eb="118">
      <t>カイサイ</t>
    </rPh>
    <rPh sb="120" eb="122">
      <t>イイン</t>
    </rPh>
    <rPh sb="122" eb="123">
      <t>カイ</t>
    </rPh>
    <rPh sb="145" eb="146">
      <t>オコナ</t>
    </rPh>
    <rPh sb="148" eb="150">
      <t>ジギョウ</t>
    </rPh>
    <rPh sb="150" eb="152">
      <t>ナイヨウ</t>
    </rPh>
    <rPh sb="153" eb="155">
      <t>ハンエイ</t>
    </rPh>
    <phoneticPr fontId="5"/>
  </si>
  <si>
    <t>若年者における消費者教育の更なる強化を図り、連携・協働による体制の構築を推進するため、これまでに得られた事業成果を広く地域に還元し、一層の効果的・効率的な事業実施に努める。</t>
  </si>
  <si>
    <t xml:space="preserve">(1)参考ＵＲＬ
文部科学省「消費者教育の推進について」　http://www.mext.go.jp/a_menu/ikusei/syouhisha/index.htm 
文部科学省「教育振興基本計画」　http://www.mext.go.jp/a_menu/keikaku/index.htm 
消費者庁「消費生活情報（消費者教育の推進に関する法律（消費者教育推進法））」　http://www.caa.go.jp/information/index12.html
消費者庁「消費者政策（消費者基本計画）」　http://www.caa.go.jp/adjustments/index.html
</t>
    <phoneticPr fontId="5"/>
  </si>
  <si>
    <t>人件費</t>
    <rPh sb="0" eb="3">
      <t>ジンケンヒ</t>
    </rPh>
    <phoneticPr fontId="5"/>
  </si>
  <si>
    <t>借損料</t>
    <rPh sb="0" eb="3">
      <t>シャクソンリョウ</t>
    </rPh>
    <phoneticPr fontId="5"/>
  </si>
  <si>
    <t>会場使用料、機材費</t>
    <rPh sb="0" eb="2">
      <t>カイジョウ</t>
    </rPh>
    <rPh sb="2" eb="5">
      <t>シヨウリョウ</t>
    </rPh>
    <rPh sb="6" eb="8">
      <t>キザイ</t>
    </rPh>
    <rPh sb="8" eb="9">
      <t>ヒ</t>
    </rPh>
    <phoneticPr fontId="5"/>
  </si>
  <si>
    <t>統括責任者、進行ディレクター、アシスタント等</t>
    <rPh sb="0" eb="2">
      <t>トウカツ</t>
    </rPh>
    <rPh sb="2" eb="5">
      <t>セキニンシャ</t>
    </rPh>
    <rPh sb="6" eb="8">
      <t>シンコウ</t>
    </rPh>
    <rPh sb="21" eb="22">
      <t>トウ</t>
    </rPh>
    <phoneticPr fontId="5"/>
  </si>
  <si>
    <t>雑役務費</t>
    <rPh sb="0" eb="1">
      <t>ザツ</t>
    </rPh>
    <rPh sb="1" eb="4">
      <t>エキムヒ</t>
    </rPh>
    <phoneticPr fontId="5"/>
  </si>
  <si>
    <t>機材運搬費等</t>
    <rPh sb="5" eb="6">
      <t>トウ</t>
    </rPh>
    <phoneticPr fontId="5"/>
  </si>
  <si>
    <t>謝金、旅費、一般管理費</t>
    <rPh sb="0" eb="2">
      <t>シャキン</t>
    </rPh>
    <rPh sb="6" eb="8">
      <t>イッパン</t>
    </rPh>
    <rPh sb="8" eb="11">
      <t>カンリヒ</t>
    </rPh>
    <phoneticPr fontId="5"/>
  </si>
  <si>
    <t>人件費</t>
    <rPh sb="0" eb="3">
      <t>ジンケンヒ</t>
    </rPh>
    <phoneticPr fontId="5"/>
  </si>
  <si>
    <t>C.株式会社アイフィス</t>
    <phoneticPr fontId="5"/>
  </si>
  <si>
    <t>B.株式会社リベルタス・コンサルティング</t>
    <rPh sb="2" eb="6">
      <t>カブシキガイシャ</t>
    </rPh>
    <phoneticPr fontId="5"/>
  </si>
  <si>
    <t>上席コンサルタント、コンサルタント等</t>
    <rPh sb="0" eb="2">
      <t>ジョウセキ</t>
    </rPh>
    <rPh sb="17" eb="18">
      <t>トウ</t>
    </rPh>
    <phoneticPr fontId="5"/>
  </si>
  <si>
    <t>諸謝金</t>
    <rPh sb="0" eb="3">
      <t>ショシャキン</t>
    </rPh>
    <phoneticPr fontId="5"/>
  </si>
  <si>
    <t>助言謝金、執筆謝金等</t>
    <rPh sb="0" eb="2">
      <t>ジョゲン</t>
    </rPh>
    <rPh sb="2" eb="4">
      <t>シャキン</t>
    </rPh>
    <rPh sb="5" eb="7">
      <t>シッピツ</t>
    </rPh>
    <rPh sb="7" eb="9">
      <t>シャキン</t>
    </rPh>
    <rPh sb="9" eb="10">
      <t>トウ</t>
    </rPh>
    <phoneticPr fontId="5"/>
  </si>
  <si>
    <t>旅費、消費税相当額、一般管理費</t>
    <rPh sb="0" eb="2">
      <t>リョヒ</t>
    </rPh>
    <rPh sb="3" eb="6">
      <t>ショウヒゼイ</t>
    </rPh>
    <rPh sb="6" eb="8">
      <t>ソウトウ</t>
    </rPh>
    <rPh sb="8" eb="9">
      <t>ガク</t>
    </rPh>
    <rPh sb="10" eb="12">
      <t>イッパン</t>
    </rPh>
    <rPh sb="12" eb="15">
      <t>カンリヒ</t>
    </rPh>
    <phoneticPr fontId="5"/>
  </si>
  <si>
    <t>A.国立大学法人愛媛大学</t>
    <phoneticPr fontId="5"/>
  </si>
  <si>
    <t>消耗品費</t>
    <rPh sb="0" eb="3">
      <t>ショウモウヒン</t>
    </rPh>
    <rPh sb="3" eb="4">
      <t>ヒ</t>
    </rPh>
    <phoneticPr fontId="5"/>
  </si>
  <si>
    <t>書籍、教科書、文具等</t>
    <rPh sb="0" eb="2">
      <t>ショセキ</t>
    </rPh>
    <rPh sb="3" eb="6">
      <t>キョウカショ</t>
    </rPh>
    <rPh sb="7" eb="9">
      <t>ブング</t>
    </rPh>
    <rPh sb="9" eb="10">
      <t>トウ</t>
    </rPh>
    <phoneticPr fontId="5"/>
  </si>
  <si>
    <t>印刷製本費</t>
    <rPh sb="0" eb="2">
      <t>インサツ</t>
    </rPh>
    <rPh sb="2" eb="4">
      <t>セイホン</t>
    </rPh>
    <rPh sb="4" eb="5">
      <t>ヒ</t>
    </rPh>
    <phoneticPr fontId="5"/>
  </si>
  <si>
    <t>リーフレット、冊子印刷等</t>
    <rPh sb="7" eb="9">
      <t>サッシ</t>
    </rPh>
    <rPh sb="9" eb="11">
      <t>インサツ</t>
    </rPh>
    <rPh sb="11" eb="12">
      <t>トウ</t>
    </rPh>
    <phoneticPr fontId="5"/>
  </si>
  <si>
    <t>講師謝金、助言謝金等</t>
    <rPh sb="0" eb="2">
      <t>コウシ</t>
    </rPh>
    <rPh sb="2" eb="4">
      <t>シャキン</t>
    </rPh>
    <rPh sb="5" eb="7">
      <t>ジョゲン</t>
    </rPh>
    <rPh sb="7" eb="9">
      <t>シャキン</t>
    </rPh>
    <rPh sb="9" eb="10">
      <t>トウ</t>
    </rPh>
    <phoneticPr fontId="5"/>
  </si>
  <si>
    <t>人件費、旅費、通信運搬費、借損料等</t>
    <rPh sb="0" eb="3">
      <t>ジンケンヒ</t>
    </rPh>
    <rPh sb="4" eb="6">
      <t>リョヒ</t>
    </rPh>
    <rPh sb="7" eb="9">
      <t>ツウシン</t>
    </rPh>
    <rPh sb="9" eb="11">
      <t>ウンパン</t>
    </rPh>
    <rPh sb="11" eb="12">
      <t>ヒ</t>
    </rPh>
    <rPh sb="16" eb="17">
      <t>トウ</t>
    </rPh>
    <phoneticPr fontId="5"/>
  </si>
  <si>
    <t>コロナ禍による緊急事態宣言等によって予定していた有識者会議及び事業普及啓発に係る地方行事等を延期したため。</t>
    <rPh sb="3" eb="4">
      <t>ワザワイ</t>
    </rPh>
    <rPh sb="7" eb="9">
      <t>キンキュウ</t>
    </rPh>
    <rPh sb="9" eb="11">
      <t>ジタイ</t>
    </rPh>
    <rPh sb="11" eb="13">
      <t>センゲン</t>
    </rPh>
    <rPh sb="13" eb="14">
      <t>トウ</t>
    </rPh>
    <rPh sb="18" eb="20">
      <t>ヨテイ</t>
    </rPh>
    <rPh sb="24" eb="27">
      <t>ユウシキシャ</t>
    </rPh>
    <rPh sb="27" eb="29">
      <t>カイギ</t>
    </rPh>
    <rPh sb="29" eb="30">
      <t>オヨ</t>
    </rPh>
    <rPh sb="31" eb="33">
      <t>ジギョウ</t>
    </rPh>
    <rPh sb="33" eb="35">
      <t>フキュウ</t>
    </rPh>
    <rPh sb="35" eb="37">
      <t>ケイハツ</t>
    </rPh>
    <rPh sb="38" eb="39">
      <t>カカ</t>
    </rPh>
    <rPh sb="40" eb="42">
      <t>チホウ</t>
    </rPh>
    <rPh sb="42" eb="45">
      <t>ギョウジナド</t>
    </rPh>
    <rPh sb="46" eb="48">
      <t>エンキ</t>
    </rPh>
    <phoneticPr fontId="5"/>
  </si>
  <si>
    <t>国立大学法人愛媛大学</t>
    <rPh sb="6" eb="8">
      <t>エヒメ</t>
    </rPh>
    <rPh sb="8" eb="10">
      <t>ダイガク</t>
    </rPh>
    <phoneticPr fontId="5"/>
  </si>
  <si>
    <t>若年者の消費者教育推進のための実証的調査研究</t>
  </si>
  <si>
    <t>-</t>
    <phoneticPr fontId="5"/>
  </si>
  <si>
    <t>国立大学法人弘前大学</t>
    <rPh sb="8" eb="10">
      <t>ダイガク</t>
    </rPh>
    <phoneticPr fontId="5"/>
  </si>
  <si>
    <t>国立大学法人筑波大学</t>
    <rPh sb="6" eb="8">
      <t>ツクバ</t>
    </rPh>
    <rPh sb="8" eb="10">
      <t>ダイガク</t>
    </rPh>
    <phoneticPr fontId="5"/>
  </si>
  <si>
    <t>学校法人札幌学院大学</t>
    <phoneticPr fontId="5"/>
  </si>
  <si>
    <t>株式会社リベルタス・コンサルティング</t>
    <phoneticPr fontId="5"/>
  </si>
  <si>
    <t>消費者教育に関する取組状況調査</t>
    <phoneticPr fontId="5"/>
  </si>
  <si>
    <t>株式会社アイフィス</t>
  </si>
  <si>
    <t>消費者教育連携・協働推進全国会議</t>
  </si>
  <si>
    <t>公募期間や公募に関して広く周知を図る等により、今後、入社者を確保するよう努める。</t>
    <rPh sb="0" eb="2">
      <t>コウボ</t>
    </rPh>
    <rPh sb="2" eb="4">
      <t>キカン</t>
    </rPh>
    <rPh sb="5" eb="7">
      <t>コウボ</t>
    </rPh>
    <rPh sb="8" eb="9">
      <t>カン</t>
    </rPh>
    <rPh sb="11" eb="12">
      <t>ヒロ</t>
    </rPh>
    <rPh sb="13" eb="15">
      <t>シュウチ</t>
    </rPh>
    <rPh sb="16" eb="17">
      <t>ハカ</t>
    </rPh>
    <rPh sb="18" eb="19">
      <t>トウ</t>
    </rPh>
    <rPh sb="23" eb="25">
      <t>コンゴ</t>
    </rPh>
    <rPh sb="26" eb="28">
      <t>ニュウシャ</t>
    </rPh>
    <rPh sb="28" eb="29">
      <t>シャ</t>
    </rPh>
    <rPh sb="30" eb="32">
      <t>カクホ</t>
    </rPh>
    <rPh sb="36" eb="37">
      <t>ツト</t>
    </rPh>
    <phoneticPr fontId="5"/>
  </si>
  <si>
    <t>有</t>
  </si>
  <si>
    <t>-</t>
    <phoneticPr fontId="5"/>
  </si>
  <si>
    <t>6,572,0000/4</t>
    <phoneticPr fontId="5"/>
  </si>
  <si>
    <t>-</t>
    <phoneticPr fontId="5"/>
  </si>
  <si>
    <t>※金額は単位未満四捨五入して記載していることから、合計が一致しない場合がある。
これまでの取組に加えて、「経済財政運営と改革の基本方針2021」（令和3年6月閣議決定）に基づく「グリーン社会の実現」や持続可能な開発目標（SDGｓ）を達成に必要な消費者教育・環境教育を実施するため、当該取組に係る有識者会議の設置や普及啓発のための調査研究等の経費が増額となるため。</t>
    <rPh sb="86" eb="87">
      <t>モト</t>
    </rPh>
    <rPh sb="120" eb="122">
      <t>ヒツヨウ</t>
    </rPh>
    <rPh sb="123" eb="126">
      <t>ショウヒシャ</t>
    </rPh>
    <rPh sb="126" eb="128">
      <t>キョウイク</t>
    </rPh>
    <rPh sb="129" eb="131">
      <t>カンキョウ</t>
    </rPh>
    <rPh sb="131" eb="133">
      <t>キョウイク</t>
    </rPh>
    <rPh sb="134" eb="136">
      <t>ジッシ</t>
    </rPh>
    <rPh sb="141" eb="143">
      <t>トウガイ</t>
    </rPh>
    <rPh sb="143" eb="145">
      <t>トリクミ</t>
    </rPh>
    <rPh sb="146" eb="147">
      <t>カカ</t>
    </rPh>
    <rPh sb="171" eb="173">
      <t>ケイヒ</t>
    </rPh>
    <rPh sb="174" eb="176">
      <t>ゾウガク</t>
    </rPh>
    <phoneticPr fontId="5"/>
  </si>
  <si>
    <t>外部有識者による点検対象外</t>
    <phoneticPr fontId="5"/>
  </si>
  <si>
    <t>事業内容の一部改善</t>
  </si>
  <si>
    <t xml:space="preserve">この事業は、契約・執行手続きについて、一者応札案件が見受けられるため、内容やスケジュールの見直しを図るなど、契約の競争性、公平性、透明性を確保すべきである。
</t>
  </si>
  <si>
    <t>執行等改善</t>
  </si>
  <si>
    <t>所見を踏まえ、更なる競争性の確保を目指し、一者応札の改善等入札プロセスの競争性や透明性の確保を図るため、公募期間や調達方法等の点検を行い、見直しを行っていく。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</si>
</sst>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124210</xdr:colOff>
      <xdr:row>749</xdr:row>
      <xdr:rowOff>224616</xdr:rowOff>
    </xdr:from>
    <xdr:to>
      <xdr:col>34</xdr:col>
      <xdr:colOff>103342</xdr:colOff>
      <xdr:row>752</xdr:row>
      <xdr:rowOff>109954</xdr:rowOff>
    </xdr:to>
    <xdr:sp macro="" textlink="">
      <xdr:nvSpPr>
        <xdr:cNvPr id="2" name="フローチャート: 処理 1">
          <a:extLst>
            <a:ext uri="{FF2B5EF4-FFF2-40B4-BE49-F238E27FC236}">
              <a16:creationId xmlns:a16="http://schemas.microsoft.com/office/drawing/2014/main" id="{22992B42-78E3-4F9C-98F2-C5B098921D54}"/>
            </a:ext>
          </a:extLst>
        </xdr:cNvPr>
        <xdr:cNvSpPr/>
      </xdr:nvSpPr>
      <xdr:spPr>
        <a:xfrm>
          <a:off x="4124710" y="55193391"/>
          <a:ext cx="2779482" cy="942613"/>
        </a:xfrm>
        <a:prstGeom prst="flowChartProcess">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0" i="0">
              <a:latin typeface="+mn-ea"/>
              <a:ea typeface="+mn-ea"/>
            </a:rPr>
            <a:t>文部科学省</a:t>
          </a:r>
          <a:endParaRPr kumimoji="0" lang="en-US" altLang="ja-JP" sz="1200" b="0" i="0" u="none" strike="noStrike">
            <a:solidFill>
              <a:schemeClr val="dk1"/>
            </a:solidFill>
            <a:effectLst/>
            <a:latin typeface="+mn-ea"/>
            <a:ea typeface="+mn-ea"/>
            <a:cs typeface="+mn-cs"/>
          </a:endParaRPr>
        </a:p>
        <a:p>
          <a:pPr algn="ctr"/>
          <a:r>
            <a:rPr kumimoji="0" lang="en-US" altLang="ja-JP" sz="1200" b="0" i="0" u="none" strike="noStrike">
              <a:solidFill>
                <a:schemeClr val="dk1"/>
              </a:solidFill>
              <a:effectLst/>
              <a:latin typeface="+mn-ea"/>
              <a:ea typeface="+mn-ea"/>
              <a:cs typeface="+mn-cs"/>
            </a:rPr>
            <a:t>15.8</a:t>
          </a:r>
          <a:r>
            <a:rPr kumimoji="0" lang="ja-JP" altLang="en-US" sz="1200" b="0" i="0" u="none" strike="noStrike">
              <a:solidFill>
                <a:schemeClr val="dk1"/>
              </a:solidFill>
              <a:effectLst/>
              <a:latin typeface="+mn-ea"/>
              <a:ea typeface="+mn-ea"/>
              <a:cs typeface="+mn-cs"/>
            </a:rPr>
            <a:t>百万円</a:t>
          </a:r>
          <a:endParaRPr kumimoji="1" lang="en-US" altLang="ja-JP" sz="1200" b="0" i="0">
            <a:latin typeface="+mn-ea"/>
            <a:ea typeface="+mn-ea"/>
          </a:endParaRPr>
        </a:p>
        <a:p>
          <a:pPr algn="l"/>
          <a:endParaRPr kumimoji="1" lang="ja-JP" altLang="en-US" sz="1100"/>
        </a:p>
      </xdr:txBody>
    </xdr:sp>
    <xdr:clientData/>
  </xdr:twoCellAnchor>
  <xdr:twoCellAnchor>
    <xdr:from>
      <xdr:col>35</xdr:col>
      <xdr:colOff>95926</xdr:colOff>
      <xdr:row>749</xdr:row>
      <xdr:rowOff>0</xdr:rowOff>
    </xdr:from>
    <xdr:to>
      <xdr:col>48</xdr:col>
      <xdr:colOff>189914</xdr:colOff>
      <xdr:row>752</xdr:row>
      <xdr:rowOff>330598</xdr:rowOff>
    </xdr:to>
    <xdr:sp macro="" textlink="">
      <xdr:nvSpPr>
        <xdr:cNvPr id="3" name="大かっこ 2">
          <a:extLst>
            <a:ext uri="{FF2B5EF4-FFF2-40B4-BE49-F238E27FC236}">
              <a16:creationId xmlns:a16="http://schemas.microsoft.com/office/drawing/2014/main" id="{185CA79A-A2DD-49D6-81B1-8176BF8769A2}"/>
            </a:ext>
          </a:extLst>
        </xdr:cNvPr>
        <xdr:cNvSpPr/>
      </xdr:nvSpPr>
      <xdr:spPr>
        <a:xfrm>
          <a:off x="7096801" y="54968775"/>
          <a:ext cx="2694313" cy="1387873"/>
        </a:xfrm>
        <a:prstGeom prst="bracketPair">
          <a:avLst>
            <a:gd name="adj" fmla="val 1030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200"/>
            <a:t>※</a:t>
          </a:r>
          <a:r>
            <a:rPr kumimoji="1" lang="ja-JP" altLang="en-US" sz="1200"/>
            <a:t>本省執行分</a:t>
          </a:r>
        </a:p>
        <a:p>
          <a:pPr algn="l"/>
          <a:r>
            <a:rPr kumimoji="1" lang="ja-JP" altLang="en-US" sz="1200"/>
            <a:t>①諸謝金	</a:t>
          </a:r>
          <a:r>
            <a:rPr kumimoji="1" lang="ja-JP" altLang="en-US" sz="1200" b="0" i="0">
              <a:latin typeface="+mn-ea"/>
              <a:ea typeface="+mn-ea"/>
            </a:rPr>
            <a:t>             </a:t>
          </a:r>
          <a:r>
            <a:rPr kumimoji="1" lang="en-US" altLang="ja-JP" sz="1200" b="0" i="0">
              <a:latin typeface="+mn-ea"/>
              <a:ea typeface="+mn-ea"/>
            </a:rPr>
            <a:t>0.9</a:t>
          </a:r>
          <a:r>
            <a:rPr kumimoji="1" lang="ja-JP" altLang="en-US" sz="1200" b="0" i="0">
              <a:latin typeface="+mn-ea"/>
              <a:ea typeface="+mn-ea"/>
            </a:rPr>
            <a:t>百万円</a:t>
          </a:r>
        </a:p>
        <a:p>
          <a:pPr algn="l"/>
          <a:r>
            <a:rPr kumimoji="1" lang="ja-JP" altLang="en-US" sz="1200" b="0" i="0">
              <a:latin typeface="+mn-ea"/>
              <a:ea typeface="+mn-ea"/>
            </a:rPr>
            <a:t>②職員旅費	　　　　    </a:t>
          </a:r>
          <a:r>
            <a:rPr kumimoji="1" lang="en-US" altLang="ja-JP" sz="1200" b="0" i="0">
              <a:latin typeface="+mn-ea"/>
              <a:ea typeface="+mn-ea"/>
            </a:rPr>
            <a:t>0.1</a:t>
          </a:r>
          <a:r>
            <a:rPr kumimoji="1" lang="ja-JP" altLang="en-US" sz="1200" b="0" i="0">
              <a:latin typeface="+mn-ea"/>
              <a:ea typeface="+mn-ea"/>
            </a:rPr>
            <a:t>百万円</a:t>
          </a:r>
        </a:p>
        <a:p>
          <a:pPr algn="l"/>
          <a:r>
            <a:rPr kumimoji="1" lang="ja-JP" altLang="en-US" sz="1200" b="0" i="0">
              <a:latin typeface="+mn-ea"/>
              <a:ea typeface="+mn-ea"/>
            </a:rPr>
            <a:t>③委員等旅費             </a:t>
          </a:r>
          <a:r>
            <a:rPr kumimoji="1" lang="en-US" altLang="ja-JP" sz="1200" b="0" i="0">
              <a:latin typeface="+mn-ea"/>
              <a:ea typeface="+mn-ea"/>
            </a:rPr>
            <a:t>0.3</a:t>
          </a:r>
          <a:r>
            <a:rPr kumimoji="1" lang="ja-JP" altLang="en-US" sz="1200" b="0" i="0">
              <a:latin typeface="+mn-ea"/>
              <a:ea typeface="+mn-ea"/>
            </a:rPr>
            <a:t>百万円</a:t>
          </a:r>
        </a:p>
        <a:p>
          <a:pPr algn="l"/>
          <a:r>
            <a:rPr kumimoji="1" lang="ja-JP" altLang="en-US" sz="1200" b="0" i="0">
              <a:latin typeface="+mn-ea"/>
              <a:ea typeface="+mn-ea"/>
            </a:rPr>
            <a:t>④庁費	             </a:t>
          </a:r>
          <a:r>
            <a:rPr kumimoji="1" lang="en-US" altLang="ja-JP" sz="1200" b="0" i="0">
              <a:latin typeface="+mn-ea"/>
              <a:ea typeface="+mn-ea"/>
            </a:rPr>
            <a:t>1.5</a:t>
          </a:r>
          <a:r>
            <a:rPr kumimoji="1" lang="ja-JP" altLang="en-US" sz="1200" b="0" i="0">
              <a:latin typeface="+mn-ea"/>
              <a:ea typeface="+mn-ea"/>
            </a:rPr>
            <a:t>百万円</a:t>
          </a:r>
        </a:p>
        <a:p>
          <a:pPr algn="l"/>
          <a:r>
            <a:rPr kumimoji="1" lang="ja-JP" altLang="en-US" sz="1200"/>
            <a:t>　　　　　　　　　　　　　を含む。</a:t>
          </a:r>
        </a:p>
        <a:p>
          <a:pPr algn="l"/>
          <a:endParaRPr kumimoji="1" lang="ja-JP" altLang="en-US" sz="1200"/>
        </a:p>
      </xdr:txBody>
    </xdr:sp>
    <xdr:clientData/>
  </xdr:twoCellAnchor>
  <xdr:twoCellAnchor>
    <xdr:from>
      <xdr:col>14</xdr:col>
      <xdr:colOff>182839</xdr:colOff>
      <xdr:row>752</xdr:row>
      <xdr:rowOff>331425</xdr:rowOff>
    </xdr:from>
    <xdr:to>
      <xdr:col>40</xdr:col>
      <xdr:colOff>19050</xdr:colOff>
      <xdr:row>754</xdr:row>
      <xdr:rowOff>236466</xdr:rowOff>
    </xdr:to>
    <xdr:sp macro="" textlink="">
      <xdr:nvSpPr>
        <xdr:cNvPr id="4" name="大かっこ 3">
          <a:extLst>
            <a:ext uri="{FF2B5EF4-FFF2-40B4-BE49-F238E27FC236}">
              <a16:creationId xmlns:a16="http://schemas.microsoft.com/office/drawing/2014/main" id="{BA24284C-65BB-4955-A876-8AD1687E8B47}"/>
            </a:ext>
          </a:extLst>
        </xdr:cNvPr>
        <xdr:cNvSpPr/>
      </xdr:nvSpPr>
      <xdr:spPr>
        <a:xfrm>
          <a:off x="2983189" y="56357475"/>
          <a:ext cx="5036861" cy="6098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消費者教育推進委員会開催、消費者教育アドバイザーの組織化・派遣　等</a:t>
          </a:r>
          <a:endParaRPr kumimoji="1" lang="en-US" altLang="ja-JP" sz="1200"/>
        </a:p>
      </xdr:txBody>
    </xdr:sp>
    <xdr:clientData/>
  </xdr:twoCellAnchor>
  <xdr:twoCellAnchor>
    <xdr:from>
      <xdr:col>11</xdr:col>
      <xdr:colOff>28575</xdr:colOff>
      <xdr:row>755</xdr:row>
      <xdr:rowOff>332917</xdr:rowOff>
    </xdr:from>
    <xdr:to>
      <xdr:col>12</xdr:col>
      <xdr:colOff>195734</xdr:colOff>
      <xdr:row>757</xdr:row>
      <xdr:rowOff>286050</xdr:rowOff>
    </xdr:to>
    <xdr:sp macro="" textlink="">
      <xdr:nvSpPr>
        <xdr:cNvPr id="5" name="矢印: 下 7">
          <a:extLst>
            <a:ext uri="{FF2B5EF4-FFF2-40B4-BE49-F238E27FC236}">
              <a16:creationId xmlns:a16="http://schemas.microsoft.com/office/drawing/2014/main" id="{BE370EB9-100C-483C-82BF-14DE5B81D28F}"/>
            </a:ext>
          </a:extLst>
        </xdr:cNvPr>
        <xdr:cNvSpPr/>
      </xdr:nvSpPr>
      <xdr:spPr>
        <a:xfrm>
          <a:off x="2228850" y="57416242"/>
          <a:ext cx="367184" cy="657983"/>
        </a:xfrm>
        <a:prstGeom prst="downArrow">
          <a:avLst/>
        </a:prstGeom>
        <a:solidFill>
          <a:schemeClr val="tx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163757</xdr:colOff>
      <xdr:row>755</xdr:row>
      <xdr:rowOff>341577</xdr:rowOff>
    </xdr:from>
    <xdr:to>
      <xdr:col>43</xdr:col>
      <xdr:colOff>190492</xdr:colOff>
      <xdr:row>756</xdr:row>
      <xdr:rowOff>182376</xdr:rowOff>
    </xdr:to>
    <xdr:sp macro="" textlink="">
      <xdr:nvSpPr>
        <xdr:cNvPr id="6" name="正方形/長方形 5">
          <a:extLst>
            <a:ext uri="{FF2B5EF4-FFF2-40B4-BE49-F238E27FC236}">
              <a16:creationId xmlns:a16="http://schemas.microsoft.com/office/drawing/2014/main" id="{829203C9-477F-4FAB-AF02-B778FFAC127A}"/>
            </a:ext>
          </a:extLst>
        </xdr:cNvPr>
        <xdr:cNvSpPr/>
      </xdr:nvSpPr>
      <xdr:spPr>
        <a:xfrm>
          <a:off x="2364032" y="57424902"/>
          <a:ext cx="6427535" cy="193224"/>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26635</xdr:colOff>
      <xdr:row>755</xdr:row>
      <xdr:rowOff>16405</xdr:rowOff>
    </xdr:from>
    <xdr:to>
      <xdr:col>28</xdr:col>
      <xdr:colOff>9856</xdr:colOff>
      <xdr:row>756</xdr:row>
      <xdr:rowOff>83363</xdr:rowOff>
    </xdr:to>
    <xdr:sp macro="" textlink="">
      <xdr:nvSpPr>
        <xdr:cNvPr id="7" name="正方形/長方形 6">
          <a:extLst>
            <a:ext uri="{FF2B5EF4-FFF2-40B4-BE49-F238E27FC236}">
              <a16:creationId xmlns:a16="http://schemas.microsoft.com/office/drawing/2014/main" id="{BA8F995F-E8E6-4288-B382-ECBD42ACFE5A}"/>
            </a:ext>
          </a:extLst>
        </xdr:cNvPr>
        <xdr:cNvSpPr/>
      </xdr:nvSpPr>
      <xdr:spPr>
        <a:xfrm>
          <a:off x="5427310" y="57099730"/>
          <a:ext cx="183246" cy="419383"/>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117559</xdr:colOff>
      <xdr:row>755</xdr:row>
      <xdr:rowOff>332917</xdr:rowOff>
    </xdr:from>
    <xdr:to>
      <xdr:col>44</xdr:col>
      <xdr:colOff>90771</xdr:colOff>
      <xdr:row>757</xdr:row>
      <xdr:rowOff>286050</xdr:rowOff>
    </xdr:to>
    <xdr:sp macro="" textlink="">
      <xdr:nvSpPr>
        <xdr:cNvPr id="8" name="矢印: 下 14">
          <a:extLst>
            <a:ext uri="{FF2B5EF4-FFF2-40B4-BE49-F238E27FC236}">
              <a16:creationId xmlns:a16="http://schemas.microsoft.com/office/drawing/2014/main" id="{D2C2FA94-4420-4624-82D9-990A20CC4BF8}"/>
            </a:ext>
          </a:extLst>
        </xdr:cNvPr>
        <xdr:cNvSpPr/>
      </xdr:nvSpPr>
      <xdr:spPr>
        <a:xfrm>
          <a:off x="8518609" y="57416242"/>
          <a:ext cx="373262" cy="657983"/>
        </a:xfrm>
        <a:prstGeom prst="downArrow">
          <a:avLst/>
        </a:prstGeom>
        <a:solidFill>
          <a:schemeClr val="tx1"/>
        </a:solid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117862</xdr:colOff>
      <xdr:row>755</xdr:row>
      <xdr:rowOff>300111</xdr:rowOff>
    </xdr:from>
    <xdr:to>
      <xdr:col>28</xdr:col>
      <xdr:colOff>91074</xdr:colOff>
      <xdr:row>757</xdr:row>
      <xdr:rowOff>253244</xdr:rowOff>
    </xdr:to>
    <xdr:sp macro="" textlink="">
      <xdr:nvSpPr>
        <xdr:cNvPr id="9" name="矢印: 下 14">
          <a:extLst>
            <a:ext uri="{FF2B5EF4-FFF2-40B4-BE49-F238E27FC236}">
              <a16:creationId xmlns:a16="http://schemas.microsoft.com/office/drawing/2014/main" id="{D2C2FA94-4420-4624-82D9-990A20CC4BF8}"/>
            </a:ext>
          </a:extLst>
        </xdr:cNvPr>
        <xdr:cNvSpPr/>
      </xdr:nvSpPr>
      <xdr:spPr>
        <a:xfrm>
          <a:off x="5318512" y="57383436"/>
          <a:ext cx="373262" cy="657983"/>
        </a:xfrm>
        <a:prstGeom prst="downArrow">
          <a:avLst/>
        </a:prstGeom>
        <a:solidFill>
          <a:schemeClr val="tx1"/>
        </a:solid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60364</xdr:colOff>
      <xdr:row>758</xdr:row>
      <xdr:rowOff>0</xdr:rowOff>
    </xdr:from>
    <xdr:to>
      <xdr:col>19</xdr:col>
      <xdr:colOff>66078</xdr:colOff>
      <xdr:row>759</xdr:row>
      <xdr:rowOff>20930</xdr:rowOff>
    </xdr:to>
    <xdr:sp macro="" textlink="">
      <xdr:nvSpPr>
        <xdr:cNvPr id="10" name="テキスト ボックス 9">
          <a:extLst>
            <a:ext uri="{FF2B5EF4-FFF2-40B4-BE49-F238E27FC236}">
              <a16:creationId xmlns:a16="http://schemas.microsoft.com/office/drawing/2014/main" id="{2F8F0571-4E93-4EBE-B54D-7478765FEF6A}"/>
            </a:ext>
          </a:extLst>
        </xdr:cNvPr>
        <xdr:cNvSpPr txBox="1"/>
      </xdr:nvSpPr>
      <xdr:spPr>
        <a:xfrm>
          <a:off x="1460539" y="58140600"/>
          <a:ext cx="2406014" cy="373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随意契約（企画競争）</a:t>
          </a:r>
          <a:r>
            <a:rPr kumimoji="1" lang="en-US" altLang="ja-JP" sz="1200"/>
            <a:t>】</a:t>
          </a:r>
        </a:p>
        <a:p>
          <a:endParaRPr kumimoji="1" lang="ja-JP" altLang="en-US" sz="1200"/>
        </a:p>
      </xdr:txBody>
    </xdr:sp>
    <xdr:clientData/>
  </xdr:twoCellAnchor>
  <xdr:twoCellAnchor>
    <xdr:from>
      <xdr:col>6</xdr:col>
      <xdr:colOff>95250</xdr:colOff>
      <xdr:row>765</xdr:row>
      <xdr:rowOff>390416</xdr:rowOff>
    </xdr:from>
    <xdr:to>
      <xdr:col>19</xdr:col>
      <xdr:colOff>13443</xdr:colOff>
      <xdr:row>766</xdr:row>
      <xdr:rowOff>339417</xdr:rowOff>
    </xdr:to>
    <xdr:sp macro="" textlink="">
      <xdr:nvSpPr>
        <xdr:cNvPr id="11" name="大かっこ 10">
          <a:extLst>
            <a:ext uri="{FF2B5EF4-FFF2-40B4-BE49-F238E27FC236}">
              <a16:creationId xmlns:a16="http://schemas.microsoft.com/office/drawing/2014/main" id="{0222656C-3B51-4322-875D-C80C15B29E70}"/>
            </a:ext>
          </a:extLst>
        </xdr:cNvPr>
        <xdr:cNvSpPr/>
      </xdr:nvSpPr>
      <xdr:spPr>
        <a:xfrm>
          <a:off x="1295400" y="61312316"/>
          <a:ext cx="2518518" cy="6157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200">
              <a:solidFill>
                <a:schemeClr val="tx1"/>
              </a:solidFill>
              <a:effectLst/>
              <a:latin typeface="+mn-lt"/>
              <a:ea typeface="+mn-ea"/>
              <a:cs typeface="+mn-cs"/>
            </a:rPr>
            <a:t>若年者の消費者教育推進のための実証的調査研究を実施。</a:t>
          </a:r>
        </a:p>
      </xdr:txBody>
    </xdr:sp>
    <xdr:clientData/>
  </xdr:twoCellAnchor>
  <xdr:twoCellAnchor>
    <xdr:from>
      <xdr:col>6</xdr:col>
      <xdr:colOff>109049</xdr:colOff>
      <xdr:row>759</xdr:row>
      <xdr:rowOff>73524</xdr:rowOff>
    </xdr:from>
    <xdr:to>
      <xdr:col>19</xdr:col>
      <xdr:colOff>79407</xdr:colOff>
      <xdr:row>762</xdr:row>
      <xdr:rowOff>36706</xdr:rowOff>
    </xdr:to>
    <xdr:sp macro="" textlink="">
      <xdr:nvSpPr>
        <xdr:cNvPr id="12" name="フローチャート: 処理 11">
          <a:extLst>
            <a:ext uri="{FF2B5EF4-FFF2-40B4-BE49-F238E27FC236}">
              <a16:creationId xmlns:a16="http://schemas.microsoft.com/office/drawing/2014/main" id="{867F7604-AF33-4747-89BD-850D32A4FC34}"/>
            </a:ext>
          </a:extLst>
        </xdr:cNvPr>
        <xdr:cNvSpPr/>
      </xdr:nvSpPr>
      <xdr:spPr>
        <a:xfrm>
          <a:off x="1309199" y="58566549"/>
          <a:ext cx="2570683" cy="1020457"/>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0" i="0">
              <a:latin typeface="+mn-ea"/>
              <a:ea typeface="+mn-ea"/>
            </a:rPr>
            <a:t>A</a:t>
          </a:r>
          <a:r>
            <a:rPr kumimoji="1" lang="ja-JP" altLang="en-US" sz="1200" b="0" i="0">
              <a:latin typeface="+mn-ea"/>
              <a:ea typeface="+mn-ea"/>
            </a:rPr>
            <a:t>．　若年者の消費者教育推進のための実証的調査研究：４百万円</a:t>
          </a:r>
        </a:p>
        <a:p>
          <a:pPr algn="ctr"/>
          <a:r>
            <a:rPr kumimoji="1" lang="ja-JP" altLang="en-US" sz="1200" b="1" i="0">
              <a:latin typeface="+mn-ea"/>
              <a:ea typeface="+mn-ea"/>
            </a:rPr>
            <a:t>大学等（全４件）</a:t>
          </a:r>
        </a:p>
      </xdr:txBody>
    </xdr:sp>
    <xdr:clientData/>
  </xdr:twoCellAnchor>
  <xdr:twoCellAnchor>
    <xdr:from>
      <xdr:col>6</xdr:col>
      <xdr:colOff>103200</xdr:colOff>
      <xdr:row>762</xdr:row>
      <xdr:rowOff>28641</xdr:rowOff>
    </xdr:from>
    <xdr:to>
      <xdr:col>12</xdr:col>
      <xdr:colOff>141521</xdr:colOff>
      <xdr:row>763</xdr:row>
      <xdr:rowOff>255304</xdr:rowOff>
    </xdr:to>
    <xdr:sp macro="" textlink="">
      <xdr:nvSpPr>
        <xdr:cNvPr id="13" name="フローチャート: 処理 12">
          <a:extLst>
            <a:ext uri="{FF2B5EF4-FFF2-40B4-BE49-F238E27FC236}">
              <a16:creationId xmlns:a16="http://schemas.microsoft.com/office/drawing/2014/main" id="{867F7604-AF33-4747-89BD-850D32A4FC34}"/>
            </a:ext>
          </a:extLst>
        </xdr:cNvPr>
        <xdr:cNvSpPr/>
      </xdr:nvSpPr>
      <xdr:spPr>
        <a:xfrm>
          <a:off x="1303350" y="59578941"/>
          <a:ext cx="1238471" cy="579088"/>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0" i="0">
              <a:latin typeface="+mn-ea"/>
              <a:ea typeface="+mn-ea"/>
            </a:rPr>
            <a:t>愛媛大学</a:t>
          </a:r>
          <a:endParaRPr kumimoji="1" lang="en-US" altLang="ja-JP" sz="1200" b="0" i="0">
            <a:latin typeface="+mn-ea"/>
            <a:ea typeface="+mn-ea"/>
          </a:endParaRPr>
        </a:p>
        <a:p>
          <a:pPr algn="ctr"/>
          <a:r>
            <a:rPr kumimoji="1" lang="ja-JP" altLang="en-US" sz="1200" b="0" i="0">
              <a:latin typeface="+mn-ea"/>
              <a:ea typeface="+mn-ea"/>
            </a:rPr>
            <a:t>：</a:t>
          </a:r>
          <a:r>
            <a:rPr kumimoji="1" lang="en-US" altLang="ja-JP" sz="1200" b="0" i="0">
              <a:latin typeface="+mn-ea"/>
              <a:ea typeface="+mn-ea"/>
            </a:rPr>
            <a:t>1.5</a:t>
          </a:r>
          <a:r>
            <a:rPr kumimoji="1" lang="ja-JP" altLang="en-US" sz="1200" b="0" i="0">
              <a:latin typeface="+mn-ea"/>
              <a:ea typeface="+mn-ea"/>
            </a:rPr>
            <a:t>百万円</a:t>
          </a:r>
          <a:endParaRPr kumimoji="1" lang="ja-JP" altLang="en-US" sz="1200" b="1" i="0">
            <a:latin typeface="+mn-ea"/>
            <a:ea typeface="+mn-ea"/>
          </a:endParaRPr>
        </a:p>
      </xdr:txBody>
    </xdr:sp>
    <xdr:clientData/>
  </xdr:twoCellAnchor>
  <xdr:twoCellAnchor>
    <xdr:from>
      <xdr:col>12</xdr:col>
      <xdr:colOff>141021</xdr:colOff>
      <xdr:row>762</xdr:row>
      <xdr:rowOff>32317</xdr:rowOff>
    </xdr:from>
    <xdr:to>
      <xdr:col>19</xdr:col>
      <xdr:colOff>79408</xdr:colOff>
      <xdr:row>763</xdr:row>
      <xdr:rowOff>258980</xdr:rowOff>
    </xdr:to>
    <xdr:sp macro="" textlink="">
      <xdr:nvSpPr>
        <xdr:cNvPr id="14" name="フローチャート: 処理 13">
          <a:extLst>
            <a:ext uri="{FF2B5EF4-FFF2-40B4-BE49-F238E27FC236}">
              <a16:creationId xmlns:a16="http://schemas.microsoft.com/office/drawing/2014/main" id="{867F7604-AF33-4747-89BD-850D32A4FC34}"/>
            </a:ext>
          </a:extLst>
        </xdr:cNvPr>
        <xdr:cNvSpPr/>
      </xdr:nvSpPr>
      <xdr:spPr>
        <a:xfrm>
          <a:off x="2541321" y="59582617"/>
          <a:ext cx="1338562" cy="579088"/>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0" i="0">
              <a:latin typeface="+mn-ea"/>
              <a:ea typeface="+mn-ea"/>
            </a:rPr>
            <a:t>筑波大学</a:t>
          </a:r>
          <a:endParaRPr kumimoji="1" lang="en-US" altLang="ja-JP" sz="1200" b="0" i="0">
            <a:latin typeface="+mn-ea"/>
            <a:ea typeface="+mn-ea"/>
          </a:endParaRPr>
        </a:p>
        <a:p>
          <a:pPr algn="ctr"/>
          <a:r>
            <a:rPr kumimoji="1" lang="ja-JP" altLang="en-US" sz="1200" b="0" i="0">
              <a:latin typeface="+mn-ea"/>
              <a:ea typeface="+mn-ea"/>
            </a:rPr>
            <a:t>：</a:t>
          </a:r>
          <a:r>
            <a:rPr kumimoji="1" lang="en-US" altLang="ja-JP" sz="1200" b="0" i="0">
              <a:latin typeface="+mn-ea"/>
              <a:ea typeface="+mn-ea"/>
            </a:rPr>
            <a:t>0.7</a:t>
          </a:r>
          <a:r>
            <a:rPr kumimoji="1" lang="ja-JP" altLang="en-US" sz="1200" b="0" i="0">
              <a:latin typeface="+mn-ea"/>
              <a:ea typeface="+mn-ea"/>
            </a:rPr>
            <a:t>百万円</a:t>
          </a:r>
          <a:endParaRPr kumimoji="1" lang="ja-JP" altLang="en-US" sz="1200" b="1" i="0">
            <a:latin typeface="+mn-ea"/>
            <a:ea typeface="+mn-ea"/>
          </a:endParaRPr>
        </a:p>
      </xdr:txBody>
    </xdr:sp>
    <xdr:clientData/>
  </xdr:twoCellAnchor>
  <xdr:twoCellAnchor>
    <xdr:from>
      <xdr:col>6</xdr:col>
      <xdr:colOff>105565</xdr:colOff>
      <xdr:row>763</xdr:row>
      <xdr:rowOff>254111</xdr:rowOff>
    </xdr:from>
    <xdr:to>
      <xdr:col>12</xdr:col>
      <xdr:colOff>139524</xdr:colOff>
      <xdr:row>765</xdr:row>
      <xdr:rowOff>264459</xdr:rowOff>
    </xdr:to>
    <xdr:sp macro="" textlink="">
      <xdr:nvSpPr>
        <xdr:cNvPr id="15" name="フローチャート: 処理 14">
          <a:extLst>
            <a:ext uri="{FF2B5EF4-FFF2-40B4-BE49-F238E27FC236}">
              <a16:creationId xmlns:a16="http://schemas.microsoft.com/office/drawing/2014/main" id="{867F7604-AF33-4747-89BD-850D32A4FC34}"/>
            </a:ext>
          </a:extLst>
        </xdr:cNvPr>
        <xdr:cNvSpPr/>
      </xdr:nvSpPr>
      <xdr:spPr>
        <a:xfrm>
          <a:off x="1305715" y="60156836"/>
          <a:ext cx="1234109" cy="1029523"/>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0" i="0">
              <a:latin typeface="+mn-ea"/>
              <a:ea typeface="+mn-ea"/>
            </a:rPr>
            <a:t>弘前大学</a:t>
          </a:r>
          <a:endParaRPr kumimoji="1" lang="en-US" altLang="ja-JP" sz="1200" b="0" i="0">
            <a:latin typeface="+mn-ea"/>
            <a:ea typeface="+mn-ea"/>
          </a:endParaRPr>
        </a:p>
        <a:p>
          <a:pPr algn="ctr"/>
          <a:r>
            <a:rPr kumimoji="1" lang="ja-JP" altLang="en-US" sz="1200" b="0" i="0">
              <a:latin typeface="+mn-ea"/>
              <a:ea typeface="+mn-ea"/>
            </a:rPr>
            <a:t>：</a:t>
          </a:r>
          <a:r>
            <a:rPr kumimoji="1" lang="en-US" altLang="ja-JP" sz="1200" b="0" i="0">
              <a:latin typeface="+mn-ea"/>
              <a:ea typeface="+mn-ea"/>
            </a:rPr>
            <a:t>1.1</a:t>
          </a:r>
          <a:r>
            <a:rPr kumimoji="1" lang="ja-JP" altLang="en-US" sz="1200" b="0" i="0">
              <a:latin typeface="+mn-ea"/>
              <a:ea typeface="+mn-ea"/>
            </a:rPr>
            <a:t>百万円</a:t>
          </a:r>
          <a:endParaRPr kumimoji="1" lang="ja-JP" altLang="en-US" sz="1200" b="1" i="0">
            <a:latin typeface="+mn-ea"/>
            <a:ea typeface="+mn-ea"/>
          </a:endParaRPr>
        </a:p>
      </xdr:txBody>
    </xdr:sp>
    <xdr:clientData/>
  </xdr:twoCellAnchor>
  <xdr:twoCellAnchor>
    <xdr:from>
      <xdr:col>12</xdr:col>
      <xdr:colOff>131243</xdr:colOff>
      <xdr:row>763</xdr:row>
      <xdr:rowOff>261059</xdr:rowOff>
    </xdr:from>
    <xdr:to>
      <xdr:col>19</xdr:col>
      <xdr:colOff>73060</xdr:colOff>
      <xdr:row>765</xdr:row>
      <xdr:rowOff>262904</xdr:rowOff>
    </xdr:to>
    <xdr:sp macro="" textlink="">
      <xdr:nvSpPr>
        <xdr:cNvPr id="16" name="フローチャート: 処理 15">
          <a:extLst>
            <a:ext uri="{FF2B5EF4-FFF2-40B4-BE49-F238E27FC236}">
              <a16:creationId xmlns:a16="http://schemas.microsoft.com/office/drawing/2014/main" id="{867F7604-AF33-4747-89BD-850D32A4FC34}"/>
            </a:ext>
          </a:extLst>
        </xdr:cNvPr>
        <xdr:cNvSpPr/>
      </xdr:nvSpPr>
      <xdr:spPr>
        <a:xfrm>
          <a:off x="2531543" y="60163784"/>
          <a:ext cx="1341992" cy="1021020"/>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0" i="0">
              <a:latin typeface="+mn-ea"/>
              <a:ea typeface="+mn-ea"/>
            </a:rPr>
            <a:t>札幌学院大学</a:t>
          </a:r>
          <a:endParaRPr kumimoji="1" lang="en-US" altLang="ja-JP" sz="1200" b="0" i="0">
            <a:latin typeface="+mn-ea"/>
            <a:ea typeface="+mn-ea"/>
          </a:endParaRPr>
        </a:p>
        <a:p>
          <a:pPr algn="ctr"/>
          <a:r>
            <a:rPr kumimoji="1" lang="ja-JP" altLang="en-US" sz="1200" b="0" i="0">
              <a:latin typeface="+mn-ea"/>
              <a:ea typeface="+mn-ea"/>
            </a:rPr>
            <a:t>：</a:t>
          </a:r>
          <a:r>
            <a:rPr kumimoji="1" lang="en-US" altLang="ja-JP" sz="1200" b="0" i="0">
              <a:latin typeface="+mn-ea"/>
              <a:ea typeface="+mn-ea"/>
            </a:rPr>
            <a:t>0.7</a:t>
          </a:r>
          <a:r>
            <a:rPr kumimoji="1" lang="ja-JP" altLang="en-US" sz="1200" b="0" i="0">
              <a:latin typeface="+mn-ea"/>
              <a:ea typeface="+mn-ea"/>
            </a:rPr>
            <a:t>百万円</a:t>
          </a:r>
          <a:endParaRPr kumimoji="1" lang="ja-JP" altLang="en-US" sz="1200" b="1" i="0">
            <a:latin typeface="+mn-ea"/>
            <a:ea typeface="+mn-ea"/>
          </a:endParaRPr>
        </a:p>
      </xdr:txBody>
    </xdr:sp>
    <xdr:clientData/>
  </xdr:twoCellAnchor>
  <xdr:twoCellAnchor>
    <xdr:from>
      <xdr:col>20</xdr:col>
      <xdr:colOff>186082</xdr:colOff>
      <xdr:row>759</xdr:row>
      <xdr:rowOff>46537</xdr:rowOff>
    </xdr:from>
    <xdr:to>
      <xdr:col>34</xdr:col>
      <xdr:colOff>49280</xdr:colOff>
      <xdr:row>762</xdr:row>
      <xdr:rowOff>267952</xdr:rowOff>
    </xdr:to>
    <xdr:sp macro="" textlink="">
      <xdr:nvSpPr>
        <xdr:cNvPr id="17" name="フローチャート: 処理 16">
          <a:extLst>
            <a:ext uri="{FF2B5EF4-FFF2-40B4-BE49-F238E27FC236}">
              <a16:creationId xmlns:a16="http://schemas.microsoft.com/office/drawing/2014/main" id="{867F7604-AF33-4747-89BD-850D32A4FC34}"/>
            </a:ext>
          </a:extLst>
        </xdr:cNvPr>
        <xdr:cNvSpPr/>
      </xdr:nvSpPr>
      <xdr:spPr>
        <a:xfrm>
          <a:off x="4186582" y="58539562"/>
          <a:ext cx="2663548" cy="1278690"/>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0" i="0">
              <a:latin typeface="+mn-ea"/>
              <a:ea typeface="+mn-ea"/>
            </a:rPr>
            <a:t>B</a:t>
          </a:r>
          <a:r>
            <a:rPr kumimoji="1" lang="ja-JP" altLang="en-US" sz="1200" b="0" i="0">
              <a:latin typeface="+mn-ea"/>
              <a:ea typeface="+mn-ea"/>
            </a:rPr>
            <a:t>．　消費者教育に関する取組状況調査：</a:t>
          </a:r>
          <a:r>
            <a:rPr kumimoji="1" lang="en-US" altLang="ja-JP" sz="1200" b="0" i="0">
              <a:latin typeface="+mn-ea"/>
              <a:ea typeface="+mn-ea"/>
            </a:rPr>
            <a:t>3.3</a:t>
          </a:r>
          <a:r>
            <a:rPr kumimoji="1" lang="ja-JP" altLang="en-US" sz="1200" b="0" i="0">
              <a:latin typeface="+mn-ea"/>
              <a:ea typeface="+mn-ea"/>
            </a:rPr>
            <a:t>百万円</a:t>
          </a:r>
        </a:p>
        <a:p>
          <a:pPr algn="ctr"/>
          <a:r>
            <a:rPr kumimoji="1" lang="ja-JP" altLang="en-US" sz="1200" b="1" i="0">
              <a:latin typeface="+mn-ea"/>
              <a:ea typeface="+mn-ea"/>
            </a:rPr>
            <a:t>民間企業等（全１件）</a:t>
          </a:r>
        </a:p>
      </xdr:txBody>
    </xdr:sp>
    <xdr:clientData/>
  </xdr:twoCellAnchor>
  <xdr:twoCellAnchor>
    <xdr:from>
      <xdr:col>20</xdr:col>
      <xdr:colOff>9525</xdr:colOff>
      <xdr:row>763</xdr:row>
      <xdr:rowOff>90442</xdr:rowOff>
    </xdr:from>
    <xdr:to>
      <xdr:col>35</xdr:col>
      <xdr:colOff>62326</xdr:colOff>
      <xdr:row>764</xdr:row>
      <xdr:rowOff>582324</xdr:rowOff>
    </xdr:to>
    <xdr:sp macro="" textlink="">
      <xdr:nvSpPr>
        <xdr:cNvPr id="18" name="大かっこ 17">
          <a:extLst>
            <a:ext uri="{FF2B5EF4-FFF2-40B4-BE49-F238E27FC236}">
              <a16:creationId xmlns:a16="http://schemas.microsoft.com/office/drawing/2014/main" id="{C9BF2AB9-F17D-45E4-BD68-26395C2CA242}"/>
            </a:ext>
          </a:extLst>
        </xdr:cNvPr>
        <xdr:cNvSpPr/>
      </xdr:nvSpPr>
      <xdr:spPr>
        <a:xfrm>
          <a:off x="4010025" y="59993167"/>
          <a:ext cx="3053176" cy="844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教育委員会及び大学等における消費者教育取組状況に関するヒアリング調査等を実施。</a:t>
          </a:r>
        </a:p>
      </xdr:txBody>
    </xdr:sp>
    <xdr:clientData/>
  </xdr:twoCellAnchor>
  <xdr:twoCellAnchor>
    <xdr:from>
      <xdr:col>22</xdr:col>
      <xdr:colOff>12652</xdr:colOff>
      <xdr:row>758</xdr:row>
      <xdr:rowOff>0</xdr:rowOff>
    </xdr:from>
    <xdr:to>
      <xdr:col>34</xdr:col>
      <xdr:colOff>165100</xdr:colOff>
      <xdr:row>759</xdr:row>
      <xdr:rowOff>20930</xdr:rowOff>
    </xdr:to>
    <xdr:sp macro="" textlink="">
      <xdr:nvSpPr>
        <xdr:cNvPr id="19" name="テキスト ボックス 18">
          <a:extLst>
            <a:ext uri="{FF2B5EF4-FFF2-40B4-BE49-F238E27FC236}">
              <a16:creationId xmlns:a16="http://schemas.microsoft.com/office/drawing/2014/main" id="{F42EFEB9-63F7-451F-BA18-F86C2E2DAE2D}"/>
            </a:ext>
          </a:extLst>
        </xdr:cNvPr>
        <xdr:cNvSpPr txBox="1"/>
      </xdr:nvSpPr>
      <xdr:spPr>
        <a:xfrm>
          <a:off x="4483052" y="58661300"/>
          <a:ext cx="2590848" cy="37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t"/>
        <a:lstStyle/>
        <a:p>
          <a:r>
            <a:rPr kumimoji="1" lang="ja-JP" altLang="en-US" sz="1200"/>
            <a:t>委託</a:t>
          </a:r>
          <a:r>
            <a:rPr kumimoji="1" lang="en-US" altLang="ja-JP" sz="1200"/>
            <a:t>【</a:t>
          </a:r>
          <a:r>
            <a:rPr kumimoji="1" lang="ja-JP" altLang="en-US" sz="1200"/>
            <a:t>一般競争契約（総合評価）</a:t>
          </a:r>
          <a:r>
            <a:rPr kumimoji="1" lang="en-US" altLang="ja-JP" sz="1200"/>
            <a:t>】</a:t>
          </a:r>
        </a:p>
        <a:p>
          <a:r>
            <a:rPr kumimoji="1" lang="en-US" altLang="ja-JP" sz="1200"/>
            <a:t>】</a:t>
          </a:r>
        </a:p>
        <a:p>
          <a:endParaRPr kumimoji="1" lang="ja-JP" altLang="en-US" sz="1200"/>
        </a:p>
      </xdr:txBody>
    </xdr:sp>
    <xdr:clientData/>
  </xdr:twoCellAnchor>
  <xdr:twoCellAnchor>
    <xdr:from>
      <xdr:col>37</xdr:col>
      <xdr:colOff>88900</xdr:colOff>
      <xdr:row>758</xdr:row>
      <xdr:rowOff>0</xdr:rowOff>
    </xdr:from>
    <xdr:to>
      <xdr:col>49</xdr:col>
      <xdr:colOff>444500</xdr:colOff>
      <xdr:row>758</xdr:row>
      <xdr:rowOff>330200</xdr:rowOff>
    </xdr:to>
    <xdr:sp macro="" textlink="">
      <xdr:nvSpPr>
        <xdr:cNvPr id="20" name="テキスト ボックス 19">
          <a:extLst>
            <a:ext uri="{FF2B5EF4-FFF2-40B4-BE49-F238E27FC236}">
              <a16:creationId xmlns:a16="http://schemas.microsoft.com/office/drawing/2014/main" id="{F42EFEB9-63F7-451F-BA18-F86C2E2DAE2D}"/>
            </a:ext>
          </a:extLst>
        </xdr:cNvPr>
        <xdr:cNvSpPr txBox="1"/>
      </xdr:nvSpPr>
      <xdr:spPr>
        <a:xfrm>
          <a:off x="7607300" y="58661300"/>
          <a:ext cx="2794000"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t"/>
        <a:lstStyle/>
        <a:p>
          <a:r>
            <a:rPr kumimoji="1" lang="ja-JP" altLang="en-US" sz="1200"/>
            <a:t>委託</a:t>
          </a:r>
          <a:r>
            <a:rPr kumimoji="1" lang="en-US" altLang="ja-JP" sz="1200"/>
            <a:t>【</a:t>
          </a:r>
          <a:r>
            <a:rPr kumimoji="1" lang="ja-JP" altLang="en-US" sz="1200"/>
            <a:t>一般競争契約（総合評価）</a:t>
          </a:r>
          <a:r>
            <a:rPr kumimoji="1" lang="en-US" altLang="ja-JP" sz="1200"/>
            <a:t>】</a:t>
          </a:r>
        </a:p>
        <a:p>
          <a:r>
            <a:rPr kumimoji="1" lang="en-US" altLang="ja-JP" sz="1200"/>
            <a:t>】</a:t>
          </a:r>
        </a:p>
        <a:p>
          <a:endParaRPr kumimoji="1" lang="ja-JP" altLang="en-US" sz="1200"/>
        </a:p>
      </xdr:txBody>
    </xdr:sp>
    <xdr:clientData/>
  </xdr:twoCellAnchor>
  <xdr:twoCellAnchor>
    <xdr:from>
      <xdr:col>37</xdr:col>
      <xdr:colOff>75880</xdr:colOff>
      <xdr:row>759</xdr:row>
      <xdr:rowOff>20608</xdr:rowOff>
    </xdr:from>
    <xdr:to>
      <xdr:col>49</xdr:col>
      <xdr:colOff>126772</xdr:colOff>
      <xdr:row>762</xdr:row>
      <xdr:rowOff>301290</xdr:rowOff>
    </xdr:to>
    <xdr:sp macro="" textlink="">
      <xdr:nvSpPr>
        <xdr:cNvPr id="21" name="フローチャート: 処理 20">
          <a:extLst>
            <a:ext uri="{FF2B5EF4-FFF2-40B4-BE49-F238E27FC236}">
              <a16:creationId xmlns:a16="http://schemas.microsoft.com/office/drawing/2014/main" id="{867F7604-AF33-4747-89BD-850D32A4FC34}"/>
            </a:ext>
          </a:extLst>
        </xdr:cNvPr>
        <xdr:cNvSpPr/>
      </xdr:nvSpPr>
      <xdr:spPr>
        <a:xfrm>
          <a:off x="7476805" y="58513633"/>
          <a:ext cx="2451192" cy="1337957"/>
        </a:xfrm>
        <a:prstGeom prst="flowChartProcess">
          <a:avLst/>
        </a:prstGeom>
        <a:solidFill>
          <a:sysClr val="window" lastClr="FFFFFF"/>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0" i="0">
              <a:latin typeface="+mn-ea"/>
              <a:ea typeface="+mn-ea"/>
            </a:rPr>
            <a:t>C</a:t>
          </a:r>
          <a:r>
            <a:rPr kumimoji="1" lang="ja-JP" altLang="en-US" sz="1200" b="0" i="0">
              <a:latin typeface="+mn-ea"/>
              <a:ea typeface="+mn-ea"/>
            </a:rPr>
            <a:t>．　消費者教育連携・協働推進全国会議：</a:t>
          </a:r>
          <a:r>
            <a:rPr kumimoji="1" lang="en-US" altLang="ja-JP" sz="1200" b="0" i="0">
              <a:latin typeface="+mn-ea"/>
              <a:ea typeface="+mn-ea"/>
            </a:rPr>
            <a:t>5.8</a:t>
          </a:r>
          <a:r>
            <a:rPr kumimoji="1" lang="ja-JP" altLang="en-US" sz="1200" b="0" i="0">
              <a:latin typeface="+mn-ea"/>
              <a:ea typeface="+mn-ea"/>
            </a:rPr>
            <a:t>百万円</a:t>
          </a:r>
        </a:p>
        <a:p>
          <a:pPr algn="ctr"/>
          <a:r>
            <a:rPr kumimoji="1" lang="ja-JP" altLang="en-US" sz="1200" b="1" i="0">
              <a:latin typeface="+mn-ea"/>
              <a:ea typeface="+mn-ea"/>
            </a:rPr>
            <a:t>民間企業等（全１件）</a:t>
          </a:r>
        </a:p>
      </xdr:txBody>
    </xdr:sp>
    <xdr:clientData/>
  </xdr:twoCellAnchor>
  <xdr:twoCellAnchor>
    <xdr:from>
      <xdr:col>37</xdr:col>
      <xdr:colOff>150332</xdr:colOff>
      <xdr:row>763</xdr:row>
      <xdr:rowOff>40615</xdr:rowOff>
    </xdr:from>
    <xdr:to>
      <xdr:col>49</xdr:col>
      <xdr:colOff>61152</xdr:colOff>
      <xdr:row>764</xdr:row>
      <xdr:rowOff>293472</xdr:rowOff>
    </xdr:to>
    <xdr:sp macro="" textlink="">
      <xdr:nvSpPr>
        <xdr:cNvPr id="22" name="大かっこ 21">
          <a:extLst>
            <a:ext uri="{FF2B5EF4-FFF2-40B4-BE49-F238E27FC236}">
              <a16:creationId xmlns:a16="http://schemas.microsoft.com/office/drawing/2014/main" id="{C9BF2AB9-F17D-45E4-BD68-26395C2CA242}"/>
            </a:ext>
          </a:extLst>
        </xdr:cNvPr>
        <xdr:cNvSpPr/>
      </xdr:nvSpPr>
      <xdr:spPr>
        <a:xfrm>
          <a:off x="7551257" y="59943340"/>
          <a:ext cx="2311120" cy="6052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消費者教育の普及・啓発のための全国協議会を開催。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51</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712</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760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763</v>
      </c>
      <c r="AF4" s="703"/>
      <c r="AG4" s="703"/>
      <c r="AH4" s="703"/>
      <c r="AI4" s="703"/>
      <c r="AJ4" s="703"/>
      <c r="AK4" s="703"/>
      <c r="AL4" s="703"/>
      <c r="AM4" s="703"/>
      <c r="AN4" s="703"/>
      <c r="AO4" s="703"/>
      <c r="AP4" s="704"/>
      <c r="AQ4" s="705" t="s">
        <v>2</v>
      </c>
      <c r="AR4" s="700"/>
      <c r="AS4" s="700"/>
      <c r="AT4" s="700"/>
      <c r="AU4" s="700"/>
      <c r="AV4" s="700"/>
      <c r="AW4" s="700"/>
      <c r="AX4" s="706"/>
    </row>
    <row r="5" spans="1:50" ht="57" customHeight="1" x14ac:dyDescent="0.15">
      <c r="A5" s="707" t="s">
        <v>67</v>
      </c>
      <c r="B5" s="708"/>
      <c r="C5" s="708"/>
      <c r="D5" s="708"/>
      <c r="E5" s="708"/>
      <c r="F5" s="709"/>
      <c r="G5" s="554" t="s">
        <v>761</v>
      </c>
      <c r="H5" s="555"/>
      <c r="I5" s="555"/>
      <c r="J5" s="555"/>
      <c r="K5" s="555"/>
      <c r="L5" s="555"/>
      <c r="M5" s="556" t="s">
        <v>66</v>
      </c>
      <c r="N5" s="557"/>
      <c r="O5" s="557"/>
      <c r="P5" s="557"/>
      <c r="Q5" s="557"/>
      <c r="R5" s="558"/>
      <c r="S5" s="559" t="s">
        <v>762</v>
      </c>
      <c r="T5" s="555"/>
      <c r="U5" s="555"/>
      <c r="V5" s="555"/>
      <c r="W5" s="555"/>
      <c r="X5" s="560"/>
      <c r="Y5" s="713" t="s">
        <v>3</v>
      </c>
      <c r="Z5" s="714"/>
      <c r="AA5" s="714"/>
      <c r="AB5" s="714"/>
      <c r="AC5" s="714"/>
      <c r="AD5" s="715"/>
      <c r="AE5" s="716" t="s">
        <v>764</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86.2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子ども・若者育成支援、少子化社会対策、男女共同参画</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10.199999999999999</v>
      </c>
      <c r="Q13" s="164"/>
      <c r="R13" s="164"/>
      <c r="S13" s="164"/>
      <c r="T13" s="164"/>
      <c r="U13" s="164"/>
      <c r="V13" s="165"/>
      <c r="W13" s="163">
        <v>22.6</v>
      </c>
      <c r="X13" s="164"/>
      <c r="Y13" s="164"/>
      <c r="Z13" s="164"/>
      <c r="AA13" s="164"/>
      <c r="AB13" s="164"/>
      <c r="AC13" s="165"/>
      <c r="AD13" s="163">
        <v>20.7</v>
      </c>
      <c r="AE13" s="164"/>
      <c r="AF13" s="164"/>
      <c r="AG13" s="164"/>
      <c r="AH13" s="164"/>
      <c r="AI13" s="164"/>
      <c r="AJ13" s="165"/>
      <c r="AK13" s="163">
        <v>14.1</v>
      </c>
      <c r="AL13" s="164"/>
      <c r="AM13" s="164"/>
      <c r="AN13" s="164"/>
      <c r="AO13" s="164"/>
      <c r="AP13" s="164"/>
      <c r="AQ13" s="165"/>
      <c r="AR13" s="160">
        <v>30.024000000000001</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765</v>
      </c>
      <c r="AE14" s="164"/>
      <c r="AF14" s="164"/>
      <c r="AG14" s="164"/>
      <c r="AH14" s="164"/>
      <c r="AI14" s="164"/>
      <c r="AJ14" s="165"/>
      <c r="AK14" s="163" t="s">
        <v>821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v>1</v>
      </c>
      <c r="X17" s="164"/>
      <c r="Y17" s="164"/>
      <c r="Z17" s="164"/>
      <c r="AA17" s="164"/>
      <c r="AB17" s="164"/>
      <c r="AC17" s="165"/>
      <c r="AD17" s="163" t="s">
        <v>718</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10.199999999999999</v>
      </c>
      <c r="Q18" s="170"/>
      <c r="R18" s="170"/>
      <c r="S18" s="170"/>
      <c r="T18" s="170"/>
      <c r="U18" s="170"/>
      <c r="V18" s="171"/>
      <c r="W18" s="169">
        <f>SUM(W13:AC17)</f>
        <v>23.6</v>
      </c>
      <c r="X18" s="170"/>
      <c r="Y18" s="170"/>
      <c r="Z18" s="170"/>
      <c r="AA18" s="170"/>
      <c r="AB18" s="170"/>
      <c r="AC18" s="171"/>
      <c r="AD18" s="169">
        <f>SUM(AD13:AJ17)</f>
        <v>20.7</v>
      </c>
      <c r="AE18" s="170"/>
      <c r="AF18" s="170"/>
      <c r="AG18" s="170"/>
      <c r="AH18" s="170"/>
      <c r="AI18" s="170"/>
      <c r="AJ18" s="171"/>
      <c r="AK18" s="169">
        <f>SUM(AK13:AQ17)</f>
        <v>14.1</v>
      </c>
      <c r="AL18" s="170"/>
      <c r="AM18" s="170"/>
      <c r="AN18" s="170"/>
      <c r="AO18" s="170"/>
      <c r="AP18" s="170"/>
      <c r="AQ18" s="171"/>
      <c r="AR18" s="169">
        <f>SUM(AR13:AX17)</f>
        <v>30.024000000000001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9.8000000000000007</v>
      </c>
      <c r="Q19" s="164"/>
      <c r="R19" s="164"/>
      <c r="S19" s="164"/>
      <c r="T19" s="164"/>
      <c r="U19" s="164"/>
      <c r="V19" s="165"/>
      <c r="W19" s="163">
        <v>21.7</v>
      </c>
      <c r="X19" s="164"/>
      <c r="Y19" s="164"/>
      <c r="Z19" s="164"/>
      <c r="AA19" s="164"/>
      <c r="AB19" s="164"/>
      <c r="AC19" s="165"/>
      <c r="AD19" s="163">
        <v>15.798823000000001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0.96078431372549034</v>
      </c>
      <c r="Q20" s="535"/>
      <c r="R20" s="535"/>
      <c r="S20" s="535"/>
      <c r="T20" s="535"/>
      <c r="U20" s="535"/>
      <c r="V20" s="535"/>
      <c r="W20" s="535">
        <f t="shared" ref="W20" si="0">IF(W18=0, "-", SUM(W19)/W18)</f>
        <v>0.9194915254237287</v>
      </c>
      <c r="X20" s="535"/>
      <c r="Y20" s="535"/>
      <c r="Z20" s="535"/>
      <c r="AA20" s="535"/>
      <c r="AB20" s="535"/>
      <c r="AC20" s="535"/>
      <c r="AD20" s="535">
        <f t="shared" ref="AD20" si="1">IF(AD18=0, "-", SUM(AD19)/AD18)</f>
        <v>0.76322816425120776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0.96078431372549034</v>
      </c>
      <c r="Q21" s="535"/>
      <c r="R21" s="535"/>
      <c r="S21" s="535"/>
      <c r="T21" s="535"/>
      <c r="U21" s="535"/>
      <c r="V21" s="535"/>
      <c r="W21" s="535">
        <f t="shared" ref="W21" si="2">IF(W19=0, "-", SUM(W19)/SUM(W13,W14))</f>
        <v>0.96017699115044242</v>
      </c>
      <c r="X21" s="535"/>
      <c r="Y21" s="535"/>
      <c r="Z21" s="535"/>
      <c r="AA21" s="535"/>
      <c r="AB21" s="535"/>
      <c r="AC21" s="535"/>
      <c r="AD21" s="535">
        <f t="shared" ref="AD21" si="3">IF(AD19=0, "-", SUM(AD19)/SUM(AD13,AD14))</f>
        <v>0.76322816425120776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10.6</v>
      </c>
      <c r="Q23" s="161"/>
      <c r="R23" s="161"/>
      <c r="S23" s="161"/>
      <c r="T23" s="161"/>
      <c r="U23" s="161"/>
      <c r="V23" s="162"/>
      <c r="W23" s="160">
        <v>20.411000000000001</v>
      </c>
      <c r="X23" s="161"/>
      <c r="Y23" s="161"/>
      <c r="Z23" s="161"/>
      <c r="AA23" s="161"/>
      <c r="AB23" s="161"/>
      <c r="AC23" s="162"/>
      <c r="AD23" s="149" t="s">
        <v>822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1.6</v>
      </c>
      <c r="Q24" s="164"/>
      <c r="R24" s="164"/>
      <c r="S24" s="164"/>
      <c r="T24" s="164"/>
      <c r="U24" s="164"/>
      <c r="V24" s="165"/>
      <c r="W24" s="163">
        <v>4.218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1</v>
      </c>
      <c r="Q25" s="164"/>
      <c r="R25" s="164"/>
      <c r="S25" s="164"/>
      <c r="T25" s="164"/>
      <c r="U25" s="164"/>
      <c r="V25" s="165"/>
      <c r="W25" s="163">
        <v>2.6509999999999998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0.8</v>
      </c>
      <c r="Q26" s="164"/>
      <c r="R26" s="164"/>
      <c r="S26" s="164"/>
      <c r="T26" s="164"/>
      <c r="U26" s="164"/>
      <c r="V26" s="165"/>
      <c r="W26" s="163">
        <v>2.5110000000000001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723</v>
      </c>
      <c r="H27" s="136"/>
      <c r="I27" s="136"/>
      <c r="J27" s="136"/>
      <c r="K27" s="136"/>
      <c r="L27" s="136"/>
      <c r="M27" s="136"/>
      <c r="N27" s="136"/>
      <c r="O27" s="137"/>
      <c r="P27" s="163">
        <v>0.2</v>
      </c>
      <c r="Q27" s="164"/>
      <c r="R27" s="164"/>
      <c r="S27" s="164"/>
      <c r="T27" s="164"/>
      <c r="U27" s="164"/>
      <c r="V27" s="165"/>
      <c r="W27" s="163">
        <v>0.23300000000000001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-9.9999999999999645E-2</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14.1</v>
      </c>
      <c r="Q29" s="164"/>
      <c r="R29" s="164"/>
      <c r="S29" s="164"/>
      <c r="T29" s="164"/>
      <c r="U29" s="164"/>
      <c r="V29" s="165"/>
      <c r="W29" s="211">
        <f>AR13</f>
        <v>30.024000000000001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6</v>
      </c>
      <c r="AR31" s="178"/>
      <c r="AS31" s="179" t="s">
        <v>233</v>
      </c>
      <c r="AT31" s="202"/>
      <c r="AU31" s="271" t="s">
        <v>718</v>
      </c>
      <c r="AV31" s="271"/>
      <c r="AW31" s="375" t="s">
        <v>179</v>
      </c>
      <c r="AX31" s="376"/>
    </row>
    <row r="32" spans="1:50" ht="27" customHeight="1" x14ac:dyDescent="0.15">
      <c r="A32" s="511"/>
      <c r="B32" s="509"/>
      <c r="C32" s="509"/>
      <c r="D32" s="509"/>
      <c r="E32" s="509"/>
      <c r="F32" s="510"/>
      <c r="G32" s="536" t="s">
        <v>724</v>
      </c>
      <c r="H32" s="537"/>
      <c r="I32" s="537"/>
      <c r="J32" s="537"/>
      <c r="K32" s="537"/>
      <c r="L32" s="537"/>
      <c r="M32" s="537"/>
      <c r="N32" s="537"/>
      <c r="O32" s="538"/>
      <c r="P32" s="191" t="s">
        <v>725</v>
      </c>
      <c r="Q32" s="191"/>
      <c r="R32" s="191"/>
      <c r="S32" s="191"/>
      <c r="T32" s="191"/>
      <c r="U32" s="191"/>
      <c r="V32" s="191"/>
      <c r="W32" s="191"/>
      <c r="X32" s="233"/>
      <c r="Y32" s="339" t="s">
        <v>12</v>
      </c>
      <c r="Z32" s="545"/>
      <c r="AA32" s="546"/>
      <c r="AB32" s="547" t="s">
        <v>726</v>
      </c>
      <c r="AC32" s="547"/>
      <c r="AD32" s="547"/>
      <c r="AE32" s="363">
        <v>207</v>
      </c>
      <c r="AF32" s="364"/>
      <c r="AG32" s="364"/>
      <c r="AH32" s="364"/>
      <c r="AI32" s="363">
        <v>331</v>
      </c>
      <c r="AJ32" s="364"/>
      <c r="AK32" s="364"/>
      <c r="AL32" s="364"/>
      <c r="AM32" s="363">
        <v>180</v>
      </c>
      <c r="AN32" s="364"/>
      <c r="AO32" s="364"/>
      <c r="AP32" s="364"/>
      <c r="AQ32" s="166" t="s">
        <v>718</v>
      </c>
      <c r="AR32" s="167"/>
      <c r="AS32" s="167"/>
      <c r="AT32" s="168"/>
      <c r="AU32" s="364" t="s">
        <v>718</v>
      </c>
      <c r="AV32" s="364"/>
      <c r="AW32" s="364"/>
      <c r="AX32" s="365"/>
    </row>
    <row r="33" spans="1:51" ht="27"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3">
        <v>160</v>
      </c>
      <c r="AF33" s="364"/>
      <c r="AG33" s="364"/>
      <c r="AH33" s="364"/>
      <c r="AI33" s="363">
        <v>160</v>
      </c>
      <c r="AJ33" s="364"/>
      <c r="AK33" s="364"/>
      <c r="AL33" s="364"/>
      <c r="AM33" s="363">
        <v>160</v>
      </c>
      <c r="AN33" s="364"/>
      <c r="AO33" s="364"/>
      <c r="AP33" s="364"/>
      <c r="AQ33" s="166">
        <v>160</v>
      </c>
      <c r="AR33" s="167"/>
      <c r="AS33" s="167"/>
      <c r="AT33" s="168"/>
      <c r="AU33" s="364" t="s">
        <v>718</v>
      </c>
      <c r="AV33" s="364"/>
      <c r="AW33" s="364"/>
      <c r="AX33" s="365"/>
    </row>
    <row r="34" spans="1:51" ht="27"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129.4</v>
      </c>
      <c r="AF34" s="364"/>
      <c r="AG34" s="364"/>
      <c r="AH34" s="364"/>
      <c r="AI34" s="363">
        <f>(AI32/AI33)*100</f>
        <v>206.875</v>
      </c>
      <c r="AJ34" s="364"/>
      <c r="AK34" s="364"/>
      <c r="AL34" s="364"/>
      <c r="AM34" s="363">
        <f>(AM32/AM33)*100</f>
        <v>112.5</v>
      </c>
      <c r="AN34" s="364"/>
      <c r="AO34" s="364"/>
      <c r="AP34" s="364"/>
      <c r="AQ34" s="166" t="s">
        <v>718</v>
      </c>
      <c r="AR34" s="167"/>
      <c r="AS34" s="167"/>
      <c r="AT34" s="168"/>
      <c r="AU34" s="364" t="s">
        <v>718</v>
      </c>
      <c r="AV34" s="364"/>
      <c r="AW34" s="364"/>
      <c r="AX34" s="365"/>
    </row>
    <row r="35" spans="1:51" ht="23.25" customHeight="1" x14ac:dyDescent="0.15">
      <c r="A35" s="891" t="s">
        <v>378</v>
      </c>
      <c r="B35" s="892"/>
      <c r="C35" s="892"/>
      <c r="D35" s="892"/>
      <c r="E35" s="892"/>
      <c r="F35" s="893"/>
      <c r="G35" s="897" t="s">
        <v>727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6</v>
      </c>
      <c r="AR38" s="178"/>
      <c r="AS38" s="179" t="s">
        <v>233</v>
      </c>
      <c r="AT38" s="202"/>
      <c r="AU38" s="271" t="s">
        <v>767</v>
      </c>
      <c r="AV38" s="271"/>
      <c r="AW38" s="375" t="s">
        <v>179</v>
      </c>
      <c r="AX38" s="376"/>
      <c r="AY38">
        <f>$AY$37</f>
        <v>1</v>
      </c>
    </row>
    <row r="39" spans="1:51" ht="23.25" customHeight="1" x14ac:dyDescent="0.15">
      <c r="A39" s="511"/>
      <c r="B39" s="509"/>
      <c r="C39" s="509"/>
      <c r="D39" s="509"/>
      <c r="E39" s="509"/>
      <c r="F39" s="510"/>
      <c r="G39" s="536" t="s">
        <v>728</v>
      </c>
      <c r="H39" s="537"/>
      <c r="I39" s="537"/>
      <c r="J39" s="537"/>
      <c r="K39" s="537"/>
      <c r="L39" s="537"/>
      <c r="M39" s="537"/>
      <c r="N39" s="537"/>
      <c r="O39" s="538"/>
      <c r="P39" s="191" t="s">
        <v>729</v>
      </c>
      <c r="Q39" s="191"/>
      <c r="R39" s="191"/>
      <c r="S39" s="191"/>
      <c r="T39" s="191"/>
      <c r="U39" s="191"/>
      <c r="V39" s="191"/>
      <c r="W39" s="191"/>
      <c r="X39" s="233"/>
      <c r="Y39" s="339" t="s">
        <v>12</v>
      </c>
      <c r="Z39" s="545"/>
      <c r="AA39" s="546"/>
      <c r="AB39" s="547" t="s">
        <v>369</v>
      </c>
      <c r="AC39" s="547"/>
      <c r="AD39" s="547"/>
      <c r="AE39" s="363">
        <v>93.6</v>
      </c>
      <c r="AF39" s="364"/>
      <c r="AG39" s="364"/>
      <c r="AH39" s="364"/>
      <c r="AI39" s="363">
        <v>100</v>
      </c>
      <c r="AJ39" s="364"/>
      <c r="AK39" s="364"/>
      <c r="AL39" s="364"/>
      <c r="AM39" s="363">
        <v>100</v>
      </c>
      <c r="AN39" s="364"/>
      <c r="AO39" s="364"/>
      <c r="AP39" s="364"/>
      <c r="AQ39" s="166" t="s">
        <v>718</v>
      </c>
      <c r="AR39" s="167"/>
      <c r="AS39" s="167"/>
      <c r="AT39" s="168"/>
      <c r="AU39" s="364" t="s">
        <v>718</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369</v>
      </c>
      <c r="AC40" s="518"/>
      <c r="AD40" s="518"/>
      <c r="AE40" s="363" t="s">
        <v>718</v>
      </c>
      <c r="AF40" s="364"/>
      <c r="AG40" s="364"/>
      <c r="AH40" s="364"/>
      <c r="AI40" s="363" t="s">
        <v>767</v>
      </c>
      <c r="AJ40" s="364"/>
      <c r="AK40" s="364"/>
      <c r="AL40" s="364"/>
      <c r="AM40" s="363" t="s">
        <v>718</v>
      </c>
      <c r="AN40" s="364"/>
      <c r="AO40" s="364"/>
      <c r="AP40" s="364"/>
      <c r="AQ40" s="166">
        <v>100</v>
      </c>
      <c r="AR40" s="167"/>
      <c r="AS40" s="167"/>
      <c r="AT40" s="168"/>
      <c r="AU40" s="364">
        <v>100</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718</v>
      </c>
      <c r="AF41" s="364"/>
      <c r="AG41" s="364"/>
      <c r="AH41" s="364"/>
      <c r="AI41" s="363" t="s">
        <v>767</v>
      </c>
      <c r="AJ41" s="364"/>
      <c r="AK41" s="364"/>
      <c r="AL41" s="364"/>
      <c r="AM41" s="363" t="s">
        <v>718</v>
      </c>
      <c r="AN41" s="364"/>
      <c r="AO41" s="364"/>
      <c r="AP41" s="364"/>
      <c r="AQ41" s="166" t="s">
        <v>718</v>
      </c>
      <c r="AR41" s="167"/>
      <c r="AS41" s="167"/>
      <c r="AT41" s="168"/>
      <c r="AU41" s="364" t="s">
        <v>718</v>
      </c>
      <c r="AV41" s="364"/>
      <c r="AW41" s="364"/>
      <c r="AX41" s="365"/>
      <c r="AY41">
        <f t="shared" si="4"/>
        <v>1</v>
      </c>
    </row>
    <row r="42" spans="1:51" ht="23.25" customHeight="1" x14ac:dyDescent="0.15">
      <c r="A42" s="891" t="s">
        <v>378</v>
      </c>
      <c r="B42" s="892"/>
      <c r="C42" s="892"/>
      <c r="D42" s="892"/>
      <c r="E42" s="892"/>
      <c r="F42" s="893"/>
      <c r="G42" s="897" t="s">
        <v>766</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1</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718</v>
      </c>
      <c r="AR45" s="178"/>
      <c r="AS45" s="179" t="s">
        <v>233</v>
      </c>
      <c r="AT45" s="202"/>
      <c r="AU45" s="271">
        <v>2</v>
      </c>
      <c r="AV45" s="271"/>
      <c r="AW45" s="375" t="s">
        <v>179</v>
      </c>
      <c r="AX45" s="376"/>
      <c r="AY45">
        <f>$AY$44</f>
        <v>1</v>
      </c>
    </row>
    <row r="46" spans="1:51" ht="23.25" hidden="1" customHeight="1" x14ac:dyDescent="0.15">
      <c r="A46" s="511"/>
      <c r="B46" s="509"/>
      <c r="C46" s="509"/>
      <c r="D46" s="509"/>
      <c r="E46" s="509"/>
      <c r="F46" s="510"/>
      <c r="G46" s="536" t="s">
        <v>730</v>
      </c>
      <c r="H46" s="537"/>
      <c r="I46" s="537"/>
      <c r="J46" s="537"/>
      <c r="K46" s="537"/>
      <c r="L46" s="537"/>
      <c r="M46" s="537"/>
      <c r="N46" s="537"/>
      <c r="O46" s="538"/>
      <c r="P46" s="191" t="s">
        <v>731</v>
      </c>
      <c r="Q46" s="191"/>
      <c r="R46" s="191"/>
      <c r="S46" s="191"/>
      <c r="T46" s="191"/>
      <c r="U46" s="191"/>
      <c r="V46" s="191"/>
      <c r="W46" s="191"/>
      <c r="X46" s="233"/>
      <c r="Y46" s="339" t="s">
        <v>12</v>
      </c>
      <c r="Z46" s="545"/>
      <c r="AA46" s="546"/>
      <c r="AB46" s="547" t="s">
        <v>369</v>
      </c>
      <c r="AC46" s="547"/>
      <c r="AD46" s="547"/>
      <c r="AE46" s="358">
        <v>93.6</v>
      </c>
      <c r="AF46" s="358"/>
      <c r="AG46" s="358"/>
      <c r="AH46" s="358"/>
      <c r="AI46" s="358">
        <v>100</v>
      </c>
      <c r="AJ46" s="358"/>
      <c r="AK46" s="358"/>
      <c r="AL46" s="358"/>
      <c r="AM46" s="358"/>
      <c r="AN46" s="358"/>
      <c r="AO46" s="358"/>
      <c r="AP46" s="358"/>
      <c r="AQ46" s="166" t="s">
        <v>718</v>
      </c>
      <c r="AR46" s="167"/>
      <c r="AS46" s="167"/>
      <c r="AT46" s="168"/>
      <c r="AU46" s="364" t="s">
        <v>718</v>
      </c>
      <c r="AV46" s="364"/>
      <c r="AW46" s="364"/>
      <c r="AX46" s="365"/>
      <c r="AY46">
        <f t="shared" ref="AY46:AY50" si="5">$AY$44</f>
        <v>1</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369</v>
      </c>
      <c r="AC47" s="518"/>
      <c r="AD47" s="518"/>
      <c r="AE47" s="363">
        <v>100</v>
      </c>
      <c r="AF47" s="364"/>
      <c r="AG47" s="364"/>
      <c r="AH47" s="364"/>
      <c r="AI47" s="363">
        <v>100</v>
      </c>
      <c r="AJ47" s="364"/>
      <c r="AK47" s="364"/>
      <c r="AL47" s="364"/>
      <c r="AM47" s="363"/>
      <c r="AN47" s="364"/>
      <c r="AO47" s="364"/>
      <c r="AP47" s="364"/>
      <c r="AQ47" s="166" t="s">
        <v>718</v>
      </c>
      <c r="AR47" s="167"/>
      <c r="AS47" s="167"/>
      <c r="AT47" s="168"/>
      <c r="AU47" s="364">
        <v>100</v>
      </c>
      <c r="AV47" s="364"/>
      <c r="AW47" s="364"/>
      <c r="AX47" s="365"/>
      <c r="AY47">
        <f t="shared" si="5"/>
        <v>1</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v>93.6</v>
      </c>
      <c r="AF48" s="364"/>
      <c r="AG48" s="364"/>
      <c r="AH48" s="364"/>
      <c r="AI48" s="363">
        <v>100</v>
      </c>
      <c r="AJ48" s="364"/>
      <c r="AK48" s="364"/>
      <c r="AL48" s="364"/>
      <c r="AM48" s="363"/>
      <c r="AN48" s="364"/>
      <c r="AO48" s="364"/>
      <c r="AP48" s="364"/>
      <c r="AQ48" s="166" t="s">
        <v>718</v>
      </c>
      <c r="AR48" s="167"/>
      <c r="AS48" s="167"/>
      <c r="AT48" s="168"/>
      <c r="AU48" s="364" t="s">
        <v>718</v>
      </c>
      <c r="AV48" s="364"/>
      <c r="AW48" s="364"/>
      <c r="AX48" s="365"/>
      <c r="AY48">
        <f t="shared" si="5"/>
        <v>1</v>
      </c>
    </row>
    <row r="49" spans="1:51" ht="23.25" hidden="1" customHeight="1" x14ac:dyDescent="0.15">
      <c r="A49" s="891" t="s">
        <v>378</v>
      </c>
      <c r="B49" s="892"/>
      <c r="C49" s="892"/>
      <c r="D49" s="892"/>
      <c r="E49" s="892"/>
      <c r="F49" s="893"/>
      <c r="G49" s="897" t="s">
        <v>732</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381</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733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734</v>
      </c>
      <c r="AC101" s="547"/>
      <c r="AD101" s="547"/>
      <c r="AE101" s="358">
        <v>3</v>
      </c>
      <c r="AF101" s="358"/>
      <c r="AG101" s="358"/>
      <c r="AH101" s="358"/>
      <c r="AI101" s="358">
        <v>4</v>
      </c>
      <c r="AJ101" s="358"/>
      <c r="AK101" s="358"/>
      <c r="AL101" s="358"/>
      <c r="AM101" s="358">
        <v>1</v>
      </c>
      <c r="AN101" s="358"/>
      <c r="AO101" s="358"/>
      <c r="AP101" s="358"/>
      <c r="AQ101" s="358" t="s">
        <v>718</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734</v>
      </c>
      <c r="AC102" s="547"/>
      <c r="AD102" s="547"/>
      <c r="AE102" s="358">
        <v>3</v>
      </c>
      <c r="AF102" s="358"/>
      <c r="AG102" s="358"/>
      <c r="AH102" s="358"/>
      <c r="AI102" s="358">
        <v>4</v>
      </c>
      <c r="AJ102" s="358"/>
      <c r="AK102" s="358"/>
      <c r="AL102" s="358"/>
      <c r="AM102" s="358">
        <v>4</v>
      </c>
      <c r="AN102" s="358"/>
      <c r="AO102" s="358"/>
      <c r="AP102" s="358"/>
      <c r="AQ102" s="358">
        <v>4</v>
      </c>
      <c r="AR102" s="358"/>
      <c r="AS102" s="358"/>
      <c r="AT102" s="358"/>
      <c r="AU102" s="371"/>
      <c r="AV102" s="372"/>
      <c r="AW102" s="372"/>
      <c r="AX102" s="924"/>
    </row>
    <row r="103" spans="1:60" ht="31.5"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1</v>
      </c>
    </row>
    <row r="104" spans="1:60" ht="23.25" customHeight="1" x14ac:dyDescent="0.15">
      <c r="A104" s="487"/>
      <c r="B104" s="488"/>
      <c r="C104" s="488"/>
      <c r="D104" s="488"/>
      <c r="E104" s="488"/>
      <c r="F104" s="489"/>
      <c r="G104" s="191" t="s">
        <v>735</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734</v>
      </c>
      <c r="AC104" s="468"/>
      <c r="AD104" s="469"/>
      <c r="AE104" s="358">
        <v>5</v>
      </c>
      <c r="AF104" s="358"/>
      <c r="AG104" s="358"/>
      <c r="AH104" s="358"/>
      <c r="AI104" s="358">
        <v>9</v>
      </c>
      <c r="AJ104" s="358"/>
      <c r="AK104" s="358"/>
      <c r="AL104" s="358"/>
      <c r="AM104" s="358">
        <v>4</v>
      </c>
      <c r="AN104" s="358"/>
      <c r="AO104" s="358"/>
      <c r="AP104" s="358"/>
      <c r="AQ104" s="358" t="s">
        <v>767</v>
      </c>
      <c r="AR104" s="358"/>
      <c r="AS104" s="358"/>
      <c r="AT104" s="358"/>
      <c r="AU104" s="358" t="s">
        <v>767</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734</v>
      </c>
      <c r="AC105" s="404"/>
      <c r="AD105" s="405"/>
      <c r="AE105" s="358">
        <v>10</v>
      </c>
      <c r="AF105" s="358"/>
      <c r="AG105" s="358"/>
      <c r="AH105" s="358"/>
      <c r="AI105" s="358">
        <v>10</v>
      </c>
      <c r="AJ105" s="358"/>
      <c r="AK105" s="358"/>
      <c r="AL105" s="358"/>
      <c r="AM105" s="358">
        <v>10</v>
      </c>
      <c r="AN105" s="358"/>
      <c r="AO105" s="358"/>
      <c r="AP105" s="358"/>
      <c r="AQ105" s="358">
        <v>10</v>
      </c>
      <c r="AR105" s="358"/>
      <c r="AS105" s="358"/>
      <c r="AT105" s="358"/>
      <c r="AU105" s="358">
        <v>10</v>
      </c>
      <c r="AV105" s="358"/>
      <c r="AW105" s="358"/>
      <c r="AX105" s="359"/>
      <c r="AY105">
        <f>$AY$103</f>
        <v>1</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1</v>
      </c>
    </row>
    <row r="107" spans="1:60" ht="23.25" hidden="1" customHeight="1" x14ac:dyDescent="0.15">
      <c r="A107" s="487"/>
      <c r="B107" s="488"/>
      <c r="C107" s="488"/>
      <c r="D107" s="488"/>
      <c r="E107" s="488"/>
      <c r="F107" s="489"/>
      <c r="G107" s="191" t="s">
        <v>736</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737</v>
      </c>
      <c r="AC107" s="468"/>
      <c r="AD107" s="469"/>
      <c r="AE107" s="358">
        <v>3</v>
      </c>
      <c r="AF107" s="358"/>
      <c r="AG107" s="358"/>
      <c r="AH107" s="358"/>
      <c r="AI107" s="358">
        <v>4</v>
      </c>
      <c r="AJ107" s="358"/>
      <c r="AK107" s="358"/>
      <c r="AL107" s="358"/>
      <c r="AM107" s="358" t="s">
        <v>718</v>
      </c>
      <c r="AN107" s="358"/>
      <c r="AO107" s="358"/>
      <c r="AP107" s="358"/>
      <c r="AQ107" s="358" t="s">
        <v>718</v>
      </c>
      <c r="AR107" s="358"/>
      <c r="AS107" s="358"/>
      <c r="AT107" s="358"/>
      <c r="AU107" s="358"/>
      <c r="AV107" s="358"/>
      <c r="AW107" s="358"/>
      <c r="AX107" s="359"/>
      <c r="AY107">
        <f>$AY$106</f>
        <v>1</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737</v>
      </c>
      <c r="AC108" s="404"/>
      <c r="AD108" s="405"/>
      <c r="AE108" s="358">
        <v>2</v>
      </c>
      <c r="AF108" s="358"/>
      <c r="AG108" s="358"/>
      <c r="AH108" s="358"/>
      <c r="AI108" s="358">
        <v>4</v>
      </c>
      <c r="AJ108" s="358"/>
      <c r="AK108" s="358"/>
      <c r="AL108" s="358"/>
      <c r="AM108" s="358">
        <v>4</v>
      </c>
      <c r="AN108" s="358"/>
      <c r="AO108" s="358"/>
      <c r="AP108" s="358"/>
      <c r="AQ108" s="358">
        <v>4</v>
      </c>
      <c r="AR108" s="358"/>
      <c r="AS108" s="358"/>
      <c r="AT108" s="358"/>
      <c r="AU108" s="358"/>
      <c r="AV108" s="358"/>
      <c r="AW108" s="358"/>
      <c r="AX108" s="359"/>
      <c r="AY108">
        <f>$AY$106</f>
        <v>1</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1</v>
      </c>
    </row>
    <row r="110" spans="1:60" ht="23.25" hidden="1" customHeight="1" x14ac:dyDescent="0.15">
      <c r="A110" s="487"/>
      <c r="B110" s="488"/>
      <c r="C110" s="488"/>
      <c r="D110" s="488"/>
      <c r="E110" s="488"/>
      <c r="F110" s="489"/>
      <c r="G110" s="191" t="s">
        <v>735</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734</v>
      </c>
      <c r="AC110" s="468"/>
      <c r="AD110" s="469"/>
      <c r="AE110" s="358">
        <v>5</v>
      </c>
      <c r="AF110" s="358"/>
      <c r="AG110" s="358"/>
      <c r="AH110" s="358"/>
      <c r="AI110" s="358">
        <v>8</v>
      </c>
      <c r="AJ110" s="358"/>
      <c r="AK110" s="358"/>
      <c r="AL110" s="358"/>
      <c r="AM110" s="358" t="s">
        <v>718</v>
      </c>
      <c r="AN110" s="358"/>
      <c r="AO110" s="358"/>
      <c r="AP110" s="358"/>
      <c r="AQ110" s="358" t="s">
        <v>718</v>
      </c>
      <c r="AR110" s="358"/>
      <c r="AS110" s="358"/>
      <c r="AT110" s="358"/>
      <c r="AU110" s="358"/>
      <c r="AV110" s="358"/>
      <c r="AW110" s="358"/>
      <c r="AX110" s="359"/>
      <c r="AY110">
        <f>$AY$109</f>
        <v>1</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734</v>
      </c>
      <c r="AC111" s="404"/>
      <c r="AD111" s="405"/>
      <c r="AE111" s="358">
        <v>10</v>
      </c>
      <c r="AF111" s="358"/>
      <c r="AG111" s="358"/>
      <c r="AH111" s="358"/>
      <c r="AI111" s="358">
        <v>10</v>
      </c>
      <c r="AJ111" s="358"/>
      <c r="AK111" s="358"/>
      <c r="AL111" s="358"/>
      <c r="AM111" s="358">
        <v>10</v>
      </c>
      <c r="AN111" s="358"/>
      <c r="AO111" s="358"/>
      <c r="AP111" s="358"/>
      <c r="AQ111" s="358">
        <v>10</v>
      </c>
      <c r="AR111" s="358"/>
      <c r="AS111" s="358"/>
      <c r="AT111" s="358"/>
      <c r="AU111" s="358"/>
      <c r="AV111" s="358"/>
      <c r="AW111" s="358"/>
      <c r="AX111" s="359"/>
      <c r="AY111">
        <f>$AY$109</f>
        <v>1</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738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739</v>
      </c>
      <c r="AC116" s="301"/>
      <c r="AD116" s="302"/>
      <c r="AE116" s="358">
        <v>1400000</v>
      </c>
      <c r="AF116" s="358"/>
      <c r="AG116" s="358"/>
      <c r="AH116" s="358"/>
      <c r="AI116" s="358">
        <v>2025000</v>
      </c>
      <c r="AJ116" s="358"/>
      <c r="AK116" s="358"/>
      <c r="AL116" s="358"/>
      <c r="AM116" s="358">
        <v>1750000</v>
      </c>
      <c r="AN116" s="358"/>
      <c r="AO116" s="358"/>
      <c r="AP116" s="358"/>
      <c r="AQ116" s="363">
        <v>1314400</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740</v>
      </c>
      <c r="AC117" s="343"/>
      <c r="AD117" s="344"/>
      <c r="AE117" s="306" t="s">
        <v>741</v>
      </c>
      <c r="AF117" s="306"/>
      <c r="AG117" s="306"/>
      <c r="AH117" s="306"/>
      <c r="AI117" s="306" t="s">
        <v>742</v>
      </c>
      <c r="AJ117" s="306"/>
      <c r="AK117" s="306"/>
      <c r="AL117" s="306"/>
      <c r="AM117" s="306" t="s">
        <v>743</v>
      </c>
      <c r="AN117" s="306"/>
      <c r="AO117" s="306"/>
      <c r="AP117" s="306"/>
      <c r="AQ117" s="306" t="s">
        <v>820</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744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739</v>
      </c>
      <c r="AC119" s="301"/>
      <c r="AD119" s="302"/>
      <c r="AE119" s="358">
        <v>933333</v>
      </c>
      <c r="AF119" s="358"/>
      <c r="AG119" s="358"/>
      <c r="AH119" s="358"/>
      <c r="AI119" s="358">
        <v>1600000</v>
      </c>
      <c r="AJ119" s="358"/>
      <c r="AK119" s="358"/>
      <c r="AL119" s="358"/>
      <c r="AM119" s="358">
        <v>1525000</v>
      </c>
      <c r="AN119" s="358"/>
      <c r="AO119" s="358"/>
      <c r="AP119" s="358"/>
      <c r="AQ119" s="358" t="s">
        <v>767</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740</v>
      </c>
      <c r="AC120" s="343"/>
      <c r="AD120" s="344"/>
      <c r="AE120" s="306" t="s">
        <v>745</v>
      </c>
      <c r="AF120" s="306"/>
      <c r="AG120" s="306"/>
      <c r="AH120" s="306"/>
      <c r="AI120" s="306" t="s">
        <v>746</v>
      </c>
      <c r="AJ120" s="306"/>
      <c r="AK120" s="306"/>
      <c r="AL120" s="306"/>
      <c r="AM120" s="306" t="s">
        <v>747</v>
      </c>
      <c r="AN120" s="306"/>
      <c r="AO120" s="306"/>
      <c r="AP120" s="306"/>
      <c r="AQ120" s="306" t="s">
        <v>767</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748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404</v>
      </c>
      <c r="AR133" s="271"/>
      <c r="AS133" s="179" t="s">
        <v>233</v>
      </c>
      <c r="AT133" s="202"/>
      <c r="AU133" s="178">
        <v>31</v>
      </c>
      <c r="AV133" s="178"/>
      <c r="AW133" s="179" t="s">
        <v>179</v>
      </c>
      <c r="AX133" s="180"/>
      <c r="AY133">
        <f>$AY$132</f>
        <v>1</v>
      </c>
    </row>
    <row r="134" spans="1:51" ht="39.75" customHeight="1" x14ac:dyDescent="0.15">
      <c r="A134" s="988"/>
      <c r="B134" s="253"/>
      <c r="C134" s="252"/>
      <c r="D134" s="253"/>
      <c r="E134" s="252"/>
      <c r="F134" s="314"/>
      <c r="G134" s="232" t="s">
        <v>750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752</v>
      </c>
      <c r="AC134" s="224"/>
      <c r="AD134" s="224"/>
      <c r="AE134" s="266">
        <v>100</v>
      </c>
      <c r="AF134" s="167"/>
      <c r="AG134" s="167"/>
      <c r="AH134" s="167"/>
      <c r="AI134" s="266">
        <v>100</v>
      </c>
      <c r="AJ134" s="167"/>
      <c r="AK134" s="167"/>
      <c r="AL134" s="167"/>
      <c r="AM134" s="266" t="s">
        <v>710</v>
      </c>
      <c r="AN134" s="167"/>
      <c r="AO134" s="167"/>
      <c r="AP134" s="167"/>
      <c r="AQ134" s="266" t="s">
        <v>404</v>
      </c>
      <c r="AR134" s="167"/>
      <c r="AS134" s="167"/>
      <c r="AT134" s="167"/>
      <c r="AU134" s="266">
        <v>100</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752</v>
      </c>
      <c r="AC135" s="175"/>
      <c r="AD135" s="175"/>
      <c r="AE135" s="266">
        <v>100</v>
      </c>
      <c r="AF135" s="167"/>
      <c r="AG135" s="167"/>
      <c r="AH135" s="167"/>
      <c r="AI135" s="266">
        <v>100</v>
      </c>
      <c r="AJ135" s="167"/>
      <c r="AK135" s="167"/>
      <c r="AL135" s="167"/>
      <c r="AM135" s="266" t="s">
        <v>710</v>
      </c>
      <c r="AN135" s="167"/>
      <c r="AO135" s="167"/>
      <c r="AP135" s="167"/>
      <c r="AQ135" s="266" t="s">
        <v>404</v>
      </c>
      <c r="AR135" s="167"/>
      <c r="AS135" s="167"/>
      <c r="AT135" s="167"/>
      <c r="AU135" s="266">
        <v>100</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31</v>
      </c>
      <c r="AR137" s="271"/>
      <c r="AS137" s="179" t="s">
        <v>233</v>
      </c>
      <c r="AT137" s="202"/>
      <c r="AU137" s="178">
        <v>2</v>
      </c>
      <c r="AV137" s="178"/>
      <c r="AW137" s="179" t="s">
        <v>179</v>
      </c>
      <c r="AX137" s="180"/>
      <c r="AY137">
        <f>$AY$136</f>
        <v>1</v>
      </c>
    </row>
    <row r="138" spans="1:51" ht="39.75" customHeight="1" x14ac:dyDescent="0.15">
      <c r="A138" s="988"/>
      <c r="B138" s="253"/>
      <c r="C138" s="252"/>
      <c r="D138" s="253"/>
      <c r="E138" s="252"/>
      <c r="F138" s="314"/>
      <c r="G138" s="232" t="s">
        <v>751</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752</v>
      </c>
      <c r="AC138" s="224"/>
      <c r="AD138" s="224"/>
      <c r="AE138" s="266">
        <v>93.6</v>
      </c>
      <c r="AF138" s="167"/>
      <c r="AG138" s="167"/>
      <c r="AH138" s="167"/>
      <c r="AI138" s="266">
        <v>100</v>
      </c>
      <c r="AJ138" s="167"/>
      <c r="AK138" s="167"/>
      <c r="AL138" s="167"/>
      <c r="AM138" s="266" t="s">
        <v>710</v>
      </c>
      <c r="AN138" s="167"/>
      <c r="AO138" s="167"/>
      <c r="AP138" s="167"/>
      <c r="AQ138" s="266" t="s">
        <v>404</v>
      </c>
      <c r="AR138" s="167"/>
      <c r="AS138" s="167"/>
      <c r="AT138" s="167"/>
      <c r="AU138" s="266" t="s">
        <v>404</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752</v>
      </c>
      <c r="AC139" s="175"/>
      <c r="AD139" s="175"/>
      <c r="AE139" s="266">
        <v>100</v>
      </c>
      <c r="AF139" s="167"/>
      <c r="AG139" s="167"/>
      <c r="AH139" s="167"/>
      <c r="AI139" s="266">
        <v>100</v>
      </c>
      <c r="AJ139" s="167"/>
      <c r="AK139" s="167"/>
      <c r="AL139" s="167"/>
      <c r="AM139" s="266" t="s">
        <v>710</v>
      </c>
      <c r="AN139" s="167"/>
      <c r="AO139" s="167"/>
      <c r="AP139" s="167"/>
      <c r="AQ139" s="266">
        <v>100</v>
      </c>
      <c r="AR139" s="167"/>
      <c r="AS139" s="167"/>
      <c r="AT139" s="167"/>
      <c r="AU139" s="266">
        <v>100</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2.2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710</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710</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710</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710</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669</v>
      </c>
      <c r="D430" s="251"/>
      <c r="E430" s="239" t="s">
        <v>397</v>
      </c>
      <c r="F430" s="444"/>
      <c r="G430" s="241" t="s">
        <v>252</v>
      </c>
      <c r="H430" s="188"/>
      <c r="I430" s="188"/>
      <c r="J430" s="242" t="s">
        <v>404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988"/>
      <c r="B433" s="253"/>
      <c r="C433" s="252"/>
      <c r="D433" s="253"/>
      <c r="E433" s="196"/>
      <c r="F433" s="197"/>
      <c r="G433" s="232" t="s">
        <v>404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710</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t="s">
        <v>404</v>
      </c>
      <c r="AJ434" s="167"/>
      <c r="AK434" s="167"/>
      <c r="AL434" s="167"/>
      <c r="AM434" s="166" t="s">
        <v>710</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710</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988"/>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710</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710</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710</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81.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759</v>
      </c>
      <c r="AE702" s="890"/>
      <c r="AF702" s="890"/>
      <c r="AG702" s="879" t="s">
        <v>769</v>
      </c>
      <c r="AH702" s="880"/>
      <c r="AI702" s="880"/>
      <c r="AJ702" s="880"/>
      <c r="AK702" s="880"/>
      <c r="AL702" s="880"/>
      <c r="AM702" s="880"/>
      <c r="AN702" s="880"/>
      <c r="AO702" s="880"/>
      <c r="AP702" s="880"/>
      <c r="AQ702" s="880"/>
      <c r="AR702" s="880"/>
      <c r="AS702" s="880"/>
      <c r="AT702" s="880"/>
      <c r="AU702" s="880"/>
      <c r="AV702" s="880"/>
      <c r="AW702" s="880"/>
      <c r="AX702" s="881"/>
    </row>
    <row r="703" spans="1:51" ht="81.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759</v>
      </c>
      <c r="AE703" s="185"/>
      <c r="AF703" s="185"/>
      <c r="AG703" s="663" t="s">
        <v>768</v>
      </c>
      <c r="AH703" s="664"/>
      <c r="AI703" s="664"/>
      <c r="AJ703" s="664"/>
      <c r="AK703" s="664"/>
      <c r="AL703" s="664"/>
      <c r="AM703" s="664"/>
      <c r="AN703" s="664"/>
      <c r="AO703" s="664"/>
      <c r="AP703" s="664"/>
      <c r="AQ703" s="664"/>
      <c r="AR703" s="664"/>
      <c r="AS703" s="664"/>
      <c r="AT703" s="664"/>
      <c r="AU703" s="664"/>
      <c r="AV703" s="664"/>
      <c r="AW703" s="664"/>
      <c r="AX703" s="665"/>
    </row>
    <row r="704" spans="1:51" ht="81.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759</v>
      </c>
      <c r="AE704" s="582"/>
      <c r="AF704" s="582"/>
      <c r="AG704" s="424" t="s">
        <v>768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759</v>
      </c>
      <c r="AE705" s="732"/>
      <c r="AF705" s="732"/>
      <c r="AG705" s="190" t="s">
        <v>770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818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780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9.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759</v>
      </c>
      <c r="AE708" s="667"/>
      <c r="AF708" s="667"/>
      <c r="AG708" s="522" t="s">
        <v>771</v>
      </c>
      <c r="AH708" s="523"/>
      <c r="AI708" s="523"/>
      <c r="AJ708" s="523"/>
      <c r="AK708" s="523"/>
      <c r="AL708" s="523"/>
      <c r="AM708" s="523"/>
      <c r="AN708" s="523"/>
      <c r="AO708" s="523"/>
      <c r="AP708" s="523"/>
      <c r="AQ708" s="523"/>
      <c r="AR708" s="523"/>
      <c r="AS708" s="523"/>
      <c r="AT708" s="523"/>
      <c r="AU708" s="523"/>
      <c r="AV708" s="523"/>
      <c r="AW708" s="523"/>
      <c r="AX708" s="524"/>
    </row>
    <row r="709" spans="1:50" ht="53.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759</v>
      </c>
      <c r="AE709" s="185"/>
      <c r="AF709" s="185"/>
      <c r="AG709" s="663" t="s">
        <v>772</v>
      </c>
      <c r="AH709" s="664"/>
      <c r="AI709" s="664"/>
      <c r="AJ709" s="664"/>
      <c r="AK709" s="664"/>
      <c r="AL709" s="664"/>
      <c r="AM709" s="664"/>
      <c r="AN709" s="664"/>
      <c r="AO709" s="664"/>
      <c r="AP709" s="664"/>
      <c r="AQ709" s="664"/>
      <c r="AR709" s="664"/>
      <c r="AS709" s="664"/>
      <c r="AT709" s="664"/>
      <c r="AU709" s="664"/>
      <c r="AV709" s="664"/>
      <c r="AW709" s="664"/>
      <c r="AX709" s="665"/>
    </row>
    <row r="710" spans="1:50" ht="51"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759</v>
      </c>
      <c r="AE710" s="185"/>
      <c r="AF710" s="185"/>
      <c r="AG710" s="663" t="s">
        <v>773</v>
      </c>
      <c r="AH710" s="664"/>
      <c r="AI710" s="664"/>
      <c r="AJ710" s="664"/>
      <c r="AK710" s="664"/>
      <c r="AL710" s="664"/>
      <c r="AM710" s="664"/>
      <c r="AN710" s="664"/>
      <c r="AO710" s="664"/>
      <c r="AP710" s="664"/>
      <c r="AQ710" s="664"/>
      <c r="AR710" s="664"/>
      <c r="AS710" s="664"/>
      <c r="AT710" s="664"/>
      <c r="AU710" s="664"/>
      <c r="AV710" s="664"/>
      <c r="AW710" s="664"/>
      <c r="AX710" s="665"/>
    </row>
    <row r="711" spans="1:50" ht="54.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759</v>
      </c>
      <c r="AE711" s="185"/>
      <c r="AF711" s="185"/>
      <c r="AG711" s="663" t="s">
        <v>774</v>
      </c>
      <c r="AH711" s="664"/>
      <c r="AI711" s="664"/>
      <c r="AJ711" s="664"/>
      <c r="AK711" s="664"/>
      <c r="AL711" s="664"/>
      <c r="AM711" s="664"/>
      <c r="AN711" s="664"/>
      <c r="AO711" s="664"/>
      <c r="AP711" s="664"/>
      <c r="AQ711" s="664"/>
      <c r="AR711" s="664"/>
      <c r="AS711" s="664"/>
      <c r="AT711" s="664"/>
      <c r="AU711" s="664"/>
      <c r="AV711" s="664"/>
      <c r="AW711" s="664"/>
      <c r="AX711" s="665"/>
    </row>
    <row r="712" spans="1:50" ht="40.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759</v>
      </c>
      <c r="AE712" s="582"/>
      <c r="AF712" s="582"/>
      <c r="AG712" s="590" t="s">
        <v>806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781</v>
      </c>
      <c r="AE713" s="185"/>
      <c r="AF713" s="186"/>
      <c r="AG713" s="663" t="s">
        <v>718</v>
      </c>
      <c r="AH713" s="664"/>
      <c r="AI713" s="664"/>
      <c r="AJ713" s="664"/>
      <c r="AK713" s="664"/>
      <c r="AL713" s="664"/>
      <c r="AM713" s="664"/>
      <c r="AN713" s="664"/>
      <c r="AO713" s="664"/>
      <c r="AP713" s="664"/>
      <c r="AQ713" s="664"/>
      <c r="AR713" s="664"/>
      <c r="AS713" s="664"/>
      <c r="AT713" s="664"/>
      <c r="AU713" s="664"/>
      <c r="AV713" s="664"/>
      <c r="AW713" s="664"/>
      <c r="AX713" s="665"/>
    </row>
    <row r="714" spans="1:50" ht="108"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759</v>
      </c>
      <c r="AE714" s="588"/>
      <c r="AF714" s="589"/>
      <c r="AG714" s="688" t="s">
        <v>775</v>
      </c>
      <c r="AH714" s="689"/>
      <c r="AI714" s="689"/>
      <c r="AJ714" s="689"/>
      <c r="AK714" s="689"/>
      <c r="AL714" s="689"/>
      <c r="AM714" s="689"/>
      <c r="AN714" s="689"/>
      <c r="AO714" s="689"/>
      <c r="AP714" s="689"/>
      <c r="AQ714" s="689"/>
      <c r="AR714" s="689"/>
      <c r="AS714" s="689"/>
      <c r="AT714" s="689"/>
      <c r="AU714" s="689"/>
      <c r="AV714" s="689"/>
      <c r="AW714" s="689"/>
      <c r="AX714" s="690"/>
    </row>
    <row r="715" spans="1:50" ht="42.75"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759</v>
      </c>
      <c r="AE715" s="667"/>
      <c r="AF715" s="773"/>
      <c r="AG715" s="522" t="s">
        <v>776</v>
      </c>
      <c r="AH715" s="523"/>
      <c r="AI715" s="523"/>
      <c r="AJ715" s="523"/>
      <c r="AK715" s="523"/>
      <c r="AL715" s="523"/>
      <c r="AM715" s="523"/>
      <c r="AN715" s="523"/>
      <c r="AO715" s="523"/>
      <c r="AP715" s="523"/>
      <c r="AQ715" s="523"/>
      <c r="AR715" s="523"/>
      <c r="AS715" s="523"/>
      <c r="AT715" s="523"/>
      <c r="AU715" s="523"/>
      <c r="AV715" s="523"/>
      <c r="AW715" s="523"/>
      <c r="AX715" s="524"/>
    </row>
    <row r="716" spans="1:50" ht="61.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759</v>
      </c>
      <c r="AE716" s="755"/>
      <c r="AF716" s="755"/>
      <c r="AG716" s="663" t="s">
        <v>777</v>
      </c>
      <c r="AH716" s="664"/>
      <c r="AI716" s="664"/>
      <c r="AJ716" s="664"/>
      <c r="AK716" s="664"/>
      <c r="AL716" s="664"/>
      <c r="AM716" s="664"/>
      <c r="AN716" s="664"/>
      <c r="AO716" s="664"/>
      <c r="AP716" s="664"/>
      <c r="AQ716" s="664"/>
      <c r="AR716" s="664"/>
      <c r="AS716" s="664"/>
      <c r="AT716" s="664"/>
      <c r="AU716" s="664"/>
      <c r="AV716" s="664"/>
      <c r="AW716" s="664"/>
      <c r="AX716" s="665"/>
    </row>
    <row r="717" spans="1:50" ht="66.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759</v>
      </c>
      <c r="AE717" s="185"/>
      <c r="AF717" s="185"/>
      <c r="AG717" s="663" t="s">
        <v>778</v>
      </c>
      <c r="AH717" s="664"/>
      <c r="AI717" s="664"/>
      <c r="AJ717" s="664"/>
      <c r="AK717" s="664"/>
      <c r="AL717" s="664"/>
      <c r="AM717" s="664"/>
      <c r="AN717" s="664"/>
      <c r="AO717" s="664"/>
      <c r="AP717" s="664"/>
      <c r="AQ717" s="664"/>
      <c r="AR717" s="664"/>
      <c r="AS717" s="664"/>
      <c r="AT717" s="664"/>
      <c r="AU717" s="664"/>
      <c r="AV717" s="664"/>
      <c r="AW717" s="664"/>
      <c r="AX717" s="665"/>
    </row>
    <row r="718" spans="1:50" ht="54"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759</v>
      </c>
      <c r="AE718" s="185"/>
      <c r="AF718" s="185"/>
      <c r="AG718" s="193" t="s">
        <v>779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781</v>
      </c>
      <c r="AE719" s="667"/>
      <c r="AF719" s="667"/>
      <c r="AG719" s="190" t="s">
        <v>767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70.5" customHeight="1" x14ac:dyDescent="0.15">
      <c r="A726" s="617" t="s">
        <v>48</v>
      </c>
      <c r="B726" s="618"/>
      <c r="C726" s="439" t="s">
        <v>53</v>
      </c>
      <c r="D726" s="577"/>
      <c r="E726" s="577"/>
      <c r="F726" s="578"/>
      <c r="G726" s="793" t="s">
        <v>782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783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823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824</v>
      </c>
      <c r="B731" s="615"/>
      <c r="C731" s="615"/>
      <c r="D731" s="615"/>
      <c r="E731" s="616"/>
      <c r="F731" s="679" t="s">
        <v>825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826</v>
      </c>
      <c r="B733" s="615"/>
      <c r="C733" s="615"/>
      <c r="D733" s="615"/>
      <c r="E733" s="616"/>
      <c r="F733" s="762" t="s">
        <v>827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130.5" customHeight="1" thickBot="1" x14ac:dyDescent="0.2">
      <c r="A735" s="607" t="s">
        <v>784</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754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755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756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756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757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758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47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47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799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794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800</v>
      </c>
      <c r="H789" s="446"/>
      <c r="I789" s="446"/>
      <c r="J789" s="446"/>
      <c r="K789" s="447"/>
      <c r="L789" s="448" t="s">
        <v>801</v>
      </c>
      <c r="M789" s="449"/>
      <c r="N789" s="449"/>
      <c r="O789" s="449"/>
      <c r="P789" s="449"/>
      <c r="Q789" s="449"/>
      <c r="R789" s="449"/>
      <c r="S789" s="449"/>
      <c r="T789" s="449"/>
      <c r="U789" s="449"/>
      <c r="V789" s="449"/>
      <c r="W789" s="449"/>
      <c r="X789" s="450"/>
      <c r="Y789" s="451">
        <v>0.65164800000000001</v>
      </c>
      <c r="Z789" s="452"/>
      <c r="AA789" s="452"/>
      <c r="AB789" s="553"/>
      <c r="AC789" s="445" t="s">
        <v>792</v>
      </c>
      <c r="AD789" s="446"/>
      <c r="AE789" s="446"/>
      <c r="AF789" s="446"/>
      <c r="AG789" s="447"/>
      <c r="AH789" s="448" t="s">
        <v>795</v>
      </c>
      <c r="AI789" s="449"/>
      <c r="AJ789" s="449"/>
      <c r="AK789" s="449"/>
      <c r="AL789" s="449"/>
      <c r="AM789" s="449"/>
      <c r="AN789" s="449"/>
      <c r="AO789" s="449"/>
      <c r="AP789" s="449"/>
      <c r="AQ789" s="449"/>
      <c r="AR789" s="449"/>
      <c r="AS789" s="449"/>
      <c r="AT789" s="450"/>
      <c r="AU789" s="451">
        <v>2.6276000000000002</v>
      </c>
      <c r="AV789" s="452"/>
      <c r="AW789" s="452"/>
      <c r="AX789" s="453"/>
    </row>
    <row r="790" spans="1:51" ht="24.75" customHeight="1" x14ac:dyDescent="0.15">
      <c r="A790" s="552"/>
      <c r="B790" s="759"/>
      <c r="C790" s="759"/>
      <c r="D790" s="759"/>
      <c r="E790" s="759"/>
      <c r="F790" s="760"/>
      <c r="G790" s="348" t="s">
        <v>802</v>
      </c>
      <c r="H790" s="349"/>
      <c r="I790" s="349"/>
      <c r="J790" s="349"/>
      <c r="K790" s="350"/>
      <c r="L790" s="398" t="s">
        <v>803</v>
      </c>
      <c r="M790" s="399"/>
      <c r="N790" s="399"/>
      <c r="O790" s="399"/>
      <c r="P790" s="399"/>
      <c r="Q790" s="399"/>
      <c r="R790" s="399"/>
      <c r="S790" s="399"/>
      <c r="T790" s="399"/>
      <c r="U790" s="399"/>
      <c r="V790" s="399"/>
      <c r="W790" s="399"/>
      <c r="X790" s="400"/>
      <c r="Y790" s="395">
        <v>0.45518999999999998</v>
      </c>
      <c r="Z790" s="396"/>
      <c r="AA790" s="396"/>
      <c r="AB790" s="402"/>
      <c r="AC790" s="348" t="s">
        <v>80</v>
      </c>
      <c r="AD790" s="349"/>
      <c r="AE790" s="349"/>
      <c r="AF790" s="349"/>
      <c r="AG790" s="350"/>
      <c r="AH790" s="398" t="s">
        <v>798</v>
      </c>
      <c r="AI790" s="399"/>
      <c r="AJ790" s="399"/>
      <c r="AK790" s="399"/>
      <c r="AL790" s="399"/>
      <c r="AM790" s="399"/>
      <c r="AN790" s="399"/>
      <c r="AO790" s="399"/>
      <c r="AP790" s="399"/>
      <c r="AQ790" s="399"/>
      <c r="AR790" s="399"/>
      <c r="AS790" s="399"/>
      <c r="AT790" s="400"/>
      <c r="AU790" s="395">
        <f>0.00134+0.26276+0.3</f>
        <v>0.56410000000000005</v>
      </c>
      <c r="AV790" s="396"/>
      <c r="AW790" s="396"/>
      <c r="AX790" s="397"/>
    </row>
    <row r="791" spans="1:51" ht="24.75" customHeight="1" x14ac:dyDescent="0.15">
      <c r="A791" s="552"/>
      <c r="B791" s="759"/>
      <c r="C791" s="759"/>
      <c r="D791" s="759"/>
      <c r="E791" s="759"/>
      <c r="F791" s="760"/>
      <c r="G791" s="348" t="s">
        <v>80</v>
      </c>
      <c r="H791" s="349"/>
      <c r="I791" s="349"/>
      <c r="J791" s="349"/>
      <c r="K791" s="350"/>
      <c r="L791" s="398" t="s">
        <v>805</v>
      </c>
      <c r="M791" s="399"/>
      <c r="N791" s="399"/>
      <c r="O791" s="399"/>
      <c r="P791" s="399"/>
      <c r="Q791" s="399"/>
      <c r="R791" s="399"/>
      <c r="S791" s="399"/>
      <c r="T791" s="399"/>
      <c r="U791" s="399"/>
      <c r="V791" s="399"/>
      <c r="W791" s="399"/>
      <c r="X791" s="400"/>
      <c r="Y791" s="395">
        <f>0.022553+0.00366+0.01634+0.0308+0.002318+0.1272+0.1</f>
        <v>0.302871</v>
      </c>
      <c r="Z791" s="396"/>
      <c r="AA791" s="396"/>
      <c r="AB791" s="402"/>
      <c r="AC791" s="348" t="s">
        <v>796</v>
      </c>
      <c r="AD791" s="349"/>
      <c r="AE791" s="349"/>
      <c r="AF791" s="349"/>
      <c r="AG791" s="350"/>
      <c r="AH791" s="398" t="s">
        <v>797</v>
      </c>
      <c r="AI791" s="399"/>
      <c r="AJ791" s="399"/>
      <c r="AK791" s="399"/>
      <c r="AL791" s="399"/>
      <c r="AM791" s="399"/>
      <c r="AN791" s="399"/>
      <c r="AO791" s="399"/>
      <c r="AP791" s="399"/>
      <c r="AQ791" s="399"/>
      <c r="AR791" s="399"/>
      <c r="AS791" s="399"/>
      <c r="AT791" s="400"/>
      <c r="AU791" s="395">
        <v>0.10696</v>
      </c>
      <c r="AV791" s="396"/>
      <c r="AW791" s="396"/>
      <c r="AX791" s="397"/>
    </row>
    <row r="792" spans="1:51" ht="24.75" customHeight="1" x14ac:dyDescent="0.15">
      <c r="A792" s="552"/>
      <c r="B792" s="759"/>
      <c r="C792" s="759"/>
      <c r="D792" s="759"/>
      <c r="E792" s="759"/>
      <c r="F792" s="760"/>
      <c r="G792" s="348" t="s">
        <v>796</v>
      </c>
      <c r="H792" s="349"/>
      <c r="I792" s="349"/>
      <c r="J792" s="349"/>
      <c r="K792" s="350"/>
      <c r="L792" s="398" t="s">
        <v>804</v>
      </c>
      <c r="M792" s="399"/>
      <c r="N792" s="399"/>
      <c r="O792" s="399"/>
      <c r="P792" s="399"/>
      <c r="Q792" s="399"/>
      <c r="R792" s="399"/>
      <c r="S792" s="399"/>
      <c r="T792" s="399"/>
      <c r="U792" s="399"/>
      <c r="V792" s="399"/>
      <c r="W792" s="399"/>
      <c r="X792" s="400"/>
      <c r="Y792" s="395">
        <v>7.4749999999999997E-2</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1.484459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3.2986599999999999</v>
      </c>
      <c r="AV799" s="412"/>
      <c r="AW799" s="412"/>
      <c r="AX799" s="414"/>
    </row>
    <row r="800" spans="1:51" ht="24.75" customHeight="1" x14ac:dyDescent="0.15">
      <c r="A800" s="552"/>
      <c r="B800" s="759"/>
      <c r="C800" s="759"/>
      <c r="D800" s="759"/>
      <c r="E800" s="759"/>
      <c r="F800" s="760"/>
      <c r="G800" s="435" t="s">
        <v>793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785</v>
      </c>
      <c r="H802" s="446"/>
      <c r="I802" s="446"/>
      <c r="J802" s="446"/>
      <c r="K802" s="447"/>
      <c r="L802" s="448" t="s">
        <v>788</v>
      </c>
      <c r="M802" s="449"/>
      <c r="N802" s="449"/>
      <c r="O802" s="449"/>
      <c r="P802" s="449"/>
      <c r="Q802" s="449"/>
      <c r="R802" s="449"/>
      <c r="S802" s="449"/>
      <c r="T802" s="449"/>
      <c r="U802" s="449"/>
      <c r="V802" s="449"/>
      <c r="W802" s="449"/>
      <c r="X802" s="450"/>
      <c r="Y802" s="451">
        <v>3.08</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59"/>
      <c r="C803" s="759"/>
      <c r="D803" s="759"/>
      <c r="E803" s="759"/>
      <c r="F803" s="760"/>
      <c r="G803" s="348" t="s">
        <v>786</v>
      </c>
      <c r="H803" s="349"/>
      <c r="I803" s="349"/>
      <c r="J803" s="349"/>
      <c r="K803" s="350"/>
      <c r="L803" s="398" t="s">
        <v>787</v>
      </c>
      <c r="M803" s="399"/>
      <c r="N803" s="399"/>
      <c r="O803" s="399"/>
      <c r="P803" s="399"/>
      <c r="Q803" s="399"/>
      <c r="R803" s="399"/>
      <c r="S803" s="399"/>
      <c r="T803" s="399"/>
      <c r="U803" s="399"/>
      <c r="V803" s="399"/>
      <c r="W803" s="399"/>
      <c r="X803" s="400"/>
      <c r="Y803" s="395">
        <v>1.20556</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15">
      <c r="A804" s="552"/>
      <c r="B804" s="759"/>
      <c r="C804" s="759"/>
      <c r="D804" s="759"/>
      <c r="E804" s="759"/>
      <c r="F804" s="760"/>
      <c r="G804" s="348" t="s">
        <v>789</v>
      </c>
      <c r="H804" s="349"/>
      <c r="I804" s="349"/>
      <c r="J804" s="349"/>
      <c r="K804" s="350"/>
      <c r="L804" s="398" t="s">
        <v>790</v>
      </c>
      <c r="M804" s="399"/>
      <c r="N804" s="399"/>
      <c r="O804" s="399"/>
      <c r="P804" s="399"/>
      <c r="Q804" s="399"/>
      <c r="R804" s="399"/>
      <c r="S804" s="399"/>
      <c r="T804" s="399"/>
      <c r="U804" s="399"/>
      <c r="V804" s="399"/>
      <c r="W804" s="399"/>
      <c r="X804" s="400"/>
      <c r="Y804" s="395">
        <v>0.89500000000000002</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customHeight="1" x14ac:dyDescent="0.15">
      <c r="A805" s="552"/>
      <c r="B805" s="759"/>
      <c r="C805" s="759"/>
      <c r="D805" s="759"/>
      <c r="E805" s="759"/>
      <c r="F805" s="760"/>
      <c r="G805" s="348" t="s">
        <v>80</v>
      </c>
      <c r="H805" s="349"/>
      <c r="I805" s="349"/>
      <c r="J805" s="349"/>
      <c r="K805" s="350"/>
      <c r="L805" s="398" t="s">
        <v>791</v>
      </c>
      <c r="M805" s="399"/>
      <c r="N805" s="399"/>
      <c r="O805" s="399"/>
      <c r="P805" s="399"/>
      <c r="Q805" s="399"/>
      <c r="R805" s="399"/>
      <c r="S805" s="399"/>
      <c r="T805" s="399"/>
      <c r="U805" s="399"/>
      <c r="V805" s="399"/>
      <c r="W805" s="399"/>
      <c r="X805" s="400"/>
      <c r="Y805" s="395">
        <v>0.58399999999999996</v>
      </c>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5.7645599999999995</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8.1" customHeight="1" x14ac:dyDescent="0.15">
      <c r="A845" s="401">
        <v>1</v>
      </c>
      <c r="B845" s="401">
        <v>1</v>
      </c>
      <c r="C845" s="415" t="s">
        <v>807</v>
      </c>
      <c r="D845" s="415"/>
      <c r="E845" s="415"/>
      <c r="F845" s="415"/>
      <c r="G845" s="415"/>
      <c r="H845" s="415"/>
      <c r="I845" s="415"/>
      <c r="J845" s="416">
        <v>9500005001934</v>
      </c>
      <c r="K845" s="417"/>
      <c r="L845" s="417"/>
      <c r="M845" s="417"/>
      <c r="N845" s="417"/>
      <c r="O845" s="417"/>
      <c r="P845" s="317" t="s">
        <v>808</v>
      </c>
      <c r="Q845" s="317"/>
      <c r="R845" s="317"/>
      <c r="S845" s="317"/>
      <c r="T845" s="317"/>
      <c r="U845" s="317"/>
      <c r="V845" s="317"/>
      <c r="W845" s="317"/>
      <c r="X845" s="317"/>
      <c r="Y845" s="318">
        <v>1.4994590000000001</v>
      </c>
      <c r="Z845" s="319"/>
      <c r="AA845" s="319"/>
      <c r="AB845" s="320"/>
      <c r="AC845" s="322" t="s">
        <v>374</v>
      </c>
      <c r="AD845" s="323"/>
      <c r="AE845" s="323"/>
      <c r="AF845" s="323"/>
      <c r="AG845" s="323"/>
      <c r="AH845" s="418">
        <v>4</v>
      </c>
      <c r="AI845" s="419"/>
      <c r="AJ845" s="419"/>
      <c r="AK845" s="419"/>
      <c r="AL845" s="326">
        <v>100</v>
      </c>
      <c r="AM845" s="327"/>
      <c r="AN845" s="327"/>
      <c r="AO845" s="328"/>
      <c r="AP845" s="321" t="s">
        <v>809</v>
      </c>
      <c r="AQ845" s="321"/>
      <c r="AR845" s="321"/>
      <c r="AS845" s="321"/>
      <c r="AT845" s="321"/>
      <c r="AU845" s="321"/>
      <c r="AV845" s="321"/>
      <c r="AW845" s="321"/>
      <c r="AX845" s="321"/>
    </row>
    <row r="846" spans="1:51" ht="38.1" customHeight="1" x14ac:dyDescent="0.15">
      <c r="A846" s="401">
        <v>2</v>
      </c>
      <c r="B846" s="401">
        <v>1</v>
      </c>
      <c r="C846" s="420" t="s">
        <v>810</v>
      </c>
      <c r="D846" s="415"/>
      <c r="E846" s="415"/>
      <c r="F846" s="415"/>
      <c r="G846" s="415"/>
      <c r="H846" s="415"/>
      <c r="I846" s="415"/>
      <c r="J846" s="416">
        <v>4420005005394</v>
      </c>
      <c r="K846" s="417"/>
      <c r="L846" s="417"/>
      <c r="M846" s="417"/>
      <c r="N846" s="417"/>
      <c r="O846" s="417"/>
      <c r="P846" s="317" t="s">
        <v>808</v>
      </c>
      <c r="Q846" s="317"/>
      <c r="R846" s="317"/>
      <c r="S846" s="317"/>
      <c r="T846" s="317"/>
      <c r="U846" s="317"/>
      <c r="V846" s="317"/>
      <c r="W846" s="317"/>
      <c r="X846" s="317"/>
      <c r="Y846" s="318">
        <v>1.1014349999999999</v>
      </c>
      <c r="Z846" s="319"/>
      <c r="AA846" s="319"/>
      <c r="AB846" s="320"/>
      <c r="AC846" s="322" t="s">
        <v>374</v>
      </c>
      <c r="AD846" s="323"/>
      <c r="AE846" s="323"/>
      <c r="AF846" s="323"/>
      <c r="AG846" s="323"/>
      <c r="AH846" s="418">
        <v>4</v>
      </c>
      <c r="AI846" s="419"/>
      <c r="AJ846" s="419"/>
      <c r="AK846" s="419"/>
      <c r="AL846" s="326">
        <v>100</v>
      </c>
      <c r="AM846" s="327"/>
      <c r="AN846" s="327"/>
      <c r="AO846" s="328"/>
      <c r="AP846" s="321" t="s">
        <v>809</v>
      </c>
      <c r="AQ846" s="321"/>
      <c r="AR846" s="321"/>
      <c r="AS846" s="321"/>
      <c r="AT846" s="321"/>
      <c r="AU846" s="321"/>
      <c r="AV846" s="321"/>
      <c r="AW846" s="321"/>
      <c r="AX846" s="321"/>
      <c r="AY846">
        <f>COUNTA($C$846)</f>
        <v>1</v>
      </c>
    </row>
    <row r="847" spans="1:51" ht="38.1" customHeight="1" x14ac:dyDescent="0.15">
      <c r="A847" s="401">
        <v>3</v>
      </c>
      <c r="B847" s="401">
        <v>1</v>
      </c>
      <c r="C847" s="420" t="s">
        <v>812</v>
      </c>
      <c r="D847" s="415"/>
      <c r="E847" s="415"/>
      <c r="F847" s="415"/>
      <c r="G847" s="415"/>
      <c r="H847" s="415"/>
      <c r="I847" s="415"/>
      <c r="J847" s="416">
        <v>7430005005589</v>
      </c>
      <c r="K847" s="417"/>
      <c r="L847" s="417"/>
      <c r="M847" s="417"/>
      <c r="N847" s="417"/>
      <c r="O847" s="417"/>
      <c r="P847" s="421" t="s">
        <v>808</v>
      </c>
      <c r="Q847" s="317"/>
      <c r="R847" s="317"/>
      <c r="S847" s="317"/>
      <c r="T847" s="317"/>
      <c r="U847" s="317"/>
      <c r="V847" s="317"/>
      <c r="W847" s="317"/>
      <c r="X847" s="317"/>
      <c r="Y847" s="318">
        <v>0.71742899999999998</v>
      </c>
      <c r="Z847" s="319"/>
      <c r="AA847" s="319"/>
      <c r="AB847" s="320"/>
      <c r="AC847" s="322" t="s">
        <v>374</v>
      </c>
      <c r="AD847" s="323"/>
      <c r="AE847" s="323"/>
      <c r="AF847" s="323"/>
      <c r="AG847" s="323"/>
      <c r="AH847" s="324">
        <v>4</v>
      </c>
      <c r="AI847" s="325"/>
      <c r="AJ847" s="325"/>
      <c r="AK847" s="325"/>
      <c r="AL847" s="326">
        <v>100</v>
      </c>
      <c r="AM847" s="327"/>
      <c r="AN847" s="327"/>
      <c r="AO847" s="328"/>
      <c r="AP847" s="321" t="s">
        <v>819</v>
      </c>
      <c r="AQ847" s="321"/>
      <c r="AR847" s="321"/>
      <c r="AS847" s="321"/>
      <c r="AT847" s="321"/>
      <c r="AU847" s="321"/>
      <c r="AV847" s="321"/>
      <c r="AW847" s="321"/>
      <c r="AX847" s="321"/>
      <c r="AY847">
        <f>COUNTA($C$847)</f>
        <v>1</v>
      </c>
    </row>
    <row r="848" spans="1:51" ht="38.1" customHeight="1" x14ac:dyDescent="0.15">
      <c r="A848" s="401">
        <v>4</v>
      </c>
      <c r="B848" s="401">
        <v>1</v>
      </c>
      <c r="C848" s="420" t="s">
        <v>811</v>
      </c>
      <c r="D848" s="415"/>
      <c r="E848" s="415"/>
      <c r="F848" s="415"/>
      <c r="G848" s="415"/>
      <c r="H848" s="415"/>
      <c r="I848" s="415"/>
      <c r="J848" s="416">
        <v>5050005005266</v>
      </c>
      <c r="K848" s="417"/>
      <c r="L848" s="417"/>
      <c r="M848" s="417"/>
      <c r="N848" s="417"/>
      <c r="O848" s="417"/>
      <c r="P848" s="421" t="s">
        <v>808</v>
      </c>
      <c r="Q848" s="317"/>
      <c r="R848" s="317"/>
      <c r="S848" s="317"/>
      <c r="T848" s="317"/>
      <c r="U848" s="317"/>
      <c r="V848" s="317"/>
      <c r="W848" s="317"/>
      <c r="X848" s="317"/>
      <c r="Y848" s="318">
        <v>0.70208899999999996</v>
      </c>
      <c r="Z848" s="319"/>
      <c r="AA848" s="319"/>
      <c r="AB848" s="320"/>
      <c r="AC848" s="322" t="s">
        <v>374</v>
      </c>
      <c r="AD848" s="323"/>
      <c r="AE848" s="323"/>
      <c r="AF848" s="323"/>
      <c r="AG848" s="323"/>
      <c r="AH848" s="324">
        <v>4</v>
      </c>
      <c r="AI848" s="325"/>
      <c r="AJ848" s="325"/>
      <c r="AK848" s="325"/>
      <c r="AL848" s="326">
        <v>100</v>
      </c>
      <c r="AM848" s="327"/>
      <c r="AN848" s="327"/>
      <c r="AO848" s="328"/>
      <c r="AP848" s="321" t="s">
        <v>809</v>
      </c>
      <c r="AQ848" s="321"/>
      <c r="AR848" s="321"/>
      <c r="AS848" s="321"/>
      <c r="AT848" s="321"/>
      <c r="AU848" s="321"/>
      <c r="AV848" s="321"/>
      <c r="AW848" s="321"/>
      <c r="AX848" s="321"/>
      <c r="AY848">
        <f>COUNTA($C$848)</f>
        <v>1</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8.1" customHeight="1" x14ac:dyDescent="0.15">
      <c r="A878" s="401">
        <v>1</v>
      </c>
      <c r="B878" s="401">
        <v>1</v>
      </c>
      <c r="C878" s="420" t="s">
        <v>813</v>
      </c>
      <c r="D878" s="415"/>
      <c r="E878" s="415"/>
      <c r="F878" s="415"/>
      <c r="G878" s="415"/>
      <c r="H878" s="415"/>
      <c r="I878" s="415"/>
      <c r="J878" s="416">
        <v>4010401058533</v>
      </c>
      <c r="K878" s="417"/>
      <c r="L878" s="417"/>
      <c r="M878" s="417"/>
      <c r="N878" s="417"/>
      <c r="O878" s="417"/>
      <c r="P878" s="421" t="s">
        <v>814</v>
      </c>
      <c r="Q878" s="317"/>
      <c r="R878" s="317"/>
      <c r="S878" s="317"/>
      <c r="T878" s="317"/>
      <c r="U878" s="317"/>
      <c r="V878" s="317"/>
      <c r="W878" s="317"/>
      <c r="X878" s="317"/>
      <c r="Y878" s="318">
        <v>3.3</v>
      </c>
      <c r="Z878" s="319"/>
      <c r="AA878" s="319"/>
      <c r="AB878" s="320"/>
      <c r="AC878" s="322" t="s">
        <v>371</v>
      </c>
      <c r="AD878" s="323"/>
      <c r="AE878" s="323"/>
      <c r="AF878" s="323"/>
      <c r="AG878" s="323"/>
      <c r="AH878" s="418">
        <v>3</v>
      </c>
      <c r="AI878" s="419"/>
      <c r="AJ878" s="419"/>
      <c r="AK878" s="419"/>
      <c r="AL878" s="326">
        <v>89.3</v>
      </c>
      <c r="AM878" s="327"/>
      <c r="AN878" s="327"/>
      <c r="AO878" s="328"/>
      <c r="AP878" s="321" t="s">
        <v>809</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53.25" customHeight="1" x14ac:dyDescent="0.15">
      <c r="A911" s="401">
        <v>1</v>
      </c>
      <c r="B911" s="401">
        <v>1</v>
      </c>
      <c r="C911" s="415" t="s">
        <v>815</v>
      </c>
      <c r="D911" s="415"/>
      <c r="E911" s="415"/>
      <c r="F911" s="415"/>
      <c r="G911" s="415"/>
      <c r="H911" s="415"/>
      <c r="I911" s="415"/>
      <c r="J911" s="416">
        <v>1010001000179</v>
      </c>
      <c r="K911" s="417"/>
      <c r="L911" s="417"/>
      <c r="M911" s="417"/>
      <c r="N911" s="417"/>
      <c r="O911" s="417"/>
      <c r="P911" s="317" t="s">
        <v>816</v>
      </c>
      <c r="Q911" s="317"/>
      <c r="R911" s="317"/>
      <c r="S911" s="317"/>
      <c r="T911" s="317"/>
      <c r="U911" s="317"/>
      <c r="V911" s="317"/>
      <c r="W911" s="317"/>
      <c r="X911" s="317"/>
      <c r="Y911" s="318">
        <v>5.7649460000000001</v>
      </c>
      <c r="Z911" s="319"/>
      <c r="AA911" s="319"/>
      <c r="AB911" s="320"/>
      <c r="AC911" s="322" t="s">
        <v>371</v>
      </c>
      <c r="AD911" s="323"/>
      <c r="AE911" s="323"/>
      <c r="AF911" s="323"/>
      <c r="AG911" s="323"/>
      <c r="AH911" s="418">
        <v>1</v>
      </c>
      <c r="AI911" s="419"/>
      <c r="AJ911" s="419"/>
      <c r="AK911" s="419"/>
      <c r="AL911" s="326">
        <v>99.78</v>
      </c>
      <c r="AM911" s="327"/>
      <c r="AN911" s="327"/>
      <c r="AO911" s="328"/>
      <c r="AP911" s="321" t="s">
        <v>817</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262" t="s">
        <v>710</v>
      </c>
      <c r="F1110" s="886"/>
      <c r="G1110" s="886"/>
      <c r="H1110" s="886"/>
      <c r="I1110" s="886"/>
      <c r="J1110" s="416" t="s">
        <v>710</v>
      </c>
      <c r="K1110" s="417"/>
      <c r="L1110" s="417"/>
      <c r="M1110" s="417"/>
      <c r="N1110" s="417"/>
      <c r="O1110" s="417"/>
      <c r="P1110" s="421" t="s">
        <v>710</v>
      </c>
      <c r="Q1110" s="317"/>
      <c r="R1110" s="317"/>
      <c r="S1110" s="317"/>
      <c r="T1110" s="317"/>
      <c r="U1110" s="317"/>
      <c r="V1110" s="317"/>
      <c r="W1110" s="317"/>
      <c r="X1110" s="317"/>
      <c r="Y1110" s="318" t="s">
        <v>710</v>
      </c>
      <c r="Z1110" s="319"/>
      <c r="AA1110" s="319"/>
      <c r="AB1110" s="320"/>
      <c r="AC1110" s="322"/>
      <c r="AD1110" s="323"/>
      <c r="AE1110" s="323"/>
      <c r="AF1110" s="323"/>
      <c r="AG1110" s="323"/>
      <c r="AH1110" s="324" t="s">
        <v>710</v>
      </c>
      <c r="AI1110" s="325"/>
      <c r="AJ1110" s="325"/>
      <c r="AK1110" s="325"/>
      <c r="AL1110" s="326" t="s">
        <v>710</v>
      </c>
      <c r="AM1110" s="327"/>
      <c r="AN1110" s="327"/>
      <c r="AO1110" s="328"/>
      <c r="AP1110" s="321" t="s">
        <v>710</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99">
    <cfRule type="expression" dxfId="2797" priority="13883">
      <formula>IF(RIGHT(TEXT(Y799,"0.#"),1)=".",FALSE,TRUE)</formula>
    </cfRule>
    <cfRule type="expression" dxfId="2796" priority="13884">
      <formula>IF(RIGHT(TEXT(Y799,"0.#"),1)=".",TRUE,FALSE)</formula>
    </cfRule>
  </conditionalFormatting>
  <conditionalFormatting sqref="Y830:Y837 Y828 Y817:Y824 Y815 Y804:Y811 Y802">
    <cfRule type="expression" dxfId="2795" priority="13665">
      <formula>IF(RIGHT(TEXT(Y802,"0.#"),1)=".",FALSE,TRUE)</formula>
    </cfRule>
    <cfRule type="expression" dxfId="2794" priority="13666">
      <formula>IF(RIGHT(TEXT(Y802,"0.#"),1)=".",TRUE,FALSE)</formula>
    </cfRule>
  </conditionalFormatting>
  <conditionalFormatting sqref="P16:AQ17 P13:AX13 P15:AX15">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93:Y798">
    <cfRule type="expression" dxfId="2787" priority="13689">
      <formula>IF(RIGHT(TEXT(Y793,"0.#"),1)=".",FALSE,TRUE)</formula>
    </cfRule>
    <cfRule type="expression" dxfId="2786" priority="13690">
      <formula>IF(RIGHT(TEXT(Y793,"0.#"),1)=".",TRUE,FALSE)</formula>
    </cfRule>
  </conditionalFormatting>
  <conditionalFormatting sqref="AU799">
    <cfRule type="expression" dxfId="2785" priority="13685">
      <formula>IF(RIGHT(TEXT(AU799,"0.#"),1)=".",FALSE,TRUE)</formula>
    </cfRule>
    <cfRule type="expression" dxfId="2784" priority="13686">
      <formula>IF(RIGHT(TEXT(AU799,"0.#"),1)=".",TRUE,FALSE)</formula>
    </cfRule>
  </conditionalFormatting>
  <conditionalFormatting sqref="AU792:AU798 AU789">
    <cfRule type="expression" dxfId="2783" priority="13683">
      <formula>IF(RIGHT(TEXT(AU789,"0.#"),1)=".",FALSE,TRUE)</formula>
    </cfRule>
    <cfRule type="expression" dxfId="2782" priority="13684">
      <formula>IF(RIGHT(TEXT(AU789,"0.#"),1)=".",TRUE,FALSE)</formula>
    </cfRule>
  </conditionalFormatting>
  <conditionalFormatting sqref="Y829 Y816 Y803">
    <cfRule type="expression" dxfId="2781" priority="13669">
      <formula>IF(RIGHT(TEXT(Y803,"0.#"),1)=".",FALSE,TRUE)</formula>
    </cfRule>
    <cfRule type="expression" dxfId="2780" priority="13670">
      <formula>IF(RIGHT(TEXT(Y803,"0.#"),1)=".",TRUE,FALSE)</formula>
    </cfRule>
  </conditionalFormatting>
  <conditionalFormatting sqref="Y838 Y825 Y812">
    <cfRule type="expression" dxfId="2779" priority="13667">
      <formula>IF(RIGHT(TEXT(Y812,"0.#"),1)=".",FALSE,TRUE)</formula>
    </cfRule>
    <cfRule type="expression" dxfId="2778" priority="13668">
      <formula>IF(RIGHT(TEXT(Y812,"0.#"),1)=".",TRUE,FALSE)</formula>
    </cfRule>
  </conditionalFormatting>
  <conditionalFormatting sqref="AU829 AU816 AU803">
    <cfRule type="expression" dxfId="2777" priority="13663">
      <formula>IF(RIGHT(TEXT(AU803,"0.#"),1)=".",FALSE,TRUE)</formula>
    </cfRule>
    <cfRule type="expression" dxfId="2776" priority="13664">
      <formula>IF(RIGHT(TEXT(AU803,"0.#"),1)=".",TRUE,FALSE)</formula>
    </cfRule>
  </conditionalFormatting>
  <conditionalFormatting sqref="AU838 AU825 AU812">
    <cfRule type="expression" dxfId="2775" priority="13661">
      <formula>IF(RIGHT(TEXT(AU812,"0.#"),1)=".",FALSE,TRUE)</formula>
    </cfRule>
    <cfRule type="expression" dxfId="2774" priority="13662">
      <formula>IF(RIGHT(TEXT(AU812,"0.#"),1)=".",TRUE,FALSE)</formula>
    </cfRule>
  </conditionalFormatting>
  <conditionalFormatting sqref="AU830:AU837 AU828 AU817:AU824 AU815 AU804:AU811 AU802">
    <cfRule type="expression" dxfId="2773" priority="13659">
      <formula>IF(RIGHT(TEXT(AU802,"0.#"),1)=".",FALSE,TRUE)</formula>
    </cfRule>
    <cfRule type="expression" dxfId="2772" priority="13660">
      <formula>IF(RIGHT(TEXT(AU802,"0.#"),1)=".",TRUE,FALSE)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 RIGHT(TEXT(AL845,"0.#"),1)&lt;&gt;"."),TRUE,FALSE)</formula>
    </cfRule>
    <cfRule type="expression" dxfId="2390" priority="2824">
      <formula>IF(AND(AL845&gt;=0, RIGHT(TEXT(AL845,"0.#"),1)="."),TRUE,FALSE)</formula>
    </cfRule>
    <cfRule type="expression" dxfId="2389" priority="2825">
      <formula>IF(AND(AL845&lt;0, RIGHT(TEXT(AL845,"0.#"),1)&lt;&gt;"."),TRUE,FALSE)</formula>
    </cfRule>
    <cfRule type="expression" dxfId="2388" priority="2826">
      <formula>IF(AND(AL845&lt;0, 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Y791:Y792">
    <cfRule type="expression" dxfId="709" priority="9">
      <formula>IF(RIGHT(TEXT(Y791,"0.#"),1)=".",FALSE,TRUE)</formula>
    </cfRule>
    <cfRule type="expression" dxfId="708" priority="10">
      <formula>IF(RIGHT(TEXT(Y791,"0.#"),1)=".",TRUE,FALSE)</formula>
    </cfRule>
  </conditionalFormatting>
  <conditionalFormatting sqref="Y790">
    <cfRule type="expression" dxfId="707" priority="7">
      <formula>IF(RIGHT(TEXT(Y790,"0.#"),1)=".",FALSE,TRUE)</formula>
    </cfRule>
    <cfRule type="expression" dxfId="706" priority="8">
      <formula>IF(RIGHT(TEXT(Y790,"0.#"),1)=".",TRUE,FALSE)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AU791">
    <cfRule type="expression" dxfId="703" priority="3">
      <formula>IF(RIGHT(TEXT(AU791,"0.#"),1)=".",FALSE,TRUE)</formula>
    </cfRule>
    <cfRule type="expression" dxfId="702" priority="4">
      <formula>IF(RIGHT(TEXT(AU791,"0.#"),1)=".",TRUE,FALSE)</formula>
    </cfRule>
  </conditionalFormatting>
  <conditionalFormatting sqref="AU790">
    <cfRule type="expression" dxfId="701" priority="1">
      <formula>IF(RIGHT(TEXT(AU790,"0.#"),1)=".",FALSE,TRUE)</formula>
    </cfRule>
    <cfRule type="expression" dxfId="700" priority="2">
      <formula>IF(RIGHT(TEXT(AU790,"0.#"),1)=".",TRUE,FALSE)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50" man="1"/>
    <brk id="483" max="50" man="1"/>
    <brk id="718" max="50" man="1"/>
    <brk id="747"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759</v>
      </c>
      <c r="H2" s="13" t="str">
        <f>IF(G2="","",F2)</f>
        <v>一般会計</v>
      </c>
      <c r="I2" s="13" t="str">
        <f>IF(H2="","",IF(I1&lt;&gt;"",CONCATENATE(I1,"、",H2),H2))</f>
        <v>一般会計</v>
      </c>
      <c r="K2" s="14" t="s">
        <v>103</v>
      </c>
      <c r="L2" s="15"/>
      <c r="M2" s="13" t="str">
        <f>IF(L2="","",K2)</f>
        <v/>
      </c>
      <c r="N2" s="13" t="str">
        <f>IF(M2="","",IF(N1&lt;&gt;"",CONCATENATE(N1,"、",M2),M2))</f>
        <v/>
      </c>
      <c r="O2" s="13"/>
      <c r="P2" s="12" t="s">
        <v>74</v>
      </c>
      <c r="Q2" s="17" t="s">
        <v>759</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759</v>
      </c>
      <c r="M3" s="13" t="str">
        <f t="shared" ref="M3:M11" si="2">IF(L3="","",K3)</f>
        <v>文教及び科学振興</v>
      </c>
      <c r="N3" s="13" t="str">
        <f>IF(M3="",N2,IF(N2&lt;&gt;"",CONCATENATE(N2,"、",M3),M3))</f>
        <v>文教及び科学振興</v>
      </c>
      <c r="O3" s="13"/>
      <c r="P3" s="12" t="s">
        <v>75</v>
      </c>
      <c r="Q3" s="17" t="s">
        <v>759</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t="s">
        <v>759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t="s">
        <v>759</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t="s">
        <v>759</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子ども・若者育成支援、少子化社会対策、男女共同参画</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2021-08-30T07:30:05Z</cp:lastPrinted>
  <dcterms:created xsi:type="dcterms:W3CDTF">2012-03-13T00:50:25Z</dcterms:created>
  <dcterms:modified xsi:type="dcterms:W3CDTF">2021-09-17T02:27:12Z</dcterms:modified>
</cp:coreProperties>
</file>