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8970" windowHeight="76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<sst xmlns="http://schemas.openxmlformats.org/spreadsheetml/2006/main" count="3153" uniqueCount="815">
  <si>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</si>
  <si>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</si>
  <si>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</si>
  <si>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</si>
  <si>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</si>
  <si>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</si>
  <si>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</si>
  <si>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</si>
  <si>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</si>
  <si>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</si>
  <si>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</si>
  <si>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</si>
  <si>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</si>
  <si>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</si>
  <si>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</si>
  <si>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</si>
  <si>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</si>
  <si>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</si>
  <si>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</si>
  <si>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</si>
  <si>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</si>
  <si>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</si>
  <si>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</si>
  <si>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</si>
  <si>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</si>
  <si>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</si>
  <si>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</si>
  <si>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</si>
  <si>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</si>
  <si>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</si>
  <si>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</si>
  <si>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</si>
  <si>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</si>
  <si>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</si>
  <si>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</si>
  <si>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</si>
  <si>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</si>
  <si>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</si>
  <si>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</si>
  <si>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</si>
  <si>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</si>
  <si>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</si>
  <si>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</si>
  <si>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</si>
  <si>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</si>
  <si>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</si>
  <si>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</si>
  <si>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</si>
  <si>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</si>
  <si>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</si>
  <si>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</si>
  <si>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</si>
  <si>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</si>
  <si>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</si>
  <si>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</si>
  <si>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</si>
  <si>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</si>
  <si>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</si>
  <si>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</si>
  <si>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</si>
  <si>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</si>
  <si>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</si>
  <si>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</si>
  <si>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</si>
  <si>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</si>
  <si>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</si>
  <si>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</si>
  <si>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</si>
  <si>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</si>
  <si>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</si>
  <si>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</si>
  <si>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</si>
  <si>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</si>
  <si>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</si>
  <si>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</si>
  <si>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</si>
  <si>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</si>
  <si>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</si>
  <si>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</si>
  <si>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</si>
  <si>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</si>
  <si>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</si>
  <si>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</si>
  <si>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</si>
  <si>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</si>
  <si>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</si>
  <si>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</si>
  <si>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</si>
  <si>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</si>
  <si>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</si>
  <si>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</si>
  <si>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</si>
  <si>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</si>
  <si>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</si>
  <si>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</si>
  <si>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</si>
  <si>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</si>
  <si>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</si>
  <si>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</si>
  <si>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</si>
  <si>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</si>
  <si>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</si>
  <si>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</si>
  <si>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</si>
  <si>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</si>
  <si>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</si>
  <si>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</si>
  <si>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</si>
  <si>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</si>
  <si>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</si>
  <si>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</si>
  <si>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</si>
  <si>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</si>
  <si>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</si>
  <si>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</si>
  <si>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</si>
  <si>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</si>
  <si>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</si>
  <si>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</si>
  <si>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</si>
  <si>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</si>
  <si>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</si>
  <si>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</si>
  <si>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</si>
  <si>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</si>
  <si>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</si>
  <si>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</si>
  <si>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</si>
  <si>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</si>
  <si>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</si>
  <si>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</si>
  <si>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</si>
  <si>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</si>
  <si>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</si>
  <si>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</si>
  <si>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</si>
  <si>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</si>
  <si>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</si>
  <si>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</si>
  <si>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</si>
  <si>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</si>
  <si>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</si>
  <si>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</si>
  <si>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</si>
  <si>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</si>
  <si>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</si>
  <si>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</si>
  <si>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</si>
  <si>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</si>
  <si>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</si>
  <si>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</si>
  <si>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</si>
  <si>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</si>
  <si>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</si>
  <si>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</si>
  <si>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</si>
  <si>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</si>
  <si>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</si>
  <si>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</si>
  <si>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</si>
  <si>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</si>
  <si>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</si>
  <si>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</si>
  <si>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</si>
  <si>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</si>
  <si>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</si>
  <si>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</si>
  <si>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</si>
  <si>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</si>
  <si>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</si>
  <si>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</si>
  <si>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</si>
  <si>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</si>
  <si>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</si>
  <si>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</si>
  <si>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</si>
  <si>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</si>
  <si>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</si>
  <si>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</si>
  <si>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</si>
  <si>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</si>
  <si>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</si>
  <si>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</si>
  <si>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</si>
  <si>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</si>
  <si>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</si>
  <si>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</si>
  <si>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</si>
  <si>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</si>
  <si>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</si>
  <si>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</si>
  <si>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</si>
  <si>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</si>
  <si>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</si>
  <si>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</si>
  <si>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</si>
  <si>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</si>
  <si>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</si>
  <si>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</si>
  <si>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</si>
  <si>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</si>
  <si>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</si>
  <si>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</si>
  <si>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</si>
  <si>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</si>
  <si>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</si>
  <si>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</si>
  <si>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</si>
  <si>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</si>
  <si>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</si>
  <si>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</si>
  <si>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</si>
  <si>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</si>
  <si>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</si>
  <si>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</si>
  <si>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</si>
  <si>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</si>
  <si>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</si>
  <si>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</si>
  <si>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</si>
  <si>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</si>
  <si>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</si>
  <si>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</si>
  <si>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</si>
  <si>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</si>
  <si>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</si>
  <si>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</si>
  <si>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</si>
  <si>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</si>
  <si>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</si>
  <si>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</si>
  <si>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</si>
  <si>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</si>
  <si>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</si>
  <si>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</si>
  <si>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</si>
  <si>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</si>
  <si>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</si>
  <si>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</si>
  <si>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</si>
  <si>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</si>
  <si>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</si>
  <si>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</si>
  <si>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</si>
  <si>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</si>
  <si>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</si>
  <si>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</si>
  <si>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</si>
  <si>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</si>
  <si>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</si>
  <si>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</si>
  <si>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</si>
  <si>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</si>
  <si>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</si>
  <si>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</si>
  <si>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</si>
  <si>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</si>
  <si>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</si>
  <si>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</si>
  <si>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</si>
  <si>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</si>
  <si>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</si>
  <si>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</si>
  <si>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</si>
  <si>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</si>
  <si>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</si>
  <si>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</si>
  <si>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</si>
  <si>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</si>
  <si>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</si>
  <si>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</si>
  <si>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</si>
  <si>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</si>
  <si>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</si>
  <si>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</si>
  <si>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</si>
  <si>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</si>
  <si>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</si>
  <si>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</si>
  <si>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</si>
  <si>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</si>
  <si>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</si>
  <si>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</si>
  <si>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</si>
  <si>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</si>
  <si>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</si>
  <si>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</si>
  <si>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</si>
  <si>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</si>
  <si>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</si>
  <si>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</si>
  <si>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</si>
  <si>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</si>
  <si>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</si>
  <si>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</si>
  <si>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</si>
  <si>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</si>
  <si>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</si>
  <si>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</si>
  <si>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</si>
  <si>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</si>
  <si>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</si>
  <si>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</si>
  <si>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</si>
  <si>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</si>
  <si>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</si>
  <si>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</si>
  <si>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</si>
  <si>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</si>
  <si>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</si>
  <si>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</si>
  <si>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</si>
  <si>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</si>
  <si>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</si>
  <si>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</si>
  <si>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</si>
  <si>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</si>
  <si>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</si>
  <si>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</si>
  <si>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</si>
  <si>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</si>
  <si>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</si>
  <si>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</si>
  <si>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</si>
  <si>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</si>
  <si>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</si>
  <si>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</si>
  <si>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</si>
  <si>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</si>
  <si>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</si>
  <si>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</si>
  <si>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</si>
  <si>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</si>
  <si>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</si>
  <si>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</si>
  <si>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</si>
  <si>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</si>
  <si>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</si>
  <si>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</si>
  <si>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</si>
  <si>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</si>
  <si>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</si>
  <si>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</si>
  <si>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</si>
  <si>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</si>
  <si>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</si>
  <si>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</si>
  <si>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</si>
  <si>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</si>
  <si>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</si>
  <si>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</si>
  <si>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</si>
  <si>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</si>
  <si>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</si>
  <si>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</si>
  <si>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</si>
  <si>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</si>
  <si>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</si>
  <si>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</si>
  <si>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</si>
  <si>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</si>
  <si>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</si>
  <si>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</si>
  <si>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</si>
  <si>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</si>
  <si>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</si>
  <si>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</si>
  <si>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</si>
  <si>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</si>
  <si>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</si>
  <si>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</si>
  <si>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</si>
  <si>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</si>
  <si>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</si>
  <si>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</si>
  <si>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</si>
  <si>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</si>
  <si>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</si>
  <si>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</si>
  <si>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</si>
  <si>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</si>
  <si>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</si>
  <si>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</si>
  <si>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</si>
  <si>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</si>
  <si>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</si>
  <si>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</si>
  <si>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</si>
  <si>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</si>
  <si>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</si>
  <si>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</si>
  <si>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</si>
  <si>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</si>
  <si>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</si>
  <si>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</si>
  <si>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</si>
  <si>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</si>
  <si>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</si>
  <si>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</si>
  <si>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</si>
  <si>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</si>
  <si>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</si>
  <si>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</si>
  <si>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</si>
  <si>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</si>
  <si>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</si>
  <si>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</si>
  <si>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</si>
  <si>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</si>
  <si>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</si>
  <si>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</si>
  <si>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</si>
  <si>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</si>
  <si>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</si>
  <si>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</si>
  <si>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</si>
  <si>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</si>
  <si>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</si>
  <si>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</si>
  <si>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</si>
  <si>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</si>
  <si>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</si>
  <si>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</si>
  <si>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</si>
  <si>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</si>
  <si>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</si>
  <si>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</si>
  <si>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</si>
  <si>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</si>
  <si>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</si>
  <si>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</si>
  <si>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</si>
  <si>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</si>
  <si>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</si>
  <si>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</si>
  <si>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</si>
  <si>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</si>
  <si>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</si>
  <si>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</si>
  <si>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</si>
  <si>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</si>
  <si>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</si>
  <si>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</si>
  <si>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</si>
  <si>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</si>
  <si>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</si>
  <si>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</si>
  <si>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</si>
  <si>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</si>
  <si>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</si>
  <si>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</si>
  <si>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</si>
  <si>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</si>
  <si>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</si>
  <si>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</si>
  <si>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</si>
  <si>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</si>
  <si>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</si>
  <si>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</si>
  <si>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</si>
  <si>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</si>
  <si>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</si>
  <si>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</si>
  <si>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</si>
  <si>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</si>
  <si>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</si>
  <si>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</si>
  <si>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</si>
  <si>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</si>
  <si>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</si>
  <si>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</si>
  <si>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</si>
  <si>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</si>
  <si>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</si>
  <si>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</si>
  <si>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</si>
  <si>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</si>
  <si>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</si>
  <si>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</si>
  <si>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</si>
  <si>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</si>
  <si>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</si>
  <si>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</si>
  <si>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</si>
  <si>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</si>
  <si>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</si>
  <si>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</si>
  <si>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</si>
  <si>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</si>
  <si>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</si>
  <si>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</si>
  <si>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</si>
  <si>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</si>
  <si>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</si>
  <si>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</si>
  <si>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</si>
  <si>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</si>
  <si>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</si>
  <si>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</si>
  <si>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</si>
  <si>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</si>
  <si>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</si>
  <si>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</si>
  <si>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</si>
  <si>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</si>
  <si>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</si>
  <si>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</si>
  <si>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</si>
  <si>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</si>
  <si>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</si>
  <si>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</si>
  <si>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</si>
  <si>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</si>
  <si>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</si>
  <si>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</si>
  <si>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</si>
  <si>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</si>
  <si>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</si>
  <si>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</si>
  <si>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</si>
  <si>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</si>
  <si>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</si>
  <si>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</si>
  <si>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</si>
  <si>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</si>
  <si>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</si>
  <si>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</si>
  <si>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</si>
  <si>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</si>
  <si>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</si>
  <si>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</si>
  <si>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</si>
  <si>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</si>
  <si>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</si>
  <si>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</si>
  <si>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</si>
  <si>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</si>
  <si>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</si>
  <si>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</si>
  <si>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</si>
  <si>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</si>
  <si>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</si>
  <si>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</si>
  <si>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</si>
  <si>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</si>
  <si>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</si>
  <si>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</si>
  <si>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</si>
  <si>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</si>
  <si>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</si>
  <si>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</si>
  <si>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</si>
  <si>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</si>
  <si>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</si>
  <si>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</si>
  <si>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</si>
  <si>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</si>
  <si>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</si>
  <si>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</si>
  <si>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</si>
  <si>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</si>
  <si>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</si>
  <si>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</si>
  <si>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</si>
  <si>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</si>
  <si>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</si>
  <si>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</si>
  <si>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</si>
  <si>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</si>
  <si>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</si>
  <si>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</si>
  <si>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</si>
  <si>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</si>
  <si>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</si>
  <si>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</si>
  <si>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</si>
  <si>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</si>
  <si>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</si>
  <si>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</si>
  <si>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</si>
  <si>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</si>
  <si>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</si>
  <si>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</si>
  <si>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</si>
  <si>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</si>
  <si>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</si>
  <si>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</si>
  <si>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</si>
  <si>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</si>
  <si>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</si>
  <si>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</si>
  <si>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</si>
  <si>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</si>
  <si>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</si>
  <si>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</si>
  <si>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</si>
  <si>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</si>
  <si>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</si>
  <si>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</si>
  <si>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</si>
  <si>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</si>
  <si>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</si>
  <si>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</si>
  <si>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</si>
  <si>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</si>
  <si>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</si>
  <si>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</si>
  <si>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</si>
  <si>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</si>
  <si>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</si>
  <si>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</si>
  <si>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</si>
  <si>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</si>
  <si>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</si>
  <si>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</si>
  <si>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</si>
  <si>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</si>
  <si>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</si>
  <si>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</si>
  <si>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</si>
  <si>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</si>
  <si>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</si>
  <si>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</si>
  <si>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</si>
  <si>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</si>
  <si>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</si>
  <si>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</si>
  <si>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</si>
  <si>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</si>
  <si>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</si>
  <si>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</si>
  <si>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</si>
  <si>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</si>
  <si>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</si>
  <si>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</si>
  <si>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</si>
  <si>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</si>
  <si>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</si>
  <si>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</si>
  <si>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</si>
  <si>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</si>
  <si>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</si>
  <si>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</si>
  <si>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</si>
  <si>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</si>
  <si>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</si>
  <si>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</si>
  <si>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</si>
  <si>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</si>
  <si>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</si>
  <si>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</si>
  <si>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</si>
  <si>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</si>
  <si>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</si>
  <si>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</si>
  <si>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</si>
  <si>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</si>
  <si>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</si>
  <si>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</si>
  <si>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</si>
  <si>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</si>
  <si>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</si>
  <si>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</si>
  <si>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</si>
  <si>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</si>
  <si>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</si>
  <si>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</si>
  <si>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</si>
  <si>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</si>
  <si>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</si>
  <si>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</si>
  <si>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</si>
  <si>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</si>
  <si>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</si>
  <si>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</si>
  <si>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</si>
  <si>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</si>
  <si>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</si>
  <si>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</si>
  <si>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</si>
  <si>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</si>
  <si>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</si>
  <si>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</si>
  <si>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</si>
  <si>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</si>
  <si>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</si>
  <si>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</si>
  <si>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</si>
  <si>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</si>
  <si>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</si>
  <si>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</si>
  <si>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</si>
  <si>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</si>
  <si>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</si>
  <si>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</si>
  <si>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</si>
  <si>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</si>
  <si>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</si>
  <si>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</si>
  <si>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</si>
  <si>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</si>
  <si>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</si>
  <si>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</si>
  <si>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</si>
  <si>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</si>
  <si>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</si>
  <si>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</si>
  <si>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</si>
  <si>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</si>
  <si>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</si>
  <si>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</si>
  <si>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</si>
  <si>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</si>
  <si>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</si>
  <si>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子どもの読書活動の推進に関する法律
（平成13年法律第154号）</t>
  </si>
  <si>
    <t>第２期教育振興基本計画(平成25年6月14日閣議決定）
子どもの読書活動の推進に関する基本的な計画（第二次）(平成20年3月11日閣議決定）
子どもの読書活動の推進に関する基本的な計画（第三次）（平成25年5月17日閣議決定）
子ども・若者ビジョン（平成22年7月23日子ども・若者育成支援推進本部決定）
子供・若者育成支援推進大綱（平成28年2月9日子供・若者育成支援推進本部決定）
第３期教育振興計画（平成30年6月15日閣議決定）
「子供の読書活動の推進に関する基本的な計画（第四次）（平成30年4月20日閣議決定）</t>
  </si>
  <si>
    <t>子供の読書活動を推進するため「子どもの読書活動の推進に関する法律」に基づき、平成20年3月に閣議決定された「子どもの読書活動の推進に関する基本的な計画（第二次）」、平成25年5月に閣議決定された「子どもの読書活動の推進に関する基本的な計画（第三次）」、平成30年4月に閣議決定された「子供の読書活動の推進に関する基本的な計画（第四次）」を踏まえ、子供が自主的に読書活動を行うことができるよう、環境の整備を図るとともに、施策の総合的かつ計画的な推進を図る。</t>
  </si>
  <si>
    <t>家庭、学校、地域等の連携のもと、子供の生活や環境の変化に対応し、特に中学生・高校生期の読書習慣の形成に向けて、発達段階に応じた取組を推進する事業についての検証を行うとともに、貧困問題等様々な困難を抱える子供を支援する取組を行う。また、広く国民に子供の読書活動について関心と理解を深めるため「子ども読書の日」（4月23日）を広く周知するほか、特色ある優れた取組を行っている民間団体等を表彰する。さらに、「子どもの読書活動の推進に関する基本的な計画（第四次）」を踏まえ、子供の読書活動を推進する取組について評価・検証と今後の施策の基礎資料とするための調査研究を行う。</t>
  </si>
  <si>
    <t>-</t>
  </si>
  <si>
    <t>教育政策推進事業委託費</t>
  </si>
  <si>
    <t>委員等旅費</t>
  </si>
  <si>
    <t>諸謝金</t>
  </si>
  <si>
    <t>職員旅費</t>
  </si>
  <si>
    <t>令和4年度までに小学生の不読率を2％とする。</t>
  </si>
  <si>
    <t>「子供の読書活動の推進に関する基本的な計画」（第四次計画）の数値を目標値とする。
全国学校図書館協議会・毎日新聞社「学校読書調査」の数値を使用。</t>
  </si>
  <si>
    <t>令和4年度までに中学生の不読率を8％とする。</t>
  </si>
  <si>
    <t>小学生の１か月間の読書量の増加を目標とする。</t>
  </si>
  <si>
    <t>読書量（冊）：１か月に読んだ冊数</t>
  </si>
  <si>
    <t>冊</t>
  </si>
  <si>
    <t>「学校読書調査」（全国学校図書館協議会・毎日新聞社）
達成度は、前年度より改善した場合に100％としている。</t>
  </si>
  <si>
    <t>中学生の１か月の読書量の増加を目標とする。</t>
  </si>
  <si>
    <t>平成20年度から推進している市の「子供読書活動推進計画」の策定率について、令和4年度までに100％を目指す。</t>
  </si>
  <si>
    <t>「子供読書活動推進計画」の市における策定率</t>
  </si>
  <si>
    <t>「子供の読書活動推進計画」の策定状況に関する調査（文部科学省調べ）
平成29年度「子供の読書活動推進計画に関する調査研究」（文部科学省委託調査）</t>
  </si>
  <si>
    <t>「発達段階に応じた読書活動の推進」事業等の実施
＊平成30年度まで、「子供の読書活動推進ネットワークフォーラム」事業を実施。</t>
  </si>
  <si>
    <t>事業</t>
  </si>
  <si>
    <t>「発達段階に応じた読書活動の推進」事業等
の開催に係るコスト
Ｘ：決算額／Ｙ：事業実施箇所数　
＊平成30年度まで、「子供の読書活動推進ネットワークフォーラム」事業を実施。　　　　　　　</t>
    <phoneticPr fontId="5"/>
  </si>
  <si>
    <t>円</t>
  </si>
  <si>
    <t>　円/数</t>
    <phoneticPr fontId="5"/>
  </si>
  <si>
    <t>3,129,791/4</t>
  </si>
  <si>
    <t>3,583,443/5</t>
  </si>
  <si>
    <t>1　新しい時代に向けた教育政策の推進</t>
    <phoneticPr fontId="5"/>
  </si>
  <si>
    <t>1-5 家庭・地域の教育力の向上</t>
    <phoneticPr fontId="5"/>
  </si>
  <si>
    <t>子供の不読率（1カ月に1冊も本を読まなかった子供の割合）
＊学校読書調査（全国学校図書館協議会・毎日新聞社）の数値を使用。
＊小学生</t>
    <phoneticPr fontId="5"/>
  </si>
  <si>
    <t>子供の不読率（1カ月に1冊も本を読まなかった子供の割合）
＊学校読書調査（全国学校図書館協議会・毎日新聞社）の数値を使用。
＊中学生</t>
    <phoneticPr fontId="5"/>
  </si>
  <si>
    <t>市における子ども読書活動推進計画の策定率</t>
  </si>
  <si>
    <t>本事業において、子供が自主的に読書活動を行うことができるよう、子供の読書習慣の形成に向けて、各地域において発達段階に応じた読書の取組を実施するとともに、その成果や課題について検証、分析を行い、効果的な取組のモデル化を図ることができた。これらの成果により子供の読書活動の機会が充実し、読書活動への機運が高まることで、小中学生の不読率の低下、市町村での「子供読書活動推進計画」の策定率が向上し、青少年の健全育成が図られる。</t>
    <phoneticPr fontId="5"/>
  </si>
  <si>
    <t>・子供の読書活動の推進に関する調査研究　http://www.kodomodokusyo.go.jp/happyou/datas.html
・子ども読書の日啓発ポスター　http://www.kodomodokusyo.go.jp/happyou/books.html</t>
  </si>
  <si>
    <t>0313/新23-066</t>
  </si>
  <si>
    <t>0334</t>
  </si>
  <si>
    <t>0067</t>
  </si>
  <si>
    <t>0071</t>
  </si>
  <si>
    <t>0069</t>
  </si>
  <si>
    <t>0074</t>
  </si>
  <si>
    <t>○</t>
  </si>
  <si>
    <t>子供の読書活動の推進</t>
    <phoneticPr fontId="5"/>
  </si>
  <si>
    <t>平成23年度</t>
    <phoneticPr fontId="5"/>
  </si>
  <si>
    <t>総合教育政策局</t>
    <phoneticPr fontId="5"/>
  </si>
  <si>
    <t>地域学習推進課</t>
    <phoneticPr fontId="5"/>
  </si>
  <si>
    <t>-</t>
    <phoneticPr fontId="5"/>
  </si>
  <si>
    <t>庁費</t>
    <rPh sb="0" eb="1">
      <t>チョウ</t>
    </rPh>
    <phoneticPr fontId="5"/>
  </si>
  <si>
    <t>-</t>
    <phoneticPr fontId="5"/>
  </si>
  <si>
    <t>子どもの読書活動の推進に関する法律（平成13年法律第154号）には、「子どもの読書は、子どもが言葉を学び、感性を磨き、表現力を高め、創造力を豊かなものにし、人生をより深く生きる力を身に付けていく上で不可欠である」と明記され、子供の読書推進は欠くことのできないものであり、本事業ではその環境の整備を図るとともに、施策の総合的かつ計画的な推進を図っている。</t>
  </si>
  <si>
    <t>子どもの読書活動の推進に関する法律では、基本理念にのっとり、子どもの読書活動の推進に関する施策を策定し、実施する責務を有すると明記され、国が率先して行う必要がある。</t>
  </si>
  <si>
    <t>子どもの読書活動の推進に関する法律及び基本計画にも、その必要性が明記されるなど、政策として優先度が高い。</t>
  </si>
  <si>
    <t>有識者で構成される選定委員会で支出先を選定し、競争性を確保している。</t>
  </si>
  <si>
    <t>無</t>
  </si>
  <si>
    <t>事業参加者の旅費や宿泊費等、一部を受益者負担としている。</t>
  </si>
  <si>
    <t>前年度事業を生かし事業を行うなど、コスト削減に努めており、水準は妥当である。</t>
  </si>
  <si>
    <t>国の契約及び支払いに関する規定の趣旨に従い、経費の効率的使用に努めている。</t>
  </si>
  <si>
    <t>事業経費の費目、使途の内容を審査するため、現地調査や担当者へのヒアリングを行っている。</t>
  </si>
  <si>
    <t>‐</t>
  </si>
  <si>
    <t>△</t>
  </si>
  <si>
    <t>概ね見合ったものとなっているが、項目により成果実績が横ばいのものがある。</t>
  </si>
  <si>
    <t>図書館関係者だけでなく、学校教員、ボランティア団体、保護者、児童・生徒に直接啓発をしており、低コストで効果的に実施している。</t>
  </si>
  <si>
    <t>実績見込みに見合ったものとなっている。</t>
  </si>
  <si>
    <t>事業成果はＨＰでの公表や、事例集を作成し自治体に配布するなど、十分活用されている。</t>
  </si>
  <si>
    <t>外部有識者によるヒアリングを行うなど、支出先の選定にあたり、費用対効果の高い事業となるようアドバイスをしている。</t>
    <phoneticPr fontId="5"/>
  </si>
  <si>
    <t>「子どもの読書活動の推進に関する基本的な計画」(第三次計画)において目標とされた、「不読率の解消」及び「市町村における読書活動推進計画の策定率の上昇」は増加傾向にある。平成30年４月に閣議決定された第四次計画でも、目標に掲げていることから、引き続き、各地方公共団体と連携し、読書推進をするための努力を必要としている。</t>
    <phoneticPr fontId="5"/>
  </si>
  <si>
    <t>「子供の読書活動の推進に関する基本的な計画」(第四次計画)を踏まえ、計画期間中に達成できなかった不読率の改善や市町村の策定率の向上についても引き続き改善策の検討を行う。また、改善策について、都道府県と情報共有が進められるように、都道府県との連携を強める。</t>
    <phoneticPr fontId="5"/>
  </si>
  <si>
    <t>1,643,049/5</t>
    <phoneticPr fontId="5"/>
  </si>
  <si>
    <t>A.福島県教育委員会</t>
    <rPh sb="2" eb="5">
      <t>フクシマケン</t>
    </rPh>
    <rPh sb="5" eb="7">
      <t>キョウイク</t>
    </rPh>
    <rPh sb="7" eb="10">
      <t>イインカイ</t>
    </rPh>
    <phoneticPr fontId="5"/>
  </si>
  <si>
    <t>B.和歌山県</t>
    <rPh sb="2" eb="6">
      <t>ワカヤマケン</t>
    </rPh>
    <phoneticPr fontId="5"/>
  </si>
  <si>
    <t>C.那智勝浦町</t>
    <rPh sb="2" eb="4">
      <t>ナチ</t>
    </rPh>
    <rPh sb="4" eb="6">
      <t>カツウラ</t>
    </rPh>
    <rPh sb="6" eb="7">
      <t>マチ</t>
    </rPh>
    <phoneticPr fontId="5"/>
  </si>
  <si>
    <t>D.株式会社リベルタス・コンサルティング</t>
    <rPh sb="2" eb="4">
      <t>カブシキ</t>
    </rPh>
    <rPh sb="4" eb="6">
      <t>カイシャ</t>
    </rPh>
    <phoneticPr fontId="5"/>
  </si>
  <si>
    <t>子供の読書習慣の形成に向けて、各発達段階に応じた取組を実施</t>
    <phoneticPr fontId="5"/>
  </si>
  <si>
    <t>福島県教育委員会</t>
    <rPh sb="0" eb="3">
      <t>フクシマケン</t>
    </rPh>
    <rPh sb="3" eb="5">
      <t>キョウイク</t>
    </rPh>
    <rPh sb="5" eb="8">
      <t>イインカイ</t>
    </rPh>
    <phoneticPr fontId="5"/>
  </si>
  <si>
    <t>貧困問題等様々な困難を抱える子供の読書活動を支援する取組を実施</t>
    <phoneticPr fontId="5"/>
  </si>
  <si>
    <t>兵庫県教育委員会</t>
    <rPh sb="0" eb="3">
      <t>ヒョウゴケン</t>
    </rPh>
    <rPh sb="3" eb="5">
      <t>キョウイク</t>
    </rPh>
    <rPh sb="5" eb="8">
      <t>イインカイ</t>
    </rPh>
    <phoneticPr fontId="5"/>
  </si>
  <si>
    <t>安城市</t>
    <rPh sb="0" eb="3">
      <t>アンジョウシ</t>
    </rPh>
    <phoneticPr fontId="5"/>
  </si>
  <si>
    <t>滝川市教育委員会</t>
    <rPh sb="0" eb="3">
      <t>タキカワシ</t>
    </rPh>
    <rPh sb="3" eb="5">
      <t>キョウイク</t>
    </rPh>
    <rPh sb="5" eb="8">
      <t>イインカイ</t>
    </rPh>
    <phoneticPr fontId="5"/>
  </si>
  <si>
    <t>和歌山県</t>
    <rPh sb="0" eb="4">
      <t>ワカヤマケン</t>
    </rPh>
    <phoneticPr fontId="5"/>
  </si>
  <si>
    <t>那智勝浦町</t>
    <rPh sb="0" eb="5">
      <t>ナチカツウラチョウ</t>
    </rPh>
    <phoneticPr fontId="5"/>
  </si>
  <si>
    <t>株式会社リベルタス・コンサルティング</t>
    <rPh sb="0" eb="2">
      <t>カブシキ</t>
    </rPh>
    <rPh sb="2" eb="4">
      <t>カイシャ</t>
    </rPh>
    <phoneticPr fontId="5"/>
  </si>
  <si>
    <t>‐</t>
    <phoneticPr fontId="5"/>
  </si>
  <si>
    <t>新型コロナの影響により、事業内容の見直しがあったため、不用額が生じたところである。</t>
    <rPh sb="0" eb="2">
      <t>シンガタ</t>
    </rPh>
    <rPh sb="6" eb="8">
      <t>エイキョウ</t>
    </rPh>
    <rPh sb="12" eb="14">
      <t>ジギョウ</t>
    </rPh>
    <rPh sb="14" eb="16">
      <t>ナイヨウ</t>
    </rPh>
    <rPh sb="17" eb="19">
      <t>ミナオ</t>
    </rPh>
    <rPh sb="27" eb="29">
      <t>フヨウ</t>
    </rPh>
    <rPh sb="29" eb="30">
      <t>ガク</t>
    </rPh>
    <rPh sb="31" eb="32">
      <t>ショウ</t>
    </rPh>
    <phoneticPr fontId="5"/>
  </si>
  <si>
    <t>印刷製本費、賃金　等</t>
    <rPh sb="0" eb="2">
      <t>インサツ</t>
    </rPh>
    <rPh sb="2" eb="4">
      <t>セイホン</t>
    </rPh>
    <rPh sb="4" eb="5">
      <t>ヒ</t>
    </rPh>
    <rPh sb="6" eb="8">
      <t>チンギン</t>
    </rPh>
    <rPh sb="9" eb="10">
      <t>トウ</t>
    </rPh>
    <phoneticPr fontId="5"/>
  </si>
  <si>
    <t>委託費</t>
    <rPh sb="0" eb="2">
      <t>イタク</t>
    </rPh>
    <rPh sb="2" eb="3">
      <t>ヒ</t>
    </rPh>
    <phoneticPr fontId="5"/>
  </si>
  <si>
    <t>読書活動の推進に関する調査研究の実施</t>
    <rPh sb="0" eb="2">
      <t>ドクショ</t>
    </rPh>
    <rPh sb="2" eb="4">
      <t>カツドウ</t>
    </rPh>
    <rPh sb="5" eb="7">
      <t>スイシン</t>
    </rPh>
    <rPh sb="8" eb="9">
      <t>カン</t>
    </rPh>
    <rPh sb="11" eb="13">
      <t>チョウサ</t>
    </rPh>
    <rPh sb="13" eb="15">
      <t>ケンキュウ</t>
    </rPh>
    <rPh sb="16" eb="18">
      <t>ジッシ</t>
    </rPh>
    <phoneticPr fontId="5"/>
  </si>
  <si>
    <t>再委託費</t>
    <rPh sb="0" eb="3">
      <t>サイイタク</t>
    </rPh>
    <rPh sb="3" eb="4">
      <t>ヒ</t>
    </rPh>
    <phoneticPr fontId="5"/>
  </si>
  <si>
    <t>借損料、旅費　等</t>
    <rPh sb="0" eb="3">
      <t>シャクソンリョウ</t>
    </rPh>
    <rPh sb="4" eb="6">
      <t>リョヒ</t>
    </rPh>
    <rPh sb="7" eb="8">
      <t>トウ</t>
    </rPh>
    <phoneticPr fontId="5"/>
  </si>
  <si>
    <t>印刷製本費、旅費　等</t>
    <rPh sb="0" eb="2">
      <t>インサツ</t>
    </rPh>
    <rPh sb="2" eb="4">
      <t>セイホン</t>
    </rPh>
    <rPh sb="4" eb="5">
      <t>ヒ</t>
    </rPh>
    <rPh sb="6" eb="8">
      <t>リョヒ</t>
    </rPh>
    <rPh sb="9" eb="10">
      <t>トウ</t>
    </rPh>
    <phoneticPr fontId="5"/>
  </si>
  <si>
    <t>再委託費、消耗品費　等</t>
    <rPh sb="0" eb="3">
      <t>サイイタク</t>
    </rPh>
    <rPh sb="3" eb="4">
      <t>ヒ</t>
    </rPh>
    <rPh sb="5" eb="8">
      <t>ショウモウヒン</t>
    </rPh>
    <rPh sb="8" eb="9">
      <t>ヒ</t>
    </rPh>
    <rPh sb="10" eb="11">
      <t>トウ</t>
    </rPh>
    <phoneticPr fontId="5"/>
  </si>
  <si>
    <t>不読率％：１か月に１冊も本を読まなかった小学生の割合
※R2は該当調査が新型コロナのため中止となり実績不明</t>
    <rPh sb="31" eb="33">
      <t>ガイトウ</t>
    </rPh>
    <rPh sb="33" eb="35">
      <t>チョウサ</t>
    </rPh>
    <rPh sb="36" eb="38">
      <t>シンガタ</t>
    </rPh>
    <rPh sb="44" eb="46">
      <t>チュウシ</t>
    </rPh>
    <rPh sb="49" eb="51">
      <t>ジッセキ</t>
    </rPh>
    <rPh sb="51" eb="53">
      <t>フメイ</t>
    </rPh>
    <phoneticPr fontId="5"/>
  </si>
  <si>
    <t>不読率％：１か月に１冊も本を読まなかった中学生の割合
※R2は該当調査が新型コロナのため中止となり実績不明</t>
    <phoneticPr fontId="5"/>
  </si>
  <si>
    <t>地域学習推進課長
根本　幸枝</t>
    <rPh sb="9" eb="11">
      <t>ネモト</t>
    </rPh>
    <rPh sb="12" eb="14">
      <t>ユキエ</t>
    </rPh>
    <phoneticPr fontId="5"/>
  </si>
  <si>
    <t>-</t>
    <phoneticPr fontId="5"/>
  </si>
  <si>
    <t>-</t>
    <phoneticPr fontId="5"/>
  </si>
  <si>
    <t>2,479,404/4</t>
    <phoneticPr fontId="5"/>
  </si>
  <si>
    <t>-</t>
    <phoneticPr fontId="5"/>
  </si>
  <si>
    <t>外部有識者による点検対象外</t>
    <phoneticPr fontId="5"/>
  </si>
  <si>
    <t>終了予定</t>
  </si>
  <si>
    <t>この事業は当初計画に基づき、令和3年度をもって予定通り終了。本事業により得られた成果については後継事業の実施等において適切に活用すること。</t>
  </si>
  <si>
    <t>予定通り終了</t>
  </si>
  <si>
    <t>本事業により多様な読書活動の取組を普及啓発することができた。今後は、得られた成果を新たな施策に活用する。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</si>
</sst>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10628</xdr:colOff>
      <xdr:row>751</xdr:row>
      <xdr:rowOff>59582</xdr:rowOff>
    </xdr:from>
    <xdr:to>
      <xdr:col>31</xdr:col>
      <xdr:colOff>75967</xdr:colOff>
      <xdr:row>753</xdr:row>
      <xdr:rowOff>171114</xdr:rowOff>
    </xdr:to>
    <xdr:sp macro="" textlink="">
      <xdr:nvSpPr>
        <xdr:cNvPr id="28" name="テキスト ボックス 27">
          <a:extLst>
            <a:ext uri="{FF2B5EF4-FFF2-40B4-BE49-F238E27FC236}">
              <a16:creationId xmlns:a16="http://schemas.microsoft.com/office/drawing/2014/main" id="{5B14CC51-3970-4F35-8E2F-824506C3D786}"/>
            </a:ext>
          </a:extLst>
        </xdr:cNvPr>
        <xdr:cNvSpPr txBox="1"/>
      </xdr:nvSpPr>
      <xdr:spPr>
        <a:xfrm>
          <a:off x="4611203" y="51732707"/>
          <a:ext cx="1665539" cy="81638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132322</xdr:colOff>
      <xdr:row>750</xdr:row>
      <xdr:rowOff>0</xdr:rowOff>
    </xdr:from>
    <xdr:to>
      <xdr:col>42</xdr:col>
      <xdr:colOff>85725</xdr:colOff>
      <xdr:row>754</xdr:row>
      <xdr:rowOff>7392</xdr:rowOff>
    </xdr:to>
    <xdr:sp macro="" textlink="">
      <xdr:nvSpPr>
        <xdr:cNvPr id="29" name="右大かっこ 28">
          <a:extLst>
            <a:ext uri="{FF2B5EF4-FFF2-40B4-BE49-F238E27FC236}">
              <a16:creationId xmlns:a16="http://schemas.microsoft.com/office/drawing/2014/main" id="{8E8B407B-77D8-4F5E-AB6D-C0C75E0DB27A}"/>
            </a:ext>
          </a:extLst>
        </xdr:cNvPr>
        <xdr:cNvSpPr/>
      </xdr:nvSpPr>
      <xdr:spPr>
        <a:xfrm>
          <a:off x="7933297" y="51320700"/>
          <a:ext cx="553478" cy="141709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7665</xdr:colOff>
      <xdr:row>750</xdr:row>
      <xdr:rowOff>266661</xdr:rowOff>
    </xdr:from>
    <xdr:to>
      <xdr:col>41</xdr:col>
      <xdr:colOff>95250</xdr:colOff>
      <xdr:row>753</xdr:row>
      <xdr:rowOff>251986</xdr:rowOff>
    </xdr:to>
    <xdr:sp macro="" textlink="">
      <xdr:nvSpPr>
        <xdr:cNvPr id="30" name="テキスト ボックス 29">
          <a:extLst>
            <a:ext uri="{FF2B5EF4-FFF2-40B4-BE49-F238E27FC236}">
              <a16:creationId xmlns:a16="http://schemas.microsoft.com/office/drawing/2014/main" id="{E170066E-C033-490E-B9BD-BC12750137CA}"/>
            </a:ext>
          </a:extLst>
        </xdr:cNvPr>
        <xdr:cNvSpPr txBox="1"/>
      </xdr:nvSpPr>
      <xdr:spPr>
        <a:xfrm>
          <a:off x="6608490" y="51587361"/>
          <a:ext cx="1687785" cy="1042600"/>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b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b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7.6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95250</xdr:colOff>
      <xdr:row>752</xdr:row>
      <xdr:rowOff>169934</xdr:rowOff>
    </xdr:from>
    <xdr:to>
      <xdr:col>47</xdr:col>
      <xdr:colOff>57150</xdr:colOff>
      <xdr:row>753</xdr:row>
      <xdr:rowOff>102141</xdr:rowOff>
    </xdr:to>
    <xdr:sp macro="" textlink="">
      <xdr:nvSpPr>
        <xdr:cNvPr id="31" name="テキスト ボックス 30">
          <a:extLst>
            <a:ext uri="{FF2B5EF4-FFF2-40B4-BE49-F238E27FC236}">
              <a16:creationId xmlns:a16="http://schemas.microsoft.com/office/drawing/2014/main" id="{50B56AC2-4919-4FA6-A1CC-0E200FEC9B1C}"/>
            </a:ext>
          </a:extLst>
        </xdr:cNvPr>
        <xdr:cNvSpPr txBox="1"/>
      </xdr:nvSpPr>
      <xdr:spPr>
        <a:xfrm>
          <a:off x="8696325" y="52195484"/>
          <a:ext cx="762000" cy="2846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43298</xdr:colOff>
      <xdr:row>753</xdr:row>
      <xdr:rowOff>171114</xdr:rowOff>
    </xdr:from>
    <xdr:to>
      <xdr:col>27</xdr:col>
      <xdr:colOff>43299</xdr:colOff>
      <xdr:row>755</xdr:row>
      <xdr:rowOff>179304</xdr:rowOff>
    </xdr:to>
    <xdr:cxnSp macro="">
      <xdr:nvCxnSpPr>
        <xdr:cNvPr id="32" name="直線コネクタ 31">
          <a:extLst>
            <a:ext uri="{FF2B5EF4-FFF2-40B4-BE49-F238E27FC236}">
              <a16:creationId xmlns:a16="http://schemas.microsoft.com/office/drawing/2014/main" id="{EBA04419-09A9-4D3B-9FC8-75277555D7B3}"/>
            </a:ext>
          </a:extLst>
        </xdr:cNvPr>
        <xdr:cNvCxnSpPr>
          <a:stCxn id="28" idx="2"/>
        </xdr:cNvCxnSpPr>
      </xdr:nvCxnSpPr>
      <xdr:spPr>
        <a:xfrm>
          <a:off x="5443973" y="52549089"/>
          <a:ext cx="1" cy="713040"/>
        </a:xfrm>
        <a:prstGeom prst="line">
          <a:avLst/>
        </a:prstGeom>
        <a:noFill/>
        <a:ln w="9525" cap="flat" cmpd="sng" algn="ctr">
          <a:solidFill>
            <a:sysClr val="windowText" lastClr="000000"/>
          </a:solidFill>
          <a:prstDash val="solid"/>
        </a:ln>
        <a:effectLst/>
      </xdr:spPr>
    </xdr:cxnSp>
    <xdr:clientData/>
  </xdr:twoCellAnchor>
  <xdr:twoCellAnchor>
    <xdr:from>
      <xdr:col>11</xdr:col>
      <xdr:colOff>154508</xdr:colOff>
      <xdr:row>755</xdr:row>
      <xdr:rowOff>155260</xdr:rowOff>
    </xdr:from>
    <xdr:to>
      <xdr:col>42</xdr:col>
      <xdr:colOff>123825</xdr:colOff>
      <xdr:row>755</xdr:row>
      <xdr:rowOff>161332</xdr:rowOff>
    </xdr:to>
    <xdr:cxnSp macro="">
      <xdr:nvCxnSpPr>
        <xdr:cNvPr id="33" name="直線コネクタ 32">
          <a:extLst>
            <a:ext uri="{FF2B5EF4-FFF2-40B4-BE49-F238E27FC236}">
              <a16:creationId xmlns:a16="http://schemas.microsoft.com/office/drawing/2014/main" id="{8F0E77C3-BBB8-4BF4-A90A-446B3E1FFB7F}"/>
            </a:ext>
          </a:extLst>
        </xdr:cNvPr>
        <xdr:cNvCxnSpPr/>
      </xdr:nvCxnSpPr>
      <xdr:spPr>
        <a:xfrm>
          <a:off x="2354783" y="53238085"/>
          <a:ext cx="6170092" cy="6072"/>
        </a:xfrm>
        <a:prstGeom prst="line">
          <a:avLst/>
        </a:prstGeom>
        <a:noFill/>
        <a:ln w="9525" cap="flat" cmpd="sng" algn="ctr">
          <a:solidFill>
            <a:sysClr val="windowText" lastClr="000000"/>
          </a:solidFill>
          <a:prstDash val="solid"/>
        </a:ln>
        <a:effectLst/>
      </xdr:spPr>
    </xdr:cxnSp>
    <xdr:clientData/>
  </xdr:twoCellAnchor>
  <xdr:twoCellAnchor>
    <xdr:from>
      <xdr:col>8</xdr:col>
      <xdr:colOff>163704</xdr:colOff>
      <xdr:row>756</xdr:row>
      <xdr:rowOff>150368</xdr:rowOff>
    </xdr:from>
    <xdr:to>
      <xdr:col>19</xdr:col>
      <xdr:colOff>141403</xdr:colOff>
      <xdr:row>757</xdr:row>
      <xdr:rowOff>151549</xdr:rowOff>
    </xdr:to>
    <xdr:sp macro="" textlink="">
      <xdr:nvSpPr>
        <xdr:cNvPr id="34" name="テキスト ボックス 33">
          <a:extLst>
            <a:ext uri="{FF2B5EF4-FFF2-40B4-BE49-F238E27FC236}">
              <a16:creationId xmlns:a16="http://schemas.microsoft.com/office/drawing/2014/main" id="{BC0E0827-B2B3-47DE-9EBD-6E2E23F36375}"/>
            </a:ext>
          </a:extLst>
        </xdr:cNvPr>
        <xdr:cNvSpPr txBox="1"/>
      </xdr:nvSpPr>
      <xdr:spPr>
        <a:xfrm>
          <a:off x="1763904" y="53585618"/>
          <a:ext cx="2177974" cy="3536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102507</xdr:colOff>
      <xdr:row>756</xdr:row>
      <xdr:rowOff>165426</xdr:rowOff>
    </xdr:from>
    <xdr:to>
      <xdr:col>48</xdr:col>
      <xdr:colOff>133350</xdr:colOff>
      <xdr:row>757</xdr:row>
      <xdr:rowOff>160535</xdr:rowOff>
    </xdr:to>
    <xdr:sp macro="" textlink="">
      <xdr:nvSpPr>
        <xdr:cNvPr id="35" name="テキスト ボックス 34">
          <a:extLst>
            <a:ext uri="{FF2B5EF4-FFF2-40B4-BE49-F238E27FC236}">
              <a16:creationId xmlns:a16="http://schemas.microsoft.com/office/drawing/2014/main" id="{2F46F532-415F-4487-89AA-05222AFC958F}"/>
            </a:ext>
          </a:extLst>
        </xdr:cNvPr>
        <xdr:cNvSpPr txBox="1"/>
      </xdr:nvSpPr>
      <xdr:spPr>
        <a:xfrm>
          <a:off x="7503432" y="53600676"/>
          <a:ext cx="2231118" cy="34753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757</xdr:row>
      <xdr:rowOff>160535</xdr:rowOff>
    </xdr:from>
    <xdr:to>
      <xdr:col>15</xdr:col>
      <xdr:colOff>187178</xdr:colOff>
      <xdr:row>761</xdr:row>
      <xdr:rowOff>140970</xdr:rowOff>
    </xdr:to>
    <xdr:sp macro="" textlink="">
      <xdr:nvSpPr>
        <xdr:cNvPr id="36" name="テキスト ボックス 35">
          <a:extLst>
            <a:ext uri="{FF2B5EF4-FFF2-40B4-BE49-F238E27FC236}">
              <a16:creationId xmlns:a16="http://schemas.microsoft.com/office/drawing/2014/main" id="{66C6A5D7-0C31-48D5-84CD-562AC2578077}"/>
            </a:ext>
          </a:extLst>
        </xdr:cNvPr>
        <xdr:cNvSpPr txBox="1"/>
      </xdr:nvSpPr>
      <xdr:spPr>
        <a:xfrm>
          <a:off x="1343025" y="53948210"/>
          <a:ext cx="1844528" cy="139013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Ａ．発達段階に応じた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読書活動の推進事業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196163</xdr:colOff>
      <xdr:row>757</xdr:row>
      <xdr:rowOff>160535</xdr:rowOff>
    </xdr:from>
    <xdr:to>
      <xdr:col>25</xdr:col>
      <xdr:colOff>40442</xdr:colOff>
      <xdr:row>761</xdr:row>
      <xdr:rowOff>140970</xdr:rowOff>
    </xdr:to>
    <xdr:sp macro="" textlink="">
      <xdr:nvSpPr>
        <xdr:cNvPr id="37" name="テキスト ボックス 36">
          <a:extLst>
            <a:ext uri="{FF2B5EF4-FFF2-40B4-BE49-F238E27FC236}">
              <a16:creationId xmlns:a16="http://schemas.microsoft.com/office/drawing/2014/main" id="{050E2F53-6708-4DCA-AE13-CF28B1D0019C}"/>
            </a:ext>
          </a:extLst>
        </xdr:cNvPr>
        <xdr:cNvSpPr txBox="1"/>
      </xdr:nvSpPr>
      <xdr:spPr>
        <a:xfrm>
          <a:off x="3196538" y="53948210"/>
          <a:ext cx="1844529" cy="139013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．発達段階に応じた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読書活動の推進事業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和歌山県</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下記Ｃ　の金額を含む</a:t>
          </a:r>
        </a:p>
      </xdr:txBody>
    </xdr:sp>
    <xdr:clientData/>
  </xdr:twoCellAnchor>
  <xdr:twoCellAnchor>
    <xdr:from>
      <xdr:col>34</xdr:col>
      <xdr:colOff>84743</xdr:colOff>
      <xdr:row>757</xdr:row>
      <xdr:rowOff>151549</xdr:rowOff>
    </xdr:from>
    <xdr:to>
      <xdr:col>49</xdr:col>
      <xdr:colOff>171450</xdr:colOff>
      <xdr:row>761</xdr:row>
      <xdr:rowOff>131984</xdr:rowOff>
    </xdr:to>
    <xdr:sp macro="" textlink="">
      <xdr:nvSpPr>
        <xdr:cNvPr id="38" name="テキスト ボックス 37">
          <a:extLst>
            <a:ext uri="{FF2B5EF4-FFF2-40B4-BE49-F238E27FC236}">
              <a16:creationId xmlns:a16="http://schemas.microsoft.com/office/drawing/2014/main" id="{2979E060-DB25-40C0-A993-DDFB821413DB}"/>
            </a:ext>
          </a:extLst>
        </xdr:cNvPr>
        <xdr:cNvSpPr txBox="1"/>
      </xdr:nvSpPr>
      <xdr:spPr>
        <a:xfrm>
          <a:off x="6885593" y="53939224"/>
          <a:ext cx="3087082" cy="139013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Ｄ．子供の読書活動の推進に関する調査研究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株式会社リベルタス・コンサルティング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22888</xdr:colOff>
      <xdr:row>762</xdr:row>
      <xdr:rowOff>154050</xdr:rowOff>
    </xdr:from>
    <xdr:to>
      <xdr:col>22</xdr:col>
      <xdr:colOff>85580</xdr:colOff>
      <xdr:row>763</xdr:row>
      <xdr:rowOff>53229</xdr:rowOff>
    </xdr:to>
    <xdr:sp macro="" textlink="">
      <xdr:nvSpPr>
        <xdr:cNvPr id="39" name="テキスト ボックス 38">
          <a:extLst>
            <a:ext uri="{FF2B5EF4-FFF2-40B4-BE49-F238E27FC236}">
              <a16:creationId xmlns:a16="http://schemas.microsoft.com/office/drawing/2014/main" id="{B9CB1E3F-36E7-4623-87B0-7D2D429E5CD9}"/>
            </a:ext>
          </a:extLst>
        </xdr:cNvPr>
        <xdr:cNvSpPr txBox="1"/>
      </xdr:nvSpPr>
      <xdr:spPr>
        <a:xfrm>
          <a:off x="3823363" y="55703850"/>
          <a:ext cx="662767" cy="25160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p>
      </xdr:txBody>
    </xdr:sp>
    <xdr:clientData/>
  </xdr:twoCellAnchor>
  <xdr:twoCellAnchor>
    <xdr:from>
      <xdr:col>15</xdr:col>
      <xdr:colOff>187178</xdr:colOff>
      <xdr:row>763</xdr:row>
      <xdr:rowOff>122202</xdr:rowOff>
    </xdr:from>
    <xdr:to>
      <xdr:col>26</xdr:col>
      <xdr:colOff>28391</xdr:colOff>
      <xdr:row>765</xdr:row>
      <xdr:rowOff>22740</xdr:rowOff>
    </xdr:to>
    <xdr:sp macro="" textlink="">
      <xdr:nvSpPr>
        <xdr:cNvPr id="40" name="テキスト ボックス 39">
          <a:extLst>
            <a:ext uri="{FF2B5EF4-FFF2-40B4-BE49-F238E27FC236}">
              <a16:creationId xmlns:a16="http://schemas.microsoft.com/office/drawing/2014/main" id="{06237E84-A398-4B37-AEE5-90482F5E51AC}"/>
            </a:ext>
          </a:extLst>
        </xdr:cNvPr>
        <xdr:cNvSpPr txBox="1"/>
      </xdr:nvSpPr>
      <xdr:spPr>
        <a:xfrm>
          <a:off x="3187553" y="56024427"/>
          <a:ext cx="2041488" cy="9197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．発達段階に応じた</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読書活動の推進事業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那智勝浦町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152400</xdr:colOff>
      <xdr:row>755</xdr:row>
      <xdr:rowOff>152400</xdr:rowOff>
    </xdr:from>
    <xdr:to>
      <xdr:col>11</xdr:col>
      <xdr:colOff>161386</xdr:colOff>
      <xdr:row>756</xdr:row>
      <xdr:rowOff>162566</xdr:rowOff>
    </xdr:to>
    <xdr:cxnSp macro="">
      <xdr:nvCxnSpPr>
        <xdr:cNvPr id="41" name="直線コネクタ 40">
          <a:extLst>
            <a:ext uri="{FF2B5EF4-FFF2-40B4-BE49-F238E27FC236}">
              <a16:creationId xmlns:a16="http://schemas.microsoft.com/office/drawing/2014/main" id="{9A5DCCE1-69D5-4F65-8BEB-AB5BCAAC9946}"/>
            </a:ext>
          </a:extLst>
        </xdr:cNvPr>
        <xdr:cNvCxnSpPr/>
      </xdr:nvCxnSpPr>
      <xdr:spPr>
        <a:xfrm>
          <a:off x="2352675" y="53235225"/>
          <a:ext cx="8986" cy="3625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110954</xdr:colOff>
      <xdr:row>755</xdr:row>
      <xdr:rowOff>166919</xdr:rowOff>
    </xdr:from>
    <xdr:to>
      <xdr:col>42</xdr:col>
      <xdr:colOff>114300</xdr:colOff>
      <xdr:row>756</xdr:row>
      <xdr:rowOff>179999</xdr:rowOff>
    </xdr:to>
    <xdr:cxnSp macro="">
      <xdr:nvCxnSpPr>
        <xdr:cNvPr id="42" name="直線コネクタ 41">
          <a:extLst>
            <a:ext uri="{FF2B5EF4-FFF2-40B4-BE49-F238E27FC236}">
              <a16:creationId xmlns:a16="http://schemas.microsoft.com/office/drawing/2014/main" id="{49609918-8FAE-4100-8FA0-384736F23BD4}"/>
            </a:ext>
          </a:extLst>
        </xdr:cNvPr>
        <xdr:cNvCxnSpPr/>
      </xdr:nvCxnSpPr>
      <xdr:spPr>
        <a:xfrm>
          <a:off x="8512004" y="53249744"/>
          <a:ext cx="3346" cy="3655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766</xdr:row>
      <xdr:rowOff>142875</xdr:rowOff>
    </xdr:from>
    <xdr:to>
      <xdr:col>27</xdr:col>
      <xdr:colOff>144749</xdr:colOff>
      <xdr:row>766</xdr:row>
      <xdr:rowOff>387922</xdr:rowOff>
    </xdr:to>
    <xdr:sp macro="" textlink="">
      <xdr:nvSpPr>
        <xdr:cNvPr id="49" name="テキスト ボックス 48">
          <a:extLst>
            <a:ext uri="{FF2B5EF4-FFF2-40B4-BE49-F238E27FC236}">
              <a16:creationId xmlns:a16="http://schemas.microsoft.com/office/drawing/2014/main" id="{C185C499-4EC6-4A6F-ADA4-98FEE5ED9208}"/>
            </a:ext>
          </a:extLst>
        </xdr:cNvPr>
        <xdr:cNvSpPr txBox="1"/>
      </xdr:nvSpPr>
      <xdr:spPr>
        <a:xfrm>
          <a:off x="1981200" y="57731025"/>
          <a:ext cx="3564224" cy="24504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発達段階に応じた読書活動の推進事業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和歌山県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48727</xdr:colOff>
      <xdr:row>766</xdr:row>
      <xdr:rowOff>632483</xdr:rowOff>
    </xdr:from>
    <xdr:to>
      <xdr:col>33</xdr:col>
      <xdr:colOff>54958</xdr:colOff>
      <xdr:row>767</xdr:row>
      <xdr:rowOff>199365</xdr:rowOff>
    </xdr:to>
    <xdr:sp macro="" textlink="">
      <xdr:nvSpPr>
        <xdr:cNvPr id="50" name="テキスト ボックス 49">
          <a:extLst>
            <a:ext uri="{FF2B5EF4-FFF2-40B4-BE49-F238E27FC236}">
              <a16:creationId xmlns:a16="http://schemas.microsoft.com/office/drawing/2014/main" id="{E4C53941-BAFC-4777-B1D1-CD7D0DB29774}"/>
            </a:ext>
          </a:extLst>
        </xdr:cNvPr>
        <xdr:cNvSpPr txBox="1"/>
      </xdr:nvSpPr>
      <xdr:spPr>
        <a:xfrm>
          <a:off x="5249377" y="58220633"/>
          <a:ext cx="1406406" cy="23363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文部科学省</a:t>
          </a:r>
        </a:p>
      </xdr:txBody>
    </xdr:sp>
    <xdr:clientData/>
  </xdr:twoCellAnchor>
  <xdr:twoCellAnchor>
    <xdr:from>
      <xdr:col>29</xdr:col>
      <xdr:colOff>151856</xdr:colOff>
      <xdr:row>767</xdr:row>
      <xdr:rowOff>199365</xdr:rowOff>
    </xdr:from>
    <xdr:to>
      <xdr:col>29</xdr:col>
      <xdr:colOff>156348</xdr:colOff>
      <xdr:row>769</xdr:row>
      <xdr:rowOff>34981</xdr:rowOff>
    </xdr:to>
    <xdr:cxnSp macro="">
      <xdr:nvCxnSpPr>
        <xdr:cNvPr id="51" name="直線コネクタ 50">
          <a:extLst>
            <a:ext uri="{FF2B5EF4-FFF2-40B4-BE49-F238E27FC236}">
              <a16:creationId xmlns:a16="http://schemas.microsoft.com/office/drawing/2014/main" id="{D96FF163-8716-4A21-81E3-E305ACD97116}"/>
            </a:ext>
          </a:extLst>
        </xdr:cNvPr>
        <xdr:cNvCxnSpPr>
          <a:stCxn id="50" idx="2"/>
        </xdr:cNvCxnSpPr>
      </xdr:nvCxnSpPr>
      <xdr:spPr>
        <a:xfrm>
          <a:off x="5952581" y="58454265"/>
          <a:ext cx="4492" cy="435691"/>
        </a:xfrm>
        <a:prstGeom prst="line">
          <a:avLst/>
        </a:prstGeom>
        <a:noFill/>
        <a:ln w="9525" cap="flat" cmpd="sng" algn="ctr">
          <a:solidFill>
            <a:sysClr val="windowText" lastClr="000000"/>
          </a:solidFill>
          <a:prstDash val="solid"/>
        </a:ln>
        <a:effectLst/>
      </xdr:spPr>
    </xdr:cxnSp>
    <xdr:clientData/>
  </xdr:twoCellAnchor>
  <xdr:twoCellAnchor>
    <xdr:from>
      <xdr:col>24</xdr:col>
      <xdr:colOff>198631</xdr:colOff>
      <xdr:row>769</xdr:row>
      <xdr:rowOff>61939</xdr:rowOff>
    </xdr:from>
    <xdr:to>
      <xdr:col>35</xdr:col>
      <xdr:colOff>39843</xdr:colOff>
      <xdr:row>771</xdr:row>
      <xdr:rowOff>170707</xdr:rowOff>
    </xdr:to>
    <xdr:sp macro="" textlink="">
      <xdr:nvSpPr>
        <xdr:cNvPr id="52" name="テキスト ボックス 51">
          <a:extLst>
            <a:ext uri="{FF2B5EF4-FFF2-40B4-BE49-F238E27FC236}">
              <a16:creationId xmlns:a16="http://schemas.microsoft.com/office/drawing/2014/main" id="{593E07B4-B21D-43F6-9A5B-6F8CF04A2492}"/>
            </a:ext>
          </a:extLst>
        </xdr:cNvPr>
        <xdr:cNvSpPr txBox="1"/>
      </xdr:nvSpPr>
      <xdr:spPr>
        <a:xfrm>
          <a:off x="4999231" y="58916914"/>
          <a:ext cx="2041487" cy="93744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Ｂ　和歌山県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33281</xdr:colOff>
      <xdr:row>772</xdr:row>
      <xdr:rowOff>257403</xdr:rowOff>
    </xdr:from>
    <xdr:to>
      <xdr:col>35</xdr:col>
      <xdr:colOff>66261</xdr:colOff>
      <xdr:row>775</xdr:row>
      <xdr:rowOff>228799</xdr:rowOff>
    </xdr:to>
    <xdr:sp macro="" textlink="">
      <xdr:nvSpPr>
        <xdr:cNvPr id="53" name="テキスト ボックス 52">
          <a:extLst>
            <a:ext uri="{FF2B5EF4-FFF2-40B4-BE49-F238E27FC236}">
              <a16:creationId xmlns:a16="http://schemas.microsoft.com/office/drawing/2014/main" id="{4C08AF92-7DD2-4FA8-BE29-2A6B8CAE6B52}"/>
            </a:ext>
          </a:extLst>
        </xdr:cNvPr>
        <xdr:cNvSpPr txBox="1"/>
      </xdr:nvSpPr>
      <xdr:spPr>
        <a:xfrm>
          <a:off x="5033906" y="59769603"/>
          <a:ext cx="2033230" cy="9143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Ｃ　那智勝浦町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1252</xdr:colOff>
      <xdr:row>771</xdr:row>
      <xdr:rowOff>152736</xdr:rowOff>
    </xdr:from>
    <xdr:to>
      <xdr:col>30</xdr:col>
      <xdr:colOff>5744</xdr:colOff>
      <xdr:row>772</xdr:row>
      <xdr:rowOff>270945</xdr:rowOff>
    </xdr:to>
    <xdr:cxnSp macro="">
      <xdr:nvCxnSpPr>
        <xdr:cNvPr id="54" name="直線コネクタ 53">
          <a:extLst>
            <a:ext uri="{FF2B5EF4-FFF2-40B4-BE49-F238E27FC236}">
              <a16:creationId xmlns:a16="http://schemas.microsoft.com/office/drawing/2014/main" id="{8E41879A-CE72-4923-AC47-217B629ECAA8}"/>
            </a:ext>
          </a:extLst>
        </xdr:cNvPr>
        <xdr:cNvCxnSpPr/>
      </xdr:nvCxnSpPr>
      <xdr:spPr>
        <a:xfrm>
          <a:off x="6002002" y="59836386"/>
          <a:ext cx="4492" cy="432534"/>
        </a:xfrm>
        <a:prstGeom prst="line">
          <a:avLst/>
        </a:prstGeom>
        <a:noFill/>
        <a:ln w="9525" cap="flat" cmpd="sng" algn="ctr">
          <a:solidFill>
            <a:sysClr val="windowText" lastClr="000000"/>
          </a:solidFill>
          <a:prstDash val="solid"/>
        </a:ln>
        <a:effectLst/>
      </xdr:spPr>
    </xdr:cxnSp>
    <xdr:clientData/>
  </xdr:twoCellAnchor>
  <xdr:twoCellAnchor>
    <xdr:from>
      <xdr:col>20</xdr:col>
      <xdr:colOff>133350</xdr:colOff>
      <xdr:row>761</xdr:row>
      <xdr:rowOff>142875</xdr:rowOff>
    </xdr:from>
    <xdr:to>
      <xdr:col>20</xdr:col>
      <xdr:colOff>137843</xdr:colOff>
      <xdr:row>762</xdr:row>
      <xdr:rowOff>113940</xdr:rowOff>
    </xdr:to>
    <xdr:cxnSp macro="">
      <xdr:nvCxnSpPr>
        <xdr:cNvPr id="57" name="直線コネクタ 56">
          <a:extLst>
            <a:ext uri="{FF2B5EF4-FFF2-40B4-BE49-F238E27FC236}">
              <a16:creationId xmlns:a16="http://schemas.microsoft.com/office/drawing/2014/main" id="{445D3EFC-81AF-43E5-816C-A615D0AF78DD}"/>
            </a:ext>
          </a:extLst>
        </xdr:cNvPr>
        <xdr:cNvCxnSpPr/>
      </xdr:nvCxnSpPr>
      <xdr:spPr>
        <a:xfrm flipH="1">
          <a:off x="4133850" y="55340250"/>
          <a:ext cx="4493" cy="323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404</v>
      </c>
      <c r="AJ2" s="949" t="s">
        <v>709</v>
      </c>
      <c r="AK2" s="949"/>
      <c r="AL2" s="949"/>
      <c r="AM2" s="949"/>
      <c r="AN2" s="98" t="s">
        <v>404</v>
      </c>
      <c r="AO2" s="949">
        <v>20</v>
      </c>
      <c r="AP2" s="949"/>
      <c r="AQ2" s="949"/>
      <c r="AR2" s="99" t="s">
        <v>707</v>
      </c>
      <c r="AS2" s="955">
        <v>43</v>
      </c>
      <c r="AT2" s="955"/>
      <c r="AU2" s="955"/>
      <c r="AV2" s="98" t="str">
        <f>IF(AW2="","","-")</f>
        <v/>
      </c>
      <c r="AW2" s="915"/>
      <c r="AX2" s="915"/>
    </row>
    <row r="3" spans="1:50" ht="21" customHeight="1" thickBot="1" x14ac:dyDescent="0.2">
      <c r="A3" s="864" t="s">
        <v>700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713</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757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756</v>
      </c>
      <c r="H5" s="837"/>
      <c r="I5" s="837"/>
      <c r="J5" s="837"/>
      <c r="K5" s="837"/>
      <c r="L5" s="837"/>
      <c r="M5" s="838" t="s">
        <v>66</v>
      </c>
      <c r="N5" s="839"/>
      <c r="O5" s="839"/>
      <c r="P5" s="839"/>
      <c r="Q5" s="839"/>
      <c r="R5" s="840"/>
      <c r="S5" s="841" t="s">
        <v>510</v>
      </c>
      <c r="T5" s="837"/>
      <c r="U5" s="837"/>
      <c r="V5" s="837"/>
      <c r="W5" s="837"/>
      <c r="X5" s="842"/>
      <c r="Y5" s="698" t="s">
        <v>3</v>
      </c>
      <c r="Z5" s="542"/>
      <c r="AA5" s="542"/>
      <c r="AB5" s="542"/>
      <c r="AC5" s="542"/>
      <c r="AD5" s="543"/>
      <c r="AE5" s="699" t="s">
        <v>758</v>
      </c>
      <c r="AF5" s="699"/>
      <c r="AG5" s="699"/>
      <c r="AH5" s="699"/>
      <c r="AI5" s="699"/>
      <c r="AJ5" s="699"/>
      <c r="AK5" s="699"/>
      <c r="AL5" s="699"/>
      <c r="AM5" s="699"/>
      <c r="AN5" s="699"/>
      <c r="AO5" s="699"/>
      <c r="AP5" s="700"/>
      <c r="AQ5" s="701" t="s">
        <v>805</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96.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7" t="s">
        <v>387</v>
      </c>
      <c r="Z7" s="439"/>
      <c r="AA7" s="439"/>
      <c r="AB7" s="439"/>
      <c r="AC7" s="439"/>
      <c r="AD7" s="928"/>
      <c r="AE7" s="916" t="s">
        <v>715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256</v>
      </c>
      <c r="B8" s="495"/>
      <c r="C8" s="495"/>
      <c r="D8" s="495"/>
      <c r="E8" s="495"/>
      <c r="F8" s="496"/>
      <c r="G8" s="950" t="str">
        <f>入力規則等!A27</f>
        <v>子ども・若者育成支援</v>
      </c>
      <c r="H8" s="720"/>
      <c r="I8" s="720"/>
      <c r="J8" s="720"/>
      <c r="K8" s="720"/>
      <c r="L8" s="720"/>
      <c r="M8" s="720"/>
      <c r="N8" s="720"/>
      <c r="O8" s="720"/>
      <c r="P8" s="720"/>
      <c r="Q8" s="720"/>
      <c r="R8" s="720"/>
      <c r="S8" s="720"/>
      <c r="T8" s="720"/>
      <c r="U8" s="720"/>
      <c r="V8" s="720"/>
      <c r="W8" s="720"/>
      <c r="X8" s="951"/>
      <c r="Y8" s="843" t="s">
        <v>257</v>
      </c>
      <c r="Z8" s="844"/>
      <c r="AA8" s="844"/>
      <c r="AB8" s="844"/>
      <c r="AC8" s="844"/>
      <c r="AD8" s="845"/>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8" t="s">
        <v>24</v>
      </c>
      <c r="B12" s="969"/>
      <c r="C12" s="969"/>
      <c r="D12" s="969"/>
      <c r="E12" s="969"/>
      <c r="F12" s="970"/>
      <c r="G12" s="760"/>
      <c r="H12" s="761"/>
      <c r="I12" s="761"/>
      <c r="J12" s="761"/>
      <c r="K12" s="761"/>
      <c r="L12" s="761"/>
      <c r="M12" s="761"/>
      <c r="N12" s="761"/>
      <c r="O12" s="761"/>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24.1</v>
      </c>
      <c r="Q13" s="658"/>
      <c r="R13" s="658"/>
      <c r="S13" s="658"/>
      <c r="T13" s="658"/>
      <c r="U13" s="658"/>
      <c r="V13" s="659"/>
      <c r="W13" s="657">
        <v>25.1</v>
      </c>
      <c r="X13" s="658"/>
      <c r="Y13" s="658"/>
      <c r="Z13" s="658"/>
      <c r="AA13" s="658"/>
      <c r="AB13" s="658"/>
      <c r="AC13" s="659"/>
      <c r="AD13" s="657">
        <v>20.9</v>
      </c>
      <c r="AE13" s="658"/>
      <c r="AF13" s="658"/>
      <c r="AG13" s="658"/>
      <c r="AH13" s="658"/>
      <c r="AI13" s="658"/>
      <c r="AJ13" s="659"/>
      <c r="AK13" s="657">
        <v>19.100000000000001</v>
      </c>
      <c r="AL13" s="658"/>
      <c r="AM13" s="658"/>
      <c r="AN13" s="658"/>
      <c r="AO13" s="658"/>
      <c r="AP13" s="658"/>
      <c r="AQ13" s="659"/>
      <c r="AR13" s="924" t="s">
        <v>809</v>
      </c>
      <c r="AS13" s="925"/>
      <c r="AT13" s="925"/>
      <c r="AU13" s="925"/>
      <c r="AV13" s="925"/>
      <c r="AW13" s="925"/>
      <c r="AX13" s="926"/>
    </row>
    <row r="14" spans="1:50" ht="21" customHeight="1" x14ac:dyDescent="0.15">
      <c r="A14" s="614"/>
      <c r="B14" s="615"/>
      <c r="C14" s="615"/>
      <c r="D14" s="615"/>
      <c r="E14" s="615"/>
      <c r="F14" s="616"/>
      <c r="G14" s="725"/>
      <c r="H14" s="726"/>
      <c r="I14" s="711" t="s">
        <v>8</v>
      </c>
      <c r="J14" s="762"/>
      <c r="K14" s="762"/>
      <c r="L14" s="762"/>
      <c r="M14" s="762"/>
      <c r="N14" s="762"/>
      <c r="O14" s="763"/>
      <c r="P14" s="657" t="s">
        <v>718</v>
      </c>
      <c r="Q14" s="658"/>
      <c r="R14" s="658"/>
      <c r="S14" s="658"/>
      <c r="T14" s="658"/>
      <c r="U14" s="658"/>
      <c r="V14" s="659"/>
      <c r="W14" s="657" t="s">
        <v>718</v>
      </c>
      <c r="X14" s="658"/>
      <c r="Y14" s="658"/>
      <c r="Z14" s="658"/>
      <c r="AA14" s="658"/>
      <c r="AB14" s="658"/>
      <c r="AC14" s="659"/>
      <c r="AD14" s="657" t="s">
        <v>759</v>
      </c>
      <c r="AE14" s="658"/>
      <c r="AF14" s="658"/>
      <c r="AG14" s="658"/>
      <c r="AH14" s="658"/>
      <c r="AI14" s="658"/>
      <c r="AJ14" s="659"/>
      <c r="AK14" s="657" t="s">
        <v>807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718</v>
      </c>
      <c r="Q15" s="658"/>
      <c r="R15" s="658"/>
      <c r="S15" s="658"/>
      <c r="T15" s="658"/>
      <c r="U15" s="658"/>
      <c r="V15" s="659"/>
      <c r="W15" s="657" t="s">
        <v>718</v>
      </c>
      <c r="X15" s="658"/>
      <c r="Y15" s="658"/>
      <c r="Z15" s="658"/>
      <c r="AA15" s="658"/>
      <c r="AB15" s="658"/>
      <c r="AC15" s="659"/>
      <c r="AD15" s="657" t="s">
        <v>718</v>
      </c>
      <c r="AE15" s="658"/>
      <c r="AF15" s="658"/>
      <c r="AG15" s="658"/>
      <c r="AH15" s="658"/>
      <c r="AI15" s="658"/>
      <c r="AJ15" s="659"/>
      <c r="AK15" s="657" t="s">
        <v>718</v>
      </c>
      <c r="AL15" s="658"/>
      <c r="AM15" s="658"/>
      <c r="AN15" s="658"/>
      <c r="AO15" s="658"/>
      <c r="AP15" s="658"/>
      <c r="AQ15" s="659"/>
      <c r="AR15" s="657" t="s">
        <v>807</v>
      </c>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718</v>
      </c>
      <c r="Q16" s="658"/>
      <c r="R16" s="658"/>
      <c r="S16" s="658"/>
      <c r="T16" s="658"/>
      <c r="U16" s="658"/>
      <c r="V16" s="659"/>
      <c r="W16" s="657" t="s">
        <v>718</v>
      </c>
      <c r="X16" s="658"/>
      <c r="Y16" s="658"/>
      <c r="Z16" s="658"/>
      <c r="AA16" s="658"/>
      <c r="AB16" s="658"/>
      <c r="AC16" s="659"/>
      <c r="AD16" s="657" t="s">
        <v>718</v>
      </c>
      <c r="AE16" s="658"/>
      <c r="AF16" s="658"/>
      <c r="AG16" s="658"/>
      <c r="AH16" s="658"/>
      <c r="AI16" s="658"/>
      <c r="AJ16" s="659"/>
      <c r="AK16" s="657" t="s">
        <v>807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718</v>
      </c>
      <c r="Q17" s="658"/>
      <c r="R17" s="658"/>
      <c r="S17" s="658"/>
      <c r="T17" s="658"/>
      <c r="U17" s="658"/>
      <c r="V17" s="659"/>
      <c r="W17" s="657" t="s">
        <v>718</v>
      </c>
      <c r="X17" s="658"/>
      <c r="Y17" s="658"/>
      <c r="Z17" s="658"/>
      <c r="AA17" s="658"/>
      <c r="AB17" s="658"/>
      <c r="AC17" s="659"/>
      <c r="AD17" s="657" t="s">
        <v>718</v>
      </c>
      <c r="AE17" s="658"/>
      <c r="AF17" s="658"/>
      <c r="AG17" s="658"/>
      <c r="AH17" s="658"/>
      <c r="AI17" s="658"/>
      <c r="AJ17" s="659"/>
      <c r="AK17" s="657" t="s">
        <v>807</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75">
        <f>SUM(P13:V17)</f>
        <v>24.1</v>
      </c>
      <c r="Q18" s="876"/>
      <c r="R18" s="876"/>
      <c r="S18" s="876"/>
      <c r="T18" s="876"/>
      <c r="U18" s="876"/>
      <c r="V18" s="877"/>
      <c r="W18" s="875">
        <f>SUM(W13:AC17)</f>
        <v>25.1</v>
      </c>
      <c r="X18" s="876"/>
      <c r="Y18" s="876"/>
      <c r="Z18" s="876"/>
      <c r="AA18" s="876"/>
      <c r="AB18" s="876"/>
      <c r="AC18" s="877"/>
      <c r="AD18" s="875">
        <f>SUM(AD13:AJ17)</f>
        <v>20.9</v>
      </c>
      <c r="AE18" s="876"/>
      <c r="AF18" s="876"/>
      <c r="AG18" s="876"/>
      <c r="AH18" s="876"/>
      <c r="AI18" s="876"/>
      <c r="AJ18" s="877"/>
      <c r="AK18" s="875">
        <f>SUM(AK13:AQ17)</f>
        <v>19.100000000000001</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22.2</v>
      </c>
      <c r="Q19" s="658"/>
      <c r="R19" s="658"/>
      <c r="S19" s="658"/>
      <c r="T19" s="658"/>
      <c r="U19" s="658"/>
      <c r="V19" s="659"/>
      <c r="W19" s="657">
        <v>21.2</v>
      </c>
      <c r="X19" s="658"/>
      <c r="Y19" s="658"/>
      <c r="Z19" s="658"/>
      <c r="AA19" s="658"/>
      <c r="AB19" s="658"/>
      <c r="AC19" s="659"/>
      <c r="AD19" s="657">
        <v>15.9</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0.92116182572614103</v>
      </c>
      <c r="Q20" s="316"/>
      <c r="R20" s="316"/>
      <c r="S20" s="316"/>
      <c r="T20" s="316"/>
      <c r="U20" s="316"/>
      <c r="V20" s="316"/>
      <c r="W20" s="316">
        <f t="shared" ref="W20" si="0">IF(W18=0, "-", SUM(W19)/W18)</f>
        <v>0.84462151394422302</v>
      </c>
      <c r="X20" s="316"/>
      <c r="Y20" s="316"/>
      <c r="Z20" s="316"/>
      <c r="AA20" s="316"/>
      <c r="AB20" s="316"/>
      <c r="AC20" s="316"/>
      <c r="AD20" s="316">
        <f t="shared" ref="AD20" si="1">IF(AD18=0, "-", SUM(AD19)/AD18)</f>
        <v>0.76076555023923453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71"/>
      <c r="G21" s="314" t="s">
        <v>352</v>
      </c>
      <c r="H21" s="315"/>
      <c r="I21" s="315"/>
      <c r="J21" s="315"/>
      <c r="K21" s="315"/>
      <c r="L21" s="315"/>
      <c r="M21" s="315"/>
      <c r="N21" s="315"/>
      <c r="O21" s="315"/>
      <c r="P21" s="316">
        <f>IF(P19=0, "-", SUM(P19)/SUM(P13,P14))</f>
        <v>0.92116182572614103</v>
      </c>
      <c r="Q21" s="316"/>
      <c r="R21" s="316"/>
      <c r="S21" s="316"/>
      <c r="T21" s="316"/>
      <c r="U21" s="316"/>
      <c r="V21" s="316"/>
      <c r="W21" s="316">
        <f t="shared" ref="W21" si="2">IF(W19=0, "-", SUM(W19)/SUM(W13,W14))</f>
        <v>0.84462151394422302</v>
      </c>
      <c r="X21" s="316"/>
      <c r="Y21" s="316"/>
      <c r="Z21" s="316"/>
      <c r="AA21" s="316"/>
      <c r="AB21" s="316"/>
      <c r="AC21" s="316"/>
      <c r="AD21" s="316">
        <f t="shared" ref="AD21" si="3">IF(AD19=0, "-", SUM(AD19)/SUM(AD13,AD14))</f>
        <v>0.76076555023923453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705</v>
      </c>
      <c r="B22" s="978"/>
      <c r="C22" s="978"/>
      <c r="D22" s="978"/>
      <c r="E22" s="978"/>
      <c r="F22" s="979"/>
      <c r="G22" s="973" t="s">
        <v>331</v>
      </c>
      <c r="H22" s="222"/>
      <c r="I22" s="222"/>
      <c r="J22" s="222"/>
      <c r="K22" s="222"/>
      <c r="L22" s="222"/>
      <c r="M22" s="222"/>
      <c r="N22" s="222"/>
      <c r="O22" s="223"/>
      <c r="P22" s="938" t="s">
        <v>703</v>
      </c>
      <c r="Q22" s="222"/>
      <c r="R22" s="222"/>
      <c r="S22" s="222"/>
      <c r="T22" s="222"/>
      <c r="U22" s="222"/>
      <c r="V22" s="223"/>
      <c r="W22" s="938" t="s">
        <v>704</v>
      </c>
      <c r="X22" s="222"/>
      <c r="Y22" s="222"/>
      <c r="Z22" s="222"/>
      <c r="AA22" s="222"/>
      <c r="AB22" s="222"/>
      <c r="AC22" s="223"/>
      <c r="AD22" s="938" t="s">
        <v>330</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760</v>
      </c>
      <c r="H23" s="975"/>
      <c r="I23" s="975"/>
      <c r="J23" s="975"/>
      <c r="K23" s="975"/>
      <c r="L23" s="975"/>
      <c r="M23" s="975"/>
      <c r="N23" s="975"/>
      <c r="O23" s="976"/>
      <c r="P23" s="924">
        <v>10</v>
      </c>
      <c r="Q23" s="925"/>
      <c r="R23" s="925"/>
      <c r="S23" s="925"/>
      <c r="T23" s="925"/>
      <c r="U23" s="925"/>
      <c r="V23" s="939"/>
      <c r="W23" s="924" t="s">
        <v>809</v>
      </c>
      <c r="X23" s="925"/>
      <c r="Y23" s="925"/>
      <c r="Z23" s="925"/>
      <c r="AA23" s="925"/>
      <c r="AB23" s="925"/>
      <c r="AC23" s="939"/>
      <c r="AD23" s="987" t="s">
        <v>710</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74" t="s">
        <v>719</v>
      </c>
      <c r="H24" s="975"/>
      <c r="I24" s="975"/>
      <c r="J24" s="975"/>
      <c r="K24" s="975"/>
      <c r="L24" s="975"/>
      <c r="M24" s="975"/>
      <c r="N24" s="975"/>
      <c r="O24" s="976"/>
      <c r="P24" s="657">
        <v>7.3</v>
      </c>
      <c r="Q24" s="658"/>
      <c r="R24" s="658"/>
      <c r="S24" s="658"/>
      <c r="T24" s="658"/>
      <c r="U24" s="658"/>
      <c r="V24" s="659"/>
      <c r="W24" s="657"/>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t="s">
        <v>720</v>
      </c>
      <c r="H25" s="941"/>
      <c r="I25" s="941"/>
      <c r="J25" s="941"/>
      <c r="K25" s="941"/>
      <c r="L25" s="941"/>
      <c r="M25" s="941"/>
      <c r="N25" s="941"/>
      <c r="O25" s="942"/>
      <c r="P25" s="657">
        <v>0.9</v>
      </c>
      <c r="Q25" s="658"/>
      <c r="R25" s="658"/>
      <c r="S25" s="658"/>
      <c r="T25" s="658"/>
      <c r="U25" s="658"/>
      <c r="V25" s="659"/>
      <c r="W25" s="657"/>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t="s">
        <v>721</v>
      </c>
      <c r="H26" s="941"/>
      <c r="I26" s="941"/>
      <c r="J26" s="941"/>
      <c r="K26" s="941"/>
      <c r="L26" s="941"/>
      <c r="M26" s="941"/>
      <c r="N26" s="941"/>
      <c r="O26" s="942"/>
      <c r="P26" s="657">
        <v>0.6</v>
      </c>
      <c r="Q26" s="658"/>
      <c r="R26" s="658"/>
      <c r="S26" s="658"/>
      <c r="T26" s="658"/>
      <c r="U26" s="658"/>
      <c r="V26" s="659"/>
      <c r="W26" s="657"/>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40" t="s">
        <v>722</v>
      </c>
      <c r="H27" s="941"/>
      <c r="I27" s="941"/>
      <c r="J27" s="941"/>
      <c r="K27" s="941"/>
      <c r="L27" s="941"/>
      <c r="M27" s="941"/>
      <c r="N27" s="941"/>
      <c r="O27" s="942"/>
      <c r="P27" s="657">
        <v>0.2</v>
      </c>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335</v>
      </c>
      <c r="H28" s="944"/>
      <c r="I28" s="944"/>
      <c r="J28" s="944"/>
      <c r="K28" s="944"/>
      <c r="L28" s="944"/>
      <c r="M28" s="944"/>
      <c r="N28" s="944"/>
      <c r="O28" s="945"/>
      <c r="P28" s="875">
        <f>P29-SUM(P23:P27)</f>
        <v>0.10000000000000142</v>
      </c>
      <c r="Q28" s="876"/>
      <c r="R28" s="876"/>
      <c r="S28" s="876"/>
      <c r="T28" s="876"/>
      <c r="U28" s="876"/>
      <c r="V28" s="877"/>
      <c r="W28" s="875" t="e">
        <f>W29-SUM(W23:W27)</f>
        <v>#VALUE!</v>
      </c>
      <c r="X28" s="876"/>
      <c r="Y28" s="876"/>
      <c r="Z28" s="876"/>
      <c r="AA28" s="876"/>
      <c r="AB28" s="876"/>
      <c r="AC28" s="87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332</v>
      </c>
      <c r="H29" s="947"/>
      <c r="I29" s="947"/>
      <c r="J29" s="947"/>
      <c r="K29" s="947"/>
      <c r="L29" s="947"/>
      <c r="M29" s="947"/>
      <c r="N29" s="947"/>
      <c r="O29" s="948"/>
      <c r="P29" s="657">
        <f>AK13</f>
        <v>19.100000000000001</v>
      </c>
      <c r="Q29" s="658"/>
      <c r="R29" s="658"/>
      <c r="S29" s="658"/>
      <c r="T29" s="658"/>
      <c r="U29" s="658"/>
      <c r="V29" s="659"/>
      <c r="W29" s="956" t="str">
        <f>AR13</f>
        <v>-</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58" t="s">
        <v>347</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388</v>
      </c>
      <c r="AF30" s="856"/>
      <c r="AG30" s="856"/>
      <c r="AH30" s="857"/>
      <c r="AI30" s="919" t="s">
        <v>410</v>
      </c>
      <c r="AJ30" s="919"/>
      <c r="AK30" s="919"/>
      <c r="AL30" s="855"/>
      <c r="AM30" s="919" t="s">
        <v>507</v>
      </c>
      <c r="AN30" s="919"/>
      <c r="AO30" s="919"/>
      <c r="AP30" s="855"/>
      <c r="AQ30" s="767" t="s">
        <v>232</v>
      </c>
      <c r="AR30" s="768"/>
      <c r="AS30" s="768"/>
      <c r="AT30" s="769"/>
      <c r="AU30" s="774" t="s">
        <v>134</v>
      </c>
      <c r="AV30" s="774"/>
      <c r="AW30" s="774"/>
      <c r="AX30" s="92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0"/>
      <c r="AJ31" s="920"/>
      <c r="AK31" s="920"/>
      <c r="AL31" s="407"/>
      <c r="AM31" s="920"/>
      <c r="AN31" s="920"/>
      <c r="AO31" s="920"/>
      <c r="AP31" s="407"/>
      <c r="AQ31" s="250" t="s">
        <v>718</v>
      </c>
      <c r="AR31" s="201"/>
      <c r="AS31" s="136" t="s">
        <v>233</v>
      </c>
      <c r="AT31" s="137"/>
      <c r="AU31" s="200">
        <v>4</v>
      </c>
      <c r="AV31" s="200"/>
      <c r="AW31" s="392" t="s">
        <v>179</v>
      </c>
      <c r="AX31" s="393"/>
    </row>
    <row r="32" spans="1:50" ht="32.1" customHeight="1" x14ac:dyDescent="0.15">
      <c r="A32" s="397"/>
      <c r="B32" s="395"/>
      <c r="C32" s="395"/>
      <c r="D32" s="395"/>
      <c r="E32" s="395"/>
      <c r="F32" s="396"/>
      <c r="G32" s="563" t="s">
        <v>723</v>
      </c>
      <c r="H32" s="564"/>
      <c r="I32" s="564"/>
      <c r="J32" s="564"/>
      <c r="K32" s="564"/>
      <c r="L32" s="564"/>
      <c r="M32" s="564"/>
      <c r="N32" s="564"/>
      <c r="O32" s="565"/>
      <c r="P32" s="108" t="s">
        <v>803</v>
      </c>
      <c r="Q32" s="108"/>
      <c r="R32" s="108"/>
      <c r="S32" s="108"/>
      <c r="T32" s="108"/>
      <c r="U32" s="108"/>
      <c r="V32" s="108"/>
      <c r="W32" s="108"/>
      <c r="X32" s="109"/>
      <c r="Y32" s="470" t="s">
        <v>12</v>
      </c>
      <c r="Z32" s="530"/>
      <c r="AA32" s="531"/>
      <c r="AB32" s="460" t="s">
        <v>369</v>
      </c>
      <c r="AC32" s="460"/>
      <c r="AD32" s="460"/>
      <c r="AE32" s="218">
        <v>8.1</v>
      </c>
      <c r="AF32" s="219"/>
      <c r="AG32" s="219"/>
      <c r="AH32" s="219"/>
      <c r="AI32" s="218">
        <v>6.8</v>
      </c>
      <c r="AJ32" s="219"/>
      <c r="AK32" s="219"/>
      <c r="AL32" s="219"/>
      <c r="AM32" s="218" t="s">
        <v>761</v>
      </c>
      <c r="AN32" s="219"/>
      <c r="AO32" s="219"/>
      <c r="AP32" s="219"/>
      <c r="AQ32" s="336" t="s">
        <v>718</v>
      </c>
      <c r="AR32" s="208"/>
      <c r="AS32" s="208"/>
      <c r="AT32" s="337"/>
      <c r="AU32" s="219" t="s">
        <v>718</v>
      </c>
      <c r="AV32" s="219"/>
      <c r="AW32" s="219"/>
      <c r="AX32" s="221"/>
    </row>
    <row r="33" spans="1:51" ht="32.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369</v>
      </c>
      <c r="AC33" s="522"/>
      <c r="AD33" s="522"/>
      <c r="AE33" s="218">
        <v>2</v>
      </c>
      <c r="AF33" s="219"/>
      <c r="AG33" s="219"/>
      <c r="AH33" s="219"/>
      <c r="AI33" s="218">
        <v>2</v>
      </c>
      <c r="AJ33" s="219"/>
      <c r="AK33" s="219"/>
      <c r="AL33" s="219"/>
      <c r="AM33" s="218">
        <v>2</v>
      </c>
      <c r="AN33" s="219"/>
      <c r="AO33" s="219"/>
      <c r="AP33" s="219"/>
      <c r="AQ33" s="336" t="s">
        <v>718</v>
      </c>
      <c r="AR33" s="208"/>
      <c r="AS33" s="208"/>
      <c r="AT33" s="337"/>
      <c r="AU33" s="219">
        <v>2</v>
      </c>
      <c r="AV33" s="219"/>
      <c r="AW33" s="219"/>
      <c r="AX33" s="221"/>
    </row>
    <row r="34" spans="1:51" ht="32.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24.7</v>
      </c>
      <c r="AF34" s="219"/>
      <c r="AG34" s="219"/>
      <c r="AH34" s="219"/>
      <c r="AI34" s="218">
        <v>29.4</v>
      </c>
      <c r="AJ34" s="219"/>
      <c r="AK34" s="219"/>
      <c r="AL34" s="219"/>
      <c r="AM34" s="218" t="s">
        <v>761</v>
      </c>
      <c r="AN34" s="219"/>
      <c r="AO34" s="219"/>
      <c r="AP34" s="219"/>
      <c r="AQ34" s="336" t="s">
        <v>718</v>
      </c>
      <c r="AR34" s="208"/>
      <c r="AS34" s="208"/>
      <c r="AT34" s="337"/>
      <c r="AU34" s="219" t="s">
        <v>718</v>
      </c>
      <c r="AV34" s="219"/>
      <c r="AW34" s="219"/>
      <c r="AX34" s="221"/>
    </row>
    <row r="35" spans="1:51" ht="23.25" customHeight="1" x14ac:dyDescent="0.15">
      <c r="A35" s="228" t="s">
        <v>378</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347</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14"/>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718</v>
      </c>
      <c r="AR38" s="201"/>
      <c r="AS38" s="136" t="s">
        <v>233</v>
      </c>
      <c r="AT38" s="137"/>
      <c r="AU38" s="200">
        <v>4</v>
      </c>
      <c r="AV38" s="200"/>
      <c r="AW38" s="392" t="s">
        <v>179</v>
      </c>
      <c r="AX38" s="393"/>
      <c r="AY38">
        <f>$AY$37</f>
        <v>1</v>
      </c>
    </row>
    <row r="39" spans="1:51" ht="32.1" customHeight="1" x14ac:dyDescent="0.15">
      <c r="A39" s="397"/>
      <c r="B39" s="395"/>
      <c r="C39" s="395"/>
      <c r="D39" s="395"/>
      <c r="E39" s="395"/>
      <c r="F39" s="396"/>
      <c r="G39" s="563" t="s">
        <v>725</v>
      </c>
      <c r="H39" s="564"/>
      <c r="I39" s="564"/>
      <c r="J39" s="564"/>
      <c r="K39" s="564"/>
      <c r="L39" s="564"/>
      <c r="M39" s="564"/>
      <c r="N39" s="564"/>
      <c r="O39" s="565"/>
      <c r="P39" s="108" t="s">
        <v>804</v>
      </c>
      <c r="Q39" s="108"/>
      <c r="R39" s="108"/>
      <c r="S39" s="108"/>
      <c r="T39" s="108"/>
      <c r="U39" s="108"/>
      <c r="V39" s="108"/>
      <c r="W39" s="108"/>
      <c r="X39" s="109"/>
      <c r="Y39" s="470" t="s">
        <v>12</v>
      </c>
      <c r="Z39" s="530"/>
      <c r="AA39" s="531"/>
      <c r="AB39" s="460" t="s">
        <v>369</v>
      </c>
      <c r="AC39" s="460"/>
      <c r="AD39" s="460"/>
      <c r="AE39" s="218">
        <v>15.3</v>
      </c>
      <c r="AF39" s="219"/>
      <c r="AG39" s="219"/>
      <c r="AH39" s="219"/>
      <c r="AI39" s="218">
        <v>12.5</v>
      </c>
      <c r="AJ39" s="219"/>
      <c r="AK39" s="219"/>
      <c r="AL39" s="219"/>
      <c r="AM39" s="218" t="s">
        <v>761</v>
      </c>
      <c r="AN39" s="219"/>
      <c r="AO39" s="219"/>
      <c r="AP39" s="219"/>
      <c r="AQ39" s="336" t="s">
        <v>718</v>
      </c>
      <c r="AR39" s="208"/>
      <c r="AS39" s="208"/>
      <c r="AT39" s="337"/>
      <c r="AU39" s="219" t="s">
        <v>718</v>
      </c>
      <c r="AV39" s="219"/>
      <c r="AW39" s="219"/>
      <c r="AX39" s="221"/>
      <c r="AY39">
        <f t="shared" ref="AY39:AY43" si="4">$AY$37</f>
        <v>1</v>
      </c>
    </row>
    <row r="40" spans="1:51" ht="32.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369</v>
      </c>
      <c r="AC40" s="522"/>
      <c r="AD40" s="522"/>
      <c r="AE40" s="218">
        <v>8</v>
      </c>
      <c r="AF40" s="219"/>
      <c r="AG40" s="219"/>
      <c r="AH40" s="219"/>
      <c r="AI40" s="218">
        <v>8</v>
      </c>
      <c r="AJ40" s="219"/>
      <c r="AK40" s="219"/>
      <c r="AL40" s="219"/>
      <c r="AM40" s="218">
        <v>8</v>
      </c>
      <c r="AN40" s="219"/>
      <c r="AO40" s="219"/>
      <c r="AP40" s="219"/>
      <c r="AQ40" s="336" t="s">
        <v>718</v>
      </c>
      <c r="AR40" s="208"/>
      <c r="AS40" s="208"/>
      <c r="AT40" s="337"/>
      <c r="AU40" s="219">
        <v>8</v>
      </c>
      <c r="AV40" s="219"/>
      <c r="AW40" s="219"/>
      <c r="AX40" s="221"/>
      <c r="AY40">
        <f t="shared" si="4"/>
        <v>1</v>
      </c>
    </row>
    <row r="41" spans="1:51" ht="32.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52.3</v>
      </c>
      <c r="AF41" s="219"/>
      <c r="AG41" s="219"/>
      <c r="AH41" s="219"/>
      <c r="AI41" s="218">
        <v>64</v>
      </c>
      <c r="AJ41" s="219"/>
      <c r="AK41" s="219"/>
      <c r="AL41" s="219"/>
      <c r="AM41" s="218" t="s">
        <v>761</v>
      </c>
      <c r="AN41" s="219"/>
      <c r="AO41" s="219"/>
      <c r="AP41" s="219"/>
      <c r="AQ41" s="336" t="s">
        <v>718</v>
      </c>
      <c r="AR41" s="208"/>
      <c r="AS41" s="208"/>
      <c r="AT41" s="337"/>
      <c r="AU41" s="219" t="s">
        <v>718</v>
      </c>
      <c r="AV41" s="219"/>
      <c r="AW41" s="219"/>
      <c r="AX41" s="221"/>
      <c r="AY41">
        <f t="shared" si="4"/>
        <v>1</v>
      </c>
    </row>
    <row r="42" spans="1:51" ht="23.25" customHeight="1" x14ac:dyDescent="0.15">
      <c r="A42" s="228" t="s">
        <v>378</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347</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14"/>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718</v>
      </c>
      <c r="AR45" s="201"/>
      <c r="AS45" s="136" t="s">
        <v>233</v>
      </c>
      <c r="AT45" s="137"/>
      <c r="AU45" s="200">
        <v>4</v>
      </c>
      <c r="AV45" s="200"/>
      <c r="AW45" s="392" t="s">
        <v>179</v>
      </c>
      <c r="AX45" s="393"/>
      <c r="AY45">
        <f>$AY$44</f>
        <v>1</v>
      </c>
    </row>
    <row r="46" spans="1:51" ht="23.25" hidden="1" customHeight="1" x14ac:dyDescent="0.15">
      <c r="A46" s="397"/>
      <c r="B46" s="395"/>
      <c r="C46" s="395"/>
      <c r="D46" s="395"/>
      <c r="E46" s="395"/>
      <c r="F46" s="396"/>
      <c r="G46" s="563" t="s">
        <v>726</v>
      </c>
      <c r="H46" s="564"/>
      <c r="I46" s="564"/>
      <c r="J46" s="564"/>
      <c r="K46" s="564"/>
      <c r="L46" s="564"/>
      <c r="M46" s="564"/>
      <c r="N46" s="564"/>
      <c r="O46" s="565"/>
      <c r="P46" s="108" t="s">
        <v>727</v>
      </c>
      <c r="Q46" s="108"/>
      <c r="R46" s="108"/>
      <c r="S46" s="108"/>
      <c r="T46" s="108"/>
      <c r="U46" s="108"/>
      <c r="V46" s="108"/>
      <c r="W46" s="108"/>
      <c r="X46" s="109"/>
      <c r="Y46" s="470" t="s">
        <v>12</v>
      </c>
      <c r="Z46" s="530"/>
      <c r="AA46" s="531"/>
      <c r="AB46" s="460" t="s">
        <v>728</v>
      </c>
      <c r="AC46" s="460"/>
      <c r="AD46" s="460"/>
      <c r="AE46" s="282">
        <v>9.8000000000000007</v>
      </c>
      <c r="AF46" s="282"/>
      <c r="AG46" s="282"/>
      <c r="AH46" s="282"/>
      <c r="AI46" s="282">
        <v>11.3</v>
      </c>
      <c r="AJ46" s="282"/>
      <c r="AK46" s="282"/>
      <c r="AL46" s="282"/>
      <c r="AM46" s="282"/>
      <c r="AN46" s="282"/>
      <c r="AO46" s="282"/>
      <c r="AP46" s="282"/>
      <c r="AQ46" s="336" t="s">
        <v>718</v>
      </c>
      <c r="AR46" s="208"/>
      <c r="AS46" s="208"/>
      <c r="AT46" s="337"/>
      <c r="AU46" s="219" t="s">
        <v>718</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728</v>
      </c>
      <c r="AC47" s="522"/>
      <c r="AD47" s="522"/>
      <c r="AE47" s="218">
        <v>11.1</v>
      </c>
      <c r="AF47" s="219"/>
      <c r="AG47" s="219"/>
      <c r="AH47" s="219"/>
      <c r="AI47" s="218">
        <v>9.8000000000000007</v>
      </c>
      <c r="AJ47" s="219"/>
      <c r="AK47" s="219"/>
      <c r="AL47" s="219"/>
      <c r="AM47" s="218"/>
      <c r="AN47" s="219"/>
      <c r="AO47" s="219"/>
      <c r="AP47" s="219"/>
      <c r="AQ47" s="336" t="s">
        <v>718</v>
      </c>
      <c r="AR47" s="208"/>
      <c r="AS47" s="208"/>
      <c r="AT47" s="337"/>
      <c r="AU47" s="219" t="s">
        <v>718</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88.2</v>
      </c>
      <c r="AF48" s="219"/>
      <c r="AG48" s="219"/>
      <c r="AH48" s="219"/>
      <c r="AI48" s="218">
        <v>100</v>
      </c>
      <c r="AJ48" s="219"/>
      <c r="AK48" s="219"/>
      <c r="AL48" s="219"/>
      <c r="AM48" s="218"/>
      <c r="AN48" s="219"/>
      <c r="AO48" s="219"/>
      <c r="AP48" s="219"/>
      <c r="AQ48" s="336" t="s">
        <v>718</v>
      </c>
      <c r="AR48" s="208"/>
      <c r="AS48" s="208"/>
      <c r="AT48" s="337"/>
      <c r="AU48" s="219" t="s">
        <v>718</v>
      </c>
      <c r="AV48" s="219"/>
      <c r="AW48" s="219"/>
      <c r="AX48" s="221"/>
      <c r="AY48">
        <f t="shared" si="5"/>
        <v>1</v>
      </c>
    </row>
    <row r="49" spans="1:51" ht="23.25" hidden="1" customHeight="1" x14ac:dyDescent="0.15">
      <c r="A49" s="228" t="s">
        <v>378</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9" t="s">
        <v>134</v>
      </c>
      <c r="AV51" s="929"/>
      <c r="AW51" s="929"/>
      <c r="AX51" s="930"/>
      <c r="AY51">
        <f>COUNTA($G$53)</f>
        <v>1</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718</v>
      </c>
      <c r="AR52" s="201"/>
      <c r="AS52" s="136" t="s">
        <v>233</v>
      </c>
      <c r="AT52" s="137"/>
      <c r="AU52" s="200">
        <v>4</v>
      </c>
      <c r="AV52" s="200"/>
      <c r="AW52" s="392" t="s">
        <v>179</v>
      </c>
      <c r="AX52" s="393"/>
      <c r="AY52">
        <f>$AY$51</f>
        <v>1</v>
      </c>
    </row>
    <row r="53" spans="1:51" ht="23.25" hidden="1" customHeight="1" x14ac:dyDescent="0.15">
      <c r="A53" s="397"/>
      <c r="B53" s="395"/>
      <c r="C53" s="395"/>
      <c r="D53" s="395"/>
      <c r="E53" s="395"/>
      <c r="F53" s="396"/>
      <c r="G53" s="563" t="s">
        <v>730</v>
      </c>
      <c r="H53" s="564"/>
      <c r="I53" s="564"/>
      <c r="J53" s="564"/>
      <c r="K53" s="564"/>
      <c r="L53" s="564"/>
      <c r="M53" s="564"/>
      <c r="N53" s="564"/>
      <c r="O53" s="565"/>
      <c r="P53" s="108" t="s">
        <v>727</v>
      </c>
      <c r="Q53" s="108"/>
      <c r="R53" s="108"/>
      <c r="S53" s="108"/>
      <c r="T53" s="108"/>
      <c r="U53" s="108"/>
      <c r="V53" s="108"/>
      <c r="W53" s="108"/>
      <c r="X53" s="109"/>
      <c r="Y53" s="470" t="s">
        <v>12</v>
      </c>
      <c r="Z53" s="530"/>
      <c r="AA53" s="531"/>
      <c r="AB53" s="460" t="s">
        <v>728</v>
      </c>
      <c r="AC53" s="460"/>
      <c r="AD53" s="460"/>
      <c r="AE53" s="218">
        <v>4.3</v>
      </c>
      <c r="AF53" s="219"/>
      <c r="AG53" s="219"/>
      <c r="AH53" s="219"/>
      <c r="AI53" s="218">
        <v>4.7</v>
      </c>
      <c r="AJ53" s="219"/>
      <c r="AK53" s="219"/>
      <c r="AL53" s="219"/>
      <c r="AM53" s="218"/>
      <c r="AN53" s="219"/>
      <c r="AO53" s="219"/>
      <c r="AP53" s="219"/>
      <c r="AQ53" s="336" t="s">
        <v>718</v>
      </c>
      <c r="AR53" s="208"/>
      <c r="AS53" s="208"/>
      <c r="AT53" s="337"/>
      <c r="AU53" s="219" t="s">
        <v>718</v>
      </c>
      <c r="AV53" s="219"/>
      <c r="AW53" s="219"/>
      <c r="AX53" s="221"/>
      <c r="AY53">
        <f t="shared" ref="AY53:AY57" si="6">$AY$51</f>
        <v>1</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728</v>
      </c>
      <c r="AC54" s="522"/>
      <c r="AD54" s="522"/>
      <c r="AE54" s="218">
        <v>4.5</v>
      </c>
      <c r="AF54" s="219"/>
      <c r="AG54" s="219"/>
      <c r="AH54" s="219"/>
      <c r="AI54" s="218">
        <v>4.3</v>
      </c>
      <c r="AJ54" s="219"/>
      <c r="AK54" s="219"/>
      <c r="AL54" s="219"/>
      <c r="AM54" s="218"/>
      <c r="AN54" s="219"/>
      <c r="AO54" s="219"/>
      <c r="AP54" s="219"/>
      <c r="AQ54" s="336" t="s">
        <v>718</v>
      </c>
      <c r="AR54" s="208"/>
      <c r="AS54" s="208"/>
      <c r="AT54" s="337"/>
      <c r="AU54" s="219" t="s">
        <v>718</v>
      </c>
      <c r="AV54" s="219"/>
      <c r="AW54" s="219"/>
      <c r="AX54" s="221"/>
      <c r="AY54">
        <f t="shared" si="6"/>
        <v>1</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4" t="s">
        <v>14</v>
      </c>
      <c r="AC55" s="594"/>
      <c r="AD55" s="594"/>
      <c r="AE55" s="218">
        <v>95.5</v>
      </c>
      <c r="AF55" s="219"/>
      <c r="AG55" s="219"/>
      <c r="AH55" s="219"/>
      <c r="AI55" s="218">
        <v>100</v>
      </c>
      <c r="AJ55" s="219"/>
      <c r="AK55" s="219"/>
      <c r="AL55" s="219"/>
      <c r="AM55" s="218"/>
      <c r="AN55" s="219"/>
      <c r="AO55" s="219"/>
      <c r="AP55" s="219"/>
      <c r="AQ55" s="336" t="s">
        <v>718</v>
      </c>
      <c r="AR55" s="208"/>
      <c r="AS55" s="208"/>
      <c r="AT55" s="337"/>
      <c r="AU55" s="219" t="s">
        <v>718</v>
      </c>
      <c r="AV55" s="219"/>
      <c r="AW55" s="219"/>
      <c r="AX55" s="221"/>
      <c r="AY55">
        <f t="shared" si="6"/>
        <v>1</v>
      </c>
    </row>
    <row r="56" spans="1:51" ht="23.25" hidden="1" customHeight="1" x14ac:dyDescent="0.15">
      <c r="A56" s="228" t="s">
        <v>378</v>
      </c>
      <c r="B56" s="229"/>
      <c r="C56" s="229"/>
      <c r="D56" s="229"/>
      <c r="E56" s="229"/>
      <c r="F56" s="230"/>
      <c r="G56" s="234" t="s">
        <v>729</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9" t="s">
        <v>134</v>
      </c>
      <c r="AV58" s="929"/>
      <c r="AW58" s="929"/>
      <c r="AX58" s="930"/>
      <c r="AY58">
        <f>COUNTA($G$60)</f>
        <v>1</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718</v>
      </c>
      <c r="AR59" s="201"/>
      <c r="AS59" s="136" t="s">
        <v>233</v>
      </c>
      <c r="AT59" s="137"/>
      <c r="AU59" s="200">
        <v>4</v>
      </c>
      <c r="AV59" s="200"/>
      <c r="AW59" s="392" t="s">
        <v>179</v>
      </c>
      <c r="AX59" s="393"/>
      <c r="AY59">
        <f>$AY$58</f>
        <v>1</v>
      </c>
    </row>
    <row r="60" spans="1:51" ht="23.25" hidden="1" customHeight="1" x14ac:dyDescent="0.15">
      <c r="A60" s="397"/>
      <c r="B60" s="395"/>
      <c r="C60" s="395"/>
      <c r="D60" s="395"/>
      <c r="E60" s="395"/>
      <c r="F60" s="396"/>
      <c r="G60" s="563" t="s">
        <v>731</v>
      </c>
      <c r="H60" s="564"/>
      <c r="I60" s="564"/>
      <c r="J60" s="564"/>
      <c r="K60" s="564"/>
      <c r="L60" s="564"/>
      <c r="M60" s="564"/>
      <c r="N60" s="564"/>
      <c r="O60" s="565"/>
      <c r="P60" s="108" t="s">
        <v>732</v>
      </c>
      <c r="Q60" s="108"/>
      <c r="R60" s="108"/>
      <c r="S60" s="108"/>
      <c r="T60" s="108"/>
      <c r="U60" s="108"/>
      <c r="V60" s="108"/>
      <c r="W60" s="108"/>
      <c r="X60" s="109"/>
      <c r="Y60" s="470" t="s">
        <v>12</v>
      </c>
      <c r="Z60" s="530"/>
      <c r="AA60" s="531"/>
      <c r="AB60" s="460" t="s">
        <v>369</v>
      </c>
      <c r="AC60" s="460"/>
      <c r="AD60" s="460"/>
      <c r="AE60" s="218">
        <v>92.4</v>
      </c>
      <c r="AF60" s="219"/>
      <c r="AG60" s="219"/>
      <c r="AH60" s="219"/>
      <c r="AI60" s="218">
        <v>93.4</v>
      </c>
      <c r="AJ60" s="219"/>
      <c r="AK60" s="219"/>
      <c r="AL60" s="219"/>
      <c r="AM60" s="218"/>
      <c r="AN60" s="219"/>
      <c r="AO60" s="219"/>
      <c r="AP60" s="219"/>
      <c r="AQ60" s="336" t="s">
        <v>718</v>
      </c>
      <c r="AR60" s="208"/>
      <c r="AS60" s="208"/>
      <c r="AT60" s="337"/>
      <c r="AU60" s="219" t="s">
        <v>718</v>
      </c>
      <c r="AV60" s="219"/>
      <c r="AW60" s="219"/>
      <c r="AX60" s="221"/>
      <c r="AY60">
        <f t="shared" ref="AY60:AY64" si="7">$AY$58</f>
        <v>1</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369</v>
      </c>
      <c r="AC61" s="522"/>
      <c r="AD61" s="522"/>
      <c r="AE61" s="218">
        <v>100</v>
      </c>
      <c r="AF61" s="219"/>
      <c r="AG61" s="219"/>
      <c r="AH61" s="219"/>
      <c r="AI61" s="218">
        <v>100</v>
      </c>
      <c r="AJ61" s="219"/>
      <c r="AK61" s="219"/>
      <c r="AL61" s="219"/>
      <c r="AM61" s="218"/>
      <c r="AN61" s="219"/>
      <c r="AO61" s="219"/>
      <c r="AP61" s="219"/>
      <c r="AQ61" s="336" t="s">
        <v>718</v>
      </c>
      <c r="AR61" s="208"/>
      <c r="AS61" s="208"/>
      <c r="AT61" s="337"/>
      <c r="AU61" s="219">
        <v>100</v>
      </c>
      <c r="AV61" s="219"/>
      <c r="AW61" s="219"/>
      <c r="AX61" s="221"/>
      <c r="AY61">
        <f t="shared" si="7"/>
        <v>1</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v>92.4</v>
      </c>
      <c r="AF62" s="219"/>
      <c r="AG62" s="219"/>
      <c r="AH62" s="219"/>
      <c r="AI62" s="218">
        <v>93.4</v>
      </c>
      <c r="AJ62" s="219"/>
      <c r="AK62" s="219"/>
      <c r="AL62" s="219"/>
      <c r="AM62" s="218"/>
      <c r="AN62" s="219"/>
      <c r="AO62" s="219"/>
      <c r="AP62" s="219"/>
      <c r="AQ62" s="336" t="s">
        <v>718</v>
      </c>
      <c r="AR62" s="208"/>
      <c r="AS62" s="208"/>
      <c r="AT62" s="337"/>
      <c r="AU62" s="219" t="s">
        <v>718</v>
      </c>
      <c r="AV62" s="219"/>
      <c r="AW62" s="219"/>
      <c r="AX62" s="221"/>
      <c r="AY62">
        <f t="shared" si="7"/>
        <v>1</v>
      </c>
    </row>
    <row r="63" spans="1:51" ht="23.25" hidden="1" customHeight="1" x14ac:dyDescent="0.15">
      <c r="A63" s="228" t="s">
        <v>378</v>
      </c>
      <c r="B63" s="229"/>
      <c r="C63" s="229"/>
      <c r="D63" s="229"/>
      <c r="E63" s="229"/>
      <c r="F63" s="230"/>
      <c r="G63" s="234" t="s">
        <v>733</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72"/>
      <c r="AY79">
        <f>COUNTIF($AR$79,"☑")</f>
        <v>0</v>
      </c>
    </row>
    <row r="80" spans="1:51" ht="18.75" hidden="1" customHeight="1" x14ac:dyDescent="0.15">
      <c r="A80" s="861"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81"/>
      <c r="H99" s="216"/>
      <c r="I99" s="216"/>
      <c r="J99" s="216"/>
      <c r="K99" s="216"/>
      <c r="L99" s="216"/>
      <c r="M99" s="216"/>
      <c r="N99" s="216"/>
      <c r="O99" s="582"/>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735</v>
      </c>
      <c r="AC101" s="460"/>
      <c r="AD101" s="460"/>
      <c r="AE101" s="282">
        <v>4</v>
      </c>
      <c r="AF101" s="282"/>
      <c r="AG101" s="282"/>
      <c r="AH101" s="282"/>
      <c r="AI101" s="282">
        <v>5</v>
      </c>
      <c r="AJ101" s="282"/>
      <c r="AK101" s="282"/>
      <c r="AL101" s="282"/>
      <c r="AM101" s="282">
        <v>5</v>
      </c>
      <c r="AN101" s="282"/>
      <c r="AO101" s="282"/>
      <c r="AP101" s="282"/>
      <c r="AQ101" s="282" t="s">
        <v>718</v>
      </c>
      <c r="AR101" s="282"/>
      <c r="AS101" s="282"/>
      <c r="AT101" s="282"/>
      <c r="AU101" s="218" t="s">
        <v>807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735</v>
      </c>
      <c r="AC102" s="460"/>
      <c r="AD102" s="460"/>
      <c r="AE102" s="282">
        <v>4</v>
      </c>
      <c r="AF102" s="282"/>
      <c r="AG102" s="282"/>
      <c r="AH102" s="282"/>
      <c r="AI102" s="282">
        <v>5</v>
      </c>
      <c r="AJ102" s="282"/>
      <c r="AK102" s="282"/>
      <c r="AL102" s="282"/>
      <c r="AM102" s="282">
        <v>5</v>
      </c>
      <c r="AN102" s="282"/>
      <c r="AO102" s="282"/>
      <c r="AP102" s="282"/>
      <c r="AQ102" s="282">
        <v>4</v>
      </c>
      <c r="AR102" s="282"/>
      <c r="AS102" s="282"/>
      <c r="AT102" s="282"/>
      <c r="AU102" s="225" t="s">
        <v>807</v>
      </c>
      <c r="AV102" s="226"/>
      <c r="AW102" s="226"/>
      <c r="AX102" s="321"/>
    </row>
    <row r="103" spans="1:60" ht="31.5"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91" t="s">
        <v>540</v>
      </c>
      <c r="AR115" s="592"/>
      <c r="AS115" s="592"/>
      <c r="AT115" s="592"/>
      <c r="AU115" s="592"/>
      <c r="AV115" s="592"/>
      <c r="AW115" s="592"/>
      <c r="AX115" s="593"/>
    </row>
    <row r="116" spans="1:51" ht="47.25" customHeight="1" x14ac:dyDescent="0.15">
      <c r="A116" s="435"/>
      <c r="B116" s="436"/>
      <c r="C116" s="436"/>
      <c r="D116" s="436"/>
      <c r="E116" s="436"/>
      <c r="F116" s="437"/>
      <c r="G116" s="387" t="s">
        <v>736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737</v>
      </c>
      <c r="AC116" s="462"/>
      <c r="AD116" s="463"/>
      <c r="AE116" s="282">
        <v>782448</v>
      </c>
      <c r="AF116" s="282"/>
      <c r="AG116" s="282"/>
      <c r="AH116" s="282"/>
      <c r="AI116" s="282">
        <v>716689</v>
      </c>
      <c r="AJ116" s="282"/>
      <c r="AK116" s="282"/>
      <c r="AL116" s="282"/>
      <c r="AM116" s="282">
        <v>328610</v>
      </c>
      <c r="AN116" s="282"/>
      <c r="AO116" s="282"/>
      <c r="AP116" s="282"/>
      <c r="AQ116" s="218">
        <v>619851</v>
      </c>
      <c r="AR116" s="219"/>
      <c r="AS116" s="219"/>
      <c r="AT116" s="219"/>
      <c r="AU116" s="219"/>
      <c r="AV116" s="219"/>
      <c r="AW116" s="219"/>
      <c r="AX116" s="221"/>
    </row>
    <row r="117" spans="1:51" ht="47.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738</v>
      </c>
      <c r="AC117" s="472"/>
      <c r="AD117" s="473"/>
      <c r="AE117" s="550" t="s">
        <v>739</v>
      </c>
      <c r="AF117" s="550"/>
      <c r="AG117" s="550"/>
      <c r="AH117" s="550"/>
      <c r="AI117" s="550" t="s">
        <v>740</v>
      </c>
      <c r="AJ117" s="550"/>
      <c r="AK117" s="550"/>
      <c r="AL117" s="550"/>
      <c r="AM117" s="550" t="s">
        <v>780</v>
      </c>
      <c r="AN117" s="550"/>
      <c r="AO117" s="550"/>
      <c r="AP117" s="550"/>
      <c r="AQ117" s="550" t="s">
        <v>808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91" t="s">
        <v>540</v>
      </c>
      <c r="AR118" s="592"/>
      <c r="AS118" s="592"/>
      <c r="AT118" s="592"/>
      <c r="AU118" s="592"/>
      <c r="AV118" s="592"/>
      <c r="AW118" s="592"/>
      <c r="AX118" s="593"/>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91" t="s">
        <v>540</v>
      </c>
      <c r="AR121" s="592"/>
      <c r="AS121" s="592"/>
      <c r="AT121" s="592"/>
      <c r="AU121" s="592"/>
      <c r="AV121" s="592"/>
      <c r="AW121" s="592"/>
      <c r="AX121" s="593"/>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91" t="s">
        <v>540</v>
      </c>
      <c r="AR124" s="592"/>
      <c r="AS124" s="592"/>
      <c r="AT124" s="592"/>
      <c r="AU124" s="592"/>
      <c r="AV124" s="592"/>
      <c r="AW124" s="592"/>
      <c r="AX124" s="593"/>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3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5"/>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1"/>
      <c r="Z127" s="932"/>
      <c r="AA127" s="933"/>
      <c r="AB127" s="407" t="s">
        <v>11</v>
      </c>
      <c r="AC127" s="408"/>
      <c r="AD127" s="409"/>
      <c r="AE127" s="247" t="s">
        <v>388</v>
      </c>
      <c r="AF127" s="247"/>
      <c r="AG127" s="247"/>
      <c r="AH127" s="247"/>
      <c r="AI127" s="247" t="s">
        <v>410</v>
      </c>
      <c r="AJ127" s="247"/>
      <c r="AK127" s="247"/>
      <c r="AL127" s="247"/>
      <c r="AM127" s="247" t="s">
        <v>507</v>
      </c>
      <c r="AN127" s="247"/>
      <c r="AO127" s="247"/>
      <c r="AP127" s="247"/>
      <c r="AQ127" s="591" t="s">
        <v>540</v>
      </c>
      <c r="AR127" s="592"/>
      <c r="AS127" s="592"/>
      <c r="AT127" s="592"/>
      <c r="AU127" s="592"/>
      <c r="AV127" s="592"/>
      <c r="AW127" s="592"/>
      <c r="AX127" s="593"/>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743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8.1</v>
      </c>
      <c r="AF134" s="208"/>
      <c r="AG134" s="208"/>
      <c r="AH134" s="208"/>
      <c r="AI134" s="207">
        <v>6.8</v>
      </c>
      <c r="AJ134" s="208"/>
      <c r="AK134" s="208"/>
      <c r="AL134" s="208"/>
      <c r="AM134" s="207" t="s">
        <v>711</v>
      </c>
      <c r="AN134" s="208"/>
      <c r="AO134" s="208"/>
      <c r="AP134" s="208"/>
      <c r="AQ134" s="207" t="s">
        <v>404</v>
      </c>
      <c r="AR134" s="208"/>
      <c r="AS134" s="208"/>
      <c r="AT134" s="208"/>
      <c r="AU134" s="207">
        <v>6.8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2</v>
      </c>
      <c r="AF135" s="208"/>
      <c r="AG135" s="208"/>
      <c r="AH135" s="208"/>
      <c r="AI135" s="207">
        <v>2</v>
      </c>
      <c r="AJ135" s="208"/>
      <c r="AK135" s="208"/>
      <c r="AL135" s="208"/>
      <c r="AM135" s="207" t="s">
        <v>711</v>
      </c>
      <c r="AN135" s="208"/>
      <c r="AO135" s="208"/>
      <c r="AP135" s="208"/>
      <c r="AQ135" s="207" t="s">
        <v>404</v>
      </c>
      <c r="AR135" s="208"/>
      <c r="AS135" s="208"/>
      <c r="AT135" s="208"/>
      <c r="AU135" s="207">
        <v>2</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404</v>
      </c>
      <c r="AR137" s="200"/>
      <c r="AS137" s="136" t="s">
        <v>233</v>
      </c>
      <c r="AT137" s="137"/>
      <c r="AU137" s="201">
        <v>4</v>
      </c>
      <c r="AV137" s="201"/>
      <c r="AW137" s="136" t="s">
        <v>179</v>
      </c>
      <c r="AX137" s="196"/>
      <c r="AY137">
        <f>$AY$136</f>
        <v>1</v>
      </c>
    </row>
    <row r="138" spans="1:51" ht="39.75" customHeight="1" x14ac:dyDescent="0.15">
      <c r="A138" s="190"/>
      <c r="B138" s="187"/>
      <c r="C138" s="181"/>
      <c r="D138" s="187"/>
      <c r="E138" s="181"/>
      <c r="F138" s="182"/>
      <c r="G138" s="107" t="s">
        <v>744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15.3</v>
      </c>
      <c r="AF138" s="208"/>
      <c r="AG138" s="208"/>
      <c r="AH138" s="208"/>
      <c r="AI138" s="207">
        <v>12.5</v>
      </c>
      <c r="AJ138" s="208"/>
      <c r="AK138" s="208"/>
      <c r="AL138" s="208"/>
      <c r="AM138" s="207" t="s">
        <v>711</v>
      </c>
      <c r="AN138" s="208"/>
      <c r="AO138" s="208"/>
      <c r="AP138" s="208"/>
      <c r="AQ138" s="207" t="s">
        <v>404</v>
      </c>
      <c r="AR138" s="208"/>
      <c r="AS138" s="208"/>
      <c r="AT138" s="208"/>
      <c r="AU138" s="207">
        <v>12.5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v>8</v>
      </c>
      <c r="AF139" s="208"/>
      <c r="AG139" s="208"/>
      <c r="AH139" s="208"/>
      <c r="AI139" s="207">
        <v>8</v>
      </c>
      <c r="AJ139" s="208"/>
      <c r="AK139" s="208"/>
      <c r="AL139" s="208"/>
      <c r="AM139" s="207" t="s">
        <v>711</v>
      </c>
      <c r="AN139" s="208"/>
      <c r="AO139" s="208"/>
      <c r="AP139" s="208"/>
      <c r="AQ139" s="207" t="s">
        <v>404</v>
      </c>
      <c r="AR139" s="208"/>
      <c r="AS139" s="208"/>
      <c r="AT139" s="208"/>
      <c r="AU139" s="207">
        <v>8</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718</v>
      </c>
      <c r="AR141" s="200"/>
      <c r="AS141" s="136" t="s">
        <v>233</v>
      </c>
      <c r="AT141" s="137"/>
      <c r="AU141" s="201">
        <v>4</v>
      </c>
      <c r="AV141" s="201"/>
      <c r="AW141" s="136" t="s">
        <v>179</v>
      </c>
      <c r="AX141" s="196"/>
      <c r="AY141">
        <f>$AY$140</f>
        <v>1</v>
      </c>
    </row>
    <row r="142" spans="1:51" ht="39.75" hidden="1" customHeight="1" x14ac:dyDescent="0.15">
      <c r="A142" s="190"/>
      <c r="B142" s="187"/>
      <c r="C142" s="181"/>
      <c r="D142" s="187"/>
      <c r="E142" s="181"/>
      <c r="F142" s="182"/>
      <c r="G142" s="107" t="s">
        <v>745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369</v>
      </c>
      <c r="AC142" s="206"/>
      <c r="AD142" s="206"/>
      <c r="AE142" s="207">
        <v>92.4</v>
      </c>
      <c r="AF142" s="208"/>
      <c r="AG142" s="208"/>
      <c r="AH142" s="208"/>
      <c r="AI142" s="207">
        <v>93.4</v>
      </c>
      <c r="AJ142" s="208"/>
      <c r="AK142" s="208"/>
      <c r="AL142" s="208"/>
      <c r="AM142" s="207"/>
      <c r="AN142" s="208"/>
      <c r="AO142" s="208"/>
      <c r="AP142" s="208"/>
      <c r="AQ142" s="207" t="s">
        <v>718</v>
      </c>
      <c r="AR142" s="208"/>
      <c r="AS142" s="208"/>
      <c r="AT142" s="208"/>
      <c r="AU142" s="207">
        <v>93.4</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369</v>
      </c>
      <c r="AC143" s="214"/>
      <c r="AD143" s="214"/>
      <c r="AE143" s="207">
        <v>100</v>
      </c>
      <c r="AF143" s="208"/>
      <c r="AG143" s="208"/>
      <c r="AH143" s="208"/>
      <c r="AI143" s="207">
        <v>100</v>
      </c>
      <c r="AJ143" s="208"/>
      <c r="AK143" s="208"/>
      <c r="AL143" s="208"/>
      <c r="AM143" s="207"/>
      <c r="AN143" s="208"/>
      <c r="AO143" s="208"/>
      <c r="AP143" s="208"/>
      <c r="AQ143" s="207" t="s">
        <v>718</v>
      </c>
      <c r="AR143" s="208"/>
      <c r="AS143" s="208"/>
      <c r="AT143" s="208"/>
      <c r="AU143" s="207">
        <v>100</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3.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6"/>
      <c r="E430" s="175" t="s">
        <v>397</v>
      </c>
      <c r="F430" s="895"/>
      <c r="G430" s="896" t="s">
        <v>252</v>
      </c>
      <c r="H430" s="126"/>
      <c r="I430" s="126"/>
      <c r="J430" s="897" t="s">
        <v>404</v>
      </c>
      <c r="K430" s="898"/>
      <c r="L430" s="898"/>
      <c r="M430" s="898"/>
      <c r="N430" s="898"/>
      <c r="O430" s="898"/>
      <c r="P430" s="898"/>
      <c r="Q430" s="898"/>
      <c r="R430" s="898"/>
      <c r="S430" s="898"/>
      <c r="T430" s="899"/>
      <c r="U430" s="589" t="s">
        <v>404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711</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711</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404</v>
      </c>
      <c r="AF435" s="208"/>
      <c r="AG435" s="208"/>
      <c r="AH435" s="337"/>
      <c r="AI435" s="336" t="s">
        <v>404</v>
      </c>
      <c r="AJ435" s="208"/>
      <c r="AK435" s="208"/>
      <c r="AL435" s="208"/>
      <c r="AM435" s="336" t="s">
        <v>711</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711</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711</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404</v>
      </c>
      <c r="AF460" s="208"/>
      <c r="AG460" s="208"/>
      <c r="AH460" s="337"/>
      <c r="AI460" s="336" t="s">
        <v>404</v>
      </c>
      <c r="AJ460" s="208"/>
      <c r="AK460" s="208"/>
      <c r="AL460" s="208"/>
      <c r="AM460" s="336" t="s">
        <v>711</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114"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754</v>
      </c>
      <c r="AE702" s="342"/>
      <c r="AF702" s="342"/>
      <c r="AG702" s="379" t="s">
        <v>762</v>
      </c>
      <c r="AH702" s="380"/>
      <c r="AI702" s="380"/>
      <c r="AJ702" s="380"/>
      <c r="AK702" s="380"/>
      <c r="AL702" s="380"/>
      <c r="AM702" s="380"/>
      <c r="AN702" s="380"/>
      <c r="AO702" s="380"/>
      <c r="AP702" s="380"/>
      <c r="AQ702" s="380"/>
      <c r="AR702" s="380"/>
      <c r="AS702" s="380"/>
      <c r="AT702" s="380"/>
      <c r="AU702" s="380"/>
      <c r="AV702" s="380"/>
      <c r="AW702" s="380"/>
      <c r="AX702" s="381"/>
    </row>
    <row r="703" spans="1:51" ht="59.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754</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68.2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754</v>
      </c>
      <c r="AE704" s="783"/>
      <c r="AF704" s="783"/>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754</v>
      </c>
      <c r="AE705" s="715"/>
      <c r="AF705" s="715"/>
      <c r="AG705" s="128" t="s">
        <v>765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379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766</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766</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35.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754</v>
      </c>
      <c r="AE708" s="605"/>
      <c r="AF708" s="605"/>
      <c r="AG708" s="742" t="s">
        <v>767</v>
      </c>
      <c r="AH708" s="743"/>
      <c r="AI708" s="743"/>
      <c r="AJ708" s="743"/>
      <c r="AK708" s="743"/>
      <c r="AL708" s="743"/>
      <c r="AM708" s="743"/>
      <c r="AN708" s="743"/>
      <c r="AO708" s="743"/>
      <c r="AP708" s="743"/>
      <c r="AQ708" s="743"/>
      <c r="AR708" s="743"/>
      <c r="AS708" s="743"/>
      <c r="AT708" s="743"/>
      <c r="AU708" s="743"/>
      <c r="AV708" s="743"/>
      <c r="AW708" s="743"/>
      <c r="AX708" s="744"/>
    </row>
    <row r="709" spans="1:50" ht="34.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754</v>
      </c>
      <c r="AE709" s="323"/>
      <c r="AF709" s="323"/>
      <c r="AG709" s="104" t="s">
        <v>768</v>
      </c>
      <c r="AH709" s="105"/>
      <c r="AI709" s="105"/>
      <c r="AJ709" s="105"/>
      <c r="AK709" s="105"/>
      <c r="AL709" s="105"/>
      <c r="AM709" s="105"/>
      <c r="AN709" s="105"/>
      <c r="AO709" s="105"/>
      <c r="AP709" s="105"/>
      <c r="AQ709" s="105"/>
      <c r="AR709" s="105"/>
      <c r="AS709" s="105"/>
      <c r="AT709" s="105"/>
      <c r="AU709" s="105"/>
      <c r="AV709" s="105"/>
      <c r="AW709" s="105"/>
      <c r="AX709" s="106"/>
    </row>
    <row r="710" spans="1:50" ht="34.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769</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3"/>
      <c r="AD711" s="322" t="s">
        <v>754</v>
      </c>
      <c r="AE711" s="323"/>
      <c r="AF711" s="323"/>
      <c r="AG711" s="104" t="s">
        <v>770</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15">
      <c r="A712" s="642"/>
      <c r="B712" s="644"/>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3"/>
      <c r="AD712" s="782" t="s">
        <v>754</v>
      </c>
      <c r="AE712" s="783"/>
      <c r="AF712" s="783"/>
      <c r="AG712" s="807" t="s">
        <v>795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52" t="s">
        <v>345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782" t="s">
        <v>771</v>
      </c>
      <c r="AE713" s="783"/>
      <c r="AF713" s="783"/>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51.75" customHeight="1" x14ac:dyDescent="0.15">
      <c r="A714" s="645"/>
      <c r="B714" s="646"/>
      <c r="C714" s="647" t="s">
        <v>323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754</v>
      </c>
      <c r="AE714" s="805"/>
      <c r="AF714" s="806"/>
      <c r="AG714" s="736" t="s">
        <v>777</v>
      </c>
      <c r="AH714" s="737"/>
      <c r="AI714" s="737"/>
      <c r="AJ714" s="737"/>
      <c r="AK714" s="737"/>
      <c r="AL714" s="737"/>
      <c r="AM714" s="737"/>
      <c r="AN714" s="737"/>
      <c r="AO714" s="737"/>
      <c r="AP714" s="737"/>
      <c r="AQ714" s="737"/>
      <c r="AR714" s="737"/>
      <c r="AS714" s="737"/>
      <c r="AT714" s="737"/>
      <c r="AU714" s="737"/>
      <c r="AV714" s="737"/>
      <c r="AW714" s="737"/>
      <c r="AX714" s="738"/>
    </row>
    <row r="715" spans="1:50" ht="53.25" customHeight="1" x14ac:dyDescent="0.15">
      <c r="A715" s="640" t="s">
        <v>40</v>
      </c>
      <c r="B715" s="784"/>
      <c r="C715" s="785" t="s">
        <v>324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772</v>
      </c>
      <c r="AE715" s="605"/>
      <c r="AF715" s="656"/>
      <c r="AG715" s="742" t="s">
        <v>773</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754</v>
      </c>
      <c r="AE716" s="627"/>
      <c r="AF716" s="627"/>
      <c r="AG716" s="104" t="s">
        <v>774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754</v>
      </c>
      <c r="AE717" s="323"/>
      <c r="AF717" s="323"/>
      <c r="AG717" s="104" t="s">
        <v>775</v>
      </c>
      <c r="AH717" s="105"/>
      <c r="AI717" s="105"/>
      <c r="AJ717" s="105"/>
      <c r="AK717" s="105"/>
      <c r="AL717" s="105"/>
      <c r="AM717" s="105"/>
      <c r="AN717" s="105"/>
      <c r="AO717" s="105"/>
      <c r="AP717" s="105"/>
      <c r="AQ717" s="105"/>
      <c r="AR717" s="105"/>
      <c r="AS717" s="105"/>
      <c r="AT717" s="105"/>
      <c r="AU717" s="105"/>
      <c r="AV717" s="105"/>
      <c r="AW717" s="105"/>
      <c r="AX717" s="106"/>
    </row>
    <row r="718" spans="1:50" ht="43.5"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776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771</v>
      </c>
      <c r="AE719" s="605"/>
      <c r="AF719" s="605"/>
      <c r="AG719" s="128" t="s">
        <v>806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7" t="s">
        <v>778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4" t="s">
        <v>779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810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811</v>
      </c>
      <c r="B731" s="674"/>
      <c r="C731" s="674"/>
      <c r="D731" s="674"/>
      <c r="E731" s="675"/>
      <c r="F731" s="729" t="s">
        <v>812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813</v>
      </c>
      <c r="B733" s="674"/>
      <c r="C733" s="674"/>
      <c r="D733" s="674"/>
      <c r="E733" s="675"/>
      <c r="F733" s="637" t="s">
        <v>814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t="s">
        <v>747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5" t="s">
        <v>670</v>
      </c>
      <c r="B737" s="211"/>
      <c r="C737" s="211"/>
      <c r="D737" s="212"/>
      <c r="E737" s="959" t="s">
        <v>718</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395</v>
      </c>
      <c r="B738" s="361"/>
      <c r="C738" s="361"/>
      <c r="D738" s="361"/>
      <c r="E738" s="959" t="s">
        <v>748</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394</v>
      </c>
      <c r="B739" s="361"/>
      <c r="C739" s="361"/>
      <c r="D739" s="361"/>
      <c r="E739" s="959" t="s">
        <v>749</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393</v>
      </c>
      <c r="B740" s="361"/>
      <c r="C740" s="361"/>
      <c r="D740" s="361"/>
      <c r="E740" s="959" t="s">
        <v>750</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392</v>
      </c>
      <c r="B741" s="361"/>
      <c r="C741" s="361"/>
      <c r="D741" s="361"/>
      <c r="E741" s="959" t="s">
        <v>751</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391</v>
      </c>
      <c r="B742" s="361"/>
      <c r="C742" s="361"/>
      <c r="D742" s="361"/>
      <c r="E742" s="959" t="s">
        <v>752</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390</v>
      </c>
      <c r="B743" s="361"/>
      <c r="C743" s="361"/>
      <c r="D743" s="361"/>
      <c r="E743" s="959" t="s">
        <v>751</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389</v>
      </c>
      <c r="B744" s="361"/>
      <c r="C744" s="361"/>
      <c r="D744" s="361"/>
      <c r="E744" s="959" t="s">
        <v>753</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388</v>
      </c>
      <c r="B745" s="361"/>
      <c r="C745" s="361"/>
      <c r="D745" s="361"/>
      <c r="E745" s="996">
        <v>75</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543</v>
      </c>
      <c r="B746" s="361"/>
      <c r="C746" s="361"/>
      <c r="D746" s="361"/>
      <c r="E746" s="965" t="s">
        <v>708</v>
      </c>
      <c r="F746" s="963"/>
      <c r="G746" s="963"/>
      <c r="H746" s="100" t="str">
        <f>IF(E746="","","-")</f>
        <v>-</v>
      </c>
      <c r="I746" s="963"/>
      <c r="J746" s="963"/>
      <c r="K746" s="100" t="str">
        <f>IF(I746="","","-")</f>
        <v/>
      </c>
      <c r="L746" s="964">
        <v>41</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507</v>
      </c>
      <c r="B747" s="361"/>
      <c r="C747" s="361"/>
      <c r="D747" s="361"/>
      <c r="E747" s="965" t="s">
        <v>708</v>
      </c>
      <c r="F747" s="963"/>
      <c r="G747" s="963"/>
      <c r="H747" s="100" t="str">
        <f>IF(E747="","","-")</f>
        <v>-</v>
      </c>
      <c r="I747" s="963"/>
      <c r="J747" s="963"/>
      <c r="K747" s="100" t="str">
        <f>IF(I747="","","-")</f>
        <v/>
      </c>
      <c r="L747" s="964">
        <v>41</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4" t="s">
        <v>382</v>
      </c>
      <c r="B748" s="615"/>
      <c r="C748" s="615"/>
      <c r="D748" s="615"/>
      <c r="E748" s="615"/>
      <c r="F748" s="616"/>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4.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384</v>
      </c>
      <c r="B787" s="629"/>
      <c r="C787" s="629"/>
      <c r="D787" s="629"/>
      <c r="E787" s="629"/>
      <c r="F787" s="630"/>
      <c r="G787" s="595" t="s">
        <v>781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782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30.75" customHeight="1" x14ac:dyDescent="0.15">
      <c r="A789" s="631"/>
      <c r="B789" s="632"/>
      <c r="C789" s="632"/>
      <c r="D789" s="632"/>
      <c r="E789" s="632"/>
      <c r="F789" s="633"/>
      <c r="G789" s="670" t="s">
        <v>797</v>
      </c>
      <c r="H789" s="671"/>
      <c r="I789" s="671"/>
      <c r="J789" s="671"/>
      <c r="K789" s="672"/>
      <c r="L789" s="664" t="s">
        <v>801</v>
      </c>
      <c r="M789" s="665"/>
      <c r="N789" s="665"/>
      <c r="O789" s="665"/>
      <c r="P789" s="665"/>
      <c r="Q789" s="665"/>
      <c r="R789" s="665"/>
      <c r="S789" s="665"/>
      <c r="T789" s="665"/>
      <c r="U789" s="665"/>
      <c r="V789" s="665"/>
      <c r="W789" s="665"/>
      <c r="X789" s="666"/>
      <c r="Y789" s="382">
        <v>0.7</v>
      </c>
      <c r="Z789" s="383"/>
      <c r="AA789" s="383"/>
      <c r="AB789" s="802"/>
      <c r="AC789" s="670" t="s">
        <v>797</v>
      </c>
      <c r="AD789" s="671"/>
      <c r="AE789" s="671"/>
      <c r="AF789" s="671"/>
      <c r="AG789" s="672"/>
      <c r="AH789" s="664" t="s">
        <v>802</v>
      </c>
      <c r="AI789" s="665"/>
      <c r="AJ789" s="665"/>
      <c r="AK789" s="665"/>
      <c r="AL789" s="665"/>
      <c r="AM789" s="665"/>
      <c r="AN789" s="665"/>
      <c r="AO789" s="665"/>
      <c r="AP789" s="665"/>
      <c r="AQ789" s="665"/>
      <c r="AR789" s="665"/>
      <c r="AS789" s="665"/>
      <c r="AT789" s="666"/>
      <c r="AU789" s="382">
        <v>0.4</v>
      </c>
      <c r="AV789" s="383"/>
      <c r="AW789" s="383"/>
      <c r="AX789" s="384"/>
    </row>
    <row r="790" spans="1:51"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0.7</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0.4</v>
      </c>
      <c r="AV799" s="829"/>
      <c r="AW799" s="829"/>
      <c r="AX799" s="831"/>
    </row>
    <row r="800" spans="1:51" ht="24.75" customHeight="1" x14ac:dyDescent="0.15">
      <c r="A800" s="631"/>
      <c r="B800" s="632"/>
      <c r="C800" s="632"/>
      <c r="D800" s="632"/>
      <c r="E800" s="632"/>
      <c r="F800" s="633"/>
      <c r="G800" s="595" t="s">
        <v>783</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784</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2</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33.75" customHeight="1" x14ac:dyDescent="0.15">
      <c r="A802" s="631"/>
      <c r="B802" s="632"/>
      <c r="C802" s="632"/>
      <c r="D802" s="632"/>
      <c r="E802" s="632"/>
      <c r="F802" s="633"/>
      <c r="G802" s="670" t="s">
        <v>799</v>
      </c>
      <c r="H802" s="671"/>
      <c r="I802" s="671"/>
      <c r="J802" s="671"/>
      <c r="K802" s="672"/>
      <c r="L802" s="664" t="s">
        <v>800</v>
      </c>
      <c r="M802" s="665"/>
      <c r="N802" s="665"/>
      <c r="O802" s="665"/>
      <c r="P802" s="665"/>
      <c r="Q802" s="665"/>
      <c r="R802" s="665"/>
      <c r="S802" s="665"/>
      <c r="T802" s="665"/>
      <c r="U802" s="665"/>
      <c r="V802" s="665"/>
      <c r="W802" s="665"/>
      <c r="X802" s="666"/>
      <c r="Y802" s="382">
        <v>0.4</v>
      </c>
      <c r="Z802" s="383"/>
      <c r="AA802" s="383"/>
      <c r="AB802" s="802"/>
      <c r="AC802" s="670" t="s">
        <v>797</v>
      </c>
      <c r="AD802" s="671"/>
      <c r="AE802" s="671"/>
      <c r="AF802" s="671"/>
      <c r="AG802" s="672"/>
      <c r="AH802" s="664" t="s">
        <v>796</v>
      </c>
      <c r="AI802" s="665"/>
      <c r="AJ802" s="665"/>
      <c r="AK802" s="665"/>
      <c r="AL802" s="665"/>
      <c r="AM802" s="665"/>
      <c r="AN802" s="665"/>
      <c r="AO802" s="665"/>
      <c r="AP802" s="665"/>
      <c r="AQ802" s="665"/>
      <c r="AR802" s="665"/>
      <c r="AS802" s="665"/>
      <c r="AT802" s="666"/>
      <c r="AU802" s="382">
        <v>6.2</v>
      </c>
      <c r="AV802" s="383"/>
      <c r="AW802" s="383"/>
      <c r="AX802" s="384"/>
      <c r="AY802">
        <f t="shared" ref="AY802:AY812" si="115">$AY$800</f>
        <v>2</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x14ac:dyDescent="0.15">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0.4</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6.2</v>
      </c>
      <c r="AV812" s="829"/>
      <c r="AW812" s="829"/>
      <c r="AX812" s="831"/>
      <c r="AY812">
        <f t="shared" si="115"/>
        <v>2</v>
      </c>
    </row>
    <row r="813" spans="1:51" ht="24.75" hidden="1" customHeight="1" x14ac:dyDescent="0.15">
      <c r="A813" s="631"/>
      <c r="B813" s="632"/>
      <c r="C813" s="632"/>
      <c r="D813" s="632"/>
      <c r="E813" s="632"/>
      <c r="F813" s="633"/>
      <c r="G813" s="595" t="s">
        <v>318</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319</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36"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75" customHeight="1" x14ac:dyDescent="0.15">
      <c r="A845" s="370">
        <v>1</v>
      </c>
      <c r="B845" s="370">
        <v>1</v>
      </c>
      <c r="C845" s="358" t="s">
        <v>786</v>
      </c>
      <c r="D845" s="343"/>
      <c r="E845" s="343"/>
      <c r="F845" s="343"/>
      <c r="G845" s="343"/>
      <c r="H845" s="343"/>
      <c r="I845" s="343"/>
      <c r="J845" s="344">
        <v>7000020070009</v>
      </c>
      <c r="K845" s="345"/>
      <c r="L845" s="345"/>
      <c r="M845" s="345"/>
      <c r="N845" s="345"/>
      <c r="O845" s="345"/>
      <c r="P845" s="906" t="s">
        <v>785</v>
      </c>
      <c r="Q845" s="907"/>
      <c r="R845" s="907"/>
      <c r="S845" s="907"/>
      <c r="T845" s="907"/>
      <c r="U845" s="907"/>
      <c r="V845" s="907"/>
      <c r="W845" s="907"/>
      <c r="X845" s="907"/>
      <c r="Y845" s="347">
        <v>0.7</v>
      </c>
      <c r="Z845" s="348"/>
      <c r="AA845" s="348"/>
      <c r="AB845" s="349"/>
      <c r="AC845" s="901" t="s">
        <v>374</v>
      </c>
      <c r="AD845" s="902"/>
      <c r="AE845" s="902"/>
      <c r="AF845" s="902"/>
      <c r="AG845" s="902"/>
      <c r="AH845" s="366">
        <v>5</v>
      </c>
      <c r="AI845" s="367"/>
      <c r="AJ845" s="367"/>
      <c r="AK845" s="367"/>
      <c r="AL845" s="354">
        <v>100</v>
      </c>
      <c r="AM845" s="355"/>
      <c r="AN845" s="355"/>
      <c r="AO845" s="356"/>
      <c r="AP845" s="357" t="s">
        <v>404</v>
      </c>
      <c r="AQ845" s="357"/>
      <c r="AR845" s="357"/>
      <c r="AS845" s="357"/>
      <c r="AT845" s="357"/>
      <c r="AU845" s="357"/>
      <c r="AV845" s="357"/>
      <c r="AW845" s="357"/>
      <c r="AX845" s="357"/>
    </row>
    <row r="846" spans="1:51" ht="75" customHeight="1" x14ac:dyDescent="0.15">
      <c r="A846" s="370">
        <v>2</v>
      </c>
      <c r="B846" s="370">
        <v>1</v>
      </c>
      <c r="C846" s="358" t="s">
        <v>788</v>
      </c>
      <c r="D846" s="343"/>
      <c r="E846" s="343"/>
      <c r="F846" s="343"/>
      <c r="G846" s="343"/>
      <c r="H846" s="343"/>
      <c r="I846" s="343"/>
      <c r="J846" s="344">
        <v>8000020280003</v>
      </c>
      <c r="K846" s="345"/>
      <c r="L846" s="345"/>
      <c r="M846" s="345"/>
      <c r="N846" s="345"/>
      <c r="O846" s="345"/>
      <c r="P846" s="906" t="s">
        <v>785</v>
      </c>
      <c r="Q846" s="907"/>
      <c r="R846" s="907"/>
      <c r="S846" s="907"/>
      <c r="T846" s="907"/>
      <c r="U846" s="907"/>
      <c r="V846" s="907"/>
      <c r="W846" s="907"/>
      <c r="X846" s="907"/>
      <c r="Y846" s="347">
        <v>0.5</v>
      </c>
      <c r="Z846" s="348"/>
      <c r="AA846" s="348"/>
      <c r="AB846" s="349"/>
      <c r="AC846" s="901" t="s">
        <v>374</v>
      </c>
      <c r="AD846" s="902"/>
      <c r="AE846" s="902"/>
      <c r="AF846" s="902"/>
      <c r="AG846" s="902"/>
      <c r="AH846" s="366">
        <v>5</v>
      </c>
      <c r="AI846" s="367"/>
      <c r="AJ846" s="367"/>
      <c r="AK846" s="367"/>
      <c r="AL846" s="354">
        <v>100</v>
      </c>
      <c r="AM846" s="355"/>
      <c r="AN846" s="355"/>
      <c r="AO846" s="356"/>
      <c r="AP846" s="357" t="s">
        <v>404</v>
      </c>
      <c r="AQ846" s="357"/>
      <c r="AR846" s="357"/>
      <c r="AS846" s="357"/>
      <c r="AT846" s="357"/>
      <c r="AU846" s="357"/>
      <c r="AV846" s="357"/>
      <c r="AW846" s="357"/>
      <c r="AX846" s="357"/>
      <c r="AY846">
        <f>COUNTA($C$846)</f>
        <v>1</v>
      </c>
    </row>
    <row r="847" spans="1:51" ht="75" customHeight="1" x14ac:dyDescent="0.15">
      <c r="A847" s="370">
        <v>3</v>
      </c>
      <c r="B847" s="370">
        <v>1</v>
      </c>
      <c r="C847" s="358" t="s">
        <v>789</v>
      </c>
      <c r="D847" s="343"/>
      <c r="E847" s="343"/>
      <c r="F847" s="343"/>
      <c r="G847" s="343"/>
      <c r="H847" s="343"/>
      <c r="I847" s="343"/>
      <c r="J847" s="344">
        <v>5000020232122</v>
      </c>
      <c r="K847" s="345"/>
      <c r="L847" s="345"/>
      <c r="M847" s="345"/>
      <c r="N847" s="345"/>
      <c r="O847" s="345"/>
      <c r="P847" s="906" t="s">
        <v>787</v>
      </c>
      <c r="Q847" s="907"/>
      <c r="R847" s="907"/>
      <c r="S847" s="907"/>
      <c r="T847" s="907"/>
      <c r="U847" s="907"/>
      <c r="V847" s="907"/>
      <c r="W847" s="907"/>
      <c r="X847" s="907"/>
      <c r="Y847" s="347">
        <v>0.1</v>
      </c>
      <c r="Z847" s="348"/>
      <c r="AA847" s="348"/>
      <c r="AB847" s="349"/>
      <c r="AC847" s="901" t="s">
        <v>374</v>
      </c>
      <c r="AD847" s="902"/>
      <c r="AE847" s="902"/>
      <c r="AF847" s="902"/>
      <c r="AG847" s="902"/>
      <c r="AH847" s="352">
        <v>5</v>
      </c>
      <c r="AI847" s="353"/>
      <c r="AJ847" s="353"/>
      <c r="AK847" s="353"/>
      <c r="AL847" s="354">
        <v>100</v>
      </c>
      <c r="AM847" s="355"/>
      <c r="AN847" s="355"/>
      <c r="AO847" s="356"/>
      <c r="AP847" s="357" t="s">
        <v>404</v>
      </c>
      <c r="AQ847" s="357"/>
      <c r="AR847" s="357"/>
      <c r="AS847" s="357"/>
      <c r="AT847" s="357"/>
      <c r="AU847" s="357"/>
      <c r="AV847" s="357"/>
      <c r="AW847" s="357"/>
      <c r="AX847" s="357"/>
      <c r="AY847">
        <f>COUNTA($C$847)</f>
        <v>1</v>
      </c>
    </row>
    <row r="848" spans="1:51" ht="75" customHeight="1" x14ac:dyDescent="0.15">
      <c r="A848" s="370">
        <v>4</v>
      </c>
      <c r="B848" s="370">
        <v>1</v>
      </c>
      <c r="C848" s="358" t="s">
        <v>790</v>
      </c>
      <c r="D848" s="343"/>
      <c r="E848" s="343"/>
      <c r="F848" s="343"/>
      <c r="G848" s="343"/>
      <c r="H848" s="343"/>
      <c r="I848" s="343"/>
      <c r="J848" s="344">
        <v>2000020012254</v>
      </c>
      <c r="K848" s="345"/>
      <c r="L848" s="345"/>
      <c r="M848" s="345"/>
      <c r="N848" s="345"/>
      <c r="O848" s="345"/>
      <c r="P848" s="906" t="s">
        <v>787</v>
      </c>
      <c r="Q848" s="907"/>
      <c r="R848" s="907"/>
      <c r="S848" s="907"/>
      <c r="T848" s="907"/>
      <c r="U848" s="907"/>
      <c r="V848" s="907"/>
      <c r="W848" s="907"/>
      <c r="X848" s="907"/>
      <c r="Y848" s="347">
        <v>0.1</v>
      </c>
      <c r="Z848" s="348"/>
      <c r="AA848" s="348"/>
      <c r="AB848" s="349"/>
      <c r="AC848" s="901" t="s">
        <v>374</v>
      </c>
      <c r="AD848" s="902"/>
      <c r="AE848" s="902"/>
      <c r="AF848" s="902"/>
      <c r="AG848" s="902"/>
      <c r="AH848" s="352">
        <v>5</v>
      </c>
      <c r="AI848" s="353"/>
      <c r="AJ848" s="353"/>
      <c r="AK848" s="353"/>
      <c r="AL848" s="354">
        <v>100</v>
      </c>
      <c r="AM848" s="355"/>
      <c r="AN848" s="355"/>
      <c r="AO848" s="356"/>
      <c r="AP848" s="357" t="s">
        <v>404</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75" customHeight="1" x14ac:dyDescent="0.15">
      <c r="A878" s="370">
        <v>1</v>
      </c>
      <c r="B878" s="370">
        <v>1</v>
      </c>
      <c r="C878" s="358" t="s">
        <v>791</v>
      </c>
      <c r="D878" s="343"/>
      <c r="E878" s="343"/>
      <c r="F878" s="343"/>
      <c r="G878" s="343"/>
      <c r="H878" s="343"/>
      <c r="I878" s="343"/>
      <c r="J878" s="344">
        <v>4000020300004</v>
      </c>
      <c r="K878" s="345"/>
      <c r="L878" s="345"/>
      <c r="M878" s="345"/>
      <c r="N878" s="345"/>
      <c r="O878" s="345"/>
      <c r="P878" s="906" t="s">
        <v>785</v>
      </c>
      <c r="Q878" s="907"/>
      <c r="R878" s="907"/>
      <c r="S878" s="907"/>
      <c r="T878" s="907"/>
      <c r="U878" s="907"/>
      <c r="V878" s="907"/>
      <c r="W878" s="907"/>
      <c r="X878" s="907"/>
      <c r="Y878" s="347">
        <v>0.4</v>
      </c>
      <c r="Z878" s="348"/>
      <c r="AA878" s="348"/>
      <c r="AB878" s="349"/>
      <c r="AC878" s="350" t="s">
        <v>374</v>
      </c>
      <c r="AD878" s="351"/>
      <c r="AE878" s="351"/>
      <c r="AF878" s="351"/>
      <c r="AG878" s="351"/>
      <c r="AH878" s="366">
        <v>5</v>
      </c>
      <c r="AI878" s="367"/>
      <c r="AJ878" s="367"/>
      <c r="AK878" s="367"/>
      <c r="AL878" s="354">
        <v>100</v>
      </c>
      <c r="AM878" s="355"/>
      <c r="AN878" s="355"/>
      <c r="AO878" s="356"/>
      <c r="AP878" s="357" t="s">
        <v>404</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75" customHeight="1" x14ac:dyDescent="0.15">
      <c r="A911" s="370">
        <v>1</v>
      </c>
      <c r="B911" s="370">
        <v>1</v>
      </c>
      <c r="C911" s="358" t="s">
        <v>792</v>
      </c>
      <c r="D911" s="343"/>
      <c r="E911" s="343"/>
      <c r="F911" s="343"/>
      <c r="G911" s="343"/>
      <c r="H911" s="343"/>
      <c r="I911" s="343"/>
      <c r="J911" s="344">
        <v>3000020304212</v>
      </c>
      <c r="K911" s="345"/>
      <c r="L911" s="345"/>
      <c r="M911" s="345"/>
      <c r="N911" s="345"/>
      <c r="O911" s="345"/>
      <c r="P911" s="906" t="s">
        <v>785</v>
      </c>
      <c r="Q911" s="907"/>
      <c r="R911" s="907"/>
      <c r="S911" s="907"/>
      <c r="T911" s="907"/>
      <c r="U911" s="907"/>
      <c r="V911" s="907"/>
      <c r="W911" s="907"/>
      <c r="X911" s="907"/>
      <c r="Y911" s="347">
        <v>0.4</v>
      </c>
      <c r="Z911" s="348"/>
      <c r="AA911" s="348"/>
      <c r="AB911" s="349"/>
      <c r="AC911" s="350" t="s">
        <v>374</v>
      </c>
      <c r="AD911" s="351"/>
      <c r="AE911" s="351"/>
      <c r="AF911" s="351"/>
      <c r="AG911" s="351"/>
      <c r="AH911" s="911">
        <v>5</v>
      </c>
      <c r="AI911" s="912"/>
      <c r="AJ911" s="912"/>
      <c r="AK911" s="913"/>
      <c r="AL911" s="354">
        <v>100</v>
      </c>
      <c r="AM911" s="355"/>
      <c r="AN911" s="355"/>
      <c r="AO911" s="356"/>
      <c r="AP911" s="357" t="s">
        <v>404</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3.5" customHeight="1" x14ac:dyDescent="0.15">
      <c r="A944" s="370">
        <v>1</v>
      </c>
      <c r="B944" s="370">
        <v>1</v>
      </c>
      <c r="C944" s="358" t="s">
        <v>793</v>
      </c>
      <c r="D944" s="343"/>
      <c r="E944" s="343"/>
      <c r="F944" s="343"/>
      <c r="G944" s="343"/>
      <c r="H944" s="343"/>
      <c r="I944" s="343"/>
      <c r="J944" s="344">
        <v>4010401058533</v>
      </c>
      <c r="K944" s="345"/>
      <c r="L944" s="345"/>
      <c r="M944" s="345"/>
      <c r="N944" s="345"/>
      <c r="O944" s="345"/>
      <c r="P944" s="359" t="s">
        <v>798</v>
      </c>
      <c r="Q944" s="346"/>
      <c r="R944" s="346"/>
      <c r="S944" s="346"/>
      <c r="T944" s="346"/>
      <c r="U944" s="346"/>
      <c r="V944" s="346"/>
      <c r="W944" s="346"/>
      <c r="X944" s="346"/>
      <c r="Y944" s="347">
        <v>6.2</v>
      </c>
      <c r="Z944" s="348"/>
      <c r="AA944" s="348"/>
      <c r="AB944" s="349"/>
      <c r="AC944" s="350" t="s">
        <v>374</v>
      </c>
      <c r="AD944" s="351"/>
      <c r="AE944" s="351"/>
      <c r="AF944" s="351"/>
      <c r="AG944" s="351"/>
      <c r="AH944" s="366">
        <v>3</v>
      </c>
      <c r="AI944" s="367"/>
      <c r="AJ944" s="367"/>
      <c r="AK944" s="367"/>
      <c r="AL944" s="354">
        <v>100</v>
      </c>
      <c r="AM944" s="355"/>
      <c r="AN944" s="355"/>
      <c r="AO944" s="356"/>
      <c r="AP944" s="357" t="s">
        <v>794</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711</v>
      </c>
      <c r="F1110" s="369"/>
      <c r="G1110" s="369"/>
      <c r="H1110" s="369"/>
      <c r="I1110" s="36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3">
      <formula>IF(RIGHT(TEXT(P14,"0.#"),1)=".",FALSE,TRUE)</formula>
    </cfRule>
    <cfRule type="expression" dxfId="2810" priority="14024">
      <formula>IF(RIGHT(TEXT(P14,"0.#"),1)=".",TRUE,FALSE)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90">
    <cfRule type="expression" dxfId="2805" priority="13895">
      <formula>IF(RIGHT(TEXT(Y790,"0.#"),1)=".",FALSE,TRUE)</formula>
    </cfRule>
    <cfRule type="expression" dxfId="2804" priority="13896">
      <formula>IF(RIGHT(TEXT(Y790,"0.#"),1)=".",TRUE,FALSE)</formula>
    </cfRule>
  </conditionalFormatting>
  <conditionalFormatting sqref="Y799">
    <cfRule type="expression" dxfId="2803" priority="13891">
      <formula>IF(RIGHT(TEXT(Y799,"0.#"),1)=".",FALSE,TRUE)</formula>
    </cfRule>
    <cfRule type="expression" dxfId="2802" priority="13892">
      <formula>IF(RIGHT(TEXT(Y799,"0.#"),1)=".",TRUE,FALSE)</formula>
    </cfRule>
  </conditionalFormatting>
  <conditionalFormatting sqref="Y830:Y837 Y828 Y817:Y824 Y815 Y804:Y811 Y802">
    <cfRule type="expression" dxfId="2801" priority="13673">
      <formula>IF(RIGHT(TEXT(Y802,"0.#"),1)=".",FALSE,TRUE)</formula>
    </cfRule>
    <cfRule type="expression" dxfId="2800" priority="13674">
      <formula>IF(RIGHT(TEXT(Y802,"0.#"),1)=".",TRUE,FALSE)</formula>
    </cfRule>
  </conditionalFormatting>
  <conditionalFormatting sqref="P16:AQ17 P13:AX13 P15:AX15">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91:Y798 Y789">
    <cfRule type="expression" dxfId="2793" priority="13697">
      <formula>IF(RIGHT(TEXT(Y789,"0.#"),1)=".",FALSE,TRUE)</formula>
    </cfRule>
    <cfRule type="expression" dxfId="2792" priority="13698">
      <formula>IF(RIGHT(TEXT(Y789,"0.#"),1)=".",TRUE,FALSE)</formula>
    </cfRule>
  </conditionalFormatting>
  <conditionalFormatting sqref="AU790">
    <cfRule type="expression" dxfId="2791" priority="13695">
      <formula>IF(RIGHT(TEXT(AU790,"0.#"),1)=".",FALSE,TRUE)</formula>
    </cfRule>
    <cfRule type="expression" dxfId="2790" priority="13696">
      <formula>IF(RIGHT(TEXT(AU790,"0.#"),1)=".",TRUE,FALSE)</formula>
    </cfRule>
  </conditionalFormatting>
  <conditionalFormatting sqref="AU799">
    <cfRule type="expression" dxfId="2789" priority="13693">
      <formula>IF(RIGHT(TEXT(AU799,"0.#"),1)=".",FALSE,TRUE)</formula>
    </cfRule>
    <cfRule type="expression" dxfId="2788" priority="13694">
      <formula>IF(RIGHT(TEXT(AU799,"0.#"),1)=".",TRUE,FALSE)</formula>
    </cfRule>
  </conditionalFormatting>
  <conditionalFormatting sqref="AU791:AU798 AU789">
    <cfRule type="expression" dxfId="2787" priority="13691">
      <formula>IF(RIGHT(TEXT(AU789,"0.#"),1)=".",FALSE,TRUE)</formula>
    </cfRule>
    <cfRule type="expression" dxfId="2786" priority="13692">
      <formula>IF(RIGHT(TEXT(AU789,"0.#"),1)=".",TRUE,FALSE)</formula>
    </cfRule>
  </conditionalFormatting>
  <conditionalFormatting sqref="Y829 Y816 Y803">
    <cfRule type="expression" dxfId="2785" priority="13677">
      <formula>IF(RIGHT(TEXT(Y803,"0.#"),1)=".",FALSE,TRUE)</formula>
    </cfRule>
    <cfRule type="expression" dxfId="2784" priority="13678">
      <formula>IF(RIGHT(TEXT(Y803,"0.#"),1)=".",TRUE,FALSE)</formula>
    </cfRule>
  </conditionalFormatting>
  <conditionalFormatting sqref="Y838 Y825 Y812">
    <cfRule type="expression" dxfId="2783" priority="13675">
      <formula>IF(RIGHT(TEXT(Y812,"0.#"),1)=".",FALSE,TRUE)</formula>
    </cfRule>
    <cfRule type="expression" dxfId="2782" priority="13676">
      <formula>IF(RIGHT(TEXT(Y812,"0.#"),1)=".",TRUE,FALSE)</formula>
    </cfRule>
  </conditionalFormatting>
  <conditionalFormatting sqref="AU829 AU816 AU803">
    <cfRule type="expression" dxfId="2781" priority="13671">
      <formula>IF(RIGHT(TEXT(AU803,"0.#"),1)=".",FALSE,TRUE)</formula>
    </cfRule>
    <cfRule type="expression" dxfId="2780" priority="13672">
      <formula>IF(RIGHT(TEXT(AU803,"0.#"),1)=".",TRUE,FALSE)</formula>
    </cfRule>
  </conditionalFormatting>
  <conditionalFormatting sqref="AU838 AU825 AU812">
    <cfRule type="expression" dxfId="2779" priority="13669">
      <formula>IF(RIGHT(TEXT(AU812,"0.#"),1)=".",FALSE,TRUE)</formula>
    </cfRule>
    <cfRule type="expression" dxfId="2778" priority="13670">
      <formula>IF(RIGHT(TEXT(AU812,"0.#"),1)=".",TRUE,FALSE)</formula>
    </cfRule>
  </conditionalFormatting>
  <conditionalFormatting sqref="AU830:AU837 AU828 AU817:AU824 AU815 AU804:AU811 AU802">
    <cfRule type="expression" dxfId="2777" priority="13667">
      <formula>IF(RIGHT(TEXT(AU802,"0.#"),1)=".",FALSE,TRUE)</formula>
    </cfRule>
    <cfRule type="expression" dxfId="2776" priority="13668">
      <formula>IF(RIGHT(TEXT(AU802,"0.#"),1)=".",TRUE,FALSE)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AM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9:AO874">
    <cfRule type="expression" dxfId="2511" priority="6645">
      <formula>IF(AND(AL849&gt;=0, RIGHT(TEXT(AL849,"0.#"),1)&lt;&gt;"."),TRUE,FALSE)</formula>
    </cfRule>
    <cfRule type="expression" dxfId="2510" priority="6646">
      <formula>IF(AND(AL849&gt;=0, RIGHT(TEXT(AL849,"0.#"),1)="."),TRUE,FALSE)</formula>
    </cfRule>
    <cfRule type="expression" dxfId="2509" priority="6647">
      <formula>IF(AND(AL849&lt;0, RIGHT(TEXT(AL849,"0.#"),1)&lt;&gt;"."),TRUE,FALSE)</formula>
    </cfRule>
    <cfRule type="expression" dxfId="2508" priority="6648">
      <formula>IF(AND(AL849&lt;0, RIGHT(TEXT(AL849,"0.#"),1)="."),TRUE,FALSE)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9:Y874">
    <cfRule type="expression" dxfId="2437" priority="2973">
      <formula>IF(RIGHT(TEXT(Y849,"0.#"),1)=".",FALSE,TRUE)</formula>
    </cfRule>
    <cfRule type="expression" dxfId="2436" priority="2974">
      <formula>IF(RIGHT(TEXT(Y849,"0.#"),1)=".",TRUE,FALSE)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10:AO1139">
    <cfRule type="expression" dxfId="2407" priority="2879">
      <formula>IF(AND(AL1110&gt;=0, RIGHT(TEXT(AL1110,"0.#"),1)&lt;&gt;"."),TRUE,FALSE)</formula>
    </cfRule>
    <cfRule type="expression" dxfId="2406" priority="2880">
      <formula>IF(AND(AL1110&gt;=0, RIGHT(TEXT(AL1110,"0.#"),1)="."),TRUE,FALSE)</formula>
    </cfRule>
    <cfRule type="expression" dxfId="2405" priority="2881">
      <formula>IF(AND(AL1110&lt;0, RIGHT(TEXT(AL1110,"0.#"),1)&lt;&gt;"."),TRUE,FALSE)</formula>
    </cfRule>
    <cfRule type="expression" dxfId="2404" priority="2882">
      <formula>IF(AND(AL1110&lt;0, RIGHT(TEXT(AL1110,"0.#"),1)="."),TRUE,FALSE)</formula>
    </cfRule>
  </conditionalFormatting>
  <conditionalFormatting sqref="Y1110:Y1139">
    <cfRule type="expression" dxfId="2403" priority="2877">
      <formula>IF(RIGHT(TEXT(Y1110,"0.#"),1)=".",FALSE,TRUE)</formula>
    </cfRule>
    <cfRule type="expression" dxfId="2402" priority="2878">
      <formula>IF(RIGHT(TEXT(Y1110,"0.#"),1)=".",TRUE,FALSE)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9:AO879">
    <cfRule type="expression" dxfId="1975" priority="2085">
      <formula>IF(AND(AL879&gt;=0, RIGHT(TEXT(AL879,"0.#"),1)&lt;&gt;"."),TRUE,FALSE)</formula>
    </cfRule>
    <cfRule type="expression" dxfId="1974" priority="2086">
      <formula>IF(AND(AL879&gt;=0, RIGHT(TEXT(AL879,"0.#"),1)="."),TRUE,FALSE)</formula>
    </cfRule>
    <cfRule type="expression" dxfId="1973" priority="2087">
      <formula>IF(AND(AL879&lt;0, RIGHT(TEXT(AL879,"0.#"),1)&lt;&gt;"."),TRUE,FALSE)</formula>
    </cfRule>
    <cfRule type="expression" dxfId="1972" priority="2088">
      <formula>IF(AND(AL879&lt;0, RIGHT(TEXT(AL879,"0.#"),1)="."),TRUE,FALSE)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2:AO912">
    <cfRule type="expression" dxfId="1967" priority="2073">
      <formula>IF(AND(AL912&gt;=0, RIGHT(TEXT(AL912,"0.#"),1)&lt;&gt;"."),TRUE,FALSE)</formula>
    </cfRule>
    <cfRule type="expression" dxfId="1966" priority="2074">
      <formula>IF(AND(AL912&gt;=0, RIGHT(TEXT(AL912,"0.#"),1)="."),TRUE,FALSE)</formula>
    </cfRule>
    <cfRule type="expression" dxfId="1965" priority="2075">
      <formula>IF(AND(AL912&lt;0, RIGHT(TEXT(AL912,"0.#"),1)&lt;&gt;"."),TRUE,FALSE)</formula>
    </cfRule>
    <cfRule type="expression" dxfId="1964" priority="2076">
      <formula>IF(AND(AL912&lt;0, RIGHT(TEXT(AL912,"0.#"),1)="."),TRUE,FALSE)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47:AO848">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Y847:Y848">
    <cfRule type="expression" dxfId="715" priority="15">
      <formula>IF(RIGHT(TEXT(Y847,"0.#"),1)=".",FALSE,TRUE)</formula>
    </cfRule>
    <cfRule type="expression" dxfId="714" priority="16">
      <formula>IF(RIGHT(TEXT(Y847,"0.#"),1)=".",TRUE,FALSE)</formula>
    </cfRule>
  </conditionalFormatting>
  <conditionalFormatting sqref="AL845:AO846">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Y846">
    <cfRule type="expression" dxfId="709" priority="9">
      <formula>IF(RIGHT(TEXT(Y845,"0.#"),1)=".",FALSE,TRUE)</formula>
    </cfRule>
    <cfRule type="expression" dxfId="708" priority="10">
      <formula>IF(RIGHT(TEXT(Y845,"0.#"),1)=".",TRUE,FALSE)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911:AO911">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754</v>
      </c>
      <c r="M3" s="13" t="str">
        <f t="shared" ref="M3:M11" si="2">IF(L3="","",K3)</f>
        <v>文教及び科学振興</v>
      </c>
      <c r="N3" s="13" t="str">
        <f>IF(M3="",N2,IF(N2&lt;&gt;"",CONCATENATE(N2,"、",M3),M3))</f>
        <v>文教及び科学振興</v>
      </c>
      <c r="O3" s="13"/>
      <c r="P3" s="12" t="s">
        <v>75</v>
      </c>
      <c r="Q3" s="17" t="s">
        <v>754</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t="s">
        <v>754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5"/>
      <c r="Z2" s="826"/>
      <c r="AA2" s="827"/>
      <c r="AB2" s="1029" t="s">
        <v>11</v>
      </c>
      <c r="AC2" s="1030"/>
      <c r="AD2" s="1031"/>
      <c r="AE2" s="1035" t="s">
        <v>388</v>
      </c>
      <c r="AF2" s="1035"/>
      <c r="AG2" s="1035"/>
      <c r="AH2" s="1035"/>
      <c r="AI2" s="1035" t="s">
        <v>410</v>
      </c>
      <c r="AJ2" s="1035"/>
      <c r="AK2" s="1035"/>
      <c r="AL2" s="556"/>
      <c r="AM2" s="1035" t="s">
        <v>507</v>
      </c>
      <c r="AN2" s="1035"/>
      <c r="AO2" s="103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6"/>
      <c r="Z3" s="1027"/>
      <c r="AA3" s="1028"/>
      <c r="AB3" s="1032"/>
      <c r="AC3" s="1033"/>
      <c r="AD3" s="1034"/>
      <c r="AE3" s="920"/>
      <c r="AF3" s="920"/>
      <c r="AG3" s="920"/>
      <c r="AH3" s="920"/>
      <c r="AI3" s="920"/>
      <c r="AJ3" s="920"/>
      <c r="AK3" s="920"/>
      <c r="AL3" s="407"/>
      <c r="AM3" s="920"/>
      <c r="AN3" s="920"/>
      <c r="AO3" s="92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2"/>
      <c r="I4" s="1002"/>
      <c r="J4" s="1002"/>
      <c r="K4" s="1002"/>
      <c r="L4" s="1002"/>
      <c r="M4" s="1002"/>
      <c r="N4" s="1002"/>
      <c r="O4" s="1003"/>
      <c r="P4" s="108"/>
      <c r="Q4" s="1010"/>
      <c r="R4" s="1010"/>
      <c r="S4" s="1010"/>
      <c r="T4" s="1010"/>
      <c r="U4" s="1010"/>
      <c r="V4" s="1010"/>
      <c r="W4" s="1010"/>
      <c r="X4" s="1011"/>
      <c r="Y4" s="1020" t="s">
        <v>12</v>
      </c>
      <c r="Z4" s="1021"/>
      <c r="AA4" s="1022"/>
      <c r="AB4" s="460"/>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4"/>
      <c r="H5" s="1005"/>
      <c r="I5" s="1005"/>
      <c r="J5" s="1005"/>
      <c r="K5" s="1005"/>
      <c r="L5" s="1005"/>
      <c r="M5" s="1005"/>
      <c r="N5" s="1005"/>
      <c r="O5" s="1006"/>
      <c r="P5" s="1012"/>
      <c r="Q5" s="1012"/>
      <c r="R5" s="1012"/>
      <c r="S5" s="1012"/>
      <c r="T5" s="1012"/>
      <c r="U5" s="1012"/>
      <c r="V5" s="1012"/>
      <c r="W5" s="1012"/>
      <c r="X5" s="1013"/>
      <c r="Y5" s="446" t="s">
        <v>54</v>
      </c>
      <c r="Z5" s="1017"/>
      <c r="AA5" s="1018"/>
      <c r="AB5" s="522"/>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5"/>
      <c r="Z9" s="826"/>
      <c r="AA9" s="827"/>
      <c r="AB9" s="1029" t="s">
        <v>11</v>
      </c>
      <c r="AC9" s="1030"/>
      <c r="AD9" s="1031"/>
      <c r="AE9" s="1035" t="s">
        <v>388</v>
      </c>
      <c r="AF9" s="1035"/>
      <c r="AG9" s="1035"/>
      <c r="AH9" s="1035"/>
      <c r="AI9" s="1035" t="s">
        <v>410</v>
      </c>
      <c r="AJ9" s="1035"/>
      <c r="AK9" s="1035"/>
      <c r="AL9" s="556"/>
      <c r="AM9" s="1035" t="s">
        <v>507</v>
      </c>
      <c r="AN9" s="1035"/>
      <c r="AO9" s="103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6"/>
      <c r="Z10" s="1027"/>
      <c r="AA10" s="1028"/>
      <c r="AB10" s="1032"/>
      <c r="AC10" s="1033"/>
      <c r="AD10" s="1034"/>
      <c r="AE10" s="920"/>
      <c r="AF10" s="920"/>
      <c r="AG10" s="920"/>
      <c r="AH10" s="920"/>
      <c r="AI10" s="920"/>
      <c r="AJ10" s="920"/>
      <c r="AK10" s="920"/>
      <c r="AL10" s="407"/>
      <c r="AM10" s="920"/>
      <c r="AN10" s="920"/>
      <c r="AO10" s="92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0"/>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4"/>
      <c r="H12" s="1005"/>
      <c r="I12" s="1005"/>
      <c r="J12" s="1005"/>
      <c r="K12" s="1005"/>
      <c r="L12" s="1005"/>
      <c r="M12" s="1005"/>
      <c r="N12" s="1005"/>
      <c r="O12" s="1006"/>
      <c r="P12" s="1012"/>
      <c r="Q12" s="1012"/>
      <c r="R12" s="1012"/>
      <c r="S12" s="1012"/>
      <c r="T12" s="1012"/>
      <c r="U12" s="1012"/>
      <c r="V12" s="1012"/>
      <c r="W12" s="1012"/>
      <c r="X12" s="1013"/>
      <c r="Y12" s="446" t="s">
        <v>54</v>
      </c>
      <c r="Z12" s="1017"/>
      <c r="AA12" s="1018"/>
      <c r="AB12" s="522"/>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5"/>
      <c r="Z16" s="826"/>
      <c r="AA16" s="827"/>
      <c r="AB16" s="1029" t="s">
        <v>11</v>
      </c>
      <c r="AC16" s="1030"/>
      <c r="AD16" s="1031"/>
      <c r="AE16" s="1035" t="s">
        <v>388</v>
      </c>
      <c r="AF16" s="1035"/>
      <c r="AG16" s="1035"/>
      <c r="AH16" s="1035"/>
      <c r="AI16" s="1035" t="s">
        <v>410</v>
      </c>
      <c r="AJ16" s="1035"/>
      <c r="AK16" s="1035"/>
      <c r="AL16" s="556"/>
      <c r="AM16" s="1035" t="s">
        <v>507</v>
      </c>
      <c r="AN16" s="1035"/>
      <c r="AO16" s="103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6"/>
      <c r="Z17" s="1027"/>
      <c r="AA17" s="1028"/>
      <c r="AB17" s="1032"/>
      <c r="AC17" s="1033"/>
      <c r="AD17" s="1034"/>
      <c r="AE17" s="920"/>
      <c r="AF17" s="920"/>
      <c r="AG17" s="920"/>
      <c r="AH17" s="920"/>
      <c r="AI17" s="920"/>
      <c r="AJ17" s="920"/>
      <c r="AK17" s="920"/>
      <c r="AL17" s="407"/>
      <c r="AM17" s="920"/>
      <c r="AN17" s="920"/>
      <c r="AO17" s="92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0"/>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4"/>
      <c r="H19" s="1005"/>
      <c r="I19" s="1005"/>
      <c r="J19" s="1005"/>
      <c r="K19" s="1005"/>
      <c r="L19" s="1005"/>
      <c r="M19" s="1005"/>
      <c r="N19" s="1005"/>
      <c r="O19" s="1006"/>
      <c r="P19" s="1012"/>
      <c r="Q19" s="1012"/>
      <c r="R19" s="1012"/>
      <c r="S19" s="1012"/>
      <c r="T19" s="1012"/>
      <c r="U19" s="1012"/>
      <c r="V19" s="1012"/>
      <c r="W19" s="1012"/>
      <c r="X19" s="1013"/>
      <c r="Y19" s="446" t="s">
        <v>54</v>
      </c>
      <c r="Z19" s="1017"/>
      <c r="AA19" s="1018"/>
      <c r="AB19" s="522"/>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5"/>
      <c r="Z23" s="826"/>
      <c r="AA23" s="827"/>
      <c r="AB23" s="1029" t="s">
        <v>11</v>
      </c>
      <c r="AC23" s="1030"/>
      <c r="AD23" s="1031"/>
      <c r="AE23" s="1035" t="s">
        <v>388</v>
      </c>
      <c r="AF23" s="1035"/>
      <c r="AG23" s="1035"/>
      <c r="AH23" s="1035"/>
      <c r="AI23" s="1035" t="s">
        <v>410</v>
      </c>
      <c r="AJ23" s="1035"/>
      <c r="AK23" s="1035"/>
      <c r="AL23" s="556"/>
      <c r="AM23" s="1035" t="s">
        <v>507</v>
      </c>
      <c r="AN23" s="1035"/>
      <c r="AO23" s="103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6"/>
      <c r="Z24" s="1027"/>
      <c r="AA24" s="1028"/>
      <c r="AB24" s="1032"/>
      <c r="AC24" s="1033"/>
      <c r="AD24" s="1034"/>
      <c r="AE24" s="920"/>
      <c r="AF24" s="920"/>
      <c r="AG24" s="920"/>
      <c r="AH24" s="920"/>
      <c r="AI24" s="920"/>
      <c r="AJ24" s="920"/>
      <c r="AK24" s="920"/>
      <c r="AL24" s="407"/>
      <c r="AM24" s="920"/>
      <c r="AN24" s="920"/>
      <c r="AO24" s="92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0"/>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4"/>
      <c r="H26" s="1005"/>
      <c r="I26" s="1005"/>
      <c r="J26" s="1005"/>
      <c r="K26" s="1005"/>
      <c r="L26" s="1005"/>
      <c r="M26" s="1005"/>
      <c r="N26" s="1005"/>
      <c r="O26" s="1006"/>
      <c r="P26" s="1012"/>
      <c r="Q26" s="1012"/>
      <c r="R26" s="1012"/>
      <c r="S26" s="1012"/>
      <c r="T26" s="1012"/>
      <c r="U26" s="1012"/>
      <c r="V26" s="1012"/>
      <c r="W26" s="1012"/>
      <c r="X26" s="1013"/>
      <c r="Y26" s="446" t="s">
        <v>54</v>
      </c>
      <c r="Z26" s="1017"/>
      <c r="AA26" s="1018"/>
      <c r="AB26" s="522"/>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5"/>
      <c r="Z30" s="826"/>
      <c r="AA30" s="827"/>
      <c r="AB30" s="1029" t="s">
        <v>11</v>
      </c>
      <c r="AC30" s="1030"/>
      <c r="AD30" s="1031"/>
      <c r="AE30" s="1035" t="s">
        <v>388</v>
      </c>
      <c r="AF30" s="1035"/>
      <c r="AG30" s="1035"/>
      <c r="AH30" s="1035"/>
      <c r="AI30" s="1035" t="s">
        <v>410</v>
      </c>
      <c r="AJ30" s="1035"/>
      <c r="AK30" s="1035"/>
      <c r="AL30" s="556"/>
      <c r="AM30" s="1035" t="s">
        <v>507</v>
      </c>
      <c r="AN30" s="1035"/>
      <c r="AO30" s="103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6"/>
      <c r="Z31" s="1027"/>
      <c r="AA31" s="1028"/>
      <c r="AB31" s="1032"/>
      <c r="AC31" s="1033"/>
      <c r="AD31" s="1034"/>
      <c r="AE31" s="920"/>
      <c r="AF31" s="920"/>
      <c r="AG31" s="920"/>
      <c r="AH31" s="920"/>
      <c r="AI31" s="920"/>
      <c r="AJ31" s="920"/>
      <c r="AK31" s="920"/>
      <c r="AL31" s="407"/>
      <c r="AM31" s="920"/>
      <c r="AN31" s="920"/>
      <c r="AO31" s="92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0"/>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4"/>
      <c r="H33" s="1005"/>
      <c r="I33" s="1005"/>
      <c r="J33" s="1005"/>
      <c r="K33" s="1005"/>
      <c r="L33" s="1005"/>
      <c r="M33" s="1005"/>
      <c r="N33" s="1005"/>
      <c r="O33" s="1006"/>
      <c r="P33" s="1012"/>
      <c r="Q33" s="1012"/>
      <c r="R33" s="1012"/>
      <c r="S33" s="1012"/>
      <c r="T33" s="1012"/>
      <c r="U33" s="1012"/>
      <c r="V33" s="1012"/>
      <c r="W33" s="1012"/>
      <c r="X33" s="1013"/>
      <c r="Y33" s="446" t="s">
        <v>54</v>
      </c>
      <c r="Z33" s="1017"/>
      <c r="AA33" s="1018"/>
      <c r="AB33" s="522"/>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5"/>
      <c r="Z37" s="826"/>
      <c r="AA37" s="827"/>
      <c r="AB37" s="1029" t="s">
        <v>11</v>
      </c>
      <c r="AC37" s="1030"/>
      <c r="AD37" s="1031"/>
      <c r="AE37" s="1035" t="s">
        <v>388</v>
      </c>
      <c r="AF37" s="1035"/>
      <c r="AG37" s="1035"/>
      <c r="AH37" s="1035"/>
      <c r="AI37" s="1035" t="s">
        <v>410</v>
      </c>
      <c r="AJ37" s="1035"/>
      <c r="AK37" s="1035"/>
      <c r="AL37" s="556"/>
      <c r="AM37" s="1035" t="s">
        <v>507</v>
      </c>
      <c r="AN37" s="1035"/>
      <c r="AO37" s="103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6"/>
      <c r="Z38" s="1027"/>
      <c r="AA38" s="1028"/>
      <c r="AB38" s="1032"/>
      <c r="AC38" s="1033"/>
      <c r="AD38" s="1034"/>
      <c r="AE38" s="920"/>
      <c r="AF38" s="920"/>
      <c r="AG38" s="920"/>
      <c r="AH38" s="920"/>
      <c r="AI38" s="920"/>
      <c r="AJ38" s="920"/>
      <c r="AK38" s="920"/>
      <c r="AL38" s="407"/>
      <c r="AM38" s="920"/>
      <c r="AN38" s="920"/>
      <c r="AO38" s="92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0"/>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4"/>
      <c r="H40" s="1005"/>
      <c r="I40" s="1005"/>
      <c r="J40" s="1005"/>
      <c r="K40" s="1005"/>
      <c r="L40" s="1005"/>
      <c r="M40" s="1005"/>
      <c r="N40" s="1005"/>
      <c r="O40" s="1006"/>
      <c r="P40" s="1012"/>
      <c r="Q40" s="1012"/>
      <c r="R40" s="1012"/>
      <c r="S40" s="1012"/>
      <c r="T40" s="1012"/>
      <c r="U40" s="1012"/>
      <c r="V40" s="1012"/>
      <c r="W40" s="1012"/>
      <c r="X40" s="1013"/>
      <c r="Y40" s="446" t="s">
        <v>54</v>
      </c>
      <c r="Z40" s="1017"/>
      <c r="AA40" s="1018"/>
      <c r="AB40" s="522"/>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5"/>
      <c r="Z44" s="826"/>
      <c r="AA44" s="827"/>
      <c r="AB44" s="1029" t="s">
        <v>11</v>
      </c>
      <c r="AC44" s="1030"/>
      <c r="AD44" s="1031"/>
      <c r="AE44" s="1035" t="s">
        <v>388</v>
      </c>
      <c r="AF44" s="1035"/>
      <c r="AG44" s="1035"/>
      <c r="AH44" s="1035"/>
      <c r="AI44" s="1035" t="s">
        <v>410</v>
      </c>
      <c r="AJ44" s="1035"/>
      <c r="AK44" s="1035"/>
      <c r="AL44" s="556"/>
      <c r="AM44" s="1035" t="s">
        <v>507</v>
      </c>
      <c r="AN44" s="1035"/>
      <c r="AO44" s="103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6"/>
      <c r="Z45" s="1027"/>
      <c r="AA45" s="1028"/>
      <c r="AB45" s="1032"/>
      <c r="AC45" s="1033"/>
      <c r="AD45" s="1034"/>
      <c r="AE45" s="920"/>
      <c r="AF45" s="920"/>
      <c r="AG45" s="920"/>
      <c r="AH45" s="920"/>
      <c r="AI45" s="920"/>
      <c r="AJ45" s="920"/>
      <c r="AK45" s="920"/>
      <c r="AL45" s="407"/>
      <c r="AM45" s="920"/>
      <c r="AN45" s="920"/>
      <c r="AO45" s="92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0"/>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4"/>
      <c r="H47" s="1005"/>
      <c r="I47" s="1005"/>
      <c r="J47" s="1005"/>
      <c r="K47" s="1005"/>
      <c r="L47" s="1005"/>
      <c r="M47" s="1005"/>
      <c r="N47" s="1005"/>
      <c r="O47" s="1006"/>
      <c r="P47" s="1012"/>
      <c r="Q47" s="1012"/>
      <c r="R47" s="1012"/>
      <c r="S47" s="1012"/>
      <c r="T47" s="1012"/>
      <c r="U47" s="1012"/>
      <c r="V47" s="1012"/>
      <c r="W47" s="1012"/>
      <c r="X47" s="1013"/>
      <c r="Y47" s="446" t="s">
        <v>54</v>
      </c>
      <c r="Z47" s="1017"/>
      <c r="AA47" s="1018"/>
      <c r="AB47" s="522"/>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5"/>
      <c r="Z51" s="826"/>
      <c r="AA51" s="827"/>
      <c r="AB51" s="556" t="s">
        <v>11</v>
      </c>
      <c r="AC51" s="1030"/>
      <c r="AD51" s="1031"/>
      <c r="AE51" s="1035" t="s">
        <v>388</v>
      </c>
      <c r="AF51" s="1035"/>
      <c r="AG51" s="1035"/>
      <c r="AH51" s="1035"/>
      <c r="AI51" s="1035" t="s">
        <v>410</v>
      </c>
      <c r="AJ51" s="1035"/>
      <c r="AK51" s="1035"/>
      <c r="AL51" s="556"/>
      <c r="AM51" s="1035" t="s">
        <v>507</v>
      </c>
      <c r="AN51" s="1035"/>
      <c r="AO51" s="103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6"/>
      <c r="Z52" s="1027"/>
      <c r="AA52" s="1028"/>
      <c r="AB52" s="1032"/>
      <c r="AC52" s="1033"/>
      <c r="AD52" s="1034"/>
      <c r="AE52" s="920"/>
      <c r="AF52" s="920"/>
      <c r="AG52" s="920"/>
      <c r="AH52" s="920"/>
      <c r="AI52" s="920"/>
      <c r="AJ52" s="920"/>
      <c r="AK52" s="920"/>
      <c r="AL52" s="407"/>
      <c r="AM52" s="920"/>
      <c r="AN52" s="920"/>
      <c r="AO52" s="92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0"/>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4"/>
      <c r="H54" s="1005"/>
      <c r="I54" s="1005"/>
      <c r="J54" s="1005"/>
      <c r="K54" s="1005"/>
      <c r="L54" s="1005"/>
      <c r="M54" s="1005"/>
      <c r="N54" s="1005"/>
      <c r="O54" s="1006"/>
      <c r="P54" s="1012"/>
      <c r="Q54" s="1012"/>
      <c r="R54" s="1012"/>
      <c r="S54" s="1012"/>
      <c r="T54" s="1012"/>
      <c r="U54" s="1012"/>
      <c r="V54" s="1012"/>
      <c r="W54" s="1012"/>
      <c r="X54" s="1013"/>
      <c r="Y54" s="446" t="s">
        <v>54</v>
      </c>
      <c r="Z54" s="1017"/>
      <c r="AA54" s="1018"/>
      <c r="AB54" s="522"/>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5"/>
      <c r="Z58" s="826"/>
      <c r="AA58" s="827"/>
      <c r="AB58" s="1029" t="s">
        <v>11</v>
      </c>
      <c r="AC58" s="1030"/>
      <c r="AD58" s="1031"/>
      <c r="AE58" s="1035" t="s">
        <v>388</v>
      </c>
      <c r="AF58" s="1035"/>
      <c r="AG58" s="1035"/>
      <c r="AH58" s="1035"/>
      <c r="AI58" s="1035" t="s">
        <v>410</v>
      </c>
      <c r="AJ58" s="1035"/>
      <c r="AK58" s="1035"/>
      <c r="AL58" s="556"/>
      <c r="AM58" s="1035" t="s">
        <v>507</v>
      </c>
      <c r="AN58" s="1035"/>
      <c r="AO58" s="103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6"/>
      <c r="Z59" s="1027"/>
      <c r="AA59" s="1028"/>
      <c r="AB59" s="1032"/>
      <c r="AC59" s="1033"/>
      <c r="AD59" s="1034"/>
      <c r="AE59" s="920"/>
      <c r="AF59" s="920"/>
      <c r="AG59" s="920"/>
      <c r="AH59" s="920"/>
      <c r="AI59" s="920"/>
      <c r="AJ59" s="920"/>
      <c r="AK59" s="920"/>
      <c r="AL59" s="407"/>
      <c r="AM59" s="920"/>
      <c r="AN59" s="920"/>
      <c r="AO59" s="92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0"/>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4"/>
      <c r="H61" s="1005"/>
      <c r="I61" s="1005"/>
      <c r="J61" s="1005"/>
      <c r="K61" s="1005"/>
      <c r="L61" s="1005"/>
      <c r="M61" s="1005"/>
      <c r="N61" s="1005"/>
      <c r="O61" s="1006"/>
      <c r="P61" s="1012"/>
      <c r="Q61" s="1012"/>
      <c r="R61" s="1012"/>
      <c r="S61" s="1012"/>
      <c r="T61" s="1012"/>
      <c r="U61" s="1012"/>
      <c r="V61" s="1012"/>
      <c r="W61" s="1012"/>
      <c r="X61" s="1013"/>
      <c r="Y61" s="446" t="s">
        <v>54</v>
      </c>
      <c r="Z61" s="1017"/>
      <c r="AA61" s="1018"/>
      <c r="AB61" s="522"/>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5"/>
      <c r="Z65" s="826"/>
      <c r="AA65" s="827"/>
      <c r="AB65" s="1029" t="s">
        <v>11</v>
      </c>
      <c r="AC65" s="1030"/>
      <c r="AD65" s="1031"/>
      <c r="AE65" s="1035" t="s">
        <v>388</v>
      </c>
      <c r="AF65" s="1035"/>
      <c r="AG65" s="1035"/>
      <c r="AH65" s="1035"/>
      <c r="AI65" s="1035" t="s">
        <v>410</v>
      </c>
      <c r="AJ65" s="1035"/>
      <c r="AK65" s="1035"/>
      <c r="AL65" s="556"/>
      <c r="AM65" s="1035" t="s">
        <v>507</v>
      </c>
      <c r="AN65" s="1035"/>
      <c r="AO65" s="103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6"/>
      <c r="Z66" s="1027"/>
      <c r="AA66" s="1028"/>
      <c r="AB66" s="1032"/>
      <c r="AC66" s="1033"/>
      <c r="AD66" s="1034"/>
      <c r="AE66" s="920"/>
      <c r="AF66" s="920"/>
      <c r="AG66" s="920"/>
      <c r="AH66" s="920"/>
      <c r="AI66" s="920"/>
      <c r="AJ66" s="920"/>
      <c r="AK66" s="920"/>
      <c r="AL66" s="407"/>
      <c r="AM66" s="920"/>
      <c r="AN66" s="920"/>
      <c r="AO66" s="92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0"/>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4"/>
      <c r="H68" s="1005"/>
      <c r="I68" s="1005"/>
      <c r="J68" s="1005"/>
      <c r="K68" s="1005"/>
      <c r="L68" s="1005"/>
      <c r="M68" s="1005"/>
      <c r="N68" s="1005"/>
      <c r="O68" s="1006"/>
      <c r="P68" s="1012"/>
      <c r="Q68" s="1012"/>
      <c r="R68" s="1012"/>
      <c r="S68" s="1012"/>
      <c r="T68" s="1012"/>
      <c r="U68" s="1012"/>
      <c r="V68" s="1012"/>
      <c r="W68" s="1012"/>
      <c r="X68" s="1013"/>
      <c r="Y68" s="446" t="s">
        <v>54</v>
      </c>
      <c r="Z68" s="1017"/>
      <c r="AA68" s="1018"/>
      <c r="AB68" s="522"/>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7"/>
      <c r="H69" s="1008"/>
      <c r="I69" s="1008"/>
      <c r="J69" s="1008"/>
      <c r="K69" s="1008"/>
      <c r="L69" s="1008"/>
      <c r="M69" s="1008"/>
      <c r="N69" s="1008"/>
      <c r="O69" s="1009"/>
      <c r="P69" s="1014"/>
      <c r="Q69" s="1014"/>
      <c r="R69" s="1014"/>
      <c r="S69" s="1014"/>
      <c r="T69" s="1014"/>
      <c r="U69" s="1014"/>
      <c r="V69" s="1014"/>
      <c r="W69" s="1014"/>
      <c r="X69" s="1015"/>
      <c r="Y69" s="446" t="s">
        <v>13</v>
      </c>
      <c r="Z69" s="1017"/>
      <c r="AA69" s="101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5" t="s">
        <v>364</v>
      </c>
      <c r="H2" s="596"/>
      <c r="I2" s="596"/>
      <c r="J2" s="596"/>
      <c r="K2" s="596"/>
      <c r="L2" s="596"/>
      <c r="M2" s="596"/>
      <c r="N2" s="596"/>
      <c r="O2" s="596"/>
      <c r="P2" s="596"/>
      <c r="Q2" s="596"/>
      <c r="R2" s="596"/>
      <c r="S2" s="596"/>
      <c r="T2" s="596"/>
      <c r="U2" s="596"/>
      <c r="V2" s="596"/>
      <c r="W2" s="596"/>
      <c r="X2" s="596"/>
      <c r="Y2" s="596"/>
      <c r="Z2" s="596"/>
      <c r="AA2" s="596"/>
      <c r="AB2" s="597"/>
      <c r="AC2" s="595" t="s">
        <v>366</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8"/>
      <c r="B15" s="1049"/>
      <c r="C15" s="1049"/>
      <c r="D15" s="1049"/>
      <c r="E15" s="1049"/>
      <c r="F15" s="1050"/>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8"/>
      <c r="B16" s="1049"/>
      <c r="C16" s="1049"/>
      <c r="D16" s="1049"/>
      <c r="E16" s="1049"/>
      <c r="F16" s="1050"/>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8"/>
      <c r="B28" s="1049"/>
      <c r="C28" s="1049"/>
      <c r="D28" s="1049"/>
      <c r="E28" s="1049"/>
      <c r="F28" s="1050"/>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8"/>
      <c r="B29" s="1049"/>
      <c r="C29" s="1049"/>
      <c r="D29" s="1049"/>
      <c r="E29" s="1049"/>
      <c r="F29" s="1050"/>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8"/>
      <c r="B41" s="1049"/>
      <c r="C41" s="1049"/>
      <c r="D41" s="1049"/>
      <c r="E41" s="1049"/>
      <c r="F41" s="1050"/>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8"/>
      <c r="B42" s="1049"/>
      <c r="C42" s="1049"/>
      <c r="D42" s="1049"/>
      <c r="E42" s="1049"/>
      <c r="F42" s="1050"/>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8"/>
      <c r="B56" s="1049"/>
      <c r="C56" s="1049"/>
      <c r="D56" s="1049"/>
      <c r="E56" s="1049"/>
      <c r="F56" s="1050"/>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8"/>
      <c r="B68" s="1049"/>
      <c r="C68" s="1049"/>
      <c r="D68" s="1049"/>
      <c r="E68" s="1049"/>
      <c r="F68" s="1050"/>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8"/>
      <c r="B69" s="1049"/>
      <c r="C69" s="1049"/>
      <c r="D69" s="1049"/>
      <c r="E69" s="1049"/>
      <c r="F69" s="1050"/>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8"/>
      <c r="B81" s="1049"/>
      <c r="C81" s="1049"/>
      <c r="D81" s="1049"/>
      <c r="E81" s="1049"/>
      <c r="F81" s="1050"/>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8"/>
      <c r="B82" s="1049"/>
      <c r="C82" s="1049"/>
      <c r="D82" s="1049"/>
      <c r="E82" s="1049"/>
      <c r="F82" s="1050"/>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8"/>
      <c r="B94" s="1049"/>
      <c r="C94" s="1049"/>
      <c r="D94" s="1049"/>
      <c r="E94" s="1049"/>
      <c r="F94" s="1050"/>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8"/>
      <c r="B95" s="1049"/>
      <c r="C95" s="1049"/>
      <c r="D95" s="1049"/>
      <c r="E95" s="1049"/>
      <c r="F95" s="1050"/>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8"/>
      <c r="B109" s="1049"/>
      <c r="C109" s="1049"/>
      <c r="D109" s="1049"/>
      <c r="E109" s="1049"/>
      <c r="F109" s="1050"/>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8"/>
      <c r="B121" s="1049"/>
      <c r="C121" s="1049"/>
      <c r="D121" s="1049"/>
      <c r="E121" s="1049"/>
      <c r="F121" s="1050"/>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8"/>
      <c r="B122" s="1049"/>
      <c r="C122" s="1049"/>
      <c r="D122" s="1049"/>
      <c r="E122" s="1049"/>
      <c r="F122" s="1050"/>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8"/>
      <c r="B134" s="1049"/>
      <c r="C134" s="1049"/>
      <c r="D134" s="1049"/>
      <c r="E134" s="1049"/>
      <c r="F134" s="1050"/>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8"/>
      <c r="B135" s="1049"/>
      <c r="C135" s="1049"/>
      <c r="D135" s="1049"/>
      <c r="E135" s="1049"/>
      <c r="F135" s="1050"/>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8"/>
      <c r="B147" s="1049"/>
      <c r="C147" s="1049"/>
      <c r="D147" s="1049"/>
      <c r="E147" s="1049"/>
      <c r="F147" s="1050"/>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8"/>
      <c r="B148" s="1049"/>
      <c r="C148" s="1049"/>
      <c r="D148" s="1049"/>
      <c r="E148" s="1049"/>
      <c r="F148" s="1050"/>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8"/>
      <c r="B162" s="1049"/>
      <c r="C162" s="1049"/>
      <c r="D162" s="1049"/>
      <c r="E162" s="1049"/>
      <c r="F162" s="1050"/>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8"/>
      <c r="B174" s="1049"/>
      <c r="C174" s="1049"/>
      <c r="D174" s="1049"/>
      <c r="E174" s="1049"/>
      <c r="F174" s="1050"/>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8"/>
      <c r="B175" s="1049"/>
      <c r="C175" s="1049"/>
      <c r="D175" s="1049"/>
      <c r="E175" s="1049"/>
      <c r="F175" s="1050"/>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8"/>
      <c r="B187" s="1049"/>
      <c r="C187" s="1049"/>
      <c r="D187" s="1049"/>
      <c r="E187" s="1049"/>
      <c r="F187" s="1050"/>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8"/>
      <c r="B188" s="1049"/>
      <c r="C188" s="1049"/>
      <c r="D188" s="1049"/>
      <c r="E188" s="1049"/>
      <c r="F188" s="1050"/>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8"/>
      <c r="B200" s="1049"/>
      <c r="C200" s="1049"/>
      <c r="D200" s="1049"/>
      <c r="E200" s="1049"/>
      <c r="F200" s="1050"/>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8"/>
      <c r="B201" s="1049"/>
      <c r="C201" s="1049"/>
      <c r="D201" s="1049"/>
      <c r="E201" s="1049"/>
      <c r="F201" s="1050"/>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8"/>
      <c r="B215" s="1049"/>
      <c r="C215" s="1049"/>
      <c r="D215" s="1049"/>
      <c r="E215" s="1049"/>
      <c r="F215" s="1050"/>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8"/>
      <c r="B227" s="1049"/>
      <c r="C227" s="1049"/>
      <c r="D227" s="1049"/>
      <c r="E227" s="1049"/>
      <c r="F227" s="1050"/>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8"/>
      <c r="B228" s="1049"/>
      <c r="C228" s="1049"/>
      <c r="D228" s="1049"/>
      <c r="E228" s="1049"/>
      <c r="F228" s="1050"/>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8"/>
      <c r="B240" s="1049"/>
      <c r="C240" s="1049"/>
      <c r="D240" s="1049"/>
      <c r="E240" s="1049"/>
      <c r="F240" s="1050"/>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8"/>
      <c r="B241" s="1049"/>
      <c r="C241" s="1049"/>
      <c r="D241" s="1049"/>
      <c r="E241" s="1049"/>
      <c r="F241" s="1050"/>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8"/>
      <c r="B253" s="1049"/>
      <c r="C253" s="1049"/>
      <c r="D253" s="1049"/>
      <c r="E253" s="1049"/>
      <c r="F253" s="1050"/>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8"/>
      <c r="B254" s="1049"/>
      <c r="C254" s="1049"/>
      <c r="D254" s="1049"/>
      <c r="E254" s="1049"/>
      <c r="F254" s="1050"/>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戸田陽介</dc:creator>
  <cp:lastModifiedBy>m</cp:lastModifiedBy>
  <cp:lastPrinted>2021-07-13T06:12:22Z</cp:lastPrinted>
  <dcterms:created xsi:type="dcterms:W3CDTF">2012-03-13T00:50:25Z</dcterms:created>
  <dcterms:modified xsi:type="dcterms:W3CDTF">2021-09-17T02:25:10Z</dcterms:modified>
</cp:coreProperties>
</file>