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マクロ抽出\"/>
    </mc:Choice>
  </mc:AlternateContent>
  <bookViews>
    <workbookView xWindow="1497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616" i="3"/>
  <c r="AY606"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<sst xmlns="http://schemas.openxmlformats.org/spreadsheetml/2006/main" count="3125" uniqueCount="803">
  <si>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</si>
  <si>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</si>
  <si>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</si>
  <si>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</si>
  <si>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</si>
  <si>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</si>
  <si>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</si>
  <si>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</si>
  <si>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</si>
  <si>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</si>
  <si>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</si>
  <si>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</si>
  <si>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</si>
  <si>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</si>
  <si>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</si>
  <si>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</si>
  <si>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</si>
  <si>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</si>
  <si>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</si>
  <si>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</si>
  <si>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</si>
  <si>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</si>
  <si>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</si>
  <si>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</si>
  <si>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</si>
  <si>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</si>
  <si>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</si>
  <si>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</si>
  <si>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</si>
  <si>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</si>
  <si>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</si>
  <si>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</si>
  <si>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</si>
  <si>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</si>
  <si>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</si>
  <si>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</si>
  <si>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</si>
  <si>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</si>
  <si>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</si>
  <si>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</si>
  <si>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</si>
  <si>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</si>
  <si>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</si>
  <si>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</si>
  <si>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</si>
  <si>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</si>
  <si>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</si>
  <si>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</si>
  <si>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</si>
  <si>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</si>
  <si>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</si>
  <si>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</si>
  <si>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</si>
  <si>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</si>
  <si>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</si>
  <si>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</si>
  <si>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</si>
  <si>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</si>
  <si>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</si>
  <si>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</si>
  <si>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</si>
  <si>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</si>
  <si>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</si>
  <si>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</si>
  <si>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</si>
  <si>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</si>
  <si>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</si>
  <si>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</si>
  <si>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</si>
  <si>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</si>
  <si>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</si>
  <si>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</si>
  <si>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</si>
  <si>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</si>
  <si>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</si>
  <si>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</si>
  <si>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</si>
  <si>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</si>
  <si>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</si>
  <si>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</si>
  <si>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</si>
  <si>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</si>
  <si>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</si>
  <si>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</si>
  <si>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</si>
  <si>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</si>
  <si>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</si>
  <si>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</si>
  <si>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</si>
  <si>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</si>
  <si>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</si>
  <si>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</si>
  <si>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</si>
  <si>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</si>
  <si>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</si>
  <si>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</si>
  <si>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</si>
  <si>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</si>
  <si>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</si>
  <si>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</si>
  <si>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</si>
  <si>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</si>
  <si>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</si>
  <si>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</si>
  <si>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</si>
  <si>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</si>
  <si>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</si>
  <si>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</si>
  <si>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</si>
  <si>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</si>
  <si>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</si>
  <si>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</si>
  <si>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</si>
  <si>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</si>
  <si>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</si>
  <si>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</si>
  <si>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</si>
  <si>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</si>
  <si>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</si>
  <si>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</si>
  <si>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</si>
  <si>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</si>
  <si>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</si>
  <si>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</si>
  <si>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</si>
  <si>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</si>
  <si>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</si>
  <si>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</si>
  <si>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</si>
  <si>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</si>
  <si>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</si>
  <si>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</si>
  <si>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</si>
  <si>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</si>
  <si>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</si>
  <si>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</si>
  <si>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</si>
  <si>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</si>
  <si>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</si>
  <si>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</si>
  <si>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</si>
  <si>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</si>
  <si>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</si>
  <si>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</si>
  <si>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</si>
  <si>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</si>
  <si>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</si>
  <si>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</si>
  <si>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</si>
  <si>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</si>
  <si>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</si>
  <si>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</si>
  <si>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</si>
  <si>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</si>
  <si>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</si>
  <si>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</si>
  <si>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</si>
  <si>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</si>
  <si>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</si>
  <si>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</si>
  <si>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</si>
  <si>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</si>
  <si>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</si>
  <si>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</si>
  <si>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</si>
  <si>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</si>
  <si>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</si>
  <si>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</si>
  <si>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</si>
  <si>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</si>
  <si>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</si>
  <si>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</si>
  <si>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</si>
  <si>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</si>
  <si>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</si>
  <si>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</si>
  <si>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</si>
  <si>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</si>
  <si>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</si>
  <si>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</si>
  <si>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</si>
  <si>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</si>
  <si>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</si>
  <si>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</si>
  <si>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</si>
  <si>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</si>
  <si>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</si>
  <si>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</si>
  <si>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</si>
  <si>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</si>
  <si>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</si>
  <si>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</si>
  <si>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</si>
  <si>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</si>
  <si>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</si>
  <si>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</si>
  <si>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</si>
  <si>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</si>
  <si>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</si>
  <si>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</si>
  <si>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</si>
  <si>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</si>
  <si>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</si>
  <si>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</si>
  <si>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</si>
  <si>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</si>
  <si>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</si>
  <si>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</si>
  <si>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</si>
  <si>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</si>
  <si>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</si>
  <si>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</si>
  <si>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</si>
  <si>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</si>
  <si>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</si>
  <si>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</si>
  <si>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</si>
  <si>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</si>
  <si>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</si>
  <si>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</si>
  <si>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</si>
  <si>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</si>
  <si>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</si>
  <si>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</si>
  <si>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</si>
  <si>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</si>
  <si>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</si>
  <si>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</si>
  <si>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</si>
  <si>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</si>
  <si>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</si>
  <si>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</si>
  <si>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</si>
  <si>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</si>
  <si>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</si>
  <si>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</si>
  <si>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</si>
  <si>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</si>
  <si>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</si>
  <si>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</si>
  <si>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</si>
  <si>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</si>
  <si>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</si>
  <si>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</si>
  <si>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</si>
  <si>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</si>
  <si>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</si>
  <si>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</si>
  <si>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</si>
  <si>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</si>
  <si>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</si>
  <si>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</si>
  <si>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</si>
  <si>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</si>
  <si>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</si>
  <si>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</si>
  <si>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</si>
  <si>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</si>
  <si>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</si>
  <si>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</si>
  <si>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</si>
  <si>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</si>
  <si>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</si>
  <si>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</si>
  <si>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</si>
  <si>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</si>
  <si>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</si>
  <si>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</si>
  <si>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</si>
  <si>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</si>
  <si>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</si>
  <si>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</si>
  <si>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</si>
  <si>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</si>
  <si>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</si>
  <si>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</si>
  <si>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</si>
  <si>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</si>
  <si>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</si>
  <si>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</si>
  <si>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</si>
  <si>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</si>
  <si>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</si>
  <si>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</si>
  <si>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</si>
  <si>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</si>
  <si>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</si>
  <si>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</si>
  <si>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</si>
  <si>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</si>
  <si>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</si>
  <si>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</si>
  <si>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</si>
  <si>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</si>
  <si>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</si>
  <si>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</si>
  <si>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</si>
  <si>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</si>
  <si>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</si>
  <si>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</si>
  <si>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</si>
  <si>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</si>
  <si>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</si>
  <si>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</si>
  <si>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</si>
  <si>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</si>
  <si>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</si>
  <si>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</si>
  <si>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</si>
  <si>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</si>
  <si>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</si>
  <si>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</si>
  <si>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</si>
  <si>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</si>
  <si>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</si>
  <si>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</si>
  <si>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</si>
  <si>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</si>
  <si>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</si>
  <si>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</si>
  <si>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</si>
  <si>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</si>
  <si>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</si>
  <si>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</si>
  <si>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</si>
  <si>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</si>
  <si>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</si>
  <si>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</si>
  <si>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</si>
  <si>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</si>
  <si>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</si>
  <si>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</si>
  <si>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</si>
  <si>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</si>
  <si>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</si>
  <si>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</si>
  <si>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</si>
  <si>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</si>
  <si>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</si>
  <si>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</si>
  <si>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</si>
  <si>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</si>
  <si>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</si>
  <si>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</si>
  <si>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</si>
  <si>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</si>
  <si>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</si>
  <si>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</si>
  <si>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</si>
  <si>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</si>
  <si>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</si>
  <si>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</si>
  <si>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</si>
  <si>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</si>
  <si>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</si>
  <si>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</si>
  <si>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</si>
  <si>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</si>
  <si>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</si>
  <si>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</si>
  <si>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</si>
  <si>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</si>
  <si>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</si>
  <si>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</si>
  <si>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</si>
  <si>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</si>
  <si>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</si>
  <si>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</si>
  <si>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</si>
  <si>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</si>
  <si>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</si>
  <si>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</si>
  <si>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</si>
  <si>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</si>
  <si>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</si>
  <si>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</si>
  <si>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</si>
  <si>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</si>
  <si>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</si>
  <si>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</si>
  <si>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</si>
  <si>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</si>
  <si>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</si>
  <si>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</si>
  <si>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</si>
  <si>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</si>
  <si>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</si>
  <si>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</si>
  <si>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</si>
  <si>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</si>
  <si>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</si>
  <si>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</si>
  <si>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</si>
  <si>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</si>
  <si>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</si>
  <si>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</si>
  <si>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</si>
  <si>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</si>
  <si>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</si>
  <si>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</si>
  <si>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</si>
  <si>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</si>
  <si>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</si>
  <si>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</si>
  <si>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</si>
  <si>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</si>
  <si>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</si>
  <si>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</si>
  <si>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</si>
  <si>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</si>
  <si>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</si>
  <si>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</si>
  <si>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</si>
  <si>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</si>
  <si>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</si>
  <si>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</si>
  <si>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</si>
  <si>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</si>
  <si>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</si>
  <si>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</si>
  <si>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</si>
  <si>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</si>
  <si>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</si>
  <si>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</si>
  <si>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</si>
  <si>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</si>
  <si>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</si>
  <si>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</si>
  <si>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</si>
  <si>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</si>
  <si>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</si>
  <si>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</si>
  <si>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</si>
  <si>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</si>
  <si>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</si>
  <si>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</si>
  <si>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</si>
  <si>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</si>
  <si>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</si>
  <si>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</si>
  <si>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</si>
  <si>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</si>
  <si>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</si>
  <si>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</si>
  <si>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</si>
  <si>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</si>
  <si>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</si>
  <si>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</si>
  <si>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</si>
  <si>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</si>
  <si>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</si>
  <si>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</si>
  <si>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</si>
  <si>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</si>
  <si>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</si>
  <si>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</si>
  <si>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</si>
  <si>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</si>
  <si>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</si>
  <si>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</si>
  <si>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</si>
  <si>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</si>
  <si>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</si>
  <si>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</si>
  <si>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</si>
  <si>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</si>
  <si>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</si>
  <si>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</si>
  <si>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</si>
  <si>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</si>
  <si>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</si>
  <si>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</si>
  <si>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</si>
  <si>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</si>
  <si>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</si>
  <si>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</si>
  <si>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</si>
  <si>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</si>
  <si>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</si>
  <si>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</si>
  <si>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</si>
  <si>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</si>
  <si>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</si>
  <si>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</si>
  <si>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</si>
  <si>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</si>
  <si>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</si>
  <si>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</si>
  <si>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</si>
  <si>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</si>
  <si>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</si>
  <si>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</si>
  <si>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</si>
  <si>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</si>
  <si>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</si>
  <si>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</si>
  <si>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</si>
  <si>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</si>
  <si>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</si>
  <si>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</si>
  <si>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</si>
  <si>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</si>
  <si>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</si>
  <si>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</si>
  <si>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</si>
  <si>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</si>
  <si>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</si>
  <si>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</si>
  <si>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</si>
  <si>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</si>
  <si>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</si>
  <si>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</si>
  <si>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</si>
  <si>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</si>
  <si>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</si>
  <si>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</si>
  <si>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</si>
  <si>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</si>
  <si>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</si>
  <si>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</si>
  <si>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</si>
  <si>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</si>
  <si>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</si>
  <si>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</si>
  <si>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</si>
  <si>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</si>
  <si>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</si>
  <si>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</si>
  <si>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</si>
  <si>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</si>
  <si>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</si>
  <si>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</si>
  <si>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</si>
  <si>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</si>
  <si>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</si>
  <si>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</si>
  <si>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</si>
  <si>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</si>
  <si>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</si>
  <si>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</si>
  <si>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</si>
  <si>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</si>
  <si>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</si>
  <si>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</si>
  <si>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</si>
  <si>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</si>
  <si>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</si>
  <si>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</si>
  <si>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</si>
  <si>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</si>
  <si>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</si>
  <si>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</si>
  <si>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</si>
  <si>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</si>
  <si>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</si>
  <si>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</si>
  <si>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</si>
  <si>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</si>
  <si>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</si>
  <si>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</si>
  <si>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</si>
  <si>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</si>
  <si>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</si>
  <si>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</si>
  <si>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</si>
  <si>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</si>
  <si>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</si>
  <si>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</si>
  <si>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</si>
  <si>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</si>
  <si>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</si>
  <si>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</si>
  <si>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</si>
  <si>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</si>
  <si>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</si>
  <si>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</si>
  <si>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</si>
  <si>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</si>
  <si>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</si>
  <si>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</si>
  <si>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</si>
  <si>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</si>
  <si>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</si>
  <si>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</si>
  <si>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</si>
  <si>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</si>
  <si>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</si>
  <si>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</si>
  <si>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</si>
  <si>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</si>
  <si>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</si>
  <si>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</si>
  <si>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</si>
  <si>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</si>
  <si>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</si>
  <si>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</si>
  <si>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</si>
  <si>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</si>
  <si>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</si>
  <si>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</si>
  <si>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</si>
  <si>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</si>
  <si>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</si>
  <si>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</si>
  <si>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</si>
  <si>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</si>
  <si>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</si>
  <si>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</si>
  <si>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</si>
  <si>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</si>
  <si>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</si>
  <si>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</si>
  <si>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</si>
  <si>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</si>
  <si>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</si>
  <si>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</si>
  <si>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</si>
  <si>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</si>
  <si>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</si>
  <si>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</si>
  <si>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</si>
  <si>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</si>
  <si>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</si>
  <si>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</si>
  <si>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</si>
  <si>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</si>
  <si>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</si>
  <si>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</si>
  <si>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</si>
  <si>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</si>
  <si>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</si>
  <si>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</si>
  <si>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</si>
  <si>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</si>
  <si>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</si>
  <si>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</si>
  <si>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</si>
  <si>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</si>
  <si>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</si>
  <si>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</si>
  <si>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</si>
  <si>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</si>
  <si>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</si>
  <si>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</si>
  <si>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</si>
  <si>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</si>
  <si>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</si>
  <si>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</si>
  <si>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</si>
  <si>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</si>
  <si>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</si>
  <si>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</si>
  <si>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</si>
  <si>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</si>
  <si>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</si>
  <si>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</si>
  <si>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</si>
  <si>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</si>
  <si>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</si>
  <si>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</si>
  <si>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</si>
  <si>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</si>
  <si>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</si>
  <si>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</si>
  <si>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</si>
  <si>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</si>
  <si>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</si>
  <si>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</si>
  <si>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</si>
  <si>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</si>
  <si>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</si>
  <si>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</si>
  <si>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</si>
  <si>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</si>
  <si>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</si>
  <si>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</si>
  <si>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</si>
  <si>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</si>
  <si>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</si>
  <si>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</si>
  <si>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</si>
  <si>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</si>
  <si>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</si>
  <si>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</si>
  <si>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</si>
  <si>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</si>
  <si>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</si>
  <si>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</si>
  <si>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</si>
  <si>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</si>
  <si>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</si>
  <si>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</si>
  <si>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</si>
  <si>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</si>
  <si>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</si>
  <si>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</si>
  <si>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</si>
  <si>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</si>
  <si>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</si>
  <si>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</si>
  <si>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</si>
  <si>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</si>
  <si>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</si>
  <si>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</si>
  <si>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</si>
  <si>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</si>
  <si>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</si>
  <si>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</si>
  <si>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</si>
  <si>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</si>
  <si>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</si>
  <si>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</si>
  <si>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</si>
  <si>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t>
    <phoneticPr fontId="5"/>
  </si>
  <si>
    <t>なお、金額は単位未満四捨五入して記載していることから、合計が一致しない場合がある。</t>
  </si>
  <si>
    <t>文部科学省</t>
    <phoneticPr fontId="5"/>
  </si>
  <si>
    <t>教育職員免許法、教育公務員特例法</t>
  </si>
  <si>
    <t>第3期教育振興基本計画（平成30年6月15日閣議決定）</t>
  </si>
  <si>
    <t>教育の直接の担い手である教員の資質能力の向上を図るにあたっては、教育委員会と大学との連携が重要であるとされてきた。こうした背景を踏まえ、本事業は、教育委員会や大学等との連携のもと、教員の養成・採用・研修における諸課題の解決等に資する先進事例を創出し、その成果を共有し全国への普及を図るとともに、得られた成果やデータを政策立案の裏付けとして活用するものである。</t>
  </si>
  <si>
    <t>大学、教育委員会、民間教育事業者等へ委託を行い、新たな教育課題に対応した教員養成改革の推進、初任・中堅等のそれぞれの段階に対応した特色ある研修改革の推進、研修の単位化・専修免許状取得プログラムの開発、民間教育事業者との連携による教員の資質能力向上等の、教員の養成・採用・研修を通じた一体的な改革に資する取組を推進するとともに、「教師の日」等の機を捉えた教職の魅力向上に資する取組を推進する。</t>
  </si>
  <si>
    <t>-</t>
  </si>
  <si>
    <t>教育政策推進事業委託費</t>
  </si>
  <si>
    <t>教職員研修費</t>
  </si>
  <si>
    <t>委員等旅費</t>
  </si>
  <si>
    <t>職員旅費</t>
  </si>
  <si>
    <t>庁費</t>
  </si>
  <si>
    <t>初任者研修を大学・大学院と連携して実施した教育委員会の数を直近３か年の平均よりも増加させる</t>
  </si>
  <si>
    <t>件</t>
  </si>
  <si>
    <t>教員研修実施状況調査</t>
  </si>
  <si>
    <t>中堅教諭等資質向上研修を大学・大学院と連携して実施した教育委員会の数を直近３か年の平均よりも増加させる</t>
  </si>
  <si>
    <t>「教師養成塾」生を対象とする特別選考の実施件数を直近３か年の平均よりも増加させる</t>
  </si>
  <si>
    <t>「教師養成塾」生を対象とする特別選考の実施件数</t>
  </si>
  <si>
    <t>「教員採用等の改善に係る取組事例」</t>
  </si>
  <si>
    <t>教員の養成・採用・研修を通じた一体的な改革に資する取組に取り組んだ自治体・大学等の数</t>
  </si>
  <si>
    <t>委託費／委託実績件数</t>
    <phoneticPr fontId="5"/>
  </si>
  <si>
    <t>百万円</t>
  </si>
  <si>
    <t>百万円/件</t>
    <phoneticPr fontId="5"/>
  </si>
  <si>
    <t>62/30</t>
  </si>
  <si>
    <t>49/22</t>
  </si>
  <si>
    <t>1　新しい時代に向けた教育政策の推進</t>
    <phoneticPr fontId="5"/>
  </si>
  <si>
    <t>1-3 魅力ある教育人材の養成・確保</t>
    <phoneticPr fontId="5"/>
  </si>
  <si>
    <t>採用試験における特別選考の実施件数</t>
  </si>
  <si>
    <t>件</t>
    <phoneticPr fontId="5"/>
  </si>
  <si>
    <t>本事業では、教員の養成を担う大学と採用・研修を担う教育委員会の連携による長期的視野での教員の資質向上のため、具体的には、初任者・中堅教諭・管理職等を対象とする研修の開発、研修の単位化等による専修免許状取得プログラムの開発、「教師養成塾」をはじめとする円滑な入職のための取組等を推進している。大学・大学院と教育委員会の連携による研修の実施件数の増加や「教師養成塾」出身者等を対象とした特別選考の実施件数の増加等により、本事業を進めることによって魅力ある優れた教員の養成・確保に貢献することが見込まれる。</t>
    <phoneticPr fontId="5"/>
  </si>
  <si>
    <t>新29-0012</t>
  </si>
  <si>
    <t>新29-0011</t>
  </si>
  <si>
    <t>0094</t>
  </si>
  <si>
    <t>○</t>
  </si>
  <si>
    <t>教員の養成・採用・研修の一体的改革推進事業</t>
    <phoneticPr fontId="5"/>
  </si>
  <si>
    <t>平成29年度</t>
    <phoneticPr fontId="5"/>
  </si>
  <si>
    <t>終了予定なし</t>
    <phoneticPr fontId="5"/>
  </si>
  <si>
    <t>総合教育政策局</t>
    <phoneticPr fontId="5"/>
  </si>
  <si>
    <t>教育人材政策課</t>
    <phoneticPr fontId="5"/>
  </si>
  <si>
    <t>-</t>
    <phoneticPr fontId="5"/>
  </si>
  <si>
    <t>事業者の選定に当たっては、外部委員による審査を受け、事業の実施に当たっては事業者から提出された事業計画書等の書類を確認し使途の確認を行うなど支出の適正性を確保している。また、必要に応じて証拠書類の提出を求めたり、電話での確認を行うなどして状況把握を行っており、適切に実施がなされている。</t>
    <phoneticPr fontId="5"/>
  </si>
  <si>
    <t>有</t>
  </si>
  <si>
    <t>無</t>
  </si>
  <si>
    <t>‐</t>
  </si>
  <si>
    <t>目標値を達成している。</t>
    <phoneticPr fontId="5"/>
  </si>
  <si>
    <t>活動実績は当初の見込みどおりであったと考える。</t>
    <phoneticPr fontId="5"/>
  </si>
  <si>
    <t>HPに成果報告書等を掲載し、成果の発信を行っている。</t>
    <phoneticPr fontId="5"/>
  </si>
  <si>
    <t>費目・使途についても事業目的と照らし、真に必要なものに限定している。</t>
    <phoneticPr fontId="5"/>
  </si>
  <si>
    <t>標準単価は、国の基準を示しており、基準額以下で設定されている。</t>
    <phoneticPr fontId="5"/>
  </si>
  <si>
    <t>項目で支出費目を制限している。</t>
    <phoneticPr fontId="5"/>
  </si>
  <si>
    <t>支出先が妥当なものとなるよう、公募により申請された企画案を企画評価会議において審査した上で本事業の委託先を決定している。</t>
    <phoneticPr fontId="5"/>
  </si>
  <si>
    <t>本事業は、教員の資質能力向上のため、先進的な取組を行い、その成果を全国で共有するものであり、教員の資質能力向上は喫緊の課題であることから、政策的な優先度の高い事業である。</t>
    <phoneticPr fontId="5"/>
  </si>
  <si>
    <t>本事業は、教員の養成・採用・研修を通じた一体的な改革に資する取組を推進し、成果を全国で共有することにより、全国的な教員の資質能力向上に資するものであり、国が推進していく必要がある。</t>
    <phoneticPr fontId="5"/>
  </si>
  <si>
    <t>本事業は、教員の養成・採用・研修を通じた一体的な改革に資する取組を推進することにより、これからの人材育成の中核を担う学校教育の直接の担い手である教員の資質能力向上につながるものであり、社会的ニーズの高い政策である。</t>
    <phoneticPr fontId="5"/>
  </si>
  <si>
    <t>国立大学法人　横浜国立大学</t>
    <phoneticPr fontId="5"/>
  </si>
  <si>
    <t>国立大学法人　山形大学</t>
    <phoneticPr fontId="5"/>
  </si>
  <si>
    <t>国立大学法人　愛知教育大学</t>
    <phoneticPr fontId="5"/>
  </si>
  <si>
    <t>国立大学法人　兵庫教育大学</t>
    <phoneticPr fontId="5"/>
  </si>
  <si>
    <t>一般社団法人　全国私立大学教職課程協会</t>
    <phoneticPr fontId="5"/>
  </si>
  <si>
    <t>国立大学法人　北海道教育大学</t>
    <phoneticPr fontId="5"/>
  </si>
  <si>
    <t>株式会社　浜銀総合研究所</t>
    <phoneticPr fontId="5"/>
  </si>
  <si>
    <t>国立大学法人　弘前大学</t>
    <phoneticPr fontId="5"/>
  </si>
  <si>
    <t>国立大学法人　鳴門教育大学</t>
    <phoneticPr fontId="5"/>
  </si>
  <si>
    <t>国立大学法人　京都教育大学</t>
    <phoneticPr fontId="5"/>
  </si>
  <si>
    <t>A.国立大学法人　愛知教育大学</t>
    <phoneticPr fontId="5"/>
  </si>
  <si>
    <t>教員の養成・採用・研修の一体的改革推進事業委託</t>
  </si>
  <si>
    <t>教員の養成・採用・研修の一体的改革推進事業委託</t>
    <phoneticPr fontId="5"/>
  </si>
  <si>
    <t>事業活動費</t>
    <rPh sb="0" eb="2">
      <t>ジギョウ</t>
    </rPh>
    <rPh sb="2" eb="4">
      <t>カツドウ</t>
    </rPh>
    <rPh sb="4" eb="5">
      <t>ヒ</t>
    </rPh>
    <phoneticPr fontId="5"/>
  </si>
  <si>
    <t>設備備品費</t>
    <rPh sb="0" eb="2">
      <t>セツビ</t>
    </rPh>
    <rPh sb="2" eb="5">
      <t>ビヒンヒ</t>
    </rPh>
    <phoneticPr fontId="5"/>
  </si>
  <si>
    <t>一般管理費</t>
    <rPh sb="0" eb="2">
      <t>イッパン</t>
    </rPh>
    <rPh sb="2" eb="5">
      <t>カンリヒ</t>
    </rPh>
    <phoneticPr fontId="5"/>
  </si>
  <si>
    <t>諸謝金、旅費、通信運搬費、印刷製本費、借損料、雑役務費、消耗品費</t>
    <rPh sb="0" eb="3">
      <t>ショシャキン</t>
    </rPh>
    <rPh sb="4" eb="6">
      <t>リョヒ</t>
    </rPh>
    <rPh sb="7" eb="9">
      <t>ツウシン</t>
    </rPh>
    <rPh sb="9" eb="11">
      <t>ウンパン</t>
    </rPh>
    <rPh sb="11" eb="12">
      <t>ヒ</t>
    </rPh>
    <rPh sb="13" eb="15">
      <t>インサツ</t>
    </rPh>
    <rPh sb="15" eb="17">
      <t>セイホン</t>
    </rPh>
    <rPh sb="17" eb="18">
      <t>ヒ</t>
    </rPh>
    <rPh sb="19" eb="22">
      <t>シャクソンリョウ</t>
    </rPh>
    <rPh sb="23" eb="24">
      <t>ザツ</t>
    </rPh>
    <rPh sb="24" eb="27">
      <t>エキムヒ</t>
    </rPh>
    <rPh sb="28" eb="31">
      <t>ショウモウヒン</t>
    </rPh>
    <rPh sb="31" eb="32">
      <t>ヒ</t>
    </rPh>
    <phoneticPr fontId="5"/>
  </si>
  <si>
    <t>教員研修実施状況調査</t>
    <phoneticPr fontId="5"/>
  </si>
  <si>
    <t>初任者研修を大学・大学院と連携して実施した都道府県・指定都市・中核市等教育委員会の数　※令和２年度は令和３年度中に調査予定</t>
    <rPh sb="50" eb="51">
      <t>レイ</t>
    </rPh>
    <rPh sb="51" eb="52">
      <t>ワ</t>
    </rPh>
    <rPh sb="53" eb="55">
      <t>ネンド</t>
    </rPh>
    <rPh sb="55" eb="56">
      <t>チュウ</t>
    </rPh>
    <rPh sb="57" eb="59">
      <t>チョウサ</t>
    </rPh>
    <rPh sb="59" eb="61">
      <t>ヨテイ</t>
    </rPh>
    <phoneticPr fontId="5"/>
  </si>
  <si>
    <t>中堅教諭等資質向上研修（旧：10年経験者研修）を大学・大学院と連携して実施した都道府県・指定都市・中核市等教育委員会の数
※令和２年度は令和３年度中に調査予定</t>
    <rPh sb="68" eb="69">
      <t>レイ</t>
    </rPh>
    <rPh sb="69" eb="70">
      <t>ワ</t>
    </rPh>
    <rPh sb="71" eb="73">
      <t>ネンド</t>
    </rPh>
    <rPh sb="73" eb="74">
      <t>チュウ</t>
    </rPh>
    <rPh sb="75" eb="77">
      <t>チョウサ</t>
    </rPh>
    <rPh sb="77" eb="79">
      <t>ヨテイ</t>
    </rPh>
    <phoneticPr fontId="5"/>
  </si>
  <si>
    <t>44/19</t>
    <phoneticPr fontId="5"/>
  </si>
  <si>
    <t>普通免許状のうち専修免許状の授与件数
※令和元年度は調査中。令和２年度については未調査。</t>
    <rPh sb="30" eb="32">
      <t>レイワ</t>
    </rPh>
    <rPh sb="33" eb="35">
      <t>ネンド</t>
    </rPh>
    <rPh sb="40" eb="43">
      <t>ミチョウサ</t>
    </rPh>
    <phoneticPr fontId="5"/>
  </si>
  <si>
    <t>委託先への実地指導等について、新型コロナウイルス感染拡大防止のため実現できなかった部分があり、執行率が下がった。</t>
    <rPh sb="9" eb="10">
      <t>ナド</t>
    </rPh>
    <rPh sb="15" eb="17">
      <t>シンガタ</t>
    </rPh>
    <rPh sb="24" eb="26">
      <t>カンセン</t>
    </rPh>
    <rPh sb="26" eb="28">
      <t>カクダイ</t>
    </rPh>
    <rPh sb="28" eb="30">
      <t>ボウシ</t>
    </rPh>
    <phoneticPr fontId="5"/>
  </si>
  <si>
    <t>引き続き、経費の効率的な執行を行うとともに、Webサイト等を通じて成果の発信を行い、事業実施における課題等についても自治体からヒアリングを行うなどの対応に努める。また、Webサイト等を活用した発信方法に関して工夫を重ね、全国に向けた更なる先進・優良事例の普及に努める。</t>
    <rPh sb="28" eb="29">
      <t>ナド</t>
    </rPh>
    <rPh sb="90" eb="91">
      <t>ナド</t>
    </rPh>
    <phoneticPr fontId="5"/>
  </si>
  <si>
    <t>教育人材政策課長
小幡　泰弘</t>
    <rPh sb="9" eb="11">
      <t>オバタ</t>
    </rPh>
    <rPh sb="12" eb="14">
      <t>ヤスヒロ</t>
    </rPh>
    <phoneticPr fontId="5"/>
  </si>
  <si>
    <t>-</t>
    <phoneticPr fontId="5"/>
  </si>
  <si>
    <t>41/10</t>
    <phoneticPr fontId="5"/>
  </si>
  <si>
    <t>-</t>
    <phoneticPr fontId="5"/>
  </si>
  <si>
    <t>実施予定の事業内容及び新しい生活様式における事業実施の観点を踏まえ、要求額が減少した。
※金額は単位未満四捨五入して記載していることから、合計が一致しない場合がある。</t>
    <rPh sb="0" eb="2">
      <t>ジッシ</t>
    </rPh>
    <rPh sb="2" eb="4">
      <t>ヨテイ</t>
    </rPh>
    <rPh sb="5" eb="7">
      <t>ジギョウ</t>
    </rPh>
    <rPh sb="7" eb="9">
      <t>ナイヨウ</t>
    </rPh>
    <rPh sb="9" eb="10">
      <t>オヨ</t>
    </rPh>
    <rPh sb="11" eb="12">
      <t>アタラ</t>
    </rPh>
    <rPh sb="14" eb="16">
      <t>セイカツ</t>
    </rPh>
    <rPh sb="16" eb="18">
      <t>ヨウシキ</t>
    </rPh>
    <rPh sb="22" eb="24">
      <t>ジギョウ</t>
    </rPh>
    <rPh sb="24" eb="26">
      <t>ジッシ</t>
    </rPh>
    <rPh sb="27" eb="29">
      <t>カンテン</t>
    </rPh>
    <rPh sb="30" eb="31">
      <t>フ</t>
    </rPh>
    <rPh sb="34" eb="36">
      <t>ヨウキュウ</t>
    </rPh>
    <rPh sb="36" eb="37">
      <t>ガク</t>
    </rPh>
    <rPh sb="38" eb="40">
      <t>ゲンショウ</t>
    </rPh>
    <phoneticPr fontId="5"/>
  </si>
  <si>
    <t>本事業に係る成果概要・成果報告書 　https://www.mext.go.jp/a_menu/shotou/sankou/1302629.htm</t>
    <rPh sb="0" eb="1">
      <t>ホン</t>
    </rPh>
    <rPh sb="1" eb="3">
      <t>ジギョウ</t>
    </rPh>
    <rPh sb="4" eb="5">
      <t>カカ</t>
    </rPh>
    <phoneticPr fontId="5"/>
  </si>
  <si>
    <t>外部有識者点検対象外</t>
    <phoneticPr fontId="5"/>
  </si>
  <si>
    <t>事業内容の一部改善</t>
  </si>
  <si>
    <t>この事業は、令和２年度決算において新型コロナウイルス感染症の影響を受け、委託先への実地指導等が困難となったことにより不用額が生じていることから、本事業においてこれまで得られた成果を踏まえ、新型コロナウイルス感染症対策下においても教員の資質能力向上が図られるよう事業の再構築を図りつつ、令和4年度概算要求においても、積算単価を再検証するなど、引き続きコスト削減に努めるべきである。</t>
  </si>
  <si>
    <t>縮減</t>
  </si>
  <si>
    <t>本事業では、令和２年度決算において新型コロナウイルス感染症の影響を受け、委託先への実地指導等が困難となったことにより不用額が生じていることから、新型コロナウイルス感染症対策下においてもこれまで得られた成果を踏まえつつ教員の資質能力向上が図られるよう事業実施体制を見直すとともに、実地指導等に係る積算を見直し、概算要求に▲8百万円反映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</si>
</sst>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122465</xdr:colOff>
      <xdr:row>749</xdr:row>
      <xdr:rowOff>190498</xdr:rowOff>
    </xdr:from>
    <xdr:to>
      <xdr:col>49</xdr:col>
      <xdr:colOff>261629</xdr:colOff>
      <xdr:row>752</xdr:row>
      <xdr:rowOff>326065</xdr:rowOff>
    </xdr:to>
    <xdr:grpSp>
      <xdr:nvGrpSpPr>
        <xdr:cNvPr id="2" name="Group 43">
          <a:extLst>
            <a:ext uri="{FF2B5EF4-FFF2-40B4-BE49-F238E27FC236}">
              <a16:creationId xmlns:a16="http://schemas.microsoft.com/office/drawing/2014/main" id="{FBADE662-C30B-4A7D-9D48-0B7DBB847327}"/>
            </a:ext>
          </a:extLst>
        </xdr:cNvPr>
        <xdr:cNvGrpSpPr>
          <a:grpSpLocks/>
        </xdr:cNvGrpSpPr>
      </xdr:nvGrpSpPr>
      <xdr:grpSpPr bwMode="auto">
        <a:xfrm>
          <a:off x="3954877" y="47860322"/>
          <a:ext cx="6190340" cy="1177714"/>
          <a:chOff x="330" y="3186"/>
          <a:chExt cx="622" cy="121"/>
        </a:xfrm>
      </xdr:grpSpPr>
      <xdr:sp macro="" textlink="">
        <xdr:nvSpPr>
          <xdr:cNvPr id="3" name="Rectangle 2">
            <a:extLst>
              <a:ext uri="{FF2B5EF4-FFF2-40B4-BE49-F238E27FC236}">
                <a16:creationId xmlns:a16="http://schemas.microsoft.com/office/drawing/2014/main" id="{8FD5692F-21A0-407E-921D-FD166EBAA90E}"/>
              </a:ext>
            </a:extLst>
          </xdr:cNvPr>
          <xdr:cNvSpPr>
            <a:spLocks noChangeArrowheads="1"/>
          </xdr:cNvSpPr>
        </xdr:nvSpPr>
        <xdr:spPr bwMode="auto">
          <a:xfrm>
            <a:off x="330" y="3188"/>
            <a:ext cx="259" cy="6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3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cs typeface="+mn-cs"/>
              </a:rPr>
              <a:t>49.8</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cs typeface="+mn-cs"/>
              </a:rPr>
              <a:t>百万円</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4" name="Rectangle 3">
            <a:extLst>
              <a:ext uri="{FF2B5EF4-FFF2-40B4-BE49-F238E27FC236}">
                <a16:creationId xmlns:a16="http://schemas.microsoft.com/office/drawing/2014/main" id="{7A7708D5-76AE-4813-BFC4-55495AB80EE2}"/>
              </a:ext>
            </a:extLst>
          </xdr:cNvPr>
          <xdr:cNvSpPr>
            <a:spLocks noChangeArrowheads="1"/>
          </xdr:cNvSpPr>
        </xdr:nvSpPr>
        <xdr:spPr bwMode="auto">
          <a:xfrm>
            <a:off x="611" y="3186"/>
            <a:ext cx="320" cy="12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0.7</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0.07</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教職員研修費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200">
                <a:solidFill>
                  <a:srgbClr xmlns:mc="http://schemas.openxmlformats.org/markup-compatibility/2006" xmlns:a14="http://schemas.microsoft.com/office/drawing/2010/main" val="000000" mc:Ignorable="a14" a14:legacySpreadsheetColorIndex="8"/>
                </a:solidFill>
                <a:latin typeface="+mn-ea"/>
                <a:ea typeface="+mn-ea"/>
              </a:rPr>
              <a:t>庁費　　　　　　　　　　　</a:t>
            </a:r>
            <a:r>
              <a:rPr lang="en-US" altLang="ja-JP" sz="1200">
                <a:solidFill>
                  <a:srgbClr xmlns:mc="http://schemas.openxmlformats.org/markup-compatibility/2006" xmlns:a14="http://schemas.microsoft.com/office/drawing/2010/main" val="000000" mc:Ignorable="a14" a14:legacySpreadsheetColorIndex="8"/>
                </a:solidFill>
                <a:latin typeface="+mn-ea"/>
                <a:ea typeface="+mn-ea"/>
              </a:rPr>
              <a:t>0.1</a:t>
            </a:r>
            <a:r>
              <a:rPr lang="ja-JP" altLang="en-US" sz="1200">
                <a:solidFill>
                  <a:srgbClr xmlns:mc="http://schemas.openxmlformats.org/markup-compatibility/2006" xmlns:a14="http://schemas.microsoft.com/office/drawing/2010/main" val="000000" mc:Ignorable="a14" a14:legacySpreadsheetColorIndex="8"/>
                </a:solidFill>
                <a:latin typeface="+mn-ea"/>
                <a:ea typeface="+mn-ea"/>
              </a:rPr>
              <a:t>百万円</a:t>
            </a:r>
          </a:p>
        </xdr:txBody>
      </xdr:sp>
      <xdr:sp macro="" textlink="">
        <xdr:nvSpPr>
          <xdr:cNvPr id="5" name="AutoShape 4">
            <a:extLst>
              <a:ext uri="{FF2B5EF4-FFF2-40B4-BE49-F238E27FC236}">
                <a16:creationId xmlns:a16="http://schemas.microsoft.com/office/drawing/2014/main" id="{060B8907-6EA0-4014-96ED-FDE603C1685D}"/>
              </a:ext>
            </a:extLst>
          </xdr:cNvPr>
          <xdr:cNvSpPr>
            <a:spLocks/>
          </xdr:cNvSpPr>
        </xdr:nvSpPr>
        <xdr:spPr bwMode="auto">
          <a:xfrm>
            <a:off x="845" y="3194"/>
            <a:ext cx="8" cy="100"/>
          </a:xfrm>
          <a:prstGeom prst="rightBrace">
            <a:avLst>
              <a:gd name="adj1" fmla="val 10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6" name="Rectangle 5">
            <a:extLst>
              <a:ext uri="{FF2B5EF4-FFF2-40B4-BE49-F238E27FC236}">
                <a16:creationId xmlns:a16="http://schemas.microsoft.com/office/drawing/2014/main" id="{1256C1E1-494D-40D9-AB8B-ECD1F68B2720}"/>
              </a:ext>
            </a:extLst>
          </xdr:cNvPr>
          <xdr:cNvSpPr>
            <a:spLocks noChangeArrowheads="1"/>
          </xdr:cNvSpPr>
        </xdr:nvSpPr>
        <xdr:spPr bwMode="auto">
          <a:xfrm>
            <a:off x="860" y="3222"/>
            <a:ext cx="92" cy="2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14</xdr:col>
      <xdr:colOff>48505</xdr:colOff>
      <xdr:row>758</xdr:row>
      <xdr:rowOff>162408</xdr:rowOff>
    </xdr:from>
    <xdr:to>
      <xdr:col>40</xdr:col>
      <xdr:colOff>38100</xdr:colOff>
      <xdr:row>760</xdr:row>
      <xdr:rowOff>51707</xdr:rowOff>
    </xdr:to>
    <xdr:sp macro="" textlink="">
      <xdr:nvSpPr>
        <xdr:cNvPr id="8" name="大かっこ 7">
          <a:extLst>
            <a:ext uri="{FF2B5EF4-FFF2-40B4-BE49-F238E27FC236}">
              <a16:creationId xmlns:a16="http://schemas.microsoft.com/office/drawing/2014/main" id="{09836FE9-29D7-403B-B7EC-13106C688704}"/>
            </a:ext>
          </a:extLst>
        </xdr:cNvPr>
        <xdr:cNvSpPr/>
      </xdr:nvSpPr>
      <xdr:spPr>
        <a:xfrm>
          <a:off x="2848855" y="50063883"/>
          <a:ext cx="5190245" cy="5941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実践力のある教員の育成に向けた養成・採用・研修の抜本的な改革</a:t>
          </a:r>
          <a:r>
            <a:rPr lang="en-US" altLang="ja-JP"/>
            <a:t>,</a:t>
          </a:r>
          <a:r>
            <a:rPr lang="ja-JP" altLang="en-US"/>
            <a:t>民間事業者との連携による教員の資質能力向上等の促進について調査研究を行う。</a:t>
          </a:r>
        </a:p>
      </xdr:txBody>
    </xdr:sp>
    <xdr:clientData/>
  </xdr:twoCellAnchor>
  <xdr:twoCellAnchor>
    <xdr:from>
      <xdr:col>18</xdr:col>
      <xdr:colOff>129046</xdr:colOff>
      <xdr:row>753</xdr:row>
      <xdr:rowOff>265981</xdr:rowOff>
    </xdr:from>
    <xdr:to>
      <xdr:col>33</xdr:col>
      <xdr:colOff>101413</xdr:colOff>
      <xdr:row>757</xdr:row>
      <xdr:rowOff>70037</xdr:rowOff>
    </xdr:to>
    <xdr:sp macro="" textlink="">
      <xdr:nvSpPr>
        <xdr:cNvPr id="10" name="Text Box 7">
          <a:extLst>
            <a:ext uri="{FF2B5EF4-FFF2-40B4-BE49-F238E27FC236}">
              <a16:creationId xmlns:a16="http://schemas.microsoft.com/office/drawing/2014/main" id="{9E755F9C-BF1E-4576-A05C-37FB8B5E67EE}"/>
            </a:ext>
          </a:extLst>
        </xdr:cNvPr>
        <xdr:cNvSpPr txBox="1">
          <a:spLocks noChangeArrowheads="1"/>
        </xdr:cNvSpPr>
      </xdr:nvSpPr>
      <xdr:spPr bwMode="auto">
        <a:xfrm>
          <a:off x="3729496" y="48405331"/>
          <a:ext cx="2972742" cy="1213756"/>
        </a:xfrm>
        <a:prstGeom prst="rect">
          <a:avLst/>
        </a:prstGeom>
        <a:solidFill>
          <a:srgbClr val="FFFFFF"/>
        </a:solidFill>
        <a:ln w="9525">
          <a:solidFill>
            <a:srgbClr val="000000"/>
          </a:solidFill>
          <a:miter lim="800000"/>
          <a:headEnd/>
          <a:tailEnd/>
        </a:ln>
      </xdr:spPr>
      <xdr:txBody>
        <a:bodyPr vertOverflow="clip" wrap="square" lIns="36576" tIns="22860" rIns="36576" bIns="0" anchor="ctr" upright="1"/>
        <a:lstStyle/>
        <a:p>
          <a:pPr algn="ctr" rtl="0">
            <a:lnSpc>
              <a:spcPts val="19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地方公共団体、国立大学法人、</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財団法人等</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43.8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19</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13</xdr:col>
      <xdr:colOff>179294</xdr:colOff>
      <xdr:row>752</xdr:row>
      <xdr:rowOff>305761</xdr:rowOff>
    </xdr:from>
    <xdr:to>
      <xdr:col>31</xdr:col>
      <xdr:colOff>140874</xdr:colOff>
      <xdr:row>753</xdr:row>
      <xdr:rowOff>176093</xdr:rowOff>
    </xdr:to>
    <xdr:sp macro="" textlink="">
      <xdr:nvSpPr>
        <xdr:cNvPr id="11" name="テキスト ボックス 10">
          <a:extLst>
            <a:ext uri="{FF2B5EF4-FFF2-40B4-BE49-F238E27FC236}">
              <a16:creationId xmlns:a16="http://schemas.microsoft.com/office/drawing/2014/main" id="{2F69B415-E260-422B-A8FF-85C7DD86C3F4}"/>
            </a:ext>
          </a:extLst>
        </xdr:cNvPr>
        <xdr:cNvSpPr txBox="1"/>
      </xdr:nvSpPr>
      <xdr:spPr>
        <a:xfrm>
          <a:off x="2779619" y="53102836"/>
          <a:ext cx="3562030" cy="222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25</xdr:col>
      <xdr:colOff>201055</xdr:colOff>
      <xdr:row>751</xdr:row>
      <xdr:rowOff>157602</xdr:rowOff>
    </xdr:from>
    <xdr:to>
      <xdr:col>25</xdr:col>
      <xdr:colOff>201055</xdr:colOff>
      <xdr:row>753</xdr:row>
      <xdr:rowOff>112059</xdr:rowOff>
    </xdr:to>
    <xdr:cxnSp macro="">
      <xdr:nvCxnSpPr>
        <xdr:cNvPr id="12" name="直線矢印コネクタ 11">
          <a:extLst>
            <a:ext uri="{FF2B5EF4-FFF2-40B4-BE49-F238E27FC236}">
              <a16:creationId xmlns:a16="http://schemas.microsoft.com/office/drawing/2014/main" id="{94B632C7-3332-40A4-890F-F956467212F3}"/>
            </a:ext>
          </a:extLst>
        </xdr:cNvPr>
        <xdr:cNvCxnSpPr>
          <a:stCxn id="3" idx="2"/>
        </xdr:cNvCxnSpPr>
      </xdr:nvCxnSpPr>
      <xdr:spPr>
        <a:xfrm>
          <a:off x="5201680" y="52602252"/>
          <a:ext cx="0" cy="65930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45" zoomScale="85" zoomScaleNormal="75" zoomScaleSheetLayoutView="85" zoomScalePageLayoutView="85" workbookViewId="0">
      <selection activeCell="AN755" sqref="AN75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712</v>
      </c>
      <c r="AK2" s="940"/>
      <c r="AL2" s="940"/>
      <c r="AM2" s="940"/>
      <c r="AN2" s="98" t="s">
        <v>407</v>
      </c>
      <c r="AO2" s="940">
        <v>20</v>
      </c>
      <c r="AP2" s="940"/>
      <c r="AQ2" s="940"/>
      <c r="AR2" s="99" t="s">
        <v>710</v>
      </c>
      <c r="AS2" s="946">
        <v>20</v>
      </c>
      <c r="AT2" s="946"/>
      <c r="AU2" s="946"/>
      <c r="AV2" s="98" t="str">
        <f>IF(AW2="","","-")</f>
        <v/>
      </c>
      <c r="AW2" s="906"/>
      <c r="AX2" s="906"/>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715</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748</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751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749</v>
      </c>
      <c r="H5" s="835"/>
      <c r="I5" s="835"/>
      <c r="J5" s="835"/>
      <c r="K5" s="835"/>
      <c r="L5" s="835"/>
      <c r="M5" s="836" t="s">
        <v>66</v>
      </c>
      <c r="N5" s="837"/>
      <c r="O5" s="837"/>
      <c r="P5" s="837"/>
      <c r="Q5" s="837"/>
      <c r="R5" s="838"/>
      <c r="S5" s="839" t="s">
        <v>750</v>
      </c>
      <c r="T5" s="835"/>
      <c r="U5" s="835"/>
      <c r="V5" s="835"/>
      <c r="W5" s="835"/>
      <c r="X5" s="840"/>
      <c r="Y5" s="696" t="s">
        <v>3</v>
      </c>
      <c r="Z5" s="542"/>
      <c r="AA5" s="542"/>
      <c r="AB5" s="542"/>
      <c r="AC5" s="542"/>
      <c r="AD5" s="543"/>
      <c r="AE5" s="697" t="s">
        <v>752</v>
      </c>
      <c r="AF5" s="697"/>
      <c r="AG5" s="697"/>
      <c r="AH5" s="697"/>
      <c r="AI5" s="697"/>
      <c r="AJ5" s="697"/>
      <c r="AK5" s="697"/>
      <c r="AL5" s="697"/>
      <c r="AM5" s="697"/>
      <c r="AN5" s="697"/>
      <c r="AO5" s="697"/>
      <c r="AP5" s="698"/>
      <c r="AQ5" s="699" t="s">
        <v>792</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716</v>
      </c>
      <c r="H7" s="498"/>
      <c r="I7" s="498"/>
      <c r="J7" s="498"/>
      <c r="K7" s="498"/>
      <c r="L7" s="498"/>
      <c r="M7" s="498"/>
      <c r="N7" s="498"/>
      <c r="O7" s="498"/>
      <c r="P7" s="498"/>
      <c r="Q7" s="498"/>
      <c r="R7" s="498"/>
      <c r="S7" s="498"/>
      <c r="T7" s="498"/>
      <c r="U7" s="498"/>
      <c r="V7" s="498"/>
      <c r="W7" s="498"/>
      <c r="X7" s="499"/>
      <c r="Y7" s="918" t="s">
        <v>390</v>
      </c>
      <c r="Z7" s="439"/>
      <c r="AA7" s="439"/>
      <c r="AB7" s="439"/>
      <c r="AC7" s="439"/>
      <c r="AD7" s="919"/>
      <c r="AE7" s="907" t="s">
        <v>717</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718</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719</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88.7</v>
      </c>
      <c r="Q13" s="656"/>
      <c r="R13" s="656"/>
      <c r="S13" s="656"/>
      <c r="T13" s="656"/>
      <c r="U13" s="656"/>
      <c r="V13" s="657"/>
      <c r="W13" s="655">
        <v>75.3</v>
      </c>
      <c r="X13" s="656"/>
      <c r="Y13" s="656"/>
      <c r="Z13" s="656"/>
      <c r="AA13" s="656"/>
      <c r="AB13" s="656"/>
      <c r="AC13" s="657"/>
      <c r="AD13" s="655">
        <v>66.8</v>
      </c>
      <c r="AE13" s="656"/>
      <c r="AF13" s="656"/>
      <c r="AG13" s="656"/>
      <c r="AH13" s="656"/>
      <c r="AI13" s="656"/>
      <c r="AJ13" s="657"/>
      <c r="AK13" s="655">
        <v>50.8</v>
      </c>
      <c r="AL13" s="656"/>
      <c r="AM13" s="656"/>
      <c r="AN13" s="656"/>
      <c r="AO13" s="656"/>
      <c r="AP13" s="656"/>
      <c r="AQ13" s="657"/>
      <c r="AR13" s="915">
        <v>42.3</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720</v>
      </c>
      <c r="Q14" s="656"/>
      <c r="R14" s="656"/>
      <c r="S14" s="656"/>
      <c r="T14" s="656"/>
      <c r="U14" s="656"/>
      <c r="V14" s="657"/>
      <c r="W14" s="655" t="s">
        <v>720</v>
      </c>
      <c r="X14" s="656"/>
      <c r="Y14" s="656"/>
      <c r="Z14" s="656"/>
      <c r="AA14" s="656"/>
      <c r="AB14" s="656"/>
      <c r="AC14" s="657"/>
      <c r="AD14" s="655" t="s">
        <v>753</v>
      </c>
      <c r="AE14" s="656"/>
      <c r="AF14" s="656"/>
      <c r="AG14" s="656"/>
      <c r="AH14" s="656"/>
      <c r="AI14" s="656"/>
      <c r="AJ14" s="657"/>
      <c r="AK14" s="655" t="s">
        <v>720</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720</v>
      </c>
      <c r="Q15" s="656"/>
      <c r="R15" s="656"/>
      <c r="S15" s="656"/>
      <c r="T15" s="656"/>
      <c r="U15" s="656"/>
      <c r="V15" s="657"/>
      <c r="W15" s="655" t="s">
        <v>720</v>
      </c>
      <c r="X15" s="656"/>
      <c r="Y15" s="656"/>
      <c r="Z15" s="656"/>
      <c r="AA15" s="656"/>
      <c r="AB15" s="656"/>
      <c r="AC15" s="657"/>
      <c r="AD15" s="655" t="s">
        <v>720</v>
      </c>
      <c r="AE15" s="656"/>
      <c r="AF15" s="656"/>
      <c r="AG15" s="656"/>
      <c r="AH15" s="656"/>
      <c r="AI15" s="656"/>
      <c r="AJ15" s="657"/>
      <c r="AK15" s="655" t="s">
        <v>720</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720</v>
      </c>
      <c r="Q16" s="656"/>
      <c r="R16" s="656"/>
      <c r="S16" s="656"/>
      <c r="T16" s="656"/>
      <c r="U16" s="656"/>
      <c r="V16" s="657"/>
      <c r="W16" s="655" t="s">
        <v>720</v>
      </c>
      <c r="X16" s="656"/>
      <c r="Y16" s="656"/>
      <c r="Z16" s="656"/>
      <c r="AA16" s="656"/>
      <c r="AB16" s="656"/>
      <c r="AC16" s="657"/>
      <c r="AD16" s="655" t="s">
        <v>720</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720</v>
      </c>
      <c r="Q17" s="656"/>
      <c r="R17" s="656"/>
      <c r="S17" s="656"/>
      <c r="T17" s="656"/>
      <c r="U17" s="656"/>
      <c r="V17" s="657"/>
      <c r="W17" s="655" t="s">
        <v>720</v>
      </c>
      <c r="X17" s="656"/>
      <c r="Y17" s="656"/>
      <c r="Z17" s="656"/>
      <c r="AA17" s="656"/>
      <c r="AB17" s="656"/>
      <c r="AC17" s="657"/>
      <c r="AD17" s="655" t="s">
        <v>720</v>
      </c>
      <c r="AE17" s="656"/>
      <c r="AF17" s="656"/>
      <c r="AG17" s="656"/>
      <c r="AH17" s="656"/>
      <c r="AI17" s="656"/>
      <c r="AJ17" s="657"/>
      <c r="AK17" s="655"/>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88.7</v>
      </c>
      <c r="Q18" s="874"/>
      <c r="R18" s="874"/>
      <c r="S18" s="874"/>
      <c r="T18" s="874"/>
      <c r="U18" s="874"/>
      <c r="V18" s="875"/>
      <c r="W18" s="873">
        <f>SUM(W13:AC17)</f>
        <v>75.3</v>
      </c>
      <c r="X18" s="874"/>
      <c r="Y18" s="874"/>
      <c r="Z18" s="874"/>
      <c r="AA18" s="874"/>
      <c r="AB18" s="874"/>
      <c r="AC18" s="875"/>
      <c r="AD18" s="873">
        <f>SUM(AD13:AJ17)</f>
        <v>66.8</v>
      </c>
      <c r="AE18" s="874"/>
      <c r="AF18" s="874"/>
      <c r="AG18" s="874"/>
      <c r="AH18" s="874"/>
      <c r="AI18" s="874"/>
      <c r="AJ18" s="875"/>
      <c r="AK18" s="873">
        <f>SUM(AK13:AQ17)</f>
        <v>50.8</v>
      </c>
      <c r="AL18" s="874"/>
      <c r="AM18" s="874"/>
      <c r="AN18" s="874"/>
      <c r="AO18" s="874"/>
      <c r="AP18" s="874"/>
      <c r="AQ18" s="875"/>
      <c r="AR18" s="873">
        <f>SUM(AR13:AX17)</f>
        <v>42.3</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77.8</v>
      </c>
      <c r="Q19" s="656"/>
      <c r="R19" s="656"/>
      <c r="S19" s="656"/>
      <c r="T19" s="656"/>
      <c r="U19" s="656"/>
      <c r="V19" s="657"/>
      <c r="W19" s="655">
        <v>59</v>
      </c>
      <c r="X19" s="656"/>
      <c r="Y19" s="656"/>
      <c r="Z19" s="656"/>
      <c r="AA19" s="656"/>
      <c r="AB19" s="656"/>
      <c r="AC19" s="657"/>
      <c r="AD19" s="655">
        <v>50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0.87711386696730542</v>
      </c>
      <c r="Q20" s="316"/>
      <c r="R20" s="316"/>
      <c r="S20" s="316"/>
      <c r="T20" s="316"/>
      <c r="U20" s="316"/>
      <c r="V20" s="316"/>
      <c r="W20" s="316">
        <f t="shared" ref="W20" si="0">IF(W18=0, "-", SUM(W19)/W18)</f>
        <v>0.78353253652058441</v>
      </c>
      <c r="X20" s="316"/>
      <c r="Y20" s="316"/>
      <c r="Z20" s="316"/>
      <c r="AA20" s="316"/>
      <c r="AB20" s="316"/>
      <c r="AC20" s="316"/>
      <c r="AD20" s="316">
        <f t="shared" ref="AD20" si="1">IF(AD18=0, "-", SUM(AD19)/AD18)</f>
        <v>0.74850299401197606</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9.25" customHeight="1" x14ac:dyDescent="0.15">
      <c r="A21" s="844"/>
      <c r="B21" s="845"/>
      <c r="C21" s="845"/>
      <c r="D21" s="845"/>
      <c r="E21" s="845"/>
      <c r="F21" s="962"/>
      <c r="G21" s="314" t="s">
        <v>354</v>
      </c>
      <c r="H21" s="315"/>
      <c r="I21" s="315"/>
      <c r="J21" s="315"/>
      <c r="K21" s="315"/>
      <c r="L21" s="315"/>
      <c r="M21" s="315"/>
      <c r="N21" s="315"/>
      <c r="O21" s="315"/>
      <c r="P21" s="316">
        <f>IF(P19=0, "-", SUM(P19)/SUM(P13,P14))</f>
        <v>0.87711386696730542</v>
      </c>
      <c r="Q21" s="316"/>
      <c r="R21" s="316"/>
      <c r="S21" s="316"/>
      <c r="T21" s="316"/>
      <c r="U21" s="316"/>
      <c r="V21" s="316"/>
      <c r="W21" s="316">
        <f t="shared" ref="W21" si="2">IF(W19=0, "-", SUM(W19)/SUM(W13,W14))</f>
        <v>0.78353253652058441</v>
      </c>
      <c r="X21" s="316"/>
      <c r="Y21" s="316"/>
      <c r="Z21" s="316"/>
      <c r="AA21" s="316"/>
      <c r="AB21" s="316"/>
      <c r="AC21" s="316"/>
      <c r="AD21" s="316">
        <f t="shared" ref="AD21" si="3">IF(AD19=0, "-", SUM(AD19)/SUM(AD13,AD14))</f>
        <v>0.74850299401197606</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708</v>
      </c>
      <c r="B22" s="969"/>
      <c r="C22" s="969"/>
      <c r="D22" s="969"/>
      <c r="E22" s="969"/>
      <c r="F22" s="970"/>
      <c r="G22" s="964" t="s">
        <v>333</v>
      </c>
      <c r="H22" s="222"/>
      <c r="I22" s="222"/>
      <c r="J22" s="222"/>
      <c r="K22" s="222"/>
      <c r="L22" s="222"/>
      <c r="M22" s="222"/>
      <c r="N22" s="222"/>
      <c r="O22" s="223"/>
      <c r="P22" s="929" t="s">
        <v>706</v>
      </c>
      <c r="Q22" s="222"/>
      <c r="R22" s="222"/>
      <c r="S22" s="222"/>
      <c r="T22" s="222"/>
      <c r="U22" s="222"/>
      <c r="V22" s="223"/>
      <c r="W22" s="929" t="s">
        <v>707</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721</v>
      </c>
      <c r="H23" s="966"/>
      <c r="I23" s="966"/>
      <c r="J23" s="966"/>
      <c r="K23" s="966"/>
      <c r="L23" s="966"/>
      <c r="M23" s="966"/>
      <c r="N23" s="966"/>
      <c r="O23" s="967"/>
      <c r="P23" s="915">
        <v>41</v>
      </c>
      <c r="Q23" s="916"/>
      <c r="R23" s="916"/>
      <c r="S23" s="916"/>
      <c r="T23" s="916"/>
      <c r="U23" s="916"/>
      <c r="V23" s="930"/>
      <c r="W23" s="915">
        <v>35.5</v>
      </c>
      <c r="X23" s="916"/>
      <c r="Y23" s="916"/>
      <c r="Z23" s="916"/>
      <c r="AA23" s="916"/>
      <c r="AB23" s="916"/>
      <c r="AC23" s="930"/>
      <c r="AD23" s="978" t="s">
        <v>796</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722</v>
      </c>
      <c r="H24" s="932"/>
      <c r="I24" s="932"/>
      <c r="J24" s="932"/>
      <c r="K24" s="932"/>
      <c r="L24" s="932"/>
      <c r="M24" s="932"/>
      <c r="N24" s="932"/>
      <c r="O24" s="933"/>
      <c r="P24" s="655">
        <v>3.1</v>
      </c>
      <c r="Q24" s="656"/>
      <c r="R24" s="656"/>
      <c r="S24" s="656"/>
      <c r="T24" s="656"/>
      <c r="U24" s="656"/>
      <c r="V24" s="657"/>
      <c r="W24" s="655">
        <v>3.3</v>
      </c>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t="s">
        <v>723</v>
      </c>
      <c r="H25" s="932"/>
      <c r="I25" s="932"/>
      <c r="J25" s="932"/>
      <c r="K25" s="932"/>
      <c r="L25" s="932"/>
      <c r="M25" s="932"/>
      <c r="N25" s="932"/>
      <c r="O25" s="933"/>
      <c r="P25" s="655">
        <v>3</v>
      </c>
      <c r="Q25" s="656"/>
      <c r="R25" s="656"/>
      <c r="S25" s="656"/>
      <c r="T25" s="656"/>
      <c r="U25" s="656"/>
      <c r="V25" s="657"/>
      <c r="W25" s="655">
        <v>1.2</v>
      </c>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t="s">
        <v>724</v>
      </c>
      <c r="H26" s="932"/>
      <c r="I26" s="932"/>
      <c r="J26" s="932"/>
      <c r="K26" s="932"/>
      <c r="L26" s="932"/>
      <c r="M26" s="932"/>
      <c r="N26" s="932"/>
      <c r="O26" s="933"/>
      <c r="P26" s="655">
        <v>2.2000000000000002</v>
      </c>
      <c r="Q26" s="656"/>
      <c r="R26" s="656"/>
      <c r="S26" s="656"/>
      <c r="T26" s="656"/>
      <c r="U26" s="656"/>
      <c r="V26" s="657"/>
      <c r="W26" s="655">
        <v>0.9</v>
      </c>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1" t="s">
        <v>725</v>
      </c>
      <c r="H27" s="932"/>
      <c r="I27" s="932"/>
      <c r="J27" s="932"/>
      <c r="K27" s="932"/>
      <c r="L27" s="932"/>
      <c r="M27" s="932"/>
      <c r="N27" s="932"/>
      <c r="O27" s="933"/>
      <c r="P27" s="655">
        <v>1</v>
      </c>
      <c r="Q27" s="656"/>
      <c r="R27" s="656"/>
      <c r="S27" s="656"/>
      <c r="T27" s="656"/>
      <c r="U27" s="656"/>
      <c r="V27" s="657"/>
      <c r="W27" s="655">
        <v>0.9</v>
      </c>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34" t="s">
        <v>337</v>
      </c>
      <c r="H28" s="935"/>
      <c r="I28" s="935"/>
      <c r="J28" s="935"/>
      <c r="K28" s="935"/>
      <c r="L28" s="935"/>
      <c r="M28" s="935"/>
      <c r="N28" s="935"/>
      <c r="O28" s="936"/>
      <c r="P28" s="873">
        <f>P29-SUM(P23:P27)</f>
        <v>0.49999999999999289</v>
      </c>
      <c r="Q28" s="874"/>
      <c r="R28" s="874"/>
      <c r="S28" s="874"/>
      <c r="T28" s="874"/>
      <c r="U28" s="874"/>
      <c r="V28" s="875"/>
      <c r="W28" s="873">
        <f>W29-SUM(W23:W27)</f>
        <v>0.5</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50.8</v>
      </c>
      <c r="Q29" s="656"/>
      <c r="R29" s="656"/>
      <c r="S29" s="656"/>
      <c r="T29" s="656"/>
      <c r="U29" s="656"/>
      <c r="V29" s="657"/>
      <c r="W29" s="947">
        <f>AR13</f>
        <v>42.3</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0" t="s">
        <v>413</v>
      </c>
      <c r="AJ30" s="910"/>
      <c r="AK30" s="910"/>
      <c r="AL30" s="853"/>
      <c r="AM30" s="910" t="s">
        <v>510</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720</v>
      </c>
      <c r="AR31" s="201"/>
      <c r="AS31" s="136" t="s">
        <v>233</v>
      </c>
      <c r="AT31" s="137"/>
      <c r="AU31" s="200" t="s">
        <v>720</v>
      </c>
      <c r="AV31" s="200"/>
      <c r="AW31" s="392" t="s">
        <v>179</v>
      </c>
      <c r="AX31" s="393"/>
    </row>
    <row r="32" spans="1:50" ht="33" customHeight="1" x14ac:dyDescent="0.15">
      <c r="A32" s="397"/>
      <c r="B32" s="395"/>
      <c r="C32" s="395"/>
      <c r="D32" s="395"/>
      <c r="E32" s="395"/>
      <c r="F32" s="396"/>
      <c r="G32" s="563" t="s">
        <v>726</v>
      </c>
      <c r="H32" s="564"/>
      <c r="I32" s="564"/>
      <c r="J32" s="564"/>
      <c r="K32" s="564"/>
      <c r="L32" s="564"/>
      <c r="M32" s="564"/>
      <c r="N32" s="564"/>
      <c r="O32" s="565"/>
      <c r="P32" s="108" t="s">
        <v>786</v>
      </c>
      <c r="Q32" s="108"/>
      <c r="R32" s="108"/>
      <c r="S32" s="108"/>
      <c r="T32" s="108"/>
      <c r="U32" s="108"/>
      <c r="V32" s="108"/>
      <c r="W32" s="108"/>
      <c r="X32" s="109"/>
      <c r="Y32" s="470" t="s">
        <v>12</v>
      </c>
      <c r="Z32" s="530"/>
      <c r="AA32" s="531"/>
      <c r="AB32" s="460" t="s">
        <v>727</v>
      </c>
      <c r="AC32" s="460"/>
      <c r="AD32" s="460"/>
      <c r="AE32" s="218">
        <v>67</v>
      </c>
      <c r="AF32" s="219"/>
      <c r="AG32" s="219"/>
      <c r="AH32" s="219"/>
      <c r="AI32" s="218">
        <v>77</v>
      </c>
      <c r="AJ32" s="219"/>
      <c r="AK32" s="219"/>
      <c r="AL32" s="219"/>
      <c r="AM32" s="218"/>
      <c r="AN32" s="219"/>
      <c r="AO32" s="219"/>
      <c r="AP32" s="219"/>
      <c r="AQ32" s="336" t="s">
        <v>720</v>
      </c>
      <c r="AR32" s="208"/>
      <c r="AS32" s="208"/>
      <c r="AT32" s="337"/>
      <c r="AU32" s="219" t="s">
        <v>720</v>
      </c>
      <c r="AV32" s="219"/>
      <c r="AW32" s="219"/>
      <c r="AX32" s="221"/>
    </row>
    <row r="33" spans="1:51" ht="30"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727</v>
      </c>
      <c r="AC33" s="522"/>
      <c r="AD33" s="522"/>
      <c r="AE33" s="218">
        <v>79</v>
      </c>
      <c r="AF33" s="219"/>
      <c r="AG33" s="219"/>
      <c r="AH33" s="219"/>
      <c r="AI33" s="218">
        <v>75</v>
      </c>
      <c r="AJ33" s="219"/>
      <c r="AK33" s="219"/>
      <c r="AL33" s="219"/>
      <c r="AM33" s="218">
        <v>74</v>
      </c>
      <c r="AN33" s="219"/>
      <c r="AO33" s="219"/>
      <c r="AP33" s="219"/>
      <c r="AQ33" s="336" t="s">
        <v>720</v>
      </c>
      <c r="AR33" s="208"/>
      <c r="AS33" s="208"/>
      <c r="AT33" s="337"/>
      <c r="AU33" s="219" t="s">
        <v>720</v>
      </c>
      <c r="AV33" s="219"/>
      <c r="AW33" s="219"/>
      <c r="AX33" s="221"/>
    </row>
    <row r="34" spans="1:51" ht="31.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85</v>
      </c>
      <c r="AF34" s="219"/>
      <c r="AG34" s="219"/>
      <c r="AH34" s="219"/>
      <c r="AI34" s="218">
        <v>103</v>
      </c>
      <c r="AJ34" s="219"/>
      <c r="AK34" s="219"/>
      <c r="AL34" s="219"/>
      <c r="AM34" s="218"/>
      <c r="AN34" s="219"/>
      <c r="AO34" s="219"/>
      <c r="AP34" s="219"/>
      <c r="AQ34" s="336" t="s">
        <v>720</v>
      </c>
      <c r="AR34" s="208"/>
      <c r="AS34" s="208"/>
      <c r="AT34" s="337"/>
      <c r="AU34" s="219" t="s">
        <v>720</v>
      </c>
      <c r="AV34" s="219"/>
      <c r="AW34" s="219"/>
      <c r="AX34" s="221"/>
    </row>
    <row r="35" spans="1:51" ht="23.25" customHeight="1" x14ac:dyDescent="0.15">
      <c r="A35" s="228" t="s">
        <v>381</v>
      </c>
      <c r="B35" s="229"/>
      <c r="C35" s="229"/>
      <c r="D35" s="229"/>
      <c r="E35" s="229"/>
      <c r="F35" s="230"/>
      <c r="G35" s="234" t="s">
        <v>785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5"/>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t="s">
        <v>720</v>
      </c>
      <c r="AR38" s="201"/>
      <c r="AS38" s="136" t="s">
        <v>233</v>
      </c>
      <c r="AT38" s="137"/>
      <c r="AU38" s="200" t="s">
        <v>720</v>
      </c>
      <c r="AV38" s="200"/>
      <c r="AW38" s="392" t="s">
        <v>179</v>
      </c>
      <c r="AX38" s="393"/>
      <c r="AY38">
        <f>$AY$37</f>
        <v>1</v>
      </c>
    </row>
    <row r="39" spans="1:51" ht="38.25" customHeight="1" x14ac:dyDescent="0.15">
      <c r="A39" s="397"/>
      <c r="B39" s="395"/>
      <c r="C39" s="395"/>
      <c r="D39" s="395"/>
      <c r="E39" s="395"/>
      <c r="F39" s="396"/>
      <c r="G39" s="563" t="s">
        <v>729</v>
      </c>
      <c r="H39" s="564"/>
      <c r="I39" s="564"/>
      <c r="J39" s="564"/>
      <c r="K39" s="564"/>
      <c r="L39" s="564"/>
      <c r="M39" s="564"/>
      <c r="N39" s="564"/>
      <c r="O39" s="565"/>
      <c r="P39" s="108" t="s">
        <v>787</v>
      </c>
      <c r="Q39" s="108"/>
      <c r="R39" s="108"/>
      <c r="S39" s="108"/>
      <c r="T39" s="108"/>
      <c r="U39" s="108"/>
      <c r="V39" s="108"/>
      <c r="W39" s="108"/>
      <c r="X39" s="109"/>
      <c r="Y39" s="470" t="s">
        <v>12</v>
      </c>
      <c r="Z39" s="530"/>
      <c r="AA39" s="531"/>
      <c r="AB39" s="460" t="s">
        <v>727</v>
      </c>
      <c r="AC39" s="460"/>
      <c r="AD39" s="460"/>
      <c r="AE39" s="218">
        <v>78</v>
      </c>
      <c r="AF39" s="219"/>
      <c r="AG39" s="219"/>
      <c r="AH39" s="219"/>
      <c r="AI39" s="218">
        <v>85</v>
      </c>
      <c r="AJ39" s="219"/>
      <c r="AK39" s="219"/>
      <c r="AL39" s="219"/>
      <c r="AM39" s="218"/>
      <c r="AN39" s="219"/>
      <c r="AO39" s="219"/>
      <c r="AP39" s="219"/>
      <c r="AQ39" s="336" t="s">
        <v>720</v>
      </c>
      <c r="AR39" s="208"/>
      <c r="AS39" s="208"/>
      <c r="AT39" s="337"/>
      <c r="AU39" s="219" t="s">
        <v>720</v>
      </c>
      <c r="AV39" s="219"/>
      <c r="AW39" s="219"/>
      <c r="AX39" s="221"/>
      <c r="AY39">
        <f t="shared" ref="AY39:AY43" si="4">$AY$37</f>
        <v>1</v>
      </c>
    </row>
    <row r="40" spans="1:51" ht="38.2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727</v>
      </c>
      <c r="AC40" s="522"/>
      <c r="AD40" s="522"/>
      <c r="AE40" s="218">
        <v>80</v>
      </c>
      <c r="AF40" s="219"/>
      <c r="AG40" s="219"/>
      <c r="AH40" s="219"/>
      <c r="AI40" s="218">
        <v>78</v>
      </c>
      <c r="AJ40" s="219"/>
      <c r="AK40" s="219"/>
      <c r="AL40" s="219"/>
      <c r="AM40" s="218">
        <v>80</v>
      </c>
      <c r="AN40" s="219"/>
      <c r="AO40" s="219"/>
      <c r="AP40" s="219"/>
      <c r="AQ40" s="336" t="s">
        <v>720</v>
      </c>
      <c r="AR40" s="208"/>
      <c r="AS40" s="208"/>
      <c r="AT40" s="337"/>
      <c r="AU40" s="219" t="s">
        <v>720</v>
      </c>
      <c r="AV40" s="219"/>
      <c r="AW40" s="219"/>
      <c r="AX40" s="221"/>
      <c r="AY40">
        <f t="shared" si="4"/>
        <v>1</v>
      </c>
    </row>
    <row r="41" spans="1:51" ht="39"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v>98</v>
      </c>
      <c r="AF41" s="219"/>
      <c r="AG41" s="219"/>
      <c r="AH41" s="219"/>
      <c r="AI41" s="218">
        <v>110</v>
      </c>
      <c r="AJ41" s="219"/>
      <c r="AK41" s="219"/>
      <c r="AL41" s="219"/>
      <c r="AM41" s="218"/>
      <c r="AN41" s="219"/>
      <c r="AO41" s="219"/>
      <c r="AP41" s="219"/>
      <c r="AQ41" s="336" t="s">
        <v>720</v>
      </c>
      <c r="AR41" s="208"/>
      <c r="AS41" s="208"/>
      <c r="AT41" s="337"/>
      <c r="AU41" s="219" t="s">
        <v>720</v>
      </c>
      <c r="AV41" s="219"/>
      <c r="AW41" s="219"/>
      <c r="AX41" s="221"/>
      <c r="AY41">
        <f t="shared" si="4"/>
        <v>1</v>
      </c>
    </row>
    <row r="42" spans="1:51" ht="23.25" customHeight="1" x14ac:dyDescent="0.15">
      <c r="A42" s="228" t="s">
        <v>381</v>
      </c>
      <c r="B42" s="229"/>
      <c r="C42" s="229"/>
      <c r="D42" s="229"/>
      <c r="E42" s="229"/>
      <c r="F42" s="230"/>
      <c r="G42" s="234" t="s">
        <v>728</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5"/>
      <c r="AY44">
        <f>COUNTA($G$46)</f>
        <v>1</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t="s">
        <v>720</v>
      </c>
      <c r="AR45" s="201"/>
      <c r="AS45" s="136" t="s">
        <v>233</v>
      </c>
      <c r="AT45" s="137"/>
      <c r="AU45" s="200" t="s">
        <v>720</v>
      </c>
      <c r="AV45" s="200"/>
      <c r="AW45" s="392" t="s">
        <v>179</v>
      </c>
      <c r="AX45" s="393"/>
      <c r="AY45">
        <f>$AY$44</f>
        <v>1</v>
      </c>
    </row>
    <row r="46" spans="1:51" ht="23.25" hidden="1" customHeight="1" x14ac:dyDescent="0.15">
      <c r="A46" s="397"/>
      <c r="B46" s="395"/>
      <c r="C46" s="395"/>
      <c r="D46" s="395"/>
      <c r="E46" s="395"/>
      <c r="F46" s="396"/>
      <c r="G46" s="563" t="s">
        <v>730</v>
      </c>
      <c r="H46" s="564"/>
      <c r="I46" s="564"/>
      <c r="J46" s="564"/>
      <c r="K46" s="564"/>
      <c r="L46" s="564"/>
      <c r="M46" s="564"/>
      <c r="N46" s="564"/>
      <c r="O46" s="565"/>
      <c r="P46" s="108" t="s">
        <v>731</v>
      </c>
      <c r="Q46" s="108"/>
      <c r="R46" s="108"/>
      <c r="S46" s="108"/>
      <c r="T46" s="108"/>
      <c r="U46" s="108"/>
      <c r="V46" s="108"/>
      <c r="W46" s="108"/>
      <c r="X46" s="109"/>
      <c r="Y46" s="470" t="s">
        <v>12</v>
      </c>
      <c r="Z46" s="530"/>
      <c r="AA46" s="531"/>
      <c r="AB46" s="460" t="s">
        <v>727</v>
      </c>
      <c r="AC46" s="460"/>
      <c r="AD46" s="460"/>
      <c r="AE46" s="282">
        <v>9</v>
      </c>
      <c r="AF46" s="282"/>
      <c r="AG46" s="282"/>
      <c r="AH46" s="282"/>
      <c r="AI46" s="282">
        <v>9</v>
      </c>
      <c r="AJ46" s="282"/>
      <c r="AK46" s="282"/>
      <c r="AL46" s="282"/>
      <c r="AM46" s="282"/>
      <c r="AN46" s="282"/>
      <c r="AO46" s="282"/>
      <c r="AP46" s="282"/>
      <c r="AQ46" s="336" t="s">
        <v>720</v>
      </c>
      <c r="AR46" s="208"/>
      <c r="AS46" s="208"/>
      <c r="AT46" s="337"/>
      <c r="AU46" s="219" t="s">
        <v>720</v>
      </c>
      <c r="AV46" s="219"/>
      <c r="AW46" s="219"/>
      <c r="AX46" s="221"/>
      <c r="AY46">
        <f t="shared" ref="AY46:AY50" si="5">$AY$44</f>
        <v>1</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t="s">
        <v>727</v>
      </c>
      <c r="AC47" s="522"/>
      <c r="AD47" s="522"/>
      <c r="AE47" s="218">
        <v>10</v>
      </c>
      <c r="AF47" s="219"/>
      <c r="AG47" s="219"/>
      <c r="AH47" s="219"/>
      <c r="AI47" s="218">
        <v>10</v>
      </c>
      <c r="AJ47" s="219"/>
      <c r="AK47" s="219"/>
      <c r="AL47" s="219"/>
      <c r="AM47" s="218"/>
      <c r="AN47" s="219"/>
      <c r="AO47" s="219"/>
      <c r="AP47" s="219"/>
      <c r="AQ47" s="336" t="s">
        <v>720</v>
      </c>
      <c r="AR47" s="208"/>
      <c r="AS47" s="208"/>
      <c r="AT47" s="337"/>
      <c r="AU47" s="219" t="s">
        <v>720</v>
      </c>
      <c r="AV47" s="219"/>
      <c r="AW47" s="219"/>
      <c r="AX47" s="221"/>
      <c r="AY47">
        <f t="shared" si="5"/>
        <v>1</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v>90</v>
      </c>
      <c r="AF48" s="219"/>
      <c r="AG48" s="219"/>
      <c r="AH48" s="219"/>
      <c r="AI48" s="218">
        <v>90</v>
      </c>
      <c r="AJ48" s="219"/>
      <c r="AK48" s="219"/>
      <c r="AL48" s="219"/>
      <c r="AM48" s="218"/>
      <c r="AN48" s="219"/>
      <c r="AO48" s="219"/>
      <c r="AP48" s="219"/>
      <c r="AQ48" s="336" t="s">
        <v>720</v>
      </c>
      <c r="AR48" s="208"/>
      <c r="AS48" s="208"/>
      <c r="AT48" s="337"/>
      <c r="AU48" s="219" t="s">
        <v>720</v>
      </c>
      <c r="AV48" s="219"/>
      <c r="AW48" s="219"/>
      <c r="AX48" s="221"/>
      <c r="AY48">
        <f t="shared" si="5"/>
        <v>1</v>
      </c>
    </row>
    <row r="49" spans="1:51" ht="23.25" hidden="1" customHeight="1" x14ac:dyDescent="0.15">
      <c r="A49" s="228" t="s">
        <v>381</v>
      </c>
      <c r="B49" s="229"/>
      <c r="C49" s="229"/>
      <c r="D49" s="229"/>
      <c r="E49" s="229"/>
      <c r="F49" s="230"/>
      <c r="G49" s="234" t="s">
        <v>732</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thickBo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733</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727</v>
      </c>
      <c r="AC101" s="460"/>
      <c r="AD101" s="460"/>
      <c r="AE101" s="282">
        <v>30</v>
      </c>
      <c r="AF101" s="282"/>
      <c r="AG101" s="282"/>
      <c r="AH101" s="282"/>
      <c r="AI101" s="282">
        <v>21</v>
      </c>
      <c r="AJ101" s="282"/>
      <c r="AK101" s="282"/>
      <c r="AL101" s="282"/>
      <c r="AM101" s="282">
        <v>19</v>
      </c>
      <c r="AN101" s="282"/>
      <c r="AO101" s="282"/>
      <c r="AP101" s="282"/>
      <c r="AQ101" s="282" t="s">
        <v>720</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727</v>
      </c>
      <c r="AC102" s="460"/>
      <c r="AD102" s="460"/>
      <c r="AE102" s="282">
        <v>27</v>
      </c>
      <c r="AF102" s="282"/>
      <c r="AG102" s="282"/>
      <c r="AH102" s="282"/>
      <c r="AI102" s="282">
        <v>22</v>
      </c>
      <c r="AJ102" s="282"/>
      <c r="AK102" s="282"/>
      <c r="AL102" s="282"/>
      <c r="AM102" s="282">
        <v>17</v>
      </c>
      <c r="AN102" s="282"/>
      <c r="AO102" s="282"/>
      <c r="AP102" s="282"/>
      <c r="AQ102" s="282">
        <v>10</v>
      </c>
      <c r="AR102" s="282"/>
      <c r="AS102" s="282"/>
      <c r="AT102" s="282"/>
      <c r="AU102" s="225">
        <v>9</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734</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735</v>
      </c>
      <c r="AC116" s="462"/>
      <c r="AD116" s="463"/>
      <c r="AE116" s="282">
        <v>2.1</v>
      </c>
      <c r="AF116" s="282"/>
      <c r="AG116" s="282"/>
      <c r="AH116" s="282"/>
      <c r="AI116" s="282">
        <v>2.2000000000000002</v>
      </c>
      <c r="AJ116" s="282"/>
      <c r="AK116" s="282"/>
      <c r="AL116" s="282"/>
      <c r="AM116" s="282">
        <v>2.2999999999999998</v>
      </c>
      <c r="AN116" s="282"/>
      <c r="AO116" s="282"/>
      <c r="AP116" s="282"/>
      <c r="AQ116" s="218">
        <v>4.0999999999999996</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736</v>
      </c>
      <c r="AC117" s="472"/>
      <c r="AD117" s="473"/>
      <c r="AE117" s="550" t="s">
        <v>737</v>
      </c>
      <c r="AF117" s="550"/>
      <c r="AG117" s="550"/>
      <c r="AH117" s="550"/>
      <c r="AI117" s="550" t="s">
        <v>738</v>
      </c>
      <c r="AJ117" s="550"/>
      <c r="AK117" s="550"/>
      <c r="AL117" s="550"/>
      <c r="AM117" s="550" t="s">
        <v>788</v>
      </c>
      <c r="AN117" s="550"/>
      <c r="AO117" s="550"/>
      <c r="AP117" s="550"/>
      <c r="AQ117" s="550" t="s">
        <v>794</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407</v>
      </c>
      <c r="AR133" s="200"/>
      <c r="AS133" s="136" t="s">
        <v>233</v>
      </c>
      <c r="AT133" s="137"/>
      <c r="AU133" s="201" t="s">
        <v>407</v>
      </c>
      <c r="AV133" s="201"/>
      <c r="AW133" s="136" t="s">
        <v>179</v>
      </c>
      <c r="AX133" s="196"/>
      <c r="AY133">
        <f>$AY$132</f>
        <v>1</v>
      </c>
    </row>
    <row r="134" spans="1:51" ht="39.75" customHeight="1" x14ac:dyDescent="0.15">
      <c r="A134" s="190"/>
      <c r="B134" s="187"/>
      <c r="C134" s="181"/>
      <c r="D134" s="187"/>
      <c r="E134" s="181"/>
      <c r="F134" s="182"/>
      <c r="G134" s="107" t="s">
        <v>789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742</v>
      </c>
      <c r="AC134" s="206"/>
      <c r="AD134" s="206"/>
      <c r="AE134" s="207">
        <v>12896</v>
      </c>
      <c r="AF134" s="208"/>
      <c r="AG134" s="208"/>
      <c r="AH134" s="208"/>
      <c r="AI134" s="207"/>
      <c r="AJ134" s="208"/>
      <c r="AK134" s="208"/>
      <c r="AL134" s="208"/>
      <c r="AM134" s="207" t="s">
        <v>713</v>
      </c>
      <c r="AN134" s="208"/>
      <c r="AO134" s="208"/>
      <c r="AP134" s="208"/>
      <c r="AQ134" s="207" t="s">
        <v>407</v>
      </c>
      <c r="AR134" s="208"/>
      <c r="AS134" s="208"/>
      <c r="AT134" s="208"/>
      <c r="AU134" s="207" t="s">
        <v>407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742</v>
      </c>
      <c r="AC135" s="214"/>
      <c r="AD135" s="214"/>
      <c r="AE135" s="207">
        <v>13240</v>
      </c>
      <c r="AF135" s="208"/>
      <c r="AG135" s="208"/>
      <c r="AH135" s="208"/>
      <c r="AI135" s="207">
        <v>13044</v>
      </c>
      <c r="AJ135" s="208"/>
      <c r="AK135" s="208"/>
      <c r="AL135" s="208"/>
      <c r="AM135" s="207" t="s">
        <v>713</v>
      </c>
      <c r="AN135" s="208"/>
      <c r="AO135" s="208"/>
      <c r="AP135" s="208"/>
      <c r="AQ135" s="207" t="s">
        <v>407</v>
      </c>
      <c r="AR135" s="208"/>
      <c r="AS135" s="208"/>
      <c r="AT135" s="208"/>
      <c r="AU135" s="207" t="s">
        <v>407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t="s">
        <v>407</v>
      </c>
      <c r="AJ138" s="208"/>
      <c r="AK138" s="208"/>
      <c r="AL138" s="208"/>
      <c r="AM138" s="207" t="s">
        <v>713</v>
      </c>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t="s">
        <v>407</v>
      </c>
      <c r="AJ139" s="208"/>
      <c r="AK139" s="208"/>
      <c r="AL139" s="208"/>
      <c r="AM139" s="207" t="s">
        <v>713</v>
      </c>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1</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t="s">
        <v>720</v>
      </c>
      <c r="AR145" s="200"/>
      <c r="AS145" s="136" t="s">
        <v>233</v>
      </c>
      <c r="AT145" s="137"/>
      <c r="AU145" s="201" t="s">
        <v>720</v>
      </c>
      <c r="AV145" s="201"/>
      <c r="AW145" s="136" t="s">
        <v>179</v>
      </c>
      <c r="AX145" s="196"/>
      <c r="AY145">
        <f>$AY$144</f>
        <v>1</v>
      </c>
    </row>
    <row r="146" spans="1:51" ht="39.75" hidden="1" customHeight="1" x14ac:dyDescent="0.15">
      <c r="A146" s="190"/>
      <c r="B146" s="187"/>
      <c r="C146" s="181"/>
      <c r="D146" s="187"/>
      <c r="E146" s="181"/>
      <c r="F146" s="182"/>
      <c r="G146" s="107" t="s">
        <v>741</v>
      </c>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t="s">
        <v>727</v>
      </c>
      <c r="AC146" s="206"/>
      <c r="AD146" s="206"/>
      <c r="AE146" s="207"/>
      <c r="AF146" s="208"/>
      <c r="AG146" s="208"/>
      <c r="AH146" s="208"/>
      <c r="AI146" s="207"/>
      <c r="AJ146" s="208"/>
      <c r="AK146" s="208"/>
      <c r="AL146" s="208"/>
      <c r="AM146" s="207"/>
      <c r="AN146" s="208"/>
      <c r="AO146" s="208"/>
      <c r="AP146" s="208"/>
      <c r="AQ146" s="207" t="s">
        <v>720</v>
      </c>
      <c r="AR146" s="208"/>
      <c r="AS146" s="208"/>
      <c r="AT146" s="208"/>
      <c r="AU146" s="207" t="s">
        <v>720</v>
      </c>
      <c r="AV146" s="208"/>
      <c r="AW146" s="208"/>
      <c r="AX146" s="209"/>
      <c r="AY146">
        <f t="shared" ref="AY146:AY147" si="16">$AY$144</f>
        <v>1</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t="s">
        <v>727</v>
      </c>
      <c r="AC147" s="214"/>
      <c r="AD147" s="214"/>
      <c r="AE147" s="207"/>
      <c r="AF147" s="208"/>
      <c r="AG147" s="208"/>
      <c r="AH147" s="208"/>
      <c r="AI147" s="207"/>
      <c r="AJ147" s="208"/>
      <c r="AK147" s="208"/>
      <c r="AL147" s="208"/>
      <c r="AM147" s="207"/>
      <c r="AN147" s="208"/>
      <c r="AO147" s="208"/>
      <c r="AP147" s="208"/>
      <c r="AQ147" s="207" t="s">
        <v>720</v>
      </c>
      <c r="AR147" s="208"/>
      <c r="AS147" s="208"/>
      <c r="AT147" s="208"/>
      <c r="AU147" s="207" t="s">
        <v>720</v>
      </c>
      <c r="AV147" s="208"/>
      <c r="AW147" s="208"/>
      <c r="AX147" s="209"/>
      <c r="AY147">
        <f t="shared" si="16"/>
        <v>1</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39.75" customHeight="1" x14ac:dyDescent="0.15">
      <c r="A188" s="190"/>
      <c r="B188" s="187"/>
      <c r="C188" s="181"/>
      <c r="D188" s="187"/>
      <c r="E188" s="128" t="s">
        <v>743</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39.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t="s">
        <v>407</v>
      </c>
      <c r="AJ194" s="208"/>
      <c r="AK194" s="208"/>
      <c r="AL194" s="208"/>
      <c r="AM194" s="207" t="s">
        <v>713</v>
      </c>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t="s">
        <v>407</v>
      </c>
      <c r="AJ195" s="208"/>
      <c r="AK195" s="208"/>
      <c r="AL195" s="208"/>
      <c r="AM195" s="207" t="s">
        <v>713</v>
      </c>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t="s">
        <v>407</v>
      </c>
      <c r="AJ198" s="208"/>
      <c r="AK198" s="208"/>
      <c r="AL198" s="208"/>
      <c r="AM198" s="207" t="s">
        <v>713</v>
      </c>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t="s">
        <v>407</v>
      </c>
      <c r="AJ199" s="208"/>
      <c r="AK199" s="208"/>
      <c r="AL199" s="208"/>
      <c r="AM199" s="207" t="s">
        <v>713</v>
      </c>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27"/>
      <c r="E430" s="175" t="s">
        <v>400</v>
      </c>
      <c r="F430" s="893"/>
      <c r="G430" s="894" t="s">
        <v>252</v>
      </c>
      <c r="H430" s="126"/>
      <c r="I430" s="126"/>
      <c r="J430" s="895" t="s">
        <v>407</v>
      </c>
      <c r="K430" s="896"/>
      <c r="L430" s="896"/>
      <c r="M430" s="896"/>
      <c r="N430" s="896"/>
      <c r="O430" s="896"/>
      <c r="P430" s="896"/>
      <c r="Q430" s="896"/>
      <c r="R430" s="896"/>
      <c r="S430" s="896"/>
      <c r="T430" s="897"/>
      <c r="U430" s="587" t="s">
        <v>407</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407</v>
      </c>
      <c r="AF432" s="201"/>
      <c r="AG432" s="136" t="s">
        <v>233</v>
      </c>
      <c r="AH432" s="137"/>
      <c r="AI432" s="335"/>
      <c r="AJ432" s="335"/>
      <c r="AK432" s="335"/>
      <c r="AL432" s="157"/>
      <c r="AM432" s="335"/>
      <c r="AN432" s="335"/>
      <c r="AO432" s="335"/>
      <c r="AP432" s="157"/>
      <c r="AQ432" s="250" t="s">
        <v>407</v>
      </c>
      <c r="AR432" s="201"/>
      <c r="AS432" s="136" t="s">
        <v>233</v>
      </c>
      <c r="AT432" s="137"/>
      <c r="AU432" s="201" t="s">
        <v>407</v>
      </c>
      <c r="AV432" s="201"/>
      <c r="AW432" s="136" t="s">
        <v>179</v>
      </c>
      <c r="AX432" s="196"/>
      <c r="AY432">
        <f>$AY$431</f>
        <v>1</v>
      </c>
    </row>
    <row r="433" spans="1:51" ht="23.25" customHeight="1" x14ac:dyDescent="0.15">
      <c r="A433" s="190"/>
      <c r="B433" s="187"/>
      <c r="C433" s="181"/>
      <c r="D433" s="187"/>
      <c r="E433" s="338"/>
      <c r="F433" s="339"/>
      <c r="G433" s="107" t="s">
        <v>407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407</v>
      </c>
      <c r="AC433" s="214"/>
      <c r="AD433" s="214"/>
      <c r="AE433" s="336" t="s">
        <v>407</v>
      </c>
      <c r="AF433" s="208"/>
      <c r="AG433" s="208"/>
      <c r="AH433" s="208"/>
      <c r="AI433" s="336" t="s">
        <v>407</v>
      </c>
      <c r="AJ433" s="208"/>
      <c r="AK433" s="208"/>
      <c r="AL433" s="208"/>
      <c r="AM433" s="336" t="s">
        <v>713</v>
      </c>
      <c r="AN433" s="208"/>
      <c r="AO433" s="208"/>
      <c r="AP433" s="337"/>
      <c r="AQ433" s="336" t="s">
        <v>407</v>
      </c>
      <c r="AR433" s="208"/>
      <c r="AS433" s="208"/>
      <c r="AT433" s="337"/>
      <c r="AU433" s="208" t="s">
        <v>407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407</v>
      </c>
      <c r="AC434" s="206"/>
      <c r="AD434" s="206"/>
      <c r="AE434" s="336" t="s">
        <v>407</v>
      </c>
      <c r="AF434" s="208"/>
      <c r="AG434" s="208"/>
      <c r="AH434" s="337"/>
      <c r="AI434" s="336" t="s">
        <v>407</v>
      </c>
      <c r="AJ434" s="208"/>
      <c r="AK434" s="208"/>
      <c r="AL434" s="208"/>
      <c r="AM434" s="336" t="s">
        <v>713</v>
      </c>
      <c r="AN434" s="208"/>
      <c r="AO434" s="208"/>
      <c r="AP434" s="337"/>
      <c r="AQ434" s="336" t="s">
        <v>407</v>
      </c>
      <c r="AR434" s="208"/>
      <c r="AS434" s="208"/>
      <c r="AT434" s="337"/>
      <c r="AU434" s="208" t="s">
        <v>407</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407</v>
      </c>
      <c r="AF435" s="208"/>
      <c r="AG435" s="208"/>
      <c r="AH435" s="337"/>
      <c r="AI435" s="336" t="s">
        <v>407</v>
      </c>
      <c r="AJ435" s="208"/>
      <c r="AK435" s="208"/>
      <c r="AL435" s="208"/>
      <c r="AM435" s="336" t="s">
        <v>713</v>
      </c>
      <c r="AN435" s="208"/>
      <c r="AO435" s="208"/>
      <c r="AP435" s="337"/>
      <c r="AQ435" s="336" t="s">
        <v>407</v>
      </c>
      <c r="AR435" s="208"/>
      <c r="AS435" s="208"/>
      <c r="AT435" s="337"/>
      <c r="AU435" s="208" t="s">
        <v>407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407</v>
      </c>
      <c r="AF457" s="201"/>
      <c r="AG457" s="136" t="s">
        <v>233</v>
      </c>
      <c r="AH457" s="137"/>
      <c r="AI457" s="335"/>
      <c r="AJ457" s="335"/>
      <c r="AK457" s="335"/>
      <c r="AL457" s="157"/>
      <c r="AM457" s="335"/>
      <c r="AN457" s="335"/>
      <c r="AO457" s="335"/>
      <c r="AP457" s="157"/>
      <c r="AQ457" s="250" t="s">
        <v>407</v>
      </c>
      <c r="AR457" s="201"/>
      <c r="AS457" s="136" t="s">
        <v>233</v>
      </c>
      <c r="AT457" s="137"/>
      <c r="AU457" s="201" t="s">
        <v>407</v>
      </c>
      <c r="AV457" s="201"/>
      <c r="AW457" s="136" t="s">
        <v>179</v>
      </c>
      <c r="AX457" s="196"/>
      <c r="AY457">
        <f>$AY$456</f>
        <v>1</v>
      </c>
    </row>
    <row r="458" spans="1:51" ht="23.25" customHeight="1" x14ac:dyDescent="0.15">
      <c r="A458" s="190"/>
      <c r="B458" s="187"/>
      <c r="C458" s="181"/>
      <c r="D458" s="187"/>
      <c r="E458" s="338"/>
      <c r="F458" s="339"/>
      <c r="G458" s="107" t="s">
        <v>407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407</v>
      </c>
      <c r="AC458" s="214"/>
      <c r="AD458" s="214"/>
      <c r="AE458" s="336" t="s">
        <v>407</v>
      </c>
      <c r="AF458" s="208"/>
      <c r="AG458" s="208"/>
      <c r="AH458" s="208"/>
      <c r="AI458" s="336" t="s">
        <v>407</v>
      </c>
      <c r="AJ458" s="208"/>
      <c r="AK458" s="208"/>
      <c r="AL458" s="208"/>
      <c r="AM458" s="336" t="s">
        <v>713</v>
      </c>
      <c r="AN458" s="208"/>
      <c r="AO458" s="208"/>
      <c r="AP458" s="337"/>
      <c r="AQ458" s="336" t="s">
        <v>407</v>
      </c>
      <c r="AR458" s="208"/>
      <c r="AS458" s="208"/>
      <c r="AT458" s="337"/>
      <c r="AU458" s="208" t="s">
        <v>407</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407</v>
      </c>
      <c r="AC459" s="206"/>
      <c r="AD459" s="206"/>
      <c r="AE459" s="336" t="s">
        <v>407</v>
      </c>
      <c r="AF459" s="208"/>
      <c r="AG459" s="208"/>
      <c r="AH459" s="337"/>
      <c r="AI459" s="336" t="s">
        <v>407</v>
      </c>
      <c r="AJ459" s="208"/>
      <c r="AK459" s="208"/>
      <c r="AL459" s="208"/>
      <c r="AM459" s="336" t="s">
        <v>713</v>
      </c>
      <c r="AN459" s="208"/>
      <c r="AO459" s="208"/>
      <c r="AP459" s="337"/>
      <c r="AQ459" s="336" t="s">
        <v>407</v>
      </c>
      <c r="AR459" s="208"/>
      <c r="AS459" s="208"/>
      <c r="AT459" s="337"/>
      <c r="AU459" s="208" t="s">
        <v>407</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407</v>
      </c>
      <c r="AF460" s="208"/>
      <c r="AG460" s="208"/>
      <c r="AH460" s="337"/>
      <c r="AI460" s="336" t="s">
        <v>407</v>
      </c>
      <c r="AJ460" s="208"/>
      <c r="AK460" s="208"/>
      <c r="AL460" s="208"/>
      <c r="AM460" s="336" t="s">
        <v>713</v>
      </c>
      <c r="AN460" s="208"/>
      <c r="AO460" s="208"/>
      <c r="AP460" s="337"/>
      <c r="AQ460" s="336" t="s">
        <v>407</v>
      </c>
      <c r="AR460" s="208"/>
      <c r="AS460" s="208"/>
      <c r="AT460" s="337"/>
      <c r="AU460" s="208" t="s">
        <v>407</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407</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72"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747</v>
      </c>
      <c r="AE702" s="342"/>
      <c r="AF702" s="342"/>
      <c r="AG702" s="379" t="s">
        <v>767</v>
      </c>
      <c r="AH702" s="380"/>
      <c r="AI702" s="380"/>
      <c r="AJ702" s="380"/>
      <c r="AK702" s="380"/>
      <c r="AL702" s="380"/>
      <c r="AM702" s="380"/>
      <c r="AN702" s="380"/>
      <c r="AO702" s="380"/>
      <c r="AP702" s="380"/>
      <c r="AQ702" s="380"/>
      <c r="AR702" s="380"/>
      <c r="AS702" s="380"/>
      <c r="AT702" s="380"/>
      <c r="AU702" s="380"/>
      <c r="AV702" s="380"/>
      <c r="AW702" s="380"/>
      <c r="AX702" s="381"/>
    </row>
    <row r="703" spans="1:51" ht="66"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747</v>
      </c>
      <c r="AE703" s="323"/>
      <c r="AF703" s="323"/>
      <c r="AG703" s="104" t="s">
        <v>766</v>
      </c>
      <c r="AH703" s="105"/>
      <c r="AI703" s="105"/>
      <c r="AJ703" s="105"/>
      <c r="AK703" s="105"/>
      <c r="AL703" s="105"/>
      <c r="AM703" s="105"/>
      <c r="AN703" s="105"/>
      <c r="AO703" s="105"/>
      <c r="AP703" s="105"/>
      <c r="AQ703" s="105"/>
      <c r="AR703" s="105"/>
      <c r="AS703" s="105"/>
      <c r="AT703" s="105"/>
      <c r="AU703" s="105"/>
      <c r="AV703" s="105"/>
      <c r="AW703" s="105"/>
      <c r="AX703" s="106"/>
    </row>
    <row r="704" spans="1:51" ht="56.2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747</v>
      </c>
      <c r="AE704" s="781"/>
      <c r="AF704" s="781"/>
      <c r="AG704" s="168" t="s">
        <v>765</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747</v>
      </c>
      <c r="AE705" s="713"/>
      <c r="AF705" s="713"/>
      <c r="AG705" s="128" t="s">
        <v>764</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755</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756</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747</v>
      </c>
      <c r="AE708" s="603"/>
      <c r="AF708" s="603"/>
      <c r="AG708" s="740" t="s">
        <v>763</v>
      </c>
      <c r="AH708" s="741"/>
      <c r="AI708" s="741"/>
      <c r="AJ708" s="741"/>
      <c r="AK708" s="741"/>
      <c r="AL708" s="741"/>
      <c r="AM708" s="741"/>
      <c r="AN708" s="741"/>
      <c r="AO708" s="741"/>
      <c r="AP708" s="741"/>
      <c r="AQ708" s="741"/>
      <c r="AR708" s="741"/>
      <c r="AS708" s="741"/>
      <c r="AT708" s="741"/>
      <c r="AU708" s="741"/>
      <c r="AV708" s="741"/>
      <c r="AW708" s="741"/>
      <c r="AX708" s="742"/>
    </row>
    <row r="709" spans="1:50" ht="35.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747</v>
      </c>
      <c r="AE709" s="323"/>
      <c r="AF709" s="323"/>
      <c r="AG709" s="104" t="s">
        <v>762</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757</v>
      </c>
      <c r="AE710" s="323"/>
      <c r="AF710" s="323"/>
      <c r="AG710" s="104" t="s">
        <v>795</v>
      </c>
      <c r="AH710" s="105"/>
      <c r="AI710" s="105"/>
      <c r="AJ710" s="105"/>
      <c r="AK710" s="105"/>
      <c r="AL710" s="105"/>
      <c r="AM710" s="105"/>
      <c r="AN710" s="105"/>
      <c r="AO710" s="105"/>
      <c r="AP710" s="105"/>
      <c r="AQ710" s="105"/>
      <c r="AR710" s="105"/>
      <c r="AS710" s="105"/>
      <c r="AT710" s="105"/>
      <c r="AU710" s="105"/>
      <c r="AV710" s="105"/>
      <c r="AW710" s="105"/>
      <c r="AX710" s="106"/>
    </row>
    <row r="711" spans="1:50" ht="37.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747</v>
      </c>
      <c r="AE711" s="323"/>
      <c r="AF711" s="323"/>
      <c r="AG711" s="104" t="s">
        <v>761</v>
      </c>
      <c r="AH711" s="105"/>
      <c r="AI711" s="105"/>
      <c r="AJ711" s="105"/>
      <c r="AK711" s="105"/>
      <c r="AL711" s="105"/>
      <c r="AM711" s="105"/>
      <c r="AN711" s="105"/>
      <c r="AO711" s="105"/>
      <c r="AP711" s="105"/>
      <c r="AQ711" s="105"/>
      <c r="AR711" s="105"/>
      <c r="AS711" s="105"/>
      <c r="AT711" s="105"/>
      <c r="AU711" s="105"/>
      <c r="AV711" s="105"/>
      <c r="AW711" s="105"/>
      <c r="AX711" s="106"/>
    </row>
    <row r="712" spans="1:50" ht="48"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747</v>
      </c>
      <c r="AE712" s="781"/>
      <c r="AF712" s="781"/>
      <c r="AG712" s="805" t="s">
        <v>790</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757</v>
      </c>
      <c r="AE713" s="323"/>
      <c r="AF713" s="661"/>
      <c r="AG713" s="104" t="s">
        <v>795</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757</v>
      </c>
      <c r="AE714" s="803"/>
      <c r="AF714" s="804"/>
      <c r="AG714" s="734" t="s">
        <v>795</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747</v>
      </c>
      <c r="AE715" s="603"/>
      <c r="AF715" s="654"/>
      <c r="AG715" s="740" t="s">
        <v>758</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757</v>
      </c>
      <c r="AE716" s="625"/>
      <c r="AF716" s="625"/>
      <c r="AG716" s="104" t="s">
        <v>795</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747</v>
      </c>
      <c r="AE717" s="323"/>
      <c r="AF717" s="323"/>
      <c r="AG717" s="104" t="s">
        <v>759</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747</v>
      </c>
      <c r="AE718" s="323"/>
      <c r="AF718" s="323"/>
      <c r="AG718" s="130" t="s">
        <v>760</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757</v>
      </c>
      <c r="AE719" s="603"/>
      <c r="AF719" s="603"/>
      <c r="AG719" s="128" t="s">
        <v>793</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754</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791</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86.25" customHeight="1" thickBot="1" x14ac:dyDescent="0.2">
      <c r="A729" s="632" t="s">
        <v>798</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799</v>
      </c>
      <c r="B731" s="672"/>
      <c r="C731" s="672"/>
      <c r="D731" s="672"/>
      <c r="E731" s="673"/>
      <c r="F731" s="727" t="s">
        <v>800</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801</v>
      </c>
      <c r="B733" s="672"/>
      <c r="C733" s="672"/>
      <c r="D733" s="672"/>
      <c r="E733" s="673"/>
      <c r="F733" s="635" t="s">
        <v>802</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t="s">
        <v>797</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673</v>
      </c>
      <c r="B737" s="211"/>
      <c r="C737" s="211"/>
      <c r="D737" s="212"/>
      <c r="E737" s="950" t="s">
        <v>720</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398</v>
      </c>
      <c r="B738" s="361"/>
      <c r="C738" s="361"/>
      <c r="D738" s="361"/>
      <c r="E738" s="950" t="s">
        <v>720</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397</v>
      </c>
      <c r="B739" s="361"/>
      <c r="C739" s="361"/>
      <c r="D739" s="361"/>
      <c r="E739" s="950" t="s">
        <v>720</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396</v>
      </c>
      <c r="B740" s="361"/>
      <c r="C740" s="361"/>
      <c r="D740" s="361"/>
      <c r="E740" s="950" t="s">
        <v>720</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395</v>
      </c>
      <c r="B741" s="361"/>
      <c r="C741" s="361"/>
      <c r="D741" s="361"/>
      <c r="E741" s="950" t="s">
        <v>720</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394</v>
      </c>
      <c r="B742" s="361"/>
      <c r="C742" s="361"/>
      <c r="D742" s="361"/>
      <c r="E742" s="950" t="s">
        <v>720</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393</v>
      </c>
      <c r="B743" s="361"/>
      <c r="C743" s="361"/>
      <c r="D743" s="361"/>
      <c r="E743" s="950" t="s">
        <v>744</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392</v>
      </c>
      <c r="B744" s="361"/>
      <c r="C744" s="361"/>
      <c r="D744" s="361"/>
      <c r="E744" s="950" t="s">
        <v>745</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391</v>
      </c>
      <c r="B745" s="361"/>
      <c r="C745" s="361"/>
      <c r="D745" s="361"/>
      <c r="E745" s="987" t="s">
        <v>746</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546</v>
      </c>
      <c r="B746" s="361"/>
      <c r="C746" s="361"/>
      <c r="D746" s="361"/>
      <c r="E746" s="956" t="s">
        <v>711</v>
      </c>
      <c r="F746" s="954"/>
      <c r="G746" s="954"/>
      <c r="H746" s="100" t="str">
        <f>IF(E746="","","-")</f>
        <v>-</v>
      </c>
      <c r="I746" s="954"/>
      <c r="J746" s="954"/>
      <c r="K746" s="100" t="str">
        <f>IF(I746="","","-")</f>
        <v/>
      </c>
      <c r="L746" s="955">
        <v>23</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510</v>
      </c>
      <c r="B747" s="361"/>
      <c r="C747" s="361"/>
      <c r="D747" s="361"/>
      <c r="E747" s="956" t="s">
        <v>711</v>
      </c>
      <c r="F747" s="954"/>
      <c r="G747" s="954"/>
      <c r="H747" s="100" t="str">
        <f>IF(E747="","","-")</f>
        <v>-</v>
      </c>
      <c r="I747" s="954"/>
      <c r="J747" s="954"/>
      <c r="K747" s="100" t="str">
        <f>IF(I747="","","-")</f>
        <v/>
      </c>
      <c r="L747" s="955">
        <v>21</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t="s">
        <v>714</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thickBo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778</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35.25" customHeight="1" x14ac:dyDescent="0.15">
      <c r="A789" s="629"/>
      <c r="B789" s="630"/>
      <c r="C789" s="630"/>
      <c r="D789" s="630"/>
      <c r="E789" s="630"/>
      <c r="F789" s="631"/>
      <c r="G789" s="668" t="s">
        <v>781</v>
      </c>
      <c r="H789" s="669"/>
      <c r="I789" s="669"/>
      <c r="J789" s="669"/>
      <c r="K789" s="670"/>
      <c r="L789" s="662" t="s">
        <v>784</v>
      </c>
      <c r="M789" s="663"/>
      <c r="N789" s="663"/>
      <c r="O789" s="663"/>
      <c r="P789" s="663"/>
      <c r="Q789" s="663"/>
      <c r="R789" s="663"/>
      <c r="S789" s="663"/>
      <c r="T789" s="663"/>
      <c r="U789" s="663"/>
      <c r="V789" s="663"/>
      <c r="W789" s="663"/>
      <c r="X789" s="664"/>
      <c r="Y789" s="382">
        <v>4.8</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t="s">
        <v>782</v>
      </c>
      <c r="H790" s="605"/>
      <c r="I790" s="605"/>
      <c r="J790" s="605"/>
      <c r="K790" s="606"/>
      <c r="L790" s="596" t="s">
        <v>782</v>
      </c>
      <c r="M790" s="597"/>
      <c r="N790" s="597"/>
      <c r="O790" s="597"/>
      <c r="P790" s="597"/>
      <c r="Q790" s="597"/>
      <c r="R790" s="597"/>
      <c r="S790" s="597"/>
      <c r="T790" s="597"/>
      <c r="U790" s="597"/>
      <c r="V790" s="597"/>
      <c r="W790" s="597"/>
      <c r="X790" s="598"/>
      <c r="Y790" s="599">
        <v>0.4</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t="s">
        <v>783</v>
      </c>
      <c r="H791" s="605"/>
      <c r="I791" s="605"/>
      <c r="J791" s="605"/>
      <c r="K791" s="606"/>
      <c r="L791" s="596"/>
      <c r="M791" s="597"/>
      <c r="N791" s="597"/>
      <c r="O791" s="597"/>
      <c r="P791" s="597"/>
      <c r="Q791" s="597"/>
      <c r="R791" s="597"/>
      <c r="S791" s="597"/>
      <c r="T791" s="597"/>
      <c r="U791" s="597"/>
      <c r="V791" s="597"/>
      <c r="W791" s="597"/>
      <c r="X791" s="598"/>
      <c r="Y791" s="599">
        <v>0.2</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5.4</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45" customHeight="1" x14ac:dyDescent="0.15">
      <c r="A845" s="370">
        <v>1</v>
      </c>
      <c r="B845" s="370">
        <v>1</v>
      </c>
      <c r="C845" s="358" t="s">
        <v>770</v>
      </c>
      <c r="D845" s="343"/>
      <c r="E845" s="343"/>
      <c r="F845" s="343"/>
      <c r="G845" s="343"/>
      <c r="H845" s="343"/>
      <c r="I845" s="343"/>
      <c r="J845" s="344">
        <v>1180305005064</v>
      </c>
      <c r="K845" s="345"/>
      <c r="L845" s="345"/>
      <c r="M845" s="345"/>
      <c r="N845" s="345"/>
      <c r="O845" s="345"/>
      <c r="P845" s="346" t="s">
        <v>779</v>
      </c>
      <c r="Q845" s="346"/>
      <c r="R845" s="346"/>
      <c r="S845" s="346"/>
      <c r="T845" s="346"/>
      <c r="U845" s="346"/>
      <c r="V845" s="346"/>
      <c r="W845" s="346"/>
      <c r="X845" s="346"/>
      <c r="Y845" s="347">
        <v>5.4</v>
      </c>
      <c r="Z845" s="348"/>
      <c r="AA845" s="348"/>
      <c r="AB845" s="349"/>
      <c r="AC845" s="350" t="s">
        <v>377</v>
      </c>
      <c r="AD845" s="351"/>
      <c r="AE845" s="351"/>
      <c r="AF845" s="351"/>
      <c r="AG845" s="351"/>
      <c r="AH845" s="366">
        <v>37</v>
      </c>
      <c r="AI845" s="367"/>
      <c r="AJ845" s="367"/>
      <c r="AK845" s="367"/>
      <c r="AL845" s="354">
        <v>100</v>
      </c>
      <c r="AM845" s="355"/>
      <c r="AN845" s="355"/>
      <c r="AO845" s="356"/>
      <c r="AP845" s="357"/>
      <c r="AQ845" s="357"/>
      <c r="AR845" s="357"/>
      <c r="AS845" s="357"/>
      <c r="AT845" s="357"/>
      <c r="AU845" s="357"/>
      <c r="AV845" s="357"/>
      <c r="AW845" s="357"/>
      <c r="AX845" s="357"/>
    </row>
    <row r="846" spans="1:51" ht="45" customHeight="1" x14ac:dyDescent="0.15">
      <c r="A846" s="370">
        <v>2</v>
      </c>
      <c r="B846" s="370">
        <v>1</v>
      </c>
      <c r="C846" s="358" t="s">
        <v>769</v>
      </c>
      <c r="D846" s="343"/>
      <c r="E846" s="343"/>
      <c r="F846" s="343"/>
      <c r="G846" s="343"/>
      <c r="H846" s="343"/>
      <c r="I846" s="343"/>
      <c r="J846" s="344">
        <v>8390005002565</v>
      </c>
      <c r="K846" s="345"/>
      <c r="L846" s="345"/>
      <c r="M846" s="345"/>
      <c r="N846" s="345"/>
      <c r="O846" s="345"/>
      <c r="P846" s="359" t="s">
        <v>779</v>
      </c>
      <c r="Q846" s="346"/>
      <c r="R846" s="346"/>
      <c r="S846" s="346"/>
      <c r="T846" s="346"/>
      <c r="U846" s="346"/>
      <c r="V846" s="346"/>
      <c r="W846" s="346"/>
      <c r="X846" s="346"/>
      <c r="Y846" s="347">
        <v>4.9000000000000004</v>
      </c>
      <c r="Z846" s="348"/>
      <c r="AA846" s="348"/>
      <c r="AB846" s="349"/>
      <c r="AC846" s="350" t="s">
        <v>377</v>
      </c>
      <c r="AD846" s="351"/>
      <c r="AE846" s="351"/>
      <c r="AF846" s="351"/>
      <c r="AG846" s="351"/>
      <c r="AH846" s="366">
        <v>37</v>
      </c>
      <c r="AI846" s="367"/>
      <c r="AJ846" s="367"/>
      <c r="AK846" s="367"/>
      <c r="AL846" s="354">
        <v>100</v>
      </c>
      <c r="AM846" s="355"/>
      <c r="AN846" s="355"/>
      <c r="AO846" s="356"/>
      <c r="AP846" s="357"/>
      <c r="AQ846" s="357"/>
      <c r="AR846" s="357"/>
      <c r="AS846" s="357"/>
      <c r="AT846" s="357"/>
      <c r="AU846" s="357"/>
      <c r="AV846" s="357"/>
      <c r="AW846" s="357"/>
      <c r="AX846" s="357"/>
      <c r="AY846">
        <f>COUNTA($C$846)</f>
        <v>1</v>
      </c>
    </row>
    <row r="847" spans="1:51" ht="45" customHeight="1" x14ac:dyDescent="0.15">
      <c r="A847" s="370">
        <v>3</v>
      </c>
      <c r="B847" s="370">
        <v>1</v>
      </c>
      <c r="C847" s="358" t="s">
        <v>768</v>
      </c>
      <c r="D847" s="343"/>
      <c r="E847" s="343"/>
      <c r="F847" s="343"/>
      <c r="G847" s="343"/>
      <c r="H847" s="343"/>
      <c r="I847" s="343"/>
      <c r="J847" s="344">
        <v>6020005004971</v>
      </c>
      <c r="K847" s="345"/>
      <c r="L847" s="345"/>
      <c r="M847" s="345"/>
      <c r="N847" s="345"/>
      <c r="O847" s="345"/>
      <c r="P847" s="359" t="s">
        <v>780</v>
      </c>
      <c r="Q847" s="346"/>
      <c r="R847" s="346"/>
      <c r="S847" s="346"/>
      <c r="T847" s="346"/>
      <c r="U847" s="346"/>
      <c r="V847" s="346"/>
      <c r="W847" s="346"/>
      <c r="X847" s="346"/>
      <c r="Y847" s="347">
        <v>4.3</v>
      </c>
      <c r="Z847" s="348"/>
      <c r="AA847" s="348"/>
      <c r="AB847" s="349"/>
      <c r="AC847" s="350" t="s">
        <v>377</v>
      </c>
      <c r="AD847" s="351"/>
      <c r="AE847" s="351"/>
      <c r="AF847" s="351"/>
      <c r="AG847" s="351"/>
      <c r="AH847" s="366">
        <v>37</v>
      </c>
      <c r="AI847" s="367"/>
      <c r="AJ847" s="367"/>
      <c r="AK847" s="367"/>
      <c r="AL847" s="354">
        <v>100</v>
      </c>
      <c r="AM847" s="355"/>
      <c r="AN847" s="355"/>
      <c r="AO847" s="356"/>
      <c r="AP847" s="357"/>
      <c r="AQ847" s="357"/>
      <c r="AR847" s="357"/>
      <c r="AS847" s="357"/>
      <c r="AT847" s="357"/>
      <c r="AU847" s="357"/>
      <c r="AV847" s="357"/>
      <c r="AW847" s="357"/>
      <c r="AX847" s="357"/>
      <c r="AY847">
        <f>COUNTA($C$847)</f>
        <v>1</v>
      </c>
    </row>
    <row r="848" spans="1:51" ht="45" customHeight="1" x14ac:dyDescent="0.15">
      <c r="A848" s="370">
        <v>4</v>
      </c>
      <c r="B848" s="370">
        <v>1</v>
      </c>
      <c r="C848" s="358" t="s">
        <v>772</v>
      </c>
      <c r="D848" s="343"/>
      <c r="E848" s="343"/>
      <c r="F848" s="343"/>
      <c r="G848" s="343"/>
      <c r="H848" s="343"/>
      <c r="I848" s="343"/>
      <c r="J848" s="344">
        <v>2012305001769</v>
      </c>
      <c r="K848" s="345"/>
      <c r="L848" s="345"/>
      <c r="M848" s="345"/>
      <c r="N848" s="345"/>
      <c r="O848" s="345"/>
      <c r="P848" s="359" t="s">
        <v>779</v>
      </c>
      <c r="Q848" s="346"/>
      <c r="R848" s="346"/>
      <c r="S848" s="346"/>
      <c r="T848" s="346"/>
      <c r="U848" s="346"/>
      <c r="V848" s="346"/>
      <c r="W848" s="346"/>
      <c r="X848" s="346"/>
      <c r="Y848" s="347">
        <v>3.8</v>
      </c>
      <c r="Z848" s="348"/>
      <c r="AA848" s="348"/>
      <c r="AB848" s="349"/>
      <c r="AC848" s="350" t="s">
        <v>377</v>
      </c>
      <c r="AD848" s="351"/>
      <c r="AE848" s="351"/>
      <c r="AF848" s="351"/>
      <c r="AG848" s="351"/>
      <c r="AH848" s="366">
        <v>37</v>
      </c>
      <c r="AI848" s="367"/>
      <c r="AJ848" s="367"/>
      <c r="AK848" s="367"/>
      <c r="AL848" s="354">
        <v>100</v>
      </c>
      <c r="AM848" s="355"/>
      <c r="AN848" s="355"/>
      <c r="AO848" s="356"/>
      <c r="AP848" s="357"/>
      <c r="AQ848" s="357"/>
      <c r="AR848" s="357"/>
      <c r="AS848" s="357"/>
      <c r="AT848" s="357"/>
      <c r="AU848" s="357"/>
      <c r="AV848" s="357"/>
      <c r="AW848" s="357"/>
      <c r="AX848" s="357"/>
      <c r="AY848">
        <f>COUNTA($C$848)</f>
        <v>1</v>
      </c>
    </row>
    <row r="849" spans="1:51" ht="45" customHeight="1" x14ac:dyDescent="0.15">
      <c r="A849" s="370">
        <v>5</v>
      </c>
      <c r="B849" s="370">
        <v>1</v>
      </c>
      <c r="C849" s="358" t="s">
        <v>773</v>
      </c>
      <c r="D849" s="343"/>
      <c r="E849" s="343"/>
      <c r="F849" s="343"/>
      <c r="G849" s="343"/>
      <c r="H849" s="343"/>
      <c r="I849" s="343"/>
      <c r="J849" s="344">
        <v>5430005004015</v>
      </c>
      <c r="K849" s="345"/>
      <c r="L849" s="345"/>
      <c r="M849" s="345"/>
      <c r="N849" s="345"/>
      <c r="O849" s="345"/>
      <c r="P849" s="346" t="s">
        <v>779</v>
      </c>
      <c r="Q849" s="346"/>
      <c r="R849" s="346"/>
      <c r="S849" s="346"/>
      <c r="T849" s="346"/>
      <c r="U849" s="346"/>
      <c r="V849" s="346"/>
      <c r="W849" s="346"/>
      <c r="X849" s="346"/>
      <c r="Y849" s="347">
        <v>3.5</v>
      </c>
      <c r="Z849" s="348"/>
      <c r="AA849" s="348"/>
      <c r="AB849" s="349"/>
      <c r="AC849" s="350" t="s">
        <v>377</v>
      </c>
      <c r="AD849" s="351"/>
      <c r="AE849" s="351"/>
      <c r="AF849" s="351"/>
      <c r="AG849" s="351"/>
      <c r="AH849" s="366">
        <v>37</v>
      </c>
      <c r="AI849" s="367"/>
      <c r="AJ849" s="367"/>
      <c r="AK849" s="367"/>
      <c r="AL849" s="354">
        <v>100</v>
      </c>
      <c r="AM849" s="355"/>
      <c r="AN849" s="355"/>
      <c r="AO849" s="356"/>
      <c r="AP849" s="357"/>
      <c r="AQ849" s="357"/>
      <c r="AR849" s="357"/>
      <c r="AS849" s="357"/>
      <c r="AT849" s="357"/>
      <c r="AU849" s="357"/>
      <c r="AV849" s="357"/>
      <c r="AW849" s="357"/>
      <c r="AX849" s="357"/>
      <c r="AY849">
        <f>COUNTA($C$849)</f>
        <v>1</v>
      </c>
    </row>
    <row r="850" spans="1:51" ht="45" customHeight="1" x14ac:dyDescent="0.15">
      <c r="A850" s="370">
        <v>6</v>
      </c>
      <c r="B850" s="370">
        <v>1</v>
      </c>
      <c r="C850" s="358" t="s">
        <v>774</v>
      </c>
      <c r="D850" s="343"/>
      <c r="E850" s="343"/>
      <c r="F850" s="343"/>
      <c r="G850" s="343"/>
      <c r="H850" s="343"/>
      <c r="I850" s="343"/>
      <c r="J850" s="344">
        <v>1020001015795</v>
      </c>
      <c r="K850" s="345"/>
      <c r="L850" s="345"/>
      <c r="M850" s="345"/>
      <c r="N850" s="345"/>
      <c r="O850" s="345"/>
      <c r="P850" s="346" t="s">
        <v>779</v>
      </c>
      <c r="Q850" s="346"/>
      <c r="R850" s="346"/>
      <c r="S850" s="346"/>
      <c r="T850" s="346"/>
      <c r="U850" s="346"/>
      <c r="V850" s="346"/>
      <c r="W850" s="346"/>
      <c r="X850" s="346"/>
      <c r="Y850" s="347">
        <v>3.1</v>
      </c>
      <c r="Z850" s="348"/>
      <c r="AA850" s="348"/>
      <c r="AB850" s="349"/>
      <c r="AC850" s="350" t="s">
        <v>377</v>
      </c>
      <c r="AD850" s="351"/>
      <c r="AE850" s="351"/>
      <c r="AF850" s="351"/>
      <c r="AG850" s="351"/>
      <c r="AH850" s="366">
        <v>37</v>
      </c>
      <c r="AI850" s="367"/>
      <c r="AJ850" s="367"/>
      <c r="AK850" s="367"/>
      <c r="AL850" s="354">
        <v>100</v>
      </c>
      <c r="AM850" s="355"/>
      <c r="AN850" s="355"/>
      <c r="AO850" s="356"/>
      <c r="AP850" s="357"/>
      <c r="AQ850" s="357"/>
      <c r="AR850" s="357"/>
      <c r="AS850" s="357"/>
      <c r="AT850" s="357"/>
      <c r="AU850" s="357"/>
      <c r="AV850" s="357"/>
      <c r="AW850" s="357"/>
      <c r="AX850" s="357"/>
      <c r="AY850">
        <f>COUNTA($C$850)</f>
        <v>1</v>
      </c>
    </row>
    <row r="851" spans="1:51" ht="45" customHeight="1" x14ac:dyDescent="0.15">
      <c r="A851" s="370">
        <v>7</v>
      </c>
      <c r="B851" s="370">
        <v>1</v>
      </c>
      <c r="C851" s="358" t="s">
        <v>776</v>
      </c>
      <c r="D851" s="343"/>
      <c r="E851" s="343"/>
      <c r="F851" s="343"/>
      <c r="G851" s="343"/>
      <c r="H851" s="343"/>
      <c r="I851" s="343"/>
      <c r="J851" s="344">
        <v>1480005003924</v>
      </c>
      <c r="K851" s="345"/>
      <c r="L851" s="345"/>
      <c r="M851" s="345"/>
      <c r="N851" s="345"/>
      <c r="O851" s="345"/>
      <c r="P851" s="359" t="s">
        <v>780</v>
      </c>
      <c r="Q851" s="346"/>
      <c r="R851" s="346"/>
      <c r="S851" s="346"/>
      <c r="T851" s="346"/>
      <c r="U851" s="346"/>
      <c r="V851" s="346"/>
      <c r="W851" s="346"/>
      <c r="X851" s="346"/>
      <c r="Y851" s="347">
        <v>2.1</v>
      </c>
      <c r="Z851" s="348"/>
      <c r="AA851" s="348"/>
      <c r="AB851" s="349"/>
      <c r="AC851" s="350" t="s">
        <v>377</v>
      </c>
      <c r="AD851" s="351"/>
      <c r="AE851" s="351"/>
      <c r="AF851" s="351"/>
      <c r="AG851" s="351"/>
      <c r="AH851" s="366">
        <v>37</v>
      </c>
      <c r="AI851" s="367"/>
      <c r="AJ851" s="367"/>
      <c r="AK851" s="367"/>
      <c r="AL851" s="354">
        <v>100</v>
      </c>
      <c r="AM851" s="355"/>
      <c r="AN851" s="355"/>
      <c r="AO851" s="356"/>
      <c r="AP851" s="357"/>
      <c r="AQ851" s="357"/>
      <c r="AR851" s="357"/>
      <c r="AS851" s="357"/>
      <c r="AT851" s="357"/>
      <c r="AU851" s="357"/>
      <c r="AV851" s="357"/>
      <c r="AW851" s="357"/>
      <c r="AX851" s="357"/>
      <c r="AY851">
        <f>COUNTA($C$851)</f>
        <v>1</v>
      </c>
    </row>
    <row r="852" spans="1:51" ht="45" customHeight="1" x14ac:dyDescent="0.15">
      <c r="A852" s="370">
        <v>8</v>
      </c>
      <c r="B852" s="370">
        <v>1</v>
      </c>
      <c r="C852" s="358" t="s">
        <v>775</v>
      </c>
      <c r="D852" s="343"/>
      <c r="E852" s="343"/>
      <c r="F852" s="343"/>
      <c r="G852" s="343"/>
      <c r="H852" s="343"/>
      <c r="I852" s="343"/>
      <c r="J852" s="344">
        <v>4420005005394</v>
      </c>
      <c r="K852" s="345"/>
      <c r="L852" s="345"/>
      <c r="M852" s="345"/>
      <c r="N852" s="345"/>
      <c r="O852" s="345"/>
      <c r="P852" s="346" t="s">
        <v>779</v>
      </c>
      <c r="Q852" s="346"/>
      <c r="R852" s="346"/>
      <c r="S852" s="346"/>
      <c r="T852" s="346"/>
      <c r="U852" s="346"/>
      <c r="V852" s="346"/>
      <c r="W852" s="346"/>
      <c r="X852" s="346"/>
      <c r="Y852" s="347">
        <v>2</v>
      </c>
      <c r="Z852" s="348"/>
      <c r="AA852" s="348"/>
      <c r="AB852" s="349"/>
      <c r="AC852" s="350" t="s">
        <v>377</v>
      </c>
      <c r="AD852" s="351"/>
      <c r="AE852" s="351"/>
      <c r="AF852" s="351"/>
      <c r="AG852" s="351"/>
      <c r="AH852" s="366">
        <v>37</v>
      </c>
      <c r="AI852" s="367"/>
      <c r="AJ852" s="367"/>
      <c r="AK852" s="367"/>
      <c r="AL852" s="354">
        <v>100</v>
      </c>
      <c r="AM852" s="355"/>
      <c r="AN852" s="355"/>
      <c r="AO852" s="356"/>
      <c r="AP852" s="357"/>
      <c r="AQ852" s="357"/>
      <c r="AR852" s="357"/>
      <c r="AS852" s="357"/>
      <c r="AT852" s="357"/>
      <c r="AU852" s="357"/>
      <c r="AV852" s="357"/>
      <c r="AW852" s="357"/>
      <c r="AX852" s="357"/>
      <c r="AY852">
        <f>COUNTA($C$852)</f>
        <v>1</v>
      </c>
    </row>
    <row r="853" spans="1:51" ht="45" customHeight="1" x14ac:dyDescent="0.15">
      <c r="A853" s="370">
        <v>9</v>
      </c>
      <c r="B853" s="370">
        <v>1</v>
      </c>
      <c r="C853" s="358" t="s">
        <v>777</v>
      </c>
      <c r="D853" s="343"/>
      <c r="E853" s="343"/>
      <c r="F853" s="343"/>
      <c r="G853" s="343"/>
      <c r="H853" s="343"/>
      <c r="I853" s="343"/>
      <c r="J853" s="344">
        <v>8130005005528</v>
      </c>
      <c r="K853" s="345"/>
      <c r="L853" s="345"/>
      <c r="M853" s="345"/>
      <c r="N853" s="345"/>
      <c r="O853" s="345"/>
      <c r="P853" s="346" t="s">
        <v>779</v>
      </c>
      <c r="Q853" s="346"/>
      <c r="R853" s="346"/>
      <c r="S853" s="346"/>
      <c r="T853" s="346"/>
      <c r="U853" s="346"/>
      <c r="V853" s="346"/>
      <c r="W853" s="346"/>
      <c r="X853" s="346"/>
      <c r="Y853" s="347">
        <v>2</v>
      </c>
      <c r="Z853" s="348"/>
      <c r="AA853" s="348"/>
      <c r="AB853" s="349"/>
      <c r="AC853" s="350" t="s">
        <v>377</v>
      </c>
      <c r="AD853" s="351"/>
      <c r="AE853" s="351"/>
      <c r="AF853" s="351"/>
      <c r="AG853" s="351"/>
      <c r="AH853" s="366">
        <v>37</v>
      </c>
      <c r="AI853" s="367"/>
      <c r="AJ853" s="367"/>
      <c r="AK853" s="367"/>
      <c r="AL853" s="354">
        <v>100</v>
      </c>
      <c r="AM853" s="355"/>
      <c r="AN853" s="355"/>
      <c r="AO853" s="356"/>
      <c r="AP853" s="357"/>
      <c r="AQ853" s="357"/>
      <c r="AR853" s="357"/>
      <c r="AS853" s="357"/>
      <c r="AT853" s="357"/>
      <c r="AU853" s="357"/>
      <c r="AV853" s="357"/>
      <c r="AW853" s="357"/>
      <c r="AX853" s="357"/>
      <c r="AY853">
        <f>COUNTA($C$853)</f>
        <v>1</v>
      </c>
    </row>
    <row r="854" spans="1:51" ht="45" customHeight="1" x14ac:dyDescent="0.15">
      <c r="A854" s="370">
        <v>10</v>
      </c>
      <c r="B854" s="370">
        <v>1</v>
      </c>
      <c r="C854" s="358" t="s">
        <v>771</v>
      </c>
      <c r="D854" s="343"/>
      <c r="E854" s="343"/>
      <c r="F854" s="343"/>
      <c r="G854" s="343"/>
      <c r="H854" s="343"/>
      <c r="I854" s="343"/>
      <c r="J854" s="344">
        <v>2140005016868</v>
      </c>
      <c r="K854" s="345"/>
      <c r="L854" s="345"/>
      <c r="M854" s="345"/>
      <c r="N854" s="345"/>
      <c r="O854" s="345"/>
      <c r="P854" s="346" t="s">
        <v>779</v>
      </c>
      <c r="Q854" s="346"/>
      <c r="R854" s="346"/>
      <c r="S854" s="346"/>
      <c r="T854" s="346"/>
      <c r="U854" s="346"/>
      <c r="V854" s="346"/>
      <c r="W854" s="346"/>
      <c r="X854" s="346"/>
      <c r="Y854" s="347">
        <v>1.8</v>
      </c>
      <c r="Z854" s="348"/>
      <c r="AA854" s="348"/>
      <c r="AB854" s="349"/>
      <c r="AC854" s="350" t="s">
        <v>377</v>
      </c>
      <c r="AD854" s="351"/>
      <c r="AE854" s="351"/>
      <c r="AF854" s="351"/>
      <c r="AG854" s="351"/>
      <c r="AH854" s="366">
        <v>37</v>
      </c>
      <c r="AI854" s="367"/>
      <c r="AJ854" s="367"/>
      <c r="AK854" s="367"/>
      <c r="AL854" s="354">
        <v>100</v>
      </c>
      <c r="AM854" s="355"/>
      <c r="AN854" s="355"/>
      <c r="AO854" s="356"/>
      <c r="AP854" s="357"/>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713</v>
      </c>
      <c r="F1110" s="369"/>
      <c r="G1110" s="369"/>
      <c r="H1110" s="369"/>
      <c r="I1110" s="369"/>
      <c r="J1110" s="344" t="s">
        <v>713</v>
      </c>
      <c r="K1110" s="345"/>
      <c r="L1110" s="345"/>
      <c r="M1110" s="345"/>
      <c r="N1110" s="345"/>
      <c r="O1110" s="345"/>
      <c r="P1110" s="359" t="s">
        <v>713</v>
      </c>
      <c r="Q1110" s="346"/>
      <c r="R1110" s="346"/>
      <c r="S1110" s="346"/>
      <c r="T1110" s="346"/>
      <c r="U1110" s="346"/>
      <c r="V1110" s="346"/>
      <c r="W1110" s="346"/>
      <c r="X1110" s="346"/>
      <c r="Y1110" s="347" t="s">
        <v>713</v>
      </c>
      <c r="Z1110" s="348"/>
      <c r="AA1110" s="348"/>
      <c r="AB1110" s="349"/>
      <c r="AC1110" s="350"/>
      <c r="AD1110" s="351"/>
      <c r="AE1110" s="351"/>
      <c r="AF1110" s="351"/>
      <c r="AG1110" s="351"/>
      <c r="AH1110" s="352" t="s">
        <v>713</v>
      </c>
      <c r="AI1110" s="353"/>
      <c r="AJ1110" s="353"/>
      <c r="AK1110" s="353"/>
      <c r="AL1110" s="354" t="s">
        <v>713</v>
      </c>
      <c r="AM1110" s="355"/>
      <c r="AN1110" s="355"/>
      <c r="AO1110" s="356"/>
      <c r="AP1110" s="357" t="s">
        <v>713</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90">
    <cfRule type="expression" dxfId="2793" priority="13877">
      <formula>IF(RIGHT(TEXT(Y790,"0.#"),1)=".",FALSE,TRUE)</formula>
    </cfRule>
    <cfRule type="expression" dxfId="2792" priority="13878">
      <formula>IF(RIGHT(TEXT(Y790,"0.#"),1)=".",TRUE,FALSE)</formula>
    </cfRule>
  </conditionalFormatting>
  <conditionalFormatting sqref="Y799">
    <cfRule type="expression" dxfId="2791" priority="13873">
      <formula>IF(RIGHT(TEXT(Y799,"0.#"),1)=".",FALSE,TRUE)</formula>
    </cfRule>
    <cfRule type="expression" dxfId="2790" priority="13874">
      <formula>IF(RIGHT(TEXT(Y799,"0.#"),1)=".",TRUE,FALSE)</formula>
    </cfRule>
  </conditionalFormatting>
  <conditionalFormatting sqref="Y830:Y837 Y828 Y817:Y824 Y815 Y804:Y811 Y802">
    <cfRule type="expression" dxfId="2789" priority="13655">
      <formula>IF(RIGHT(TEXT(Y802,"0.#"),1)=".",FALSE,TRUE)</formula>
    </cfRule>
    <cfRule type="expression" dxfId="2788" priority="13656">
      <formula>IF(RIGHT(TEXT(Y802,"0.#"),1)=".",TRUE,FALSE)</formula>
    </cfRule>
  </conditionalFormatting>
  <conditionalFormatting sqref="P13:AX13 P15:AX15 P16:AQ17">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91:Y798 Y789">
    <cfRule type="expression" dxfId="2781" priority="13679">
      <formula>IF(RIGHT(TEXT(Y789,"0.#"),1)=".",FALSE,TRUE)</formula>
    </cfRule>
    <cfRule type="expression" dxfId="2780" priority="13680">
      <formula>IF(RIGHT(TEXT(Y789,"0.#"),1)=".",TRUE,FALSE)</formula>
    </cfRule>
  </conditionalFormatting>
  <conditionalFormatting sqref="AU790">
    <cfRule type="expression" dxfId="2779" priority="13677">
      <formula>IF(RIGHT(TEXT(AU790,"0.#"),1)=".",FALSE,TRUE)</formula>
    </cfRule>
    <cfRule type="expression" dxfId="2778" priority="13678">
      <formula>IF(RIGHT(TEXT(AU790,"0.#"),1)=".",TRUE,FALSE)</formula>
    </cfRule>
  </conditionalFormatting>
  <conditionalFormatting sqref="AU799">
    <cfRule type="expression" dxfId="2777" priority="13675">
      <formula>IF(RIGHT(TEXT(AU799,"0.#"),1)=".",FALSE,TRUE)</formula>
    </cfRule>
    <cfRule type="expression" dxfId="2776" priority="13676">
      <formula>IF(RIGHT(TEXT(AU799,"0.#"),1)=".",TRUE,FALSE)</formula>
    </cfRule>
  </conditionalFormatting>
  <conditionalFormatting sqref="AU791:AU798 AU789">
    <cfRule type="expression" dxfId="2775" priority="13673">
      <formula>IF(RIGHT(TEXT(AU789,"0.#"),1)=".",FALSE,TRUE)</formula>
    </cfRule>
    <cfRule type="expression" dxfId="2774" priority="13674">
      <formula>IF(RIGHT(TEXT(AU789,"0.#"),1)=".",TRUE,FALSE)</formula>
    </cfRule>
  </conditionalFormatting>
  <conditionalFormatting sqref="Y829 Y816 Y803">
    <cfRule type="expression" dxfId="2773" priority="13659">
      <formula>IF(RIGHT(TEXT(Y803,"0.#"),1)=".",FALSE,TRUE)</formula>
    </cfRule>
    <cfRule type="expression" dxfId="2772" priority="13660">
      <formula>IF(RIGHT(TEXT(Y803,"0.#"),1)=".",TRUE,FALSE)</formula>
    </cfRule>
  </conditionalFormatting>
  <conditionalFormatting sqref="Y838 Y825 Y812">
    <cfRule type="expression" dxfId="2771" priority="13657">
      <formula>IF(RIGHT(TEXT(Y812,"0.#"),1)=".",FALSE,TRUE)</formula>
    </cfRule>
    <cfRule type="expression" dxfId="2770" priority="13658">
      <formula>IF(RIGHT(TEXT(Y812,"0.#"),1)=".",TRUE,FALSE)</formula>
    </cfRule>
  </conditionalFormatting>
  <conditionalFormatting sqref="AU829 AU816 AU803">
    <cfRule type="expression" dxfId="2769" priority="13653">
      <formula>IF(RIGHT(TEXT(AU803,"0.#"),1)=".",FALSE,TRUE)</formula>
    </cfRule>
    <cfRule type="expression" dxfId="2768" priority="13654">
      <formula>IF(RIGHT(TEXT(AU803,"0.#"),1)=".",TRUE,FALSE)</formula>
    </cfRule>
  </conditionalFormatting>
  <conditionalFormatting sqref="AU838 AU825 AU812">
    <cfRule type="expression" dxfId="2767" priority="13651">
      <formula>IF(RIGHT(TEXT(AU812,"0.#"),1)=".",FALSE,TRUE)</formula>
    </cfRule>
    <cfRule type="expression" dxfId="2766" priority="13652">
      <formula>IF(RIGHT(TEXT(AU812,"0.#"),1)=".",TRUE,FALSE)</formula>
    </cfRule>
  </conditionalFormatting>
  <conditionalFormatting sqref="AU830:AU837 AU828 AU817:AU824 AU815 AU804:AU811 AU802">
    <cfRule type="expression" dxfId="2765" priority="13649">
      <formula>IF(RIGHT(TEXT(AU802,"0.#"),1)=".",FALSE,TRUE)</formula>
    </cfRule>
    <cfRule type="expression" dxfId="2764" priority="13650">
      <formula>IF(RIGHT(TEXT(AU802,"0.#"),1)=".",TRUE,FALSE)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7:AO874">
    <cfRule type="expression" dxfId="2499" priority="6627">
      <formula>IF(AND(AL847&gt;=0, RIGHT(TEXT(AL847,"0.#"),1)&lt;&gt;"."),TRUE,FALSE)</formula>
    </cfRule>
    <cfRule type="expression" dxfId="2498" priority="6628">
      <formula>IF(AND(AL847&gt;=0, RIGHT(TEXT(AL847,"0.#"),1)="."),TRUE,FALSE)</formula>
    </cfRule>
    <cfRule type="expression" dxfId="2497" priority="6629">
      <formula>IF(AND(AL847&lt;0, RIGHT(TEXT(AL847,"0.#"),1)&lt;&gt;"."),TRUE,FALSE)</formula>
    </cfRule>
    <cfRule type="expression" dxfId="2496" priority="6630">
      <formula>IF(AND(AL847&lt;0, RIGHT(TEXT(AL847,"0.#"),1)="."),TRUE,FALSE)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7:Y874">
    <cfRule type="expression" dxfId="2425" priority="2955">
      <formula>IF(RIGHT(TEXT(Y847,"0.#"),1)=".",FALSE,TRUE)</formula>
    </cfRule>
    <cfRule type="expression" dxfId="2424" priority="2956">
      <formula>IF(RIGHT(TEXT(Y847,"0.#"),1)=".",TRUE,FALSE)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10:AO1139">
    <cfRule type="expression" dxfId="2395" priority="2861">
      <formula>IF(AND(AL1110&gt;=0, RIGHT(TEXT(AL1110,"0.#"),1)&lt;&gt;"."),TRUE,FALSE)</formula>
    </cfRule>
    <cfRule type="expression" dxfId="2394" priority="2862">
      <formula>IF(AND(AL1110&gt;=0, RIGHT(TEXT(AL1110,"0.#"),1)="."),TRUE,FALSE)</formula>
    </cfRule>
    <cfRule type="expression" dxfId="2393" priority="2863">
      <formula>IF(AND(AL1110&lt;0, RIGHT(TEXT(AL1110,"0.#"),1)&lt;&gt;"."),TRUE,FALSE)</formula>
    </cfRule>
    <cfRule type="expression" dxfId="2392" priority="2864">
      <formula>IF(AND(AL1110&lt;0, RIGHT(TEXT(AL1110,"0.#"),1)="."),TRUE,FALSE)</formula>
    </cfRule>
  </conditionalFormatting>
  <conditionalFormatting sqref="Y1110:Y1139">
    <cfRule type="expression" dxfId="2391" priority="2859">
      <formula>IF(RIGHT(TEXT(Y1110,"0.#"),1)=".",FALSE,TRUE)</formula>
    </cfRule>
    <cfRule type="expression" dxfId="2390" priority="2860">
      <formula>IF(RIGHT(TEXT(Y1110,"0.#"),1)=".",TRUE,FALSE)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45:AO846">
    <cfRule type="expression" dxfId="2381" priority="2813">
      <formula>IF(AND(AL845&gt;=0, RIGHT(TEXT(AL845,"0.#"),1)&lt;&gt;"."),TRUE,FALSE)</formula>
    </cfRule>
    <cfRule type="expression" dxfId="2380" priority="2814">
      <formula>IF(AND(AL845&gt;=0, RIGHT(TEXT(AL845,"0.#"),1)="."),TRUE,FALSE)</formula>
    </cfRule>
    <cfRule type="expression" dxfId="2379" priority="2815">
      <formula>IF(AND(AL845&lt;0, RIGHT(TEXT(AL845,"0.#"),1)&lt;&gt;"."),TRUE,FALSE)</formula>
    </cfRule>
    <cfRule type="expression" dxfId="2378" priority="2816">
      <formula>IF(AND(AL845&lt;0, RIGHT(TEXT(AL845,"0.#"),1)="."),TRUE,FALSE)</formula>
    </cfRule>
  </conditionalFormatting>
  <conditionalFormatting sqref="Y845:Y846">
    <cfRule type="expression" dxfId="2377" priority="2811">
      <formula>IF(RIGHT(TEXT(Y845,"0.#"),1)=".",FALSE,TRUE)</formula>
    </cfRule>
    <cfRule type="expression" dxfId="2376" priority="2812">
      <formula>IF(RIGHT(TEXT(Y845,"0.#"),1)=".",TRUE,FALSE)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80:Y907">
    <cfRule type="expression" dxfId="2059" priority="2071">
      <formula>IF(RIGHT(TEXT(Y880,"0.#"),1)=".",FALSE,TRUE)</formula>
    </cfRule>
    <cfRule type="expression" dxfId="2058" priority="2072">
      <formula>IF(RIGHT(TEXT(Y880,"0.#"),1)=".",TRUE,FALSE)</formula>
    </cfRule>
  </conditionalFormatting>
  <conditionalFormatting sqref="Y878:Y879">
    <cfRule type="expression" dxfId="2057" priority="2065">
      <formula>IF(RIGHT(TEXT(Y878,"0.#"),1)=".",FALSE,TRUE)</formula>
    </cfRule>
    <cfRule type="expression" dxfId="2056" priority="2066">
      <formula>IF(RIGHT(TEXT(Y878,"0.#"),1)=".",TRUE,FALSE)</formula>
    </cfRule>
  </conditionalFormatting>
  <conditionalFormatting sqref="Y913:Y940">
    <cfRule type="expression" dxfId="2055" priority="2059">
      <formula>IF(RIGHT(TEXT(Y913,"0.#"),1)=".",FALSE,TRUE)</formula>
    </cfRule>
    <cfRule type="expression" dxfId="2054" priority="2060">
      <formula>IF(RIGHT(TEXT(Y913,"0.#"),1)=".",TRUE,FALSE)</formula>
    </cfRule>
  </conditionalFormatting>
  <conditionalFormatting sqref="Y911:Y912">
    <cfRule type="expression" dxfId="2053" priority="2053">
      <formula>IF(RIGHT(TEXT(Y911,"0.#"),1)=".",FALSE,TRUE)</formula>
    </cfRule>
    <cfRule type="expression" dxfId="2052" priority="2054">
      <formula>IF(RIGHT(TEXT(Y911,"0.#"),1)=".",TRUE,FALSE)</formula>
    </cfRule>
  </conditionalFormatting>
  <conditionalFormatting sqref="Y946:Y973">
    <cfRule type="expression" dxfId="2051" priority="2047">
      <formula>IF(RIGHT(TEXT(Y946,"0.#"),1)=".",FALSE,TRUE)</formula>
    </cfRule>
    <cfRule type="expression" dxfId="2050" priority="2048">
      <formula>IF(RIGHT(TEXT(Y946,"0.#"),1)=".",TRUE,FALSE)</formula>
    </cfRule>
  </conditionalFormatting>
  <conditionalFormatting sqref="Y944:Y945">
    <cfRule type="expression" dxfId="2049" priority="2041">
      <formula>IF(RIGHT(TEXT(Y944,"0.#"),1)=".",FALSE,TRUE)</formula>
    </cfRule>
    <cfRule type="expression" dxfId="2048" priority="2042">
      <formula>IF(RIGHT(TEXT(Y944,"0.#"),1)=".",TRUE,FALSE)</formula>
    </cfRule>
  </conditionalFormatting>
  <conditionalFormatting sqref="Y979:Y1006">
    <cfRule type="expression" dxfId="2047" priority="2035">
      <formula>IF(RIGHT(TEXT(Y979,"0.#"),1)=".",FALSE,TRUE)</formula>
    </cfRule>
    <cfRule type="expression" dxfId="2046" priority="2036">
      <formula>IF(RIGHT(TEXT(Y979,"0.#"),1)=".",TRUE,FALSE)</formula>
    </cfRule>
  </conditionalFormatting>
  <conditionalFormatting sqref="Y977:Y978">
    <cfRule type="expression" dxfId="2045" priority="2029">
      <formula>IF(RIGHT(TEXT(Y977,"0.#"),1)=".",FALSE,TRUE)</formula>
    </cfRule>
    <cfRule type="expression" dxfId="2044" priority="2030">
      <formula>IF(RIGHT(TEXT(Y977,"0.#"),1)=".",TRUE,FALSE)</formula>
    </cfRule>
  </conditionalFormatting>
  <conditionalFormatting sqref="Y1012:Y1039">
    <cfRule type="expression" dxfId="2043" priority="2023">
      <formula>IF(RIGHT(TEXT(Y1012,"0.#"),1)=".",FALSE,TRUE)</formula>
    </cfRule>
    <cfRule type="expression" dxfId="2042" priority="2024">
      <formula>IF(RIGHT(TEXT(Y1012,"0.#"),1)=".",TRUE,FALSE)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80:AO907">
    <cfRule type="expression" dxfId="1961" priority="2073">
      <formula>IF(AND(AL880&gt;=0, RIGHT(TEXT(AL880,"0.#"),1)&lt;&gt;"."),TRUE,FALSE)</formula>
    </cfRule>
    <cfRule type="expression" dxfId="1960" priority="2074">
      <formula>IF(AND(AL880&gt;=0, RIGHT(TEXT(AL880,"0.#"),1)="."),TRUE,FALSE)</formula>
    </cfRule>
    <cfRule type="expression" dxfId="1959" priority="2075">
      <formula>IF(AND(AL880&lt;0, RIGHT(TEXT(AL880,"0.#"),1)&lt;&gt;"."),TRUE,FALSE)</formula>
    </cfRule>
    <cfRule type="expression" dxfId="1958" priority="2076">
      <formula>IF(AND(AL880&lt;0, RIGHT(TEXT(AL880,"0.#"),1)="."),TRUE,FALSE)</formula>
    </cfRule>
  </conditionalFormatting>
  <conditionalFormatting sqref="AL878:AO879">
    <cfRule type="expression" dxfId="1957" priority="2067">
      <formula>IF(AND(AL878&gt;=0, RIGHT(TEXT(AL878,"0.#"),1)&lt;&gt;"."),TRUE,FALSE)</formula>
    </cfRule>
    <cfRule type="expression" dxfId="1956" priority="2068">
      <formula>IF(AND(AL878&gt;=0, RIGHT(TEXT(AL878,"0.#"),1)="."),TRUE,FALSE)</formula>
    </cfRule>
    <cfRule type="expression" dxfId="1955" priority="2069">
      <formula>IF(AND(AL878&lt;0, RIGHT(TEXT(AL878,"0.#"),1)&lt;&gt;"."),TRUE,FALSE)</formula>
    </cfRule>
    <cfRule type="expression" dxfId="1954" priority="2070">
      <formula>IF(AND(AL878&lt;0, RIGHT(TEXT(AL878,"0.#"),1)="."),TRUE,FALSE)</formula>
    </cfRule>
  </conditionalFormatting>
  <conditionalFormatting sqref="AL913:AO940">
    <cfRule type="expression" dxfId="1953" priority="2061">
      <formula>IF(AND(AL913&gt;=0, RIGHT(TEXT(AL913,"0.#"),1)&lt;&gt;"."),TRUE,FALSE)</formula>
    </cfRule>
    <cfRule type="expression" dxfId="1952" priority="2062">
      <formula>IF(AND(AL913&gt;=0, RIGHT(TEXT(AL913,"0.#"),1)="."),TRUE,FALSE)</formula>
    </cfRule>
    <cfRule type="expression" dxfId="1951" priority="2063">
      <formula>IF(AND(AL913&lt;0, RIGHT(TEXT(AL913,"0.#"),1)&lt;&gt;"."),TRUE,FALSE)</formula>
    </cfRule>
    <cfRule type="expression" dxfId="1950" priority="2064">
      <formula>IF(AND(AL913&lt;0, RIGHT(TEXT(AL913,"0.#"),1)="."),TRUE,FALSE)</formula>
    </cfRule>
  </conditionalFormatting>
  <conditionalFormatting sqref="AL911:AO912">
    <cfRule type="expression" dxfId="1949" priority="2055">
      <formula>IF(AND(AL911&gt;=0, RIGHT(TEXT(AL911,"0.#"),1)&lt;&gt;"."),TRUE,FALSE)</formula>
    </cfRule>
    <cfRule type="expression" dxfId="1948" priority="2056">
      <formula>IF(AND(AL911&gt;=0, RIGHT(TEXT(AL911,"0.#"),1)="."),TRUE,FALSE)</formula>
    </cfRule>
    <cfRule type="expression" dxfId="1947" priority="2057">
      <formula>IF(AND(AL911&lt;0, RIGHT(TEXT(AL911,"0.#"),1)&lt;&gt;"."),TRUE,FALSE)</formula>
    </cfRule>
    <cfRule type="expression" dxfId="1946" priority="2058">
      <formula>IF(AND(AL911&lt;0, RIGHT(TEXT(AL911,"0.#"),1)="."),TRUE,FALSE)</formula>
    </cfRule>
  </conditionalFormatting>
  <conditionalFormatting sqref="AL946:AO973">
    <cfRule type="expression" dxfId="1945" priority="2049">
      <formula>IF(AND(AL946&gt;=0, RIGHT(TEXT(AL946,"0.#"),1)&lt;&gt;"."),TRUE,FALSE)</formula>
    </cfRule>
    <cfRule type="expression" dxfId="1944" priority="2050">
      <formula>IF(AND(AL946&gt;=0, RIGHT(TEXT(AL946,"0.#"),1)="."),TRUE,FALSE)</formula>
    </cfRule>
    <cfRule type="expression" dxfId="1943" priority="2051">
      <formula>IF(AND(AL946&lt;0, RIGHT(TEXT(AL946,"0.#"),1)&lt;&gt;"."),TRUE,FALSE)</formula>
    </cfRule>
    <cfRule type="expression" dxfId="1942" priority="2052">
      <formula>IF(AND(AL946&lt;0, RIGHT(TEXT(AL946,"0.#"),1)="."),TRUE,FALSE)</formula>
    </cfRule>
  </conditionalFormatting>
  <conditionalFormatting sqref="AL944:AO945">
    <cfRule type="expression" dxfId="1941" priority="2043">
      <formula>IF(AND(AL944&gt;=0, RIGHT(TEXT(AL944,"0.#"),1)&lt;&gt;"."),TRUE,FALSE)</formula>
    </cfRule>
    <cfRule type="expression" dxfId="1940" priority="2044">
      <formula>IF(AND(AL944&gt;=0, RIGHT(TEXT(AL944,"0.#"),1)="."),TRUE,FALSE)</formula>
    </cfRule>
    <cfRule type="expression" dxfId="1939" priority="2045">
      <formula>IF(AND(AL944&lt;0, RIGHT(TEXT(AL944,"0.#"),1)&lt;&gt;"."),TRUE,FALSE)</formula>
    </cfRule>
    <cfRule type="expression" dxfId="1938" priority="2046">
      <formula>IF(AND(AL944&lt;0, RIGHT(TEXT(AL944,"0.#"),1)="."),TRUE,FALSE)</formula>
    </cfRule>
  </conditionalFormatting>
  <conditionalFormatting sqref="AL979:AO1006">
    <cfRule type="expression" dxfId="1937" priority="2037">
      <formula>IF(AND(AL979&gt;=0, RIGHT(TEXT(AL979,"0.#"),1)&lt;&gt;"."),TRUE,FALSE)</formula>
    </cfRule>
    <cfRule type="expression" dxfId="1936" priority="2038">
      <formula>IF(AND(AL979&gt;=0, RIGHT(TEXT(AL979,"0.#"),1)="."),TRUE,FALSE)</formula>
    </cfRule>
    <cfRule type="expression" dxfId="1935" priority="2039">
      <formula>IF(AND(AL979&lt;0, RIGHT(TEXT(AL979,"0.#"),1)&lt;&gt;"."),TRUE,FALSE)</formula>
    </cfRule>
    <cfRule type="expression" dxfId="1934" priority="2040">
      <formula>IF(AND(AL979&lt;0, RIGHT(TEXT(AL979,"0.#"),1)="."),TRUE,FALSE)</formula>
    </cfRule>
  </conditionalFormatting>
  <conditionalFormatting sqref="AL977:AO978">
    <cfRule type="expression" dxfId="1933" priority="2031">
      <formula>IF(AND(AL977&gt;=0, RIGHT(TEXT(AL977,"0.#"),1)&lt;&gt;"."),TRUE,FALSE)</formula>
    </cfRule>
    <cfRule type="expression" dxfId="1932" priority="2032">
      <formula>IF(AND(AL977&gt;=0, RIGHT(TEXT(AL977,"0.#"),1)="."),TRUE,FALSE)</formula>
    </cfRule>
    <cfRule type="expression" dxfId="1931" priority="2033">
      <formula>IF(AND(AL977&lt;0, RIGHT(TEXT(AL977,"0.#"),1)&lt;&gt;"."),TRUE,FALSE)</formula>
    </cfRule>
    <cfRule type="expression" dxfId="1930" priority="2034">
      <formula>IF(AND(AL977&lt;0, RIGHT(TEXT(AL977,"0.#"),1)="."),TRUE,FALSE)</formula>
    </cfRule>
  </conditionalFormatting>
  <conditionalFormatting sqref="AL1012:AO1039">
    <cfRule type="expression" dxfId="1929" priority="2025">
      <formula>IF(AND(AL1012&gt;=0, RIGHT(TEXT(AL1012,"0.#"),1)&lt;&gt;"."),TRUE,FALSE)</formula>
    </cfRule>
    <cfRule type="expression" dxfId="1928" priority="2026">
      <formula>IF(AND(AL1012&gt;=0, RIGHT(TEXT(AL1012,"0.#"),1)="."),TRUE,FALSE)</formula>
    </cfRule>
    <cfRule type="expression" dxfId="1927" priority="2027">
      <formula>IF(AND(AL1012&lt;0, RIGHT(TEXT(AL1012,"0.#"),1)&lt;&gt;"."),TRUE,FALSE)</formula>
    </cfRule>
    <cfRule type="expression" dxfId="1926" priority="2028">
      <formula>IF(AND(AL1012&lt;0, RIGHT(TEXT(AL1012,"0.#"),1)="."),TRUE,FALSE)</formula>
    </cfRule>
  </conditionalFormatting>
  <conditionalFormatting sqref="AL1010:AO1011">
    <cfRule type="expression" dxfId="1925" priority="2019">
      <formula>IF(AND(AL1010&gt;=0, RIGHT(TEXT(AL1010,"0.#"),1)&lt;&gt;"."),TRUE,FALSE)</formula>
    </cfRule>
    <cfRule type="expression" dxfId="1924" priority="2020">
      <formula>IF(AND(AL1010&gt;=0, RIGHT(TEXT(AL1010,"0.#"),1)="."),TRUE,FALSE)</formula>
    </cfRule>
    <cfRule type="expression" dxfId="1923" priority="2021">
      <formula>IF(AND(AL1010&lt;0, RIGHT(TEXT(AL1010,"0.#"),1)&lt;&gt;"."),TRUE,FALSE)</formula>
    </cfRule>
    <cfRule type="expression" dxfId="1922" priority="2022">
      <formula>IF(AND(AL1010&lt;0, RIGHT(TEXT(AL1010,"0.#"),1)="."),TRUE,FALSE)</formula>
    </cfRule>
  </conditionalFormatting>
  <conditionalFormatting sqref="Y1010:Y1011">
    <cfRule type="expression" dxfId="1921" priority="2017">
      <formula>IF(RIGHT(TEXT(Y1010,"0.#"),1)=".",FALSE,TRUE)</formula>
    </cfRule>
    <cfRule type="expression" dxfId="1920" priority="2018">
      <formula>IF(RIGHT(TEXT(Y1010,"0.#"),1)=".",TRUE,FALSE)</formula>
    </cfRule>
  </conditionalFormatting>
  <conditionalFormatting sqref="AL1045:AO1072">
    <cfRule type="expression" dxfId="1919" priority="2013">
      <formula>IF(AND(AL1045&gt;=0, RIGHT(TEXT(AL1045,"0.#"),1)&lt;&gt;"."),TRUE,FALSE)</formula>
    </cfRule>
    <cfRule type="expression" dxfId="1918" priority="2014">
      <formula>IF(AND(AL1045&gt;=0, RIGHT(TEXT(AL1045,"0.#"),1)="."),TRUE,FALSE)</formula>
    </cfRule>
    <cfRule type="expression" dxfId="1917" priority="2015">
      <formula>IF(AND(AL1045&lt;0, RIGHT(TEXT(AL1045,"0.#"),1)&lt;&gt;"."),TRUE,FALSE)</formula>
    </cfRule>
    <cfRule type="expression" dxfId="1916" priority="2016">
      <formula>IF(AND(AL1045&lt;0, RIGHT(TEXT(AL1045,"0.#"),1)="."),TRUE,FALSE)</formula>
    </cfRule>
  </conditionalFormatting>
  <conditionalFormatting sqref="Y1045:Y1072">
    <cfRule type="expression" dxfId="1915" priority="2011">
      <formula>IF(RIGHT(TEXT(Y1045,"0.#"),1)=".",FALSE,TRUE)</formula>
    </cfRule>
    <cfRule type="expression" dxfId="1914" priority="2012">
      <formula>IF(RIGHT(TEXT(Y1045,"0.#"),1)=".",TRUE,FALSE)</formula>
    </cfRule>
  </conditionalFormatting>
  <conditionalFormatting sqref="AL1043:AO1044">
    <cfRule type="expression" dxfId="1913" priority="2007">
      <formula>IF(AND(AL1043&gt;=0, RIGHT(TEXT(AL1043,"0.#"),1)&lt;&gt;"."),TRUE,FALSE)</formula>
    </cfRule>
    <cfRule type="expression" dxfId="1912" priority="2008">
      <formula>IF(AND(AL1043&gt;=0, RIGHT(TEXT(AL1043,"0.#"),1)="."),TRUE,FALSE)</formula>
    </cfRule>
    <cfRule type="expression" dxfId="1911" priority="2009">
      <formula>IF(AND(AL1043&lt;0, RIGHT(TEXT(AL1043,"0.#"),1)&lt;&gt;"."),TRUE,FALSE)</formula>
    </cfRule>
    <cfRule type="expression" dxfId="1910" priority="2010">
      <formula>IF(AND(AL1043&lt;0, RIGHT(TEXT(AL1043,"0.#"),1)="."),TRUE,FALSE)</formula>
    </cfRule>
  </conditionalFormatting>
  <conditionalFormatting sqref="Y1043:Y1044">
    <cfRule type="expression" dxfId="1909" priority="2005">
      <formula>IF(RIGHT(TEXT(Y1043,"0.#"),1)=".",FALSE,TRUE)</formula>
    </cfRule>
    <cfRule type="expression" dxfId="1908" priority="2006">
      <formula>IF(RIGHT(TEXT(Y1043,"0.#"),1)=".",TRUE,FALSE)</formula>
    </cfRule>
  </conditionalFormatting>
  <conditionalFormatting sqref="AL1078:AO1105">
    <cfRule type="expression" dxfId="1907" priority="2001">
      <formula>IF(AND(AL1078&gt;=0, RIGHT(TEXT(AL1078,"0.#"),1)&lt;&gt;"."),TRUE,FALSE)</formula>
    </cfRule>
    <cfRule type="expression" dxfId="1906" priority="2002">
      <formula>IF(AND(AL1078&gt;=0, RIGHT(TEXT(AL1078,"0.#"),1)="."),TRUE,FALSE)</formula>
    </cfRule>
    <cfRule type="expression" dxfId="1905" priority="2003">
      <formula>IF(AND(AL1078&lt;0, RIGHT(TEXT(AL1078,"0.#"),1)&lt;&gt;"."),TRUE,FALSE)</formula>
    </cfRule>
    <cfRule type="expression" dxfId="1904" priority="2004">
      <formula>IF(AND(AL1078&lt;0, RIGHT(TEXT(AL1078,"0.#"),1)="."),TRUE,FALSE)</formula>
    </cfRule>
  </conditionalFormatting>
  <conditionalFormatting sqref="Y1078:Y1105">
    <cfRule type="expression" dxfId="1903" priority="1999">
      <formula>IF(RIGHT(TEXT(Y1078,"0.#"),1)=".",FALSE,TRUE)</formula>
    </cfRule>
    <cfRule type="expression" dxfId="1902" priority="2000">
      <formula>IF(RIGHT(TEXT(Y1078,"0.#"),1)=".",TRUE,FALSE)</formula>
    </cfRule>
  </conditionalFormatting>
  <conditionalFormatting sqref="AL1076:AO1077">
    <cfRule type="expression" dxfId="1901" priority="1995">
      <formula>IF(AND(AL1076&gt;=0, RIGHT(TEXT(AL1076,"0.#"),1)&lt;&gt;"."),TRUE,FALSE)</formula>
    </cfRule>
    <cfRule type="expression" dxfId="1900" priority="1996">
      <formula>IF(AND(AL1076&gt;=0, RIGHT(TEXT(AL1076,"0.#"),1)="."),TRUE,FALSE)</formula>
    </cfRule>
    <cfRule type="expression" dxfId="1899" priority="1997">
      <formula>IF(AND(AL1076&lt;0, RIGHT(TEXT(AL1076,"0.#"),1)&lt;&gt;"."),TRUE,FALSE)</formula>
    </cfRule>
    <cfRule type="expression" dxfId="1898" priority="1998">
      <formula>IF(AND(AL1076&lt;0, RIGHT(TEXT(AL1076,"0.#"),1)="."),TRUE,FALSE)</formula>
    </cfRule>
  </conditionalFormatting>
  <conditionalFormatting sqref="Y1076:Y1077">
    <cfRule type="expression" dxfId="1897" priority="1993">
      <formula>IF(RIGHT(TEXT(Y1076,"0.#"),1)=".",FALSE,TRUE)</formula>
    </cfRule>
    <cfRule type="expression" dxfId="1896" priority="1994">
      <formula>IF(RIGHT(TEXT(Y1076,"0.#"),1)=".",TRUE,FALSE)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K14:AQ14">
    <cfRule type="expression" dxfId="701" priority="1">
      <formula>IF(RIGHT(TEXT(AK14,"0.#"),1)=".",FALSE,TRUE)</formula>
    </cfRule>
    <cfRule type="expression" dxfId="700" priority="2">
      <formula>IF(RIGHT(TEXT(AK14,"0.#"),1)=".",TRUE,FALSE)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704" max="49" man="1"/>
    <brk id="735"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747</v>
      </c>
      <c r="M3" s="13" t="str">
        <f t="shared" ref="M3:M11" si="2">IF(L3="","",K3)</f>
        <v>文教及び科学振興</v>
      </c>
      <c r="N3" s="13" t="str">
        <f>IF(M3="",N2,IF(N2&lt;&gt;"",CONCATENATE(N2,"、",M3),M3))</f>
        <v>文教及び科学振興</v>
      </c>
      <c r="O3" s="13"/>
      <c r="P3" s="12" t="s">
        <v>75</v>
      </c>
      <c r="Q3" s="17" t="s">
        <v>747</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文教及び科学振興</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391</v>
      </c>
      <c r="AF2" s="1026"/>
      <c r="AG2" s="1026"/>
      <c r="AH2" s="1026"/>
      <c r="AI2" s="1026" t="s">
        <v>413</v>
      </c>
      <c r="AJ2" s="1026"/>
      <c r="AK2" s="1026"/>
      <c r="AL2" s="556"/>
      <c r="AM2" s="1026" t="s">
        <v>510</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391</v>
      </c>
      <c r="AF9" s="1026"/>
      <c r="AG9" s="1026"/>
      <c r="AH9" s="1026"/>
      <c r="AI9" s="1026" t="s">
        <v>413</v>
      </c>
      <c r="AJ9" s="1026"/>
      <c r="AK9" s="1026"/>
      <c r="AL9" s="556"/>
      <c r="AM9" s="1026" t="s">
        <v>510</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391</v>
      </c>
      <c r="AF16" s="1026"/>
      <c r="AG16" s="1026"/>
      <c r="AH16" s="1026"/>
      <c r="AI16" s="1026" t="s">
        <v>413</v>
      </c>
      <c r="AJ16" s="1026"/>
      <c r="AK16" s="1026"/>
      <c r="AL16" s="556"/>
      <c r="AM16" s="1026" t="s">
        <v>510</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391</v>
      </c>
      <c r="AF23" s="1026"/>
      <c r="AG23" s="1026"/>
      <c r="AH23" s="1026"/>
      <c r="AI23" s="1026" t="s">
        <v>413</v>
      </c>
      <c r="AJ23" s="1026"/>
      <c r="AK23" s="1026"/>
      <c r="AL23" s="556"/>
      <c r="AM23" s="1026" t="s">
        <v>510</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391</v>
      </c>
      <c r="AF30" s="1026"/>
      <c r="AG30" s="1026"/>
      <c r="AH30" s="1026"/>
      <c r="AI30" s="1026" t="s">
        <v>413</v>
      </c>
      <c r="AJ30" s="1026"/>
      <c r="AK30" s="1026"/>
      <c r="AL30" s="556"/>
      <c r="AM30" s="1026" t="s">
        <v>510</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391</v>
      </c>
      <c r="AF37" s="1026"/>
      <c r="AG37" s="1026"/>
      <c r="AH37" s="1026"/>
      <c r="AI37" s="1026" t="s">
        <v>413</v>
      </c>
      <c r="AJ37" s="1026"/>
      <c r="AK37" s="1026"/>
      <c r="AL37" s="556"/>
      <c r="AM37" s="1026" t="s">
        <v>510</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391</v>
      </c>
      <c r="AF44" s="1026"/>
      <c r="AG44" s="1026"/>
      <c r="AH44" s="1026"/>
      <c r="AI44" s="1026" t="s">
        <v>413</v>
      </c>
      <c r="AJ44" s="1026"/>
      <c r="AK44" s="1026"/>
      <c r="AL44" s="556"/>
      <c r="AM44" s="1026" t="s">
        <v>510</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391</v>
      </c>
      <c r="AF51" s="1026"/>
      <c r="AG51" s="1026"/>
      <c r="AH51" s="1026"/>
      <c r="AI51" s="1026" t="s">
        <v>413</v>
      </c>
      <c r="AJ51" s="1026"/>
      <c r="AK51" s="1026"/>
      <c r="AL51" s="556"/>
      <c r="AM51" s="1026" t="s">
        <v>510</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391</v>
      </c>
      <c r="AF58" s="1026"/>
      <c r="AG58" s="1026"/>
      <c r="AH58" s="1026"/>
      <c r="AI58" s="1026" t="s">
        <v>413</v>
      </c>
      <c r="AJ58" s="1026"/>
      <c r="AK58" s="1026"/>
      <c r="AL58" s="556"/>
      <c r="AM58" s="1026" t="s">
        <v>510</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391</v>
      </c>
      <c r="AF65" s="1026"/>
      <c r="AG65" s="1026"/>
      <c r="AH65" s="1026"/>
      <c r="AI65" s="1026" t="s">
        <v>413</v>
      </c>
      <c r="AJ65" s="1026"/>
      <c r="AK65" s="1026"/>
      <c r="AL65" s="556"/>
      <c r="AM65" s="1026" t="s">
        <v>510</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2021-09-02T06:05:12Z</cp:lastPrinted>
  <dcterms:created xsi:type="dcterms:W3CDTF">2012-03-13T00:50:25Z</dcterms:created>
  <dcterms:modified xsi:type="dcterms:W3CDTF">2021-09-17T02:19:23Z</dcterms:modified>
</cp:coreProperties>
</file>