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総括\★科学技術要覧（H２６～）\令和２年度版\05_HP掲載\エクセルデータまとめ\作業済み\"/>
    </mc:Choice>
  </mc:AlternateContent>
  <bookViews>
    <workbookView xWindow="0" yWindow="0" windowWidth="28800" windowHeight="13515" firstSheet="3" activeTab="8"/>
  </bookViews>
  <sheets>
    <sheet name="22-1-1" sheetId="2" r:id="rId1"/>
    <sheet name="22-1-2" sheetId="3" r:id="rId2"/>
    <sheet name="22-1-3" sheetId="4" r:id="rId3"/>
    <sheet name="22-2" sheetId="5" r:id="rId4"/>
    <sheet name="22-3" sheetId="6" r:id="rId5"/>
    <sheet name="22-4" sheetId="7" r:id="rId6"/>
    <sheet name="22-5" sheetId="9" r:id="rId7"/>
    <sheet name="22-6" sheetId="10" r:id="rId8"/>
    <sheet name="22-7" sheetId="11" r:id="rId9"/>
  </sheets>
  <definedNames>
    <definedName name="_xlnm.Print_Area" localSheetId="0">'22-1-1'!$A$1:$K$73</definedName>
    <definedName name="_xlnm.Print_Area" localSheetId="1">'22-1-2'!$A$1:$W$34</definedName>
    <definedName name="_xlnm.Print_Area" localSheetId="2">'22-1-3'!$A$1:$S$20</definedName>
    <definedName name="_xlnm.Print_Area" localSheetId="4">'22-3'!$A$1:$Q$27</definedName>
    <definedName name="_xlnm.Print_Area" localSheetId="5">'22-4'!$A$1:$I$35</definedName>
    <definedName name="_xlnm.Print_Area" localSheetId="6">'22-5'!$A$1:$U$23</definedName>
    <definedName name="_xlnm.Print_Area" localSheetId="7">'22-6'!$A$1:$M$46</definedName>
    <definedName name="_xlnm.Print_Area" localSheetId="8">'22-7'!$A$1:$N$154</definedName>
    <definedName name="_xlnm.Print_Titles" localSheetId="8">'22-7'!$11:$15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0" i="11" l="1"/>
  <c r="N149" i="11"/>
  <c r="N150" i="11" s="1"/>
  <c r="M149" i="11"/>
  <c r="L149" i="11"/>
  <c r="J149" i="11"/>
  <c r="I149" i="11"/>
  <c r="N147" i="11"/>
  <c r="M147" i="11"/>
  <c r="L147" i="11"/>
  <c r="K147" i="11"/>
  <c r="J147" i="11"/>
  <c r="I147" i="11"/>
  <c r="N144" i="11"/>
  <c r="M144" i="11"/>
  <c r="L144" i="11"/>
  <c r="K144" i="11"/>
  <c r="J144" i="11"/>
  <c r="I144" i="11"/>
  <c r="N141" i="11"/>
  <c r="M141" i="11"/>
  <c r="L141" i="11"/>
  <c r="J141" i="11"/>
  <c r="I141" i="11"/>
  <c r="N67" i="11"/>
  <c r="M67" i="11"/>
  <c r="L67" i="11"/>
  <c r="J67" i="11"/>
  <c r="I67" i="11"/>
  <c r="N56" i="11"/>
  <c r="M56" i="11"/>
  <c r="L56" i="11"/>
  <c r="L150" i="11" s="1"/>
  <c r="K56" i="11"/>
  <c r="J56" i="11"/>
  <c r="I56" i="11"/>
  <c r="M52" i="11"/>
  <c r="K52" i="11"/>
  <c r="J52" i="11"/>
  <c r="I52" i="11"/>
  <c r="N26" i="11"/>
  <c r="M26" i="11"/>
  <c r="L26" i="11"/>
  <c r="K26" i="11"/>
  <c r="J26" i="11"/>
  <c r="J150" i="11" s="1"/>
  <c r="I26" i="11"/>
  <c r="I150" i="11" s="1"/>
  <c r="N17" i="11"/>
  <c r="M17" i="11"/>
  <c r="M150" i="11" s="1"/>
  <c r="U17" i="9" l="1"/>
  <c r="T17" i="9"/>
  <c r="S17" i="9"/>
  <c r="R17" i="9"/>
  <c r="Q17" i="9"/>
  <c r="P17" i="9"/>
  <c r="O17" i="9"/>
  <c r="N17" i="9"/>
  <c r="M17" i="9"/>
  <c r="L17" i="9"/>
  <c r="K17" i="9"/>
  <c r="F16" i="7" l="1"/>
  <c r="F31" i="7" s="1"/>
  <c r="E16" i="7"/>
  <c r="E8" i="7"/>
  <c r="E31" i="7" s="1"/>
  <c r="Q21" i="6"/>
  <c r="P21" i="6"/>
  <c r="O21" i="6"/>
  <c r="L21" i="6"/>
  <c r="I21" i="6"/>
  <c r="S12" i="4"/>
  <c r="R12" i="4"/>
  <c r="Q12" i="4"/>
  <c r="P12" i="4"/>
  <c r="O12" i="4"/>
  <c r="N12" i="4"/>
  <c r="M12" i="4"/>
  <c r="D61" i="2" l="1"/>
  <c r="E61" i="2" s="1"/>
  <c r="E60" i="2"/>
  <c r="E59" i="2"/>
  <c r="E58" i="2"/>
  <c r="E57" i="2"/>
  <c r="E56" i="2"/>
  <c r="E55" i="2"/>
  <c r="E54" i="2"/>
  <c r="E53" i="2"/>
  <c r="E52" i="2"/>
  <c r="E51" i="2"/>
  <c r="E50" i="2"/>
  <c r="E49" i="2"/>
  <c r="K33" i="2"/>
  <c r="I33" i="2"/>
  <c r="F33" i="2"/>
  <c r="G33" i="2" s="1"/>
  <c r="E33" i="2"/>
  <c r="K32" i="2"/>
  <c r="I32" i="2"/>
  <c r="F32" i="2"/>
  <c r="G32" i="2" s="1"/>
  <c r="E32" i="2"/>
  <c r="K31" i="2"/>
  <c r="I31" i="2"/>
  <c r="F31" i="2"/>
  <c r="G31" i="2" s="1"/>
  <c r="E31" i="2"/>
  <c r="K30" i="2"/>
  <c r="I30" i="2"/>
  <c r="G30" i="2"/>
  <c r="F30" i="2"/>
  <c r="E30" i="2"/>
  <c r="K29" i="2"/>
  <c r="I29" i="2"/>
  <c r="F29" i="2"/>
  <c r="G29" i="2" s="1"/>
  <c r="E29" i="2"/>
  <c r="K28" i="2"/>
  <c r="I28" i="2"/>
  <c r="F28" i="2"/>
  <c r="G28" i="2" s="1"/>
  <c r="E28" i="2"/>
  <c r="K27" i="2"/>
  <c r="I27" i="2"/>
  <c r="F27" i="2"/>
  <c r="G27" i="2" s="1"/>
  <c r="E27" i="2"/>
  <c r="K26" i="2"/>
  <c r="I26" i="2"/>
  <c r="G26" i="2"/>
  <c r="F26" i="2"/>
  <c r="E26" i="2"/>
  <c r="K25" i="2"/>
  <c r="I25" i="2"/>
  <c r="F25" i="2"/>
  <c r="G25" i="2" s="1"/>
  <c r="E25" i="2"/>
  <c r="K24" i="2"/>
  <c r="I24" i="2"/>
  <c r="F24" i="2"/>
  <c r="G24" i="2" s="1"/>
  <c r="E24" i="2"/>
  <c r="K23" i="2"/>
  <c r="I23" i="2"/>
  <c r="G23" i="2"/>
  <c r="E23" i="2"/>
  <c r="K22" i="2"/>
  <c r="I22" i="2"/>
  <c r="G22" i="2"/>
  <c r="E22" i="2"/>
</calcChain>
</file>

<file path=xl/sharedStrings.xml><?xml version="1.0" encoding="utf-8"?>
<sst xmlns="http://schemas.openxmlformats.org/spreadsheetml/2006/main" count="801" uniqueCount="452">
  <si>
    <t>22　科学技術関係予算　 S&amp;T budget</t>
    <rPh sb="3" eb="5">
      <t>カガク</t>
    </rPh>
    <rPh sb="5" eb="7">
      <t>ギジュツ</t>
    </rPh>
    <rPh sb="7" eb="9">
      <t>カンケイ</t>
    </rPh>
    <rPh sb="9" eb="11">
      <t>ヨサン</t>
    </rPh>
    <phoneticPr fontId="4"/>
  </si>
  <si>
    <t>22-1　科学技術関係予算の推移　 Budget appropriation for S&amp;T</t>
    <rPh sb="11" eb="13">
      <t>ヨサン</t>
    </rPh>
    <phoneticPr fontId="4"/>
  </si>
  <si>
    <t>22-1-1　項目別　 Budget appropriation for S&amp;T by item</t>
    <phoneticPr fontId="4"/>
  </si>
  <si>
    <t>（単位： 百万円  million yen）</t>
    <phoneticPr fontId="4"/>
  </si>
  <si>
    <r>
      <t xml:space="preserve">1年度
1 </t>
    </r>
    <r>
      <rPr>
        <sz val="8"/>
        <rFont val="ＭＳ Ｐゴシック"/>
        <family val="3"/>
        <charset val="128"/>
      </rPr>
      <t>FY</t>
    </r>
    <phoneticPr fontId="4"/>
  </si>
  <si>
    <r>
      <t>項目</t>
    </r>
    <r>
      <rPr>
        <sz val="11"/>
        <rFont val="ＭＳ Ｐゴシック"/>
        <family val="3"/>
        <charset val="128"/>
      </rPr>
      <t>1</t>
    </r>
    <r>
      <rPr>
        <sz val="10"/>
        <rFont val="ＭＳ Ｐゴシック"/>
        <family val="3"/>
        <charset val="128"/>
      </rPr>
      <t xml:space="preserve">
</t>
    </r>
    <r>
      <rPr>
        <sz val="8"/>
        <rFont val="ＭＳ Ｐゴシック"/>
        <family val="3"/>
        <charset val="128"/>
      </rPr>
      <t>Item</t>
    </r>
    <r>
      <rPr>
        <sz val="10"/>
        <rFont val="ＭＳ Ｐゴシック"/>
        <family val="3"/>
        <charset val="128"/>
      </rPr>
      <t>1</t>
    </r>
    <phoneticPr fontId="4"/>
  </si>
  <si>
    <t>一般会計中
の科学技術
関係経費</t>
    <phoneticPr fontId="4"/>
  </si>
  <si>
    <t>特別会計中
の科学技術
関係経費</t>
    <phoneticPr fontId="4"/>
  </si>
  <si>
    <t>科学技術
振 興 費</t>
    <phoneticPr fontId="4"/>
  </si>
  <si>
    <t>その他の
研　　究
関 係 費</t>
    <phoneticPr fontId="4"/>
  </si>
  <si>
    <t>対前年度
伸 び 率</t>
    <phoneticPr fontId="4"/>
  </si>
  <si>
    <t>Promotion
of  science
and
technology</t>
    <phoneticPr fontId="4"/>
  </si>
  <si>
    <t>Percent
changes
to  previous
year</t>
    <phoneticPr fontId="4"/>
  </si>
  <si>
    <t>Other
S &amp; T
functions</t>
    <phoneticPr fontId="4"/>
  </si>
  <si>
    <t>Percent
changes
to previous
year</t>
    <phoneticPr fontId="4"/>
  </si>
  <si>
    <t>General
account
S &amp; T</t>
    <phoneticPr fontId="4"/>
  </si>
  <si>
    <t>Special
account
S &amp; T</t>
    <phoneticPr fontId="4"/>
  </si>
  <si>
    <t>A</t>
  </si>
  <si>
    <t>（％）</t>
    <phoneticPr fontId="4"/>
  </si>
  <si>
    <t>B</t>
  </si>
  <si>
    <t>C=A+B</t>
  </si>
  <si>
    <t>D</t>
  </si>
  <si>
    <t>7('95)</t>
    <phoneticPr fontId="4"/>
  </si>
  <si>
    <t>12('00)</t>
    <phoneticPr fontId="4"/>
  </si>
  <si>
    <t>13('01)</t>
    <phoneticPr fontId="4"/>
  </si>
  <si>
    <t>-</t>
    <phoneticPr fontId="4"/>
  </si>
  <si>
    <t>14('02)</t>
    <phoneticPr fontId="4"/>
  </si>
  <si>
    <t>15('03)</t>
    <phoneticPr fontId="4"/>
  </si>
  <si>
    <t xml:space="preserve">  16('04)</t>
    <phoneticPr fontId="4"/>
  </si>
  <si>
    <t xml:space="preserve">  17('05)</t>
    <phoneticPr fontId="4"/>
  </si>
  <si>
    <t xml:space="preserve">  18('06)</t>
    <phoneticPr fontId="4"/>
  </si>
  <si>
    <t>19('07)</t>
    <phoneticPr fontId="4"/>
  </si>
  <si>
    <t>20('08)</t>
    <phoneticPr fontId="4"/>
  </si>
  <si>
    <t>21('09)</t>
    <phoneticPr fontId="4"/>
  </si>
  <si>
    <t>22('10)</t>
    <phoneticPr fontId="4"/>
  </si>
  <si>
    <t>23('11)</t>
    <phoneticPr fontId="4"/>
  </si>
  <si>
    <t>24('12)</t>
    <phoneticPr fontId="4"/>
  </si>
  <si>
    <t>25('13)</t>
    <phoneticPr fontId="4"/>
  </si>
  <si>
    <t>26('14)</t>
    <phoneticPr fontId="4"/>
  </si>
  <si>
    <t>27('15)</t>
    <phoneticPr fontId="4"/>
  </si>
  <si>
    <t>28('16)</t>
    <phoneticPr fontId="4"/>
  </si>
  <si>
    <t>29('17)</t>
    <phoneticPr fontId="4"/>
  </si>
  <si>
    <t>30('18)</t>
    <phoneticPr fontId="4"/>
  </si>
  <si>
    <t>1('19)</t>
    <phoneticPr fontId="4"/>
  </si>
  <si>
    <t>2('20)</t>
    <phoneticPr fontId="4"/>
  </si>
  <si>
    <r>
      <t>1年度
1</t>
    </r>
    <r>
      <rPr>
        <sz val="8"/>
        <rFont val="ＭＳ Ｐゴシック"/>
        <family val="3"/>
        <charset val="128"/>
      </rPr>
      <t>FY</t>
    </r>
    <phoneticPr fontId="4"/>
  </si>
  <si>
    <r>
      <t>項目</t>
    </r>
    <r>
      <rPr>
        <sz val="11"/>
        <rFont val="ＭＳ Ｐゴシック"/>
        <family val="3"/>
        <charset val="128"/>
      </rPr>
      <t>1</t>
    </r>
    <r>
      <rPr>
        <sz val="10"/>
        <rFont val="ＭＳ Ｐゴシック"/>
        <family val="3"/>
        <charset val="128"/>
      </rPr>
      <t xml:space="preserve">
 </t>
    </r>
    <r>
      <rPr>
        <sz val="8"/>
        <rFont val="ＭＳ Ｐゴシック"/>
        <family val="3"/>
        <charset val="128"/>
      </rPr>
      <t>Item</t>
    </r>
    <r>
      <rPr>
        <sz val="10"/>
        <rFont val="ＭＳ Ｐゴシック"/>
        <family val="3"/>
        <charset val="128"/>
      </rPr>
      <t>1</t>
    </r>
    <phoneticPr fontId="4"/>
  </si>
  <si>
    <t>科学技術
関係経費
総額</t>
    <phoneticPr fontId="4"/>
  </si>
  <si>
    <t>地方公共団体
における
科学技術
関係経費
（参　考）</t>
    <rPh sb="0" eb="2">
      <t>チホウ</t>
    </rPh>
    <rPh sb="2" eb="4">
      <t>コウキョウ</t>
    </rPh>
    <rPh sb="4" eb="6">
      <t>ダンタイ</t>
    </rPh>
    <phoneticPr fontId="4"/>
  </si>
  <si>
    <t>Total
budget  for
S &amp; T
in  central 
government</t>
    <phoneticPr fontId="4"/>
  </si>
  <si>
    <t>Percent
changes  to
previous
year</t>
    <phoneticPr fontId="4"/>
  </si>
  <si>
    <t>Total  budget
for  S &amp; T
in  local
governments</t>
    <phoneticPr fontId="4"/>
  </si>
  <si>
    <t>Ｅ=Ｃ+Ｄ</t>
    <phoneticPr fontId="4"/>
  </si>
  <si>
    <t>…</t>
    <phoneticPr fontId="4"/>
  </si>
  <si>
    <t>注） １. 科学技術基本計画（第1期～第4期）の策定に伴い、平成13年度・平成18年度及び平成23年度</t>
    <rPh sb="43" eb="44">
      <t>オヨ</t>
    </rPh>
    <rPh sb="45" eb="47">
      <t>ヘイセイ</t>
    </rPh>
    <rPh sb="49" eb="51">
      <t>ネンド</t>
    </rPh>
    <phoneticPr fontId="4"/>
  </si>
  <si>
    <t xml:space="preserve">          に対象経費の範囲が見直されている。</t>
    <rPh sb="11" eb="13">
      <t>タイショウ</t>
    </rPh>
    <rPh sb="13" eb="15">
      <t>ケイヒ</t>
    </rPh>
    <phoneticPr fontId="4"/>
  </si>
  <si>
    <t xml:space="preserve">      ２. 平成28年度以降は調査・集計方法が見直されている。</t>
    <rPh sb="9" eb="11">
      <t>ヘイセイ</t>
    </rPh>
    <rPh sb="13" eb="15">
      <t>ネンド</t>
    </rPh>
    <rPh sb="15" eb="17">
      <t>イコウ</t>
    </rPh>
    <rPh sb="18" eb="20">
      <t>チョウサ</t>
    </rPh>
    <rPh sb="21" eb="23">
      <t>シュウケイ</t>
    </rPh>
    <rPh sb="23" eb="25">
      <t>ホウホウ</t>
    </rPh>
    <rPh sb="26" eb="28">
      <t>ミナオ</t>
    </rPh>
    <phoneticPr fontId="4"/>
  </si>
  <si>
    <t xml:space="preserve">      ３. 各年度とも当初予算である。</t>
    <phoneticPr fontId="4"/>
  </si>
  <si>
    <t xml:space="preserve">      ４. 地方公共団体の額について、令和元年度は当初予算、平成30年度以前は最終予算である。</t>
    <phoneticPr fontId="4"/>
  </si>
  <si>
    <t xml:space="preserve">      ５. 一般会計中の科学技術関係経費のうち、国立大学法人等については、平成18年度以前は、国費である。</t>
    <rPh sb="40" eb="42">
      <t>ヘイセイ</t>
    </rPh>
    <rPh sb="44" eb="46">
      <t>ネンド</t>
    </rPh>
    <rPh sb="46" eb="48">
      <t>イゼン</t>
    </rPh>
    <phoneticPr fontId="4"/>
  </si>
  <si>
    <t xml:space="preserve">      ６. 運営費交付金及び施設整備費補助金に、自己収入（病院収入、授業料、受託事業等）を含めた総額から</t>
    <rPh sb="15" eb="16">
      <t>オヨ</t>
    </rPh>
    <phoneticPr fontId="4"/>
  </si>
  <si>
    <t xml:space="preserve">          算定している（この額は、国立大学等が法人化される前の国立学校特別会計制度における科学技術</t>
    <phoneticPr fontId="4"/>
  </si>
  <si>
    <t xml:space="preserve">          関係経費に相当する額である。）。平成18年度からは、自己収入を含まない算定方法に変更した。</t>
    <rPh sb="19" eb="20">
      <t>ガク</t>
    </rPh>
    <rPh sb="26" eb="28">
      <t>ヘイセイ</t>
    </rPh>
    <phoneticPr fontId="4"/>
  </si>
  <si>
    <t>資料： 内閣府のデータを元に文部科学省作成</t>
    <rPh sb="4" eb="7">
      <t>ナイカクフ</t>
    </rPh>
    <rPh sb="12" eb="13">
      <t>モト</t>
    </rPh>
    <rPh sb="14" eb="16">
      <t>モンブ</t>
    </rPh>
    <rPh sb="16" eb="19">
      <t>カガクショウ</t>
    </rPh>
    <rPh sb="19" eb="21">
      <t>サクセイ</t>
    </rPh>
    <phoneticPr fontId="4"/>
  </si>
  <si>
    <t>22　科学技術関係予算　 S&amp;T Budget</t>
    <rPh sb="3" eb="5">
      <t>カガク</t>
    </rPh>
    <rPh sb="5" eb="7">
      <t>ギジュツ</t>
    </rPh>
    <rPh sb="7" eb="9">
      <t>カンケイ</t>
    </rPh>
    <rPh sb="9" eb="11">
      <t>ヨサン</t>
    </rPh>
    <phoneticPr fontId="4"/>
  </si>
  <si>
    <t>22-1-2　府省庁別　 Budget appropriation for S&amp;T by ministry and agency</t>
    <rPh sb="9" eb="10">
      <t>チョウ</t>
    </rPh>
    <phoneticPr fontId="4"/>
  </si>
  <si>
    <t>（単位： 百万円  million yen）</t>
  </si>
  <si>
    <r>
      <t>1</t>
    </r>
    <r>
      <rPr>
        <sz val="10"/>
        <rFont val="ＭＳ Ｐゴシック"/>
        <family val="3"/>
        <charset val="128"/>
      </rPr>
      <t xml:space="preserve">府省庁
</t>
    </r>
    <r>
      <rPr>
        <sz val="10"/>
        <color indexed="9"/>
        <rFont val="ＭＳ Ｐゴシック"/>
        <family val="3"/>
        <charset val="128"/>
      </rPr>
      <t>1</t>
    </r>
    <r>
      <rPr>
        <sz val="8"/>
        <rFont val="ＭＳ Ｐゴシック"/>
        <family val="3"/>
        <charset val="128"/>
      </rPr>
      <t>Ministry， Agency</t>
    </r>
    <rPh sb="1" eb="3">
      <t>フショウ</t>
    </rPh>
    <phoneticPr fontId="4"/>
  </si>
  <si>
    <r>
      <t>年度</t>
    </r>
    <r>
      <rPr>
        <sz val="11"/>
        <color indexed="9"/>
        <rFont val="ＭＳ Ｐゴシック"/>
        <family val="3"/>
        <charset val="128"/>
      </rPr>
      <t>1</t>
    </r>
    <r>
      <rPr>
        <sz val="10"/>
        <rFont val="ＭＳ Ｐゴシック"/>
        <family val="3"/>
        <charset val="128"/>
      </rPr>
      <t xml:space="preserve">
</t>
    </r>
    <r>
      <rPr>
        <sz val="8"/>
        <rFont val="ＭＳ Ｐゴシック"/>
        <family val="3"/>
        <charset val="128"/>
      </rPr>
      <t>FY</t>
    </r>
    <r>
      <rPr>
        <sz val="10"/>
        <color indexed="9"/>
        <rFont val="ＭＳ Ｐゴシック"/>
        <family val="3"/>
        <charset val="128"/>
      </rPr>
      <t>1　　</t>
    </r>
    <r>
      <rPr>
        <sz val="10"/>
        <rFont val="ＭＳ Ｐゴシック"/>
        <family val="3"/>
        <charset val="128"/>
      </rPr>
      <t>　</t>
    </r>
    <rPh sb="0" eb="1">
      <t>トシ</t>
    </rPh>
    <rPh sb="1" eb="2">
      <t>タビ</t>
    </rPh>
    <phoneticPr fontId="4"/>
  </si>
  <si>
    <t>16('04)</t>
  </si>
  <si>
    <t>17('05)</t>
  </si>
  <si>
    <t>18('06)</t>
  </si>
  <si>
    <t>19('07)</t>
  </si>
  <si>
    <t>22（'10）</t>
    <phoneticPr fontId="4"/>
  </si>
  <si>
    <t>23（'11）</t>
    <phoneticPr fontId="4"/>
  </si>
  <si>
    <t>24（'12）</t>
    <phoneticPr fontId="4"/>
  </si>
  <si>
    <t>25（'13）</t>
    <phoneticPr fontId="4"/>
  </si>
  <si>
    <t>28('16)</t>
  </si>
  <si>
    <t>国会</t>
  </si>
  <si>
    <t>Diet</t>
    <phoneticPr fontId="4"/>
  </si>
  <si>
    <t>内閣官房</t>
    <rPh sb="0" eb="2">
      <t>ナイカク</t>
    </rPh>
    <rPh sb="2" eb="4">
      <t>カンボウ</t>
    </rPh>
    <phoneticPr fontId="14"/>
  </si>
  <si>
    <t>Cabinet  Secretariat</t>
    <phoneticPr fontId="14"/>
  </si>
  <si>
    <t>復興庁</t>
    <rPh sb="0" eb="3">
      <t>フッコウチョウ</t>
    </rPh>
    <phoneticPr fontId="4"/>
  </si>
  <si>
    <t>Reconstruction Agency</t>
    <phoneticPr fontId="4"/>
  </si>
  <si>
    <t>内閣府</t>
    <rPh sb="0" eb="3">
      <t>ナイカクフ</t>
    </rPh>
    <phoneticPr fontId="14"/>
  </si>
  <si>
    <t>Cabinet  Office</t>
    <phoneticPr fontId="14"/>
  </si>
  <si>
    <t>…</t>
    <phoneticPr fontId="14"/>
  </si>
  <si>
    <t>警察庁</t>
  </si>
  <si>
    <t>National  Police  Agency</t>
    <phoneticPr fontId="4"/>
  </si>
  <si>
    <t>総務省</t>
    <rPh sb="0" eb="2">
      <t>ソウム</t>
    </rPh>
    <rPh sb="2" eb="3">
      <t>ショウ</t>
    </rPh>
    <phoneticPr fontId="14"/>
  </si>
  <si>
    <t>Min. of  Internal  Affairs  and  Communications</t>
    <phoneticPr fontId="14"/>
  </si>
  <si>
    <t>法務省</t>
  </si>
  <si>
    <t>Min. of  Justice</t>
    <phoneticPr fontId="4"/>
  </si>
  <si>
    <t>外務省</t>
  </si>
  <si>
    <t>Min. of  Foreign  Affairs</t>
    <phoneticPr fontId="4"/>
  </si>
  <si>
    <t>財務省</t>
    <rPh sb="0" eb="3">
      <t>ザイムショウ</t>
    </rPh>
    <phoneticPr fontId="14"/>
  </si>
  <si>
    <t>Min. of  Finance</t>
    <phoneticPr fontId="14"/>
  </si>
  <si>
    <t>文部科学省</t>
    <rPh sb="0" eb="2">
      <t>モンブ</t>
    </rPh>
    <rPh sb="2" eb="4">
      <t>カガク</t>
    </rPh>
    <rPh sb="4" eb="5">
      <t>ショウ</t>
    </rPh>
    <phoneticPr fontId="14"/>
  </si>
  <si>
    <t>Min. of  Education,  Culture,  Sports,  Science  &amp;  Technology</t>
    <phoneticPr fontId="14"/>
  </si>
  <si>
    <t>厚生労働省</t>
    <rPh sb="0" eb="2">
      <t>コウセイ</t>
    </rPh>
    <rPh sb="2" eb="5">
      <t>ロウドウショウ</t>
    </rPh>
    <phoneticPr fontId="14"/>
  </si>
  <si>
    <t>Min. of  Health,  Labour  &amp;  Welfare</t>
    <phoneticPr fontId="4"/>
  </si>
  <si>
    <t>農林水産省</t>
  </si>
  <si>
    <t>Min. of  Agriculture,  Forestry  &amp;  Fisheries</t>
    <phoneticPr fontId="4"/>
  </si>
  <si>
    <t>経済産業省</t>
    <rPh sb="0" eb="2">
      <t>ケイザイ</t>
    </rPh>
    <rPh sb="2" eb="5">
      <t>サンギョウショウ</t>
    </rPh>
    <phoneticPr fontId="14"/>
  </si>
  <si>
    <t>Min. of  Economy,  Trade  &amp;  Industry</t>
    <phoneticPr fontId="4"/>
  </si>
  <si>
    <t>…</t>
  </si>
  <si>
    <t>国土交通省</t>
    <rPh sb="0" eb="2">
      <t>コクド</t>
    </rPh>
    <rPh sb="2" eb="5">
      <t>コウツウショウ</t>
    </rPh>
    <phoneticPr fontId="14"/>
  </si>
  <si>
    <t>Min. of  Land,  Infrastructure  &amp;  Transport</t>
    <phoneticPr fontId="14"/>
  </si>
  <si>
    <t>環境省</t>
    <rPh sb="0" eb="3">
      <t>カンキョウショウ</t>
    </rPh>
    <phoneticPr fontId="14"/>
  </si>
  <si>
    <t>Min. of  the  Environment</t>
    <phoneticPr fontId="14"/>
  </si>
  <si>
    <t>防衛省</t>
    <rPh sb="2" eb="3">
      <t>ショウ</t>
    </rPh>
    <phoneticPr fontId="4"/>
  </si>
  <si>
    <t>Min. of  Defense</t>
    <phoneticPr fontId="4"/>
  </si>
  <si>
    <t>合計</t>
  </si>
  <si>
    <t>Total</t>
    <phoneticPr fontId="4"/>
  </si>
  <si>
    <t>　</t>
    <phoneticPr fontId="14"/>
  </si>
  <si>
    <t>注) １. 各年度とも当初予算である。</t>
    <rPh sb="0" eb="1">
      <t>チュウ</t>
    </rPh>
    <rPh sb="6" eb="9">
      <t>カクネンド</t>
    </rPh>
    <rPh sb="11" eb="13">
      <t>トウショ</t>
    </rPh>
    <rPh sb="13" eb="15">
      <t>ヨサン</t>
    </rPh>
    <phoneticPr fontId="4"/>
  </si>
  <si>
    <t xml:space="preserve">      ２. 平成28年度以降は調査・集計方法が見直されている。</t>
    <rPh sb="15" eb="17">
      <t>イコウ</t>
    </rPh>
    <phoneticPr fontId="4"/>
  </si>
  <si>
    <t xml:space="preserve">      ３. 内閣府の値には消費者庁も含まれている。</t>
    <rPh sb="9" eb="12">
      <t>ナイカクフ</t>
    </rPh>
    <rPh sb="13" eb="14">
      <t>アタイ</t>
    </rPh>
    <rPh sb="16" eb="20">
      <t>ショウヒシャチョウ</t>
    </rPh>
    <rPh sb="21" eb="22">
      <t>フク</t>
    </rPh>
    <phoneticPr fontId="4"/>
  </si>
  <si>
    <r>
      <rPr>
        <sz val="10"/>
        <color indexed="9"/>
        <rFont val="ＭＳ Ｐ明朝"/>
        <family val="1"/>
        <charset val="128"/>
      </rPr>
      <t>注)</t>
    </r>
    <r>
      <rPr>
        <sz val="10"/>
        <rFont val="ＭＳ Ｐ明朝"/>
        <family val="1"/>
        <charset val="128"/>
      </rPr>
      <t xml:space="preserve"> </t>
    </r>
    <r>
      <rPr>
        <strike/>
        <sz val="10"/>
        <color indexed="10"/>
        <rFont val="ＭＳ Ｐ明朝"/>
        <family val="1"/>
        <charset val="128"/>
      </rPr>
      <t>２. 各府省の予算額には復興庁一括計上分を含む。</t>
    </r>
    <rPh sb="0" eb="1">
      <t>チュウ</t>
    </rPh>
    <rPh sb="6" eb="8">
      <t>カクフ</t>
    </rPh>
    <rPh sb="8" eb="9">
      <t>ショウ</t>
    </rPh>
    <phoneticPr fontId="4"/>
  </si>
  <si>
    <t>資料： 内閣府のデータを元に文部科学省作成</t>
  </si>
  <si>
    <t>22-1-3　組織別　 Budget appropriation for S&amp;T by kind of organization</t>
    <rPh sb="7" eb="10">
      <t>ソシキベツ</t>
    </rPh>
    <phoneticPr fontId="4"/>
  </si>
  <si>
    <r>
      <t xml:space="preserve">項目
</t>
    </r>
    <r>
      <rPr>
        <sz val="8"/>
        <rFont val="ＭＳ Ｐゴシック"/>
        <family val="3"/>
        <charset val="128"/>
      </rPr>
      <t>Item</t>
    </r>
    <phoneticPr fontId="4"/>
  </si>
  <si>
    <r>
      <t>年度</t>
    </r>
    <r>
      <rPr>
        <sz val="10"/>
        <rFont val="ＭＳ Ｐゴシック"/>
        <family val="3"/>
        <charset val="128"/>
      </rPr>
      <t xml:space="preserve">
</t>
    </r>
    <r>
      <rPr>
        <sz val="8"/>
        <rFont val="ＭＳ Ｐゴシック"/>
        <family val="3"/>
        <charset val="128"/>
      </rPr>
      <t>FY</t>
    </r>
    <r>
      <rPr>
        <sz val="10"/>
        <rFont val="ＭＳ Ｐゴシック"/>
        <family val="3"/>
        <charset val="128"/>
      </rPr>
      <t>　　　　　　</t>
    </r>
    <rPh sb="0" eb="1">
      <t>トシ</t>
    </rPh>
    <rPh sb="1" eb="2">
      <t>タビ</t>
    </rPh>
    <phoneticPr fontId="4"/>
  </si>
  <si>
    <t>国立試験研究機関
(国の特別な機関を含む）</t>
    <rPh sb="0" eb="2">
      <t>コクリツ</t>
    </rPh>
    <rPh sb="2" eb="4">
      <t>シケン</t>
    </rPh>
    <rPh sb="4" eb="6">
      <t>ケンキュウ</t>
    </rPh>
    <rPh sb="6" eb="8">
      <t>キカン</t>
    </rPh>
    <rPh sb="10" eb="11">
      <t>コク</t>
    </rPh>
    <rPh sb="12" eb="14">
      <t>トクベツ</t>
    </rPh>
    <rPh sb="15" eb="17">
      <t>キカン</t>
    </rPh>
    <rPh sb="18" eb="19">
      <t>フク</t>
    </rPh>
    <phoneticPr fontId="4"/>
  </si>
  <si>
    <t>Government  research  institutes</t>
    <phoneticPr fontId="4"/>
  </si>
  <si>
    <t>独立行政法人</t>
    <rPh sb="0" eb="2">
      <t>ドクリツ</t>
    </rPh>
    <rPh sb="2" eb="4">
      <t>ギョウセイ</t>
    </rPh>
    <rPh sb="4" eb="6">
      <t>ホウジン</t>
    </rPh>
    <phoneticPr fontId="14"/>
  </si>
  <si>
    <t>Independent  administrative  institutions</t>
    <phoneticPr fontId="14"/>
  </si>
  <si>
    <t>大学等
（国立大学・大学共同利用機関法人
・高専・私学含む）</t>
    <rPh sb="0" eb="2">
      <t>ダイガク</t>
    </rPh>
    <rPh sb="2" eb="3">
      <t>ナド</t>
    </rPh>
    <rPh sb="5" eb="7">
      <t>コクリツ</t>
    </rPh>
    <rPh sb="7" eb="9">
      <t>ダイガク</t>
    </rPh>
    <rPh sb="10" eb="12">
      <t>ダイガク</t>
    </rPh>
    <rPh sb="12" eb="14">
      <t>キョウドウ</t>
    </rPh>
    <rPh sb="14" eb="16">
      <t>リヨウ</t>
    </rPh>
    <rPh sb="16" eb="18">
      <t>キカン</t>
    </rPh>
    <rPh sb="18" eb="20">
      <t>ホウジン</t>
    </rPh>
    <rPh sb="22" eb="24">
      <t>コウセン</t>
    </rPh>
    <rPh sb="25" eb="27">
      <t>シガク</t>
    </rPh>
    <rPh sb="27" eb="28">
      <t>フク</t>
    </rPh>
    <phoneticPr fontId="4"/>
  </si>
  <si>
    <t>Universities</t>
    <phoneticPr fontId="4"/>
  </si>
  <si>
    <t>その他（内局経費含む）</t>
    <rPh sb="2" eb="3">
      <t>タ</t>
    </rPh>
    <rPh sb="4" eb="6">
      <t>ナイキョク</t>
    </rPh>
    <rPh sb="6" eb="8">
      <t>ケイヒ</t>
    </rPh>
    <rPh sb="8" eb="9">
      <t>フク</t>
    </rPh>
    <phoneticPr fontId="4"/>
  </si>
  <si>
    <t>Others</t>
    <phoneticPr fontId="4"/>
  </si>
  <si>
    <t>合計</t>
    <rPh sb="0" eb="2">
      <t>ゴウケイ</t>
    </rPh>
    <phoneticPr fontId="4"/>
  </si>
  <si>
    <t>注） １. 各年度とも当初予算である。</t>
    <rPh sb="0" eb="1">
      <t>チュウ</t>
    </rPh>
    <rPh sb="6" eb="9">
      <t>カクネンド</t>
    </rPh>
    <rPh sb="11" eb="13">
      <t>トウショ</t>
    </rPh>
    <rPh sb="13" eb="15">
      <t>ヨサン</t>
    </rPh>
    <phoneticPr fontId="4"/>
  </si>
  <si>
    <t>22．科学技術関係予算</t>
    <rPh sb="3" eb="5">
      <t>カガク</t>
    </rPh>
    <rPh sb="5" eb="7">
      <t>ギジュツ</t>
    </rPh>
    <rPh sb="7" eb="9">
      <t>カンケイ</t>
    </rPh>
    <rPh sb="9" eb="11">
      <t>ヨサン</t>
    </rPh>
    <phoneticPr fontId="3"/>
  </si>
  <si>
    <t>S&amp;T budget</t>
    <phoneticPr fontId="3"/>
  </si>
  <si>
    <t>22-2 政府関係試験研究機関等における科学技術関係予算の推移</t>
    <rPh sb="5" eb="7">
      <t>セイフ</t>
    </rPh>
    <rPh sb="7" eb="9">
      <t>カンケイ</t>
    </rPh>
    <rPh sb="9" eb="11">
      <t>シケン</t>
    </rPh>
    <rPh sb="11" eb="13">
      <t>ケンキュウ</t>
    </rPh>
    <rPh sb="13" eb="15">
      <t>キカン</t>
    </rPh>
    <rPh sb="15" eb="16">
      <t>トウ</t>
    </rPh>
    <rPh sb="20" eb="22">
      <t>カガク</t>
    </rPh>
    <rPh sb="22" eb="24">
      <t>ギジュツ</t>
    </rPh>
    <rPh sb="24" eb="26">
      <t>カンケイ</t>
    </rPh>
    <rPh sb="26" eb="28">
      <t>ヨサン</t>
    </rPh>
    <rPh sb="29" eb="31">
      <t>スイイ</t>
    </rPh>
    <phoneticPr fontId="3"/>
  </si>
  <si>
    <t>S&amp;T budget by government R&amp;D institutions</t>
    <phoneticPr fontId="3"/>
  </si>
  <si>
    <t>機　  関　  名</t>
  </si>
  <si>
    <t>令和元年度
政府予算額</t>
    <rPh sb="6" eb="8">
      <t>セイフ</t>
    </rPh>
    <rPh sb="8" eb="10">
      <t>ヨサン</t>
    </rPh>
    <rPh sb="10" eb="11">
      <t>ガク</t>
    </rPh>
    <phoneticPr fontId="3"/>
  </si>
  <si>
    <t>令和２年度
政府予算額</t>
    <rPh sb="6" eb="8">
      <t>セイフ</t>
    </rPh>
    <rPh sb="8" eb="10">
      <t>ヨサン</t>
    </rPh>
    <rPh sb="10" eb="11">
      <t>ガク</t>
    </rPh>
    <phoneticPr fontId="3"/>
  </si>
  <si>
    <t>（独）量子科学技術研究開発機構</t>
  </si>
  <si>
    <t xml:space="preserve"> （独）防災科学技術研究所</t>
  </si>
  <si>
    <t xml:space="preserve"> （独）物質・材料研究機構</t>
  </si>
  <si>
    <t xml:space="preserve"> （独）理化学研究所   </t>
  </si>
  <si>
    <t xml:space="preserve"> （独）科学技術振興機構</t>
  </si>
  <si>
    <t xml:space="preserve"> （独）日本学術振興会</t>
  </si>
  <si>
    <t xml:space="preserve"> （独）宇宙航空研究開発機構</t>
  </si>
  <si>
    <t xml:space="preserve"> （独）海洋研究開発機構</t>
  </si>
  <si>
    <t xml:space="preserve"> （独）国立特別支援教育総合研究所</t>
  </si>
  <si>
    <t xml:space="preserve"> （独）国立科学博物館</t>
  </si>
  <si>
    <t xml:space="preserve"> （独）国立文化財機構</t>
  </si>
  <si>
    <t xml:space="preserve"> （独）日本芸術文化振興会</t>
    <phoneticPr fontId="3"/>
  </si>
  <si>
    <t xml:space="preserve"> （独）国立青少年教育振興機構</t>
  </si>
  <si>
    <t xml:space="preserve"> （独）日本スポーツ振興センター</t>
  </si>
  <si>
    <t xml:space="preserve"> （独）日本原子力研究開発機構</t>
  </si>
  <si>
    <t xml:space="preserve"> （独）日本医療研究開発機構</t>
  </si>
  <si>
    <t xml:space="preserve">   科学技術・学術政策研究所</t>
  </si>
  <si>
    <t>　 国立教育政策研究所</t>
  </si>
  <si>
    <t xml:space="preserve">   日本学士院</t>
  </si>
  <si>
    <t>22　科学技術関係経費　 S&amp;T Budget</t>
    <rPh sb="3" eb="5">
      <t>カガク</t>
    </rPh>
    <rPh sb="5" eb="7">
      <t>ギジュツ</t>
    </rPh>
    <rPh sb="7" eb="9">
      <t>カンケイ</t>
    </rPh>
    <rPh sb="9" eb="11">
      <t>ケイヒ</t>
    </rPh>
    <phoneticPr fontId="4"/>
  </si>
  <si>
    <t>22-3　宇宙開発関係予算の推移　 Budget appropriations for space development by ministry/agency</t>
    <rPh sb="7" eb="9">
      <t>カイハツ</t>
    </rPh>
    <phoneticPr fontId="14"/>
  </si>
  <si>
    <r>
      <t>年度</t>
    </r>
    <r>
      <rPr>
        <sz val="11"/>
        <color indexed="8"/>
        <rFont val="ＭＳ Ｐゴシック"/>
        <family val="3"/>
        <charset val="128"/>
      </rPr>
      <t>1</t>
    </r>
    <r>
      <rPr>
        <sz val="10"/>
        <color indexed="8"/>
        <rFont val="ＭＳ Ｐゴシック"/>
        <family val="3"/>
        <charset val="128"/>
      </rPr>
      <t xml:space="preserve">
</t>
    </r>
    <r>
      <rPr>
        <sz val="8"/>
        <color indexed="8"/>
        <rFont val="ＭＳ Ｐゴシック"/>
        <family val="3"/>
        <charset val="128"/>
      </rPr>
      <t>FY</t>
    </r>
    <r>
      <rPr>
        <sz val="10"/>
        <color indexed="8"/>
        <rFont val="ＭＳ Ｐゴシック"/>
        <family val="3"/>
        <charset val="128"/>
      </rPr>
      <t>1</t>
    </r>
    <phoneticPr fontId="4"/>
  </si>
  <si>
    <t>20('08)</t>
  </si>
  <si>
    <r>
      <t>1府省庁
1</t>
    </r>
    <r>
      <rPr>
        <sz val="8"/>
        <color indexed="8"/>
        <rFont val="ＭＳ Ｐゴシック"/>
        <family val="3"/>
        <charset val="128"/>
      </rPr>
      <t>Ministry，Agency</t>
    </r>
    <rPh sb="1" eb="3">
      <t>フショウ</t>
    </rPh>
    <phoneticPr fontId="4"/>
  </si>
  <si>
    <t>文部科学省</t>
    <rPh sb="0" eb="2">
      <t>モンブ</t>
    </rPh>
    <rPh sb="2" eb="5">
      <t>カガクショウ</t>
    </rPh>
    <phoneticPr fontId="14"/>
  </si>
  <si>
    <t>Min. of  Education,  Culture,  Sports,  Science &amp; Technology</t>
    <phoneticPr fontId="4"/>
  </si>
  <si>
    <t>宇宙航空研究開発機構</t>
    <rPh sb="0" eb="2">
      <t>ウチュウ</t>
    </rPh>
    <rPh sb="2" eb="4">
      <t>コウクウ</t>
    </rPh>
    <rPh sb="4" eb="6">
      <t>ケンキュウ</t>
    </rPh>
    <rPh sb="6" eb="8">
      <t>カイハツ</t>
    </rPh>
    <rPh sb="8" eb="10">
      <t>キコウ</t>
    </rPh>
    <phoneticPr fontId="14"/>
  </si>
  <si>
    <t>Japan  Aerospace  Exploration  Agency</t>
    <phoneticPr fontId="4"/>
  </si>
  <si>
    <t>内閣官房</t>
    <phoneticPr fontId="14"/>
  </si>
  <si>
    <t>Cabinet  Secretariat</t>
    <phoneticPr fontId="4"/>
  </si>
  <si>
    <t>内閣府</t>
    <rPh sb="0" eb="3">
      <t>ナイカクフ</t>
    </rPh>
    <phoneticPr fontId="4"/>
  </si>
  <si>
    <t>警察庁</t>
    <rPh sb="0" eb="3">
      <t>ケイサツチョウ</t>
    </rPh>
    <phoneticPr fontId="4"/>
  </si>
  <si>
    <t>Min. of  Internal  Affairs  and  Communications</t>
    <phoneticPr fontId="4"/>
  </si>
  <si>
    <t>外務省</t>
    <rPh sb="0" eb="2">
      <t>ガイム</t>
    </rPh>
    <rPh sb="2" eb="3">
      <t>ショウ</t>
    </rPh>
    <phoneticPr fontId="4"/>
  </si>
  <si>
    <t>農林水産省</t>
    <phoneticPr fontId="14"/>
  </si>
  <si>
    <t>Min. of  Agriculture,  Forestry &amp; Fisheries</t>
    <phoneticPr fontId="4"/>
  </si>
  <si>
    <t>経済産業省</t>
    <rPh sb="0" eb="2">
      <t>ケイザイ</t>
    </rPh>
    <rPh sb="2" eb="4">
      <t>サンギョウ</t>
    </rPh>
    <rPh sb="4" eb="5">
      <t>ショウ</t>
    </rPh>
    <phoneticPr fontId="14"/>
  </si>
  <si>
    <t>Min. of  Economy,  Trade &amp; Industry</t>
    <phoneticPr fontId="4"/>
  </si>
  <si>
    <t>Min. of  Land,  Infrastructure, Transport &amp; Tourism</t>
    <phoneticPr fontId="4"/>
  </si>
  <si>
    <t>Min. of  the  Environment</t>
    <phoneticPr fontId="4"/>
  </si>
  <si>
    <t>防衛省</t>
    <rPh sb="0" eb="3">
      <t>ボウエイショウ</t>
    </rPh>
    <phoneticPr fontId="4"/>
  </si>
  <si>
    <t>合  　　　　　　　　計</t>
  </si>
  <si>
    <t>注） １. 各年度とも当初予算である。</t>
    <rPh sb="6" eb="7">
      <t>カク</t>
    </rPh>
    <rPh sb="7" eb="9">
      <t>ネンド</t>
    </rPh>
    <rPh sb="11" eb="13">
      <t>トウショ</t>
    </rPh>
    <rPh sb="13" eb="15">
      <t>ヨサン</t>
    </rPh>
    <phoneticPr fontId="14"/>
  </si>
  <si>
    <t>注） ２. 四捨五入により百万円単位に整理したため、総額と各項目の合計は必ずしも一致しない。</t>
    <rPh sb="6" eb="10">
      <t>シシャゴニュウ</t>
    </rPh>
    <rPh sb="13" eb="16">
      <t>ヒャクマンエン</t>
    </rPh>
    <rPh sb="16" eb="18">
      <t>タンイ</t>
    </rPh>
    <rPh sb="19" eb="21">
      <t>セイリ</t>
    </rPh>
    <rPh sb="26" eb="28">
      <t>ソウガク</t>
    </rPh>
    <rPh sb="29" eb="32">
      <t>カクコウモク</t>
    </rPh>
    <rPh sb="33" eb="35">
      <t>ゴウケイ</t>
    </rPh>
    <rPh sb="36" eb="37">
      <t>カナラ</t>
    </rPh>
    <phoneticPr fontId="14"/>
  </si>
  <si>
    <t xml:space="preserve">      ３.平成２７年度以降の予算額については、弾道防衛ミサイル防衛関連経費(防衛省)、航空関連経費(文部科学省)を除いている。</t>
    <rPh sb="14" eb="16">
      <t>イコウ</t>
    </rPh>
    <phoneticPr fontId="14"/>
  </si>
  <si>
    <t>資料：内閣府宇宙開発戦略推進事務局調べ</t>
    <rPh sb="0" eb="2">
      <t>シリョウ</t>
    </rPh>
    <rPh sb="3" eb="5">
      <t>ナイカク</t>
    </rPh>
    <rPh sb="5" eb="6">
      <t>フ</t>
    </rPh>
    <rPh sb="6" eb="8">
      <t>ウチュウ</t>
    </rPh>
    <rPh sb="8" eb="10">
      <t>カイハツ</t>
    </rPh>
    <rPh sb="10" eb="12">
      <t>センリャク</t>
    </rPh>
    <rPh sb="12" eb="14">
      <t>スイシン</t>
    </rPh>
    <rPh sb="14" eb="17">
      <t>ジムキョク</t>
    </rPh>
    <rPh sb="17" eb="18">
      <t>シラ</t>
    </rPh>
    <phoneticPr fontId="14"/>
  </si>
  <si>
    <t>22-4　原子力関係予算の推移　 Budget appropriations for nuclear development by ministry/agency</t>
    <phoneticPr fontId="14"/>
  </si>
  <si>
    <r>
      <t>1費目               
1</t>
    </r>
    <r>
      <rPr>
        <sz val="8"/>
        <color indexed="8"/>
        <rFont val="ＭＳ Ｐゴシック"/>
        <family val="3"/>
        <charset val="128"/>
      </rPr>
      <t>Purpose</t>
    </r>
    <phoneticPr fontId="4"/>
  </si>
  <si>
    <t>一般会計</t>
    <rPh sb="0" eb="2">
      <t>イッパン</t>
    </rPh>
    <rPh sb="2" eb="4">
      <t>カイケイ</t>
    </rPh>
    <phoneticPr fontId="14"/>
  </si>
  <si>
    <t>内閣府</t>
    <rPh sb="0" eb="2">
      <t>ナイカク</t>
    </rPh>
    <rPh sb="2" eb="3">
      <t>フ</t>
    </rPh>
    <phoneticPr fontId="14"/>
  </si>
  <si>
    <t>外務省</t>
    <rPh sb="0" eb="3">
      <t>ガイムショウ</t>
    </rPh>
    <phoneticPr fontId="4"/>
  </si>
  <si>
    <t>文部科学省</t>
    <rPh sb="0" eb="2">
      <t>モンブ</t>
    </rPh>
    <rPh sb="2" eb="5">
      <t>カガクショウ</t>
    </rPh>
    <phoneticPr fontId="4"/>
  </si>
  <si>
    <t>国土交通省</t>
    <rPh sb="0" eb="2">
      <t>コクド</t>
    </rPh>
    <rPh sb="2" eb="5">
      <t>コウツウショウ</t>
    </rPh>
    <phoneticPr fontId="4"/>
  </si>
  <si>
    <t>環境省</t>
    <rPh sb="0" eb="3">
      <t>カンキョウショウ</t>
    </rPh>
    <phoneticPr fontId="4"/>
  </si>
  <si>
    <t>原子力規制庁</t>
    <rPh sb="0" eb="3">
      <t>ゲンシリョク</t>
    </rPh>
    <rPh sb="3" eb="5">
      <t>キセイ</t>
    </rPh>
    <rPh sb="5" eb="6">
      <t>チョウ</t>
    </rPh>
    <phoneticPr fontId="4"/>
  </si>
  <si>
    <t>エネルギー対策特別会計</t>
    <rPh sb="5" eb="7">
      <t>タイサク</t>
    </rPh>
    <rPh sb="7" eb="9">
      <t>トクベツ</t>
    </rPh>
    <rPh sb="9" eb="11">
      <t>カイケイ</t>
    </rPh>
    <phoneticPr fontId="14"/>
  </si>
  <si>
    <t>経済産業省</t>
    <rPh sb="0" eb="2">
      <t>ケイザイ</t>
    </rPh>
    <rPh sb="2" eb="5">
      <t>サンギョウショウ</t>
    </rPh>
    <phoneticPr fontId="4"/>
  </si>
  <si>
    <t>東日本大震災復興特別会計</t>
    <rPh sb="0" eb="1">
      <t>ヒガシ</t>
    </rPh>
    <rPh sb="1" eb="3">
      <t>ニホン</t>
    </rPh>
    <rPh sb="3" eb="6">
      <t>ダイシンサイ</t>
    </rPh>
    <rPh sb="6" eb="8">
      <t>フッコウ</t>
    </rPh>
    <rPh sb="8" eb="10">
      <t>トクベツ</t>
    </rPh>
    <rPh sb="10" eb="12">
      <t>カイケイ</t>
    </rPh>
    <phoneticPr fontId="14"/>
  </si>
  <si>
    <t>内閣府</t>
    <rPh sb="0" eb="2">
      <t>ナイカク</t>
    </rPh>
    <rPh sb="2" eb="3">
      <t>フ</t>
    </rPh>
    <phoneticPr fontId="4"/>
  </si>
  <si>
    <t>農林水産省</t>
    <rPh sb="0" eb="2">
      <t>ノウリン</t>
    </rPh>
    <rPh sb="2" eb="5">
      <t>スイサンショウ</t>
    </rPh>
    <phoneticPr fontId="4"/>
  </si>
  <si>
    <t>規制庁</t>
    <rPh sb="0" eb="2">
      <t>キセイ</t>
    </rPh>
    <rPh sb="2" eb="3">
      <t>チョウ</t>
    </rPh>
    <phoneticPr fontId="4"/>
  </si>
  <si>
    <t>合                     計</t>
  </si>
  <si>
    <t>注）  各年度とも当初予算である。</t>
    <phoneticPr fontId="4"/>
  </si>
  <si>
    <t>資料：内閣府「原子力白書」のデータをもとに文部科学省原子力課作成</t>
    <rPh sb="3" eb="5">
      <t>ナイカク</t>
    </rPh>
    <rPh sb="5" eb="6">
      <t>フ</t>
    </rPh>
    <rPh sb="7" eb="10">
      <t>ゲンシリョク</t>
    </rPh>
    <rPh sb="10" eb="12">
      <t>ハクショ</t>
    </rPh>
    <rPh sb="21" eb="23">
      <t>モンブ</t>
    </rPh>
    <rPh sb="23" eb="26">
      <t>カガクショウ</t>
    </rPh>
    <rPh sb="26" eb="30">
      <t>ゲンシリョクカ</t>
    </rPh>
    <rPh sb="30" eb="32">
      <t>サクセイ</t>
    </rPh>
    <phoneticPr fontId="4"/>
  </si>
  <si>
    <t>22-5　海洋科学技術関連予算の推移　 Budget appropriations for ocean development by ministry/agency</t>
    <rPh sb="7" eb="11">
      <t>カギ</t>
    </rPh>
    <rPh sb="11" eb="13">
      <t>カンレン</t>
    </rPh>
    <rPh sb="13" eb="15">
      <t>ヨサン</t>
    </rPh>
    <phoneticPr fontId="14"/>
  </si>
  <si>
    <r>
      <t>年度</t>
    </r>
    <r>
      <rPr>
        <sz val="11"/>
        <color theme="1"/>
        <rFont val="ＭＳ Ｐゴシック"/>
        <family val="3"/>
        <charset val="128"/>
      </rPr>
      <t>1</t>
    </r>
    <r>
      <rPr>
        <sz val="10"/>
        <color theme="1"/>
        <rFont val="ＭＳ Ｐゴシック"/>
        <family val="3"/>
        <charset val="128"/>
      </rPr>
      <t xml:space="preserve">
</t>
    </r>
    <r>
      <rPr>
        <sz val="8"/>
        <color theme="1"/>
        <rFont val="ＭＳ Ｐゴシック"/>
        <family val="3"/>
        <charset val="128"/>
      </rPr>
      <t>FY</t>
    </r>
    <r>
      <rPr>
        <sz val="10"/>
        <color theme="1"/>
        <rFont val="ＭＳ Ｐゴシック"/>
        <family val="3"/>
        <charset val="128"/>
      </rPr>
      <t>1</t>
    </r>
    <phoneticPr fontId="4"/>
  </si>
  <si>
    <t>14('02)</t>
  </si>
  <si>
    <t>15('03)</t>
  </si>
  <si>
    <r>
      <t>1府省庁
1</t>
    </r>
    <r>
      <rPr>
        <sz val="8"/>
        <color theme="1"/>
        <rFont val="ＭＳ Ｐゴシック"/>
        <family val="3"/>
        <charset val="128"/>
      </rPr>
      <t>Ministry， Agency</t>
    </r>
    <rPh sb="1" eb="3">
      <t>フショウ</t>
    </rPh>
    <phoneticPr fontId="4"/>
  </si>
  <si>
    <t>内閣官房
総合海洋政策本部事務局</t>
    <rPh sb="0" eb="2">
      <t>ナイカク</t>
    </rPh>
    <rPh sb="2" eb="4">
      <t>カンボウ</t>
    </rPh>
    <rPh sb="5" eb="7">
      <t>ソウゴウ</t>
    </rPh>
    <rPh sb="7" eb="9">
      <t>カイヨウ</t>
    </rPh>
    <rPh sb="9" eb="11">
      <t>セイサク</t>
    </rPh>
    <rPh sb="11" eb="13">
      <t>ホンブ</t>
    </rPh>
    <rPh sb="13" eb="16">
      <t>ジムキョク</t>
    </rPh>
    <phoneticPr fontId="14"/>
  </si>
  <si>
    <t>-</t>
    <phoneticPr fontId="14"/>
  </si>
  <si>
    <t>（内閣府に改組）</t>
    <rPh sb="1" eb="4">
      <t>ナイカクフ</t>
    </rPh>
    <rPh sb="5" eb="7">
      <t>カイソ</t>
    </rPh>
    <phoneticPr fontId="4"/>
  </si>
  <si>
    <t>－</t>
    <phoneticPr fontId="4"/>
  </si>
  <si>
    <t>総務省</t>
    <rPh sb="0" eb="3">
      <t>ソウムショウ</t>
    </rPh>
    <phoneticPr fontId="4"/>
  </si>
  <si>
    <t>文部科学省</t>
    <rPh sb="0" eb="5">
      <t>モンカ</t>
    </rPh>
    <phoneticPr fontId="14"/>
  </si>
  <si>
    <t>合　　　　　　　　計</t>
  </si>
  <si>
    <t>注）　１．平成22年度から平成25年度は、内閣官房総合海洋政策本部事務局がまとめている海洋関連予算のうち「海洋を知る」に分類されているものを合計して掲載している。</t>
    <rPh sb="0" eb="1">
      <t>チュウ</t>
    </rPh>
    <rPh sb="5" eb="7">
      <t>ヘイセイ</t>
    </rPh>
    <rPh sb="9" eb="11">
      <t>ネンド</t>
    </rPh>
    <rPh sb="13" eb="15">
      <t>ヘイセイ</t>
    </rPh>
    <rPh sb="17" eb="19">
      <t>ネンド</t>
    </rPh>
    <rPh sb="21" eb="23">
      <t>ナイカク</t>
    </rPh>
    <rPh sb="23" eb="25">
      <t>カンボウ</t>
    </rPh>
    <rPh sb="25" eb="27">
      <t>ソウゴウ</t>
    </rPh>
    <rPh sb="27" eb="29">
      <t>カイヨウ</t>
    </rPh>
    <rPh sb="29" eb="31">
      <t>セイサク</t>
    </rPh>
    <rPh sb="31" eb="33">
      <t>ホンブ</t>
    </rPh>
    <rPh sb="33" eb="36">
      <t>ジムキョク</t>
    </rPh>
    <rPh sb="43" eb="45">
      <t>カイヨウ</t>
    </rPh>
    <rPh sb="45" eb="47">
      <t>カンレン</t>
    </rPh>
    <rPh sb="47" eb="49">
      <t>ヨサン</t>
    </rPh>
    <rPh sb="53" eb="55">
      <t>カイヨウ</t>
    </rPh>
    <rPh sb="56" eb="57">
      <t>シ</t>
    </rPh>
    <phoneticPr fontId="4"/>
  </si>
  <si>
    <t xml:space="preserve">     　２．平成26年度から平成28年度は、内閣官房総合海洋政策本部事務局がまとめている海洋関連予算のうち科学技術振興費に分類されているものを合計して掲載している。</t>
    <rPh sb="8" eb="10">
      <t>ヘイセイ</t>
    </rPh>
    <rPh sb="12" eb="14">
      <t>ネンド</t>
    </rPh>
    <rPh sb="16" eb="18">
      <t>ヘイセイ</t>
    </rPh>
    <rPh sb="20" eb="22">
      <t>ネンド</t>
    </rPh>
    <rPh sb="24" eb="26">
      <t>ナイカク</t>
    </rPh>
    <rPh sb="26" eb="28">
      <t>カンボウ</t>
    </rPh>
    <rPh sb="28" eb="30">
      <t>ソウゴウ</t>
    </rPh>
    <rPh sb="30" eb="32">
      <t>カイヨウ</t>
    </rPh>
    <rPh sb="32" eb="34">
      <t>セイサク</t>
    </rPh>
    <rPh sb="34" eb="36">
      <t>ホンブ</t>
    </rPh>
    <rPh sb="36" eb="39">
      <t>ジムキョク</t>
    </rPh>
    <rPh sb="46" eb="48">
      <t>カイヨウ</t>
    </rPh>
    <rPh sb="48" eb="50">
      <t>カンレン</t>
    </rPh>
    <rPh sb="50" eb="52">
      <t>ヨサン</t>
    </rPh>
    <rPh sb="55" eb="57">
      <t>カガク</t>
    </rPh>
    <rPh sb="57" eb="59">
      <t>ギジュツ</t>
    </rPh>
    <rPh sb="59" eb="61">
      <t>シンコウ</t>
    </rPh>
    <rPh sb="61" eb="62">
      <t>ヒ</t>
    </rPh>
    <phoneticPr fontId="4"/>
  </si>
  <si>
    <t xml:space="preserve">     　３．平成29年度から令和元年度は、内閣府総合海洋政策推進事務局がまとめている海洋関連予算のうち科学技術振興費に分類されているものを合計して掲載している。</t>
    <rPh sb="8" eb="10">
      <t>ヘイセイ</t>
    </rPh>
    <rPh sb="12" eb="14">
      <t>ネンド</t>
    </rPh>
    <rPh sb="16" eb="18">
      <t>レイワ</t>
    </rPh>
    <rPh sb="18" eb="20">
      <t>ガンネン</t>
    </rPh>
    <rPh sb="20" eb="21">
      <t>ド</t>
    </rPh>
    <rPh sb="23" eb="26">
      <t>ナイカクフ</t>
    </rPh>
    <rPh sb="26" eb="28">
      <t>ソウゴウ</t>
    </rPh>
    <rPh sb="28" eb="30">
      <t>カイヨウ</t>
    </rPh>
    <rPh sb="30" eb="32">
      <t>セイサク</t>
    </rPh>
    <rPh sb="32" eb="34">
      <t>スイシン</t>
    </rPh>
    <rPh sb="34" eb="37">
      <t>ジムキョク</t>
    </rPh>
    <rPh sb="44" eb="46">
      <t>カイヨウ</t>
    </rPh>
    <rPh sb="46" eb="48">
      <t>カンレン</t>
    </rPh>
    <rPh sb="48" eb="50">
      <t>ヨサン</t>
    </rPh>
    <rPh sb="53" eb="55">
      <t>カガク</t>
    </rPh>
    <rPh sb="55" eb="57">
      <t>ギジュツ</t>
    </rPh>
    <rPh sb="57" eb="60">
      <t>シンコウヒ</t>
    </rPh>
    <phoneticPr fontId="4"/>
  </si>
  <si>
    <t>資料：内閣府総合海洋政策推進事務局調べのデータ等を基に海洋地球課作成</t>
    <rPh sb="0" eb="2">
      <t>シリョウ</t>
    </rPh>
    <rPh sb="5" eb="6">
      <t>フ</t>
    </rPh>
    <rPh sb="6" eb="8">
      <t>ソウゴウ</t>
    </rPh>
    <rPh sb="8" eb="10">
      <t>カイヨウ</t>
    </rPh>
    <rPh sb="10" eb="12">
      <t>セイサク</t>
    </rPh>
    <rPh sb="12" eb="14">
      <t>スイシン</t>
    </rPh>
    <rPh sb="14" eb="17">
      <t>ジムキョク</t>
    </rPh>
    <rPh sb="23" eb="24">
      <t>トウ</t>
    </rPh>
    <rPh sb="25" eb="26">
      <t>モト</t>
    </rPh>
    <phoneticPr fontId="4"/>
  </si>
  <si>
    <t>平成20年度からは内閣官房総合海洋政策本部事務局が海洋に関連する予算をとりまとめており、「海洋を利用する」「海洋を知る」「海洋を守る」「国際協力」の４つに分類されている。本資料の平成20年度以降は、このうち「海洋を知る」について集計しているものであり、海洋科学技術関連経費の合計ではない</t>
    <rPh sb="0" eb="2">
      <t>ヘイセイ</t>
    </rPh>
    <rPh sb="4" eb="6">
      <t>ネンド</t>
    </rPh>
    <rPh sb="9" eb="11">
      <t>ナイカク</t>
    </rPh>
    <rPh sb="11" eb="13">
      <t>カンボウ</t>
    </rPh>
    <rPh sb="13" eb="15">
      <t>ソウゴウ</t>
    </rPh>
    <rPh sb="15" eb="17">
      <t>カイヨウ</t>
    </rPh>
    <rPh sb="17" eb="19">
      <t>セイサク</t>
    </rPh>
    <rPh sb="19" eb="21">
      <t>ホンブ</t>
    </rPh>
    <rPh sb="21" eb="24">
      <t>ジムキョク</t>
    </rPh>
    <rPh sb="25" eb="27">
      <t>カイヨウ</t>
    </rPh>
    <rPh sb="28" eb="30">
      <t>カンレン</t>
    </rPh>
    <rPh sb="32" eb="34">
      <t>ヨサン</t>
    </rPh>
    <rPh sb="45" eb="47">
      <t>カイヨウ</t>
    </rPh>
    <rPh sb="48" eb="50">
      <t>リヨウ</t>
    </rPh>
    <rPh sb="54" eb="56">
      <t>カイヨウ</t>
    </rPh>
    <rPh sb="57" eb="58">
      <t>シ</t>
    </rPh>
    <rPh sb="61" eb="63">
      <t>カイヨウ</t>
    </rPh>
    <rPh sb="64" eb="65">
      <t>マモ</t>
    </rPh>
    <rPh sb="68" eb="70">
      <t>コクサイ</t>
    </rPh>
    <rPh sb="70" eb="72">
      <t>キョウリョク</t>
    </rPh>
    <rPh sb="77" eb="79">
      <t>ブンルイ</t>
    </rPh>
    <rPh sb="85" eb="86">
      <t>ホン</t>
    </rPh>
    <rPh sb="86" eb="88">
      <t>シリョウ</t>
    </rPh>
    <rPh sb="89" eb="91">
      <t>ヘイセイ</t>
    </rPh>
    <rPh sb="93" eb="95">
      <t>ネンド</t>
    </rPh>
    <rPh sb="95" eb="97">
      <t>イコウ</t>
    </rPh>
    <rPh sb="104" eb="106">
      <t>カイヨウ</t>
    </rPh>
    <rPh sb="107" eb="108">
      <t>シ</t>
    </rPh>
    <rPh sb="114" eb="116">
      <t>シュウケイ</t>
    </rPh>
    <rPh sb="126" eb="128">
      <t>カイヨウ</t>
    </rPh>
    <rPh sb="128" eb="130">
      <t>カガク</t>
    </rPh>
    <rPh sb="130" eb="132">
      <t>ギジュツ</t>
    </rPh>
    <rPh sb="132" eb="134">
      <t>カンレン</t>
    </rPh>
    <rPh sb="134" eb="136">
      <t>ケイヒ</t>
    </rPh>
    <rPh sb="137" eb="139">
      <t>ゴウケイ</t>
    </rPh>
    <phoneticPr fontId="4"/>
  </si>
  <si>
    <t>22-6　地震調査研究関係予算の推移　 Budget appropriations for earthquake research by ministry/agency</t>
    <phoneticPr fontId="4"/>
  </si>
  <si>
    <r>
      <t>1</t>
    </r>
    <r>
      <rPr>
        <sz val="9"/>
        <color indexed="8"/>
        <rFont val="ＭＳ Ｐゴシック"/>
        <family val="3"/>
        <charset val="128"/>
      </rPr>
      <t>府省庁</t>
    </r>
    <r>
      <rPr>
        <sz val="8"/>
        <color indexed="8"/>
        <rFont val="ＭＳ Ｐゴシック"/>
        <family val="3"/>
        <charset val="128"/>
      </rPr>
      <t xml:space="preserve">
1</t>
    </r>
    <r>
      <rPr>
        <sz val="7"/>
        <color indexed="8"/>
        <rFont val="ＭＳ Ｐゴシック"/>
        <family val="3"/>
        <charset val="128"/>
      </rPr>
      <t>Ministry， Agency</t>
    </r>
    <rPh sb="1" eb="2">
      <t>フ</t>
    </rPh>
    <phoneticPr fontId="4"/>
  </si>
  <si>
    <t xml:space="preserve">   (504)</t>
    <phoneticPr fontId="4"/>
  </si>
  <si>
    <t xml:space="preserve">   (357)</t>
    <phoneticPr fontId="4"/>
  </si>
  <si>
    <t xml:space="preserve">   (150)</t>
    <phoneticPr fontId="4"/>
  </si>
  <si>
    <t xml:space="preserve">   (12)</t>
    <phoneticPr fontId="4"/>
  </si>
  <si>
    <t xml:space="preserve">   (247)</t>
    <phoneticPr fontId="4"/>
  </si>
  <si>
    <t>国土地理院</t>
    <rPh sb="0" eb="5">
      <t>コクドチリイン</t>
    </rPh>
    <phoneticPr fontId="4"/>
  </si>
  <si>
    <t>気象庁</t>
    <rPh sb="0" eb="2">
      <t>キショウ</t>
    </rPh>
    <rPh sb="2" eb="3">
      <t>チョウ</t>
    </rPh>
    <phoneticPr fontId="4"/>
  </si>
  <si>
    <t>気象研究所</t>
    <rPh sb="0" eb="2">
      <t>キショウ</t>
    </rPh>
    <rPh sb="2" eb="4">
      <t>ケンキュウ</t>
    </rPh>
    <rPh sb="4" eb="5">
      <t>ショ</t>
    </rPh>
    <phoneticPr fontId="4"/>
  </si>
  <si>
    <t>海上保安庁</t>
    <rPh sb="0" eb="2">
      <t>カイジョウ</t>
    </rPh>
    <rPh sb="2" eb="5">
      <t>ホアンチョウ</t>
    </rPh>
    <phoneticPr fontId="4"/>
  </si>
  <si>
    <t>復興庁</t>
    <rPh sb="0" eb="3">
      <t>フッコウチョウ</t>
    </rPh>
    <phoneticPr fontId="14"/>
  </si>
  <si>
    <t>科学技術庁</t>
  </si>
  <si>
    <t>文部省</t>
  </si>
  <si>
    <t>通商産業省</t>
  </si>
  <si>
    <t>運輸省</t>
  </si>
  <si>
    <t>郵政省</t>
  </si>
  <si>
    <t>建設省</t>
  </si>
  <si>
    <t>合   計</t>
  </si>
  <si>
    <t xml:space="preserve">   (5,939)</t>
    <phoneticPr fontId="4"/>
  </si>
  <si>
    <t xml:space="preserve">   (5,747)</t>
    <phoneticPr fontId="4"/>
  </si>
  <si>
    <t xml:space="preserve">   (1,999)</t>
    <phoneticPr fontId="4"/>
  </si>
  <si>
    <t xml:space="preserve">   (3,302)</t>
    <phoneticPr fontId="4"/>
  </si>
  <si>
    <t xml:space="preserve">   （751)</t>
    <phoneticPr fontId="4"/>
  </si>
  <si>
    <t>注１） 上段は当初予算額、下段（　）内は補正予算額である。</t>
    <rPh sb="4" eb="6">
      <t>ジョウダン</t>
    </rPh>
    <rPh sb="7" eb="9">
      <t>トウショ</t>
    </rPh>
    <rPh sb="9" eb="11">
      <t>ヨサン</t>
    </rPh>
    <rPh sb="11" eb="12">
      <t>ガク</t>
    </rPh>
    <rPh sb="13" eb="15">
      <t>ゲダン</t>
    </rPh>
    <rPh sb="18" eb="19">
      <t>ナイ</t>
    </rPh>
    <rPh sb="20" eb="22">
      <t>ホセイ</t>
    </rPh>
    <rPh sb="22" eb="24">
      <t>ヨサン</t>
    </rPh>
    <rPh sb="24" eb="25">
      <t>ガク</t>
    </rPh>
    <phoneticPr fontId="4"/>
  </si>
  <si>
    <t>注） ３. 13年度以降の値は、独立行政法人化に伴い集計できない事項を除く。   　</t>
    <rPh sb="8" eb="10">
      <t>ネンド</t>
    </rPh>
    <rPh sb="10" eb="12">
      <t>イコウ</t>
    </rPh>
    <rPh sb="13" eb="14">
      <t>アタイ</t>
    </rPh>
    <rPh sb="16" eb="18">
      <t>ドクリツ</t>
    </rPh>
    <rPh sb="18" eb="20">
      <t>ギョウセイ</t>
    </rPh>
    <rPh sb="20" eb="23">
      <t>ホウジンカ</t>
    </rPh>
    <rPh sb="24" eb="25">
      <t>トモナ</t>
    </rPh>
    <rPh sb="26" eb="28">
      <t>シュウケイ</t>
    </rPh>
    <rPh sb="32" eb="34">
      <t>ジコウ</t>
    </rPh>
    <rPh sb="35" eb="36">
      <t>ノゾ</t>
    </rPh>
    <phoneticPr fontId="4"/>
  </si>
  <si>
    <t>注２） 四捨五入のため、各内数の合計は必ずしも一致しない。</t>
    <phoneticPr fontId="4"/>
  </si>
  <si>
    <t>注３） 令和２年度当初予算額については、「臨時・特別の措置」（防災・減災、国土強靭化関係）を含まない額。</t>
    <rPh sb="4" eb="6">
      <t>レイワ</t>
    </rPh>
    <rPh sb="7" eb="9">
      <t>ネンド</t>
    </rPh>
    <rPh sb="9" eb="11">
      <t>トウショ</t>
    </rPh>
    <rPh sb="11" eb="13">
      <t>ヨサン</t>
    </rPh>
    <rPh sb="13" eb="14">
      <t>ガク</t>
    </rPh>
    <rPh sb="46" eb="47">
      <t>フク</t>
    </rPh>
    <rPh sb="50" eb="51">
      <t>ガク</t>
    </rPh>
    <phoneticPr fontId="4"/>
  </si>
  <si>
    <t>資料： 地震調査研究推進本部調べ</t>
    <rPh sb="4" eb="6">
      <t>ジシン</t>
    </rPh>
    <rPh sb="6" eb="8">
      <t>チョウサ</t>
    </rPh>
    <rPh sb="8" eb="10">
      <t>ケン</t>
    </rPh>
    <rPh sb="10" eb="12">
      <t>スイシン</t>
    </rPh>
    <rPh sb="12" eb="14">
      <t>ホンブ</t>
    </rPh>
    <phoneticPr fontId="14"/>
  </si>
  <si>
    <t>22　科学技術関係経費　 S&amp;T budget</t>
    <rPh sb="3" eb="7">
      <t>カガクギジュツ</t>
    </rPh>
    <rPh sb="7" eb="9">
      <t>カンケイ</t>
    </rPh>
    <rPh sb="9" eb="11">
      <t>ケイヒ</t>
    </rPh>
    <phoneticPr fontId="31"/>
  </si>
  <si>
    <t>22-7　競争的資金　 Competitive funding by ministry/agency</t>
    <rPh sb="5" eb="8">
      <t>キョウソウテキ</t>
    </rPh>
    <rPh sb="8" eb="10">
      <t>シキン</t>
    </rPh>
    <phoneticPr fontId="31"/>
  </si>
  <si>
    <t>１． 競争的研究費とは</t>
    <rPh sb="3" eb="6">
      <t>キョウソウテキ</t>
    </rPh>
    <rPh sb="6" eb="8">
      <t>ケンキュウ</t>
    </rPh>
    <rPh sb="8" eb="9">
      <t>ヒ</t>
    </rPh>
    <phoneticPr fontId="31"/>
  </si>
  <si>
    <t>　競争的研究費とは、大学、研発等において、省庁等の公募により競争的に獲得される経費のうち、研究に係るものをいう。</t>
    <rPh sb="1" eb="4">
      <t>キョウソウテキ</t>
    </rPh>
    <rPh sb="4" eb="6">
      <t>ケンキュウ</t>
    </rPh>
    <rPh sb="6" eb="7">
      <t>ヒ</t>
    </rPh>
    <rPh sb="10" eb="12">
      <t>ダイガク</t>
    </rPh>
    <rPh sb="13" eb="14">
      <t>ケン</t>
    </rPh>
    <rPh sb="14" eb="15">
      <t>ハツ</t>
    </rPh>
    <rPh sb="15" eb="16">
      <t>トウ</t>
    </rPh>
    <rPh sb="21" eb="23">
      <t>ショウチョウ</t>
    </rPh>
    <rPh sb="23" eb="24">
      <t>トウ</t>
    </rPh>
    <rPh sb="25" eb="27">
      <t>コウボ</t>
    </rPh>
    <rPh sb="30" eb="33">
      <t>キョウソウテキ</t>
    </rPh>
    <rPh sb="34" eb="36">
      <t>カクトク</t>
    </rPh>
    <rPh sb="39" eb="41">
      <t>ケイヒ</t>
    </rPh>
    <rPh sb="45" eb="47">
      <t>ケンキュウ</t>
    </rPh>
    <rPh sb="48" eb="49">
      <t>カカ</t>
    </rPh>
    <phoneticPr fontId="31"/>
  </si>
  <si>
    <t xml:space="preserve"> </t>
    <phoneticPr fontId="31"/>
  </si>
  <si>
    <t>２． 競争的研究費総括表　 Comprehensive list of competitive research funds</t>
    <rPh sb="3" eb="6">
      <t>キョウソウテキ</t>
    </rPh>
    <rPh sb="6" eb="8">
      <t>ケンキュウ</t>
    </rPh>
    <rPh sb="8" eb="9">
      <t>ヒ</t>
    </rPh>
    <rPh sb="9" eb="11">
      <t>ソウカツ</t>
    </rPh>
    <rPh sb="11" eb="12">
      <t>ヒョウ</t>
    </rPh>
    <phoneticPr fontId="31"/>
  </si>
  <si>
    <r>
      <t xml:space="preserve">省庁名
</t>
    </r>
    <r>
      <rPr>
        <sz val="8"/>
        <color theme="1"/>
        <rFont val="ＭＳ Ｐゴシック"/>
        <family val="3"/>
        <charset val="128"/>
      </rPr>
      <t>Name  of
Ministry/Agency</t>
    </r>
    <rPh sb="0" eb="1">
      <t>ショウ</t>
    </rPh>
    <rPh sb="1" eb="2">
      <t>チョウ</t>
    </rPh>
    <rPh sb="2" eb="3">
      <t>メイ</t>
    </rPh>
    <phoneticPr fontId="31"/>
  </si>
  <si>
    <r>
      <t xml:space="preserve">担当機関
</t>
    </r>
    <r>
      <rPr>
        <sz val="8"/>
        <color theme="1"/>
        <rFont val="ＭＳ Ｐゴシック"/>
        <family val="3"/>
        <charset val="128"/>
      </rPr>
      <t>Sponsoring  Agency</t>
    </r>
    <rPh sb="0" eb="2">
      <t>タントウ</t>
    </rPh>
    <rPh sb="2" eb="4">
      <t>キカン</t>
    </rPh>
    <phoneticPr fontId="31"/>
  </si>
  <si>
    <r>
      <t xml:space="preserve">制　　　　度　　　　名
</t>
    </r>
    <r>
      <rPr>
        <sz val="8"/>
        <color theme="1"/>
        <rFont val="ＭＳ Ｐゴシック"/>
        <family val="3"/>
        <charset val="128"/>
      </rPr>
      <t>Program  Name</t>
    </r>
    <rPh sb="0" eb="1">
      <t>セイ</t>
    </rPh>
    <rPh sb="5" eb="6">
      <t>タビ</t>
    </rPh>
    <rPh sb="10" eb="11">
      <t>メイ</t>
    </rPh>
    <phoneticPr fontId="31"/>
  </si>
  <si>
    <t>平成１6年度 FY2004</t>
    <rPh sb="0" eb="2">
      <t>ヘイセイ</t>
    </rPh>
    <rPh sb="4" eb="6">
      <t>ネンド</t>
    </rPh>
    <phoneticPr fontId="31"/>
  </si>
  <si>
    <r>
      <t xml:space="preserve">平成20年度 
</t>
    </r>
    <r>
      <rPr>
        <sz val="8"/>
        <color theme="1"/>
        <rFont val="ＭＳ Ｐゴシック"/>
        <family val="3"/>
        <charset val="128"/>
      </rPr>
      <t>FY2008</t>
    </r>
    <rPh sb="0" eb="2">
      <t>ヘイセイ</t>
    </rPh>
    <rPh sb="4" eb="6">
      <t>ネンド</t>
    </rPh>
    <phoneticPr fontId="31"/>
  </si>
  <si>
    <r>
      <t xml:space="preserve">平成21年度 
</t>
    </r>
    <r>
      <rPr>
        <sz val="8"/>
        <color theme="1"/>
        <rFont val="ＭＳ Ｐゴシック"/>
        <family val="3"/>
        <charset val="128"/>
      </rPr>
      <t>FY2009</t>
    </r>
    <phoneticPr fontId="31"/>
  </si>
  <si>
    <r>
      <t xml:space="preserve">平成22年度 
</t>
    </r>
    <r>
      <rPr>
        <sz val="8"/>
        <color theme="1"/>
        <rFont val="ＭＳ Ｐゴシック"/>
        <family val="3"/>
        <charset val="128"/>
      </rPr>
      <t>FY2010</t>
    </r>
    <r>
      <rPr>
        <sz val="11"/>
        <color theme="1"/>
        <rFont val="游ゴシック"/>
        <family val="2"/>
        <charset val="128"/>
        <scheme val="minor"/>
      </rPr>
      <t/>
    </r>
    <phoneticPr fontId="31"/>
  </si>
  <si>
    <r>
      <t xml:space="preserve">平成28年度 
</t>
    </r>
    <r>
      <rPr>
        <sz val="8"/>
        <color theme="1"/>
        <rFont val="ＭＳ Ｐゴシック"/>
        <family val="3"/>
        <charset val="128"/>
      </rPr>
      <t>FY2016</t>
    </r>
    <phoneticPr fontId="31"/>
  </si>
  <si>
    <r>
      <t xml:space="preserve">平成29年度 
</t>
    </r>
    <r>
      <rPr>
        <sz val="8"/>
        <color theme="1"/>
        <rFont val="ＭＳ Ｐゴシック"/>
        <family val="3"/>
        <charset val="128"/>
      </rPr>
      <t>FY2017</t>
    </r>
    <phoneticPr fontId="31"/>
  </si>
  <si>
    <r>
      <t xml:space="preserve">平成30年度 
</t>
    </r>
    <r>
      <rPr>
        <sz val="8"/>
        <color theme="1"/>
        <rFont val="ＭＳ Ｐゴシック"/>
        <family val="3"/>
        <charset val="128"/>
      </rPr>
      <t>FY2018</t>
    </r>
    <phoneticPr fontId="31"/>
  </si>
  <si>
    <r>
      <t xml:space="preserve">令和元年度 
</t>
    </r>
    <r>
      <rPr>
        <sz val="8"/>
        <color theme="1"/>
        <rFont val="ＭＳ Ｐゴシック"/>
        <family val="3"/>
        <charset val="128"/>
      </rPr>
      <t>FY2019</t>
    </r>
    <rPh sb="0" eb="2">
      <t>レイワ</t>
    </rPh>
    <rPh sb="2" eb="3">
      <t>ガン</t>
    </rPh>
    <phoneticPr fontId="31"/>
  </si>
  <si>
    <r>
      <t xml:space="preserve">令和元年度 
</t>
    </r>
    <r>
      <rPr>
        <sz val="8"/>
        <color theme="1"/>
        <rFont val="ＭＳ Ｐゴシック"/>
        <family val="3"/>
        <charset val="128"/>
      </rPr>
      <t>FY2019</t>
    </r>
    <phoneticPr fontId="31"/>
  </si>
  <si>
    <r>
      <t xml:space="preserve">令和２年度 
</t>
    </r>
    <r>
      <rPr>
        <sz val="8"/>
        <color theme="1"/>
        <rFont val="ＭＳ Ｐゴシック"/>
        <family val="3"/>
        <charset val="128"/>
      </rPr>
      <t>FY2020</t>
    </r>
    <rPh sb="0" eb="2">
      <t>レイワ</t>
    </rPh>
    <phoneticPr fontId="31"/>
  </si>
  <si>
    <t>予算額
Budget
（百万円）
（mil.yen）</t>
    <rPh sb="0" eb="1">
      <t>ヨ</t>
    </rPh>
    <rPh sb="1" eb="2">
      <t>サン</t>
    </rPh>
    <rPh sb="2" eb="3">
      <t>ガク</t>
    </rPh>
    <rPh sb="12" eb="13">
      <t>ヒャク</t>
    </rPh>
    <rPh sb="13" eb="14">
      <t>マン</t>
    </rPh>
    <rPh sb="14" eb="15">
      <t>エン</t>
    </rPh>
    <phoneticPr fontId="31"/>
  </si>
  <si>
    <t>間接経費
導入額
Indirect expenses introduced
（百万円）
（mil.yen）</t>
    <rPh sb="0" eb="4">
      <t>カンセツケイヒ</t>
    </rPh>
    <rPh sb="5" eb="7">
      <t>ドウニュウ</t>
    </rPh>
    <rPh sb="7" eb="8">
      <t>ガク</t>
    </rPh>
    <rPh sb="39" eb="40">
      <t>ヒャク</t>
    </rPh>
    <rPh sb="40" eb="41">
      <t>マン</t>
    </rPh>
    <rPh sb="41" eb="42">
      <t>エン</t>
    </rPh>
    <phoneticPr fontId="31"/>
  </si>
  <si>
    <t>予算額</t>
    <rPh sb="0" eb="1">
      <t>ヨ</t>
    </rPh>
    <rPh sb="1" eb="2">
      <t>サン</t>
    </rPh>
    <rPh sb="2" eb="3">
      <t>ガク</t>
    </rPh>
    <phoneticPr fontId="31"/>
  </si>
  <si>
    <t>予算額</t>
    <phoneticPr fontId="31"/>
  </si>
  <si>
    <t>当初予算額</t>
    <rPh sb="0" eb="2">
      <t>トウショ</t>
    </rPh>
    <phoneticPr fontId="31"/>
  </si>
  <si>
    <t>補正予算額</t>
    <rPh sb="0" eb="2">
      <t>ホセイ</t>
    </rPh>
    <rPh sb="2" eb="5">
      <t>ヨサンガク</t>
    </rPh>
    <phoneticPr fontId="31"/>
  </si>
  <si>
    <t>Budget</t>
    <phoneticPr fontId="31"/>
  </si>
  <si>
    <t>Initial Budget</t>
    <phoneticPr fontId="31"/>
  </si>
  <si>
    <t>supplementary Budget</t>
    <phoneticPr fontId="31"/>
  </si>
  <si>
    <t>百万円</t>
    <rPh sb="0" eb="1">
      <t>ヒャク</t>
    </rPh>
    <rPh sb="1" eb="3">
      <t>マンエン</t>
    </rPh>
    <phoneticPr fontId="31"/>
  </si>
  <si>
    <t>百万円</t>
    <rPh sb="0" eb="3">
      <t>ヒャクマンエン</t>
    </rPh>
    <phoneticPr fontId="31"/>
  </si>
  <si>
    <t>million yen</t>
    <phoneticPr fontId="31"/>
  </si>
  <si>
    <t>内閣府
Cabinet Office</t>
    <rPh sb="0" eb="2">
      <t>ナイカク</t>
    </rPh>
    <rPh sb="2" eb="3">
      <t>フ</t>
    </rPh>
    <phoneticPr fontId="31"/>
  </si>
  <si>
    <t>食品安全委員会事務局
Food Safety Commission</t>
    <rPh sb="0" eb="2">
      <t>ショクヒン</t>
    </rPh>
    <rPh sb="2" eb="4">
      <t>アンゼン</t>
    </rPh>
    <rPh sb="4" eb="7">
      <t>イインカイ</t>
    </rPh>
    <phoneticPr fontId="31"/>
  </si>
  <si>
    <t>食品健康影響評価技術研究
Research Program for  Risk Assessment Study on Food Safety</t>
    <rPh sb="0" eb="2">
      <t>ショクヒン</t>
    </rPh>
    <rPh sb="2" eb="4">
      <t>ケンコウ</t>
    </rPh>
    <rPh sb="4" eb="6">
      <t>エイキョウ</t>
    </rPh>
    <rPh sb="6" eb="8">
      <t>ヒョウカ</t>
    </rPh>
    <rPh sb="8" eb="10">
      <t>ギジュツ</t>
    </rPh>
    <rPh sb="10" eb="12">
      <t>ケンキュウ</t>
    </rPh>
    <phoneticPr fontId="31"/>
  </si>
  <si>
    <t>－</t>
  </si>
  <si>
    <t>小　計  Subtotal</t>
    <rPh sb="0" eb="1">
      <t>ショウ</t>
    </rPh>
    <rPh sb="2" eb="3">
      <t>ケイ</t>
    </rPh>
    <phoneticPr fontId="31"/>
  </si>
  <si>
    <t>総務省
Min. of Internal Affairs and Communications</t>
    <rPh sb="0" eb="3">
      <t>ソウムショウ</t>
    </rPh>
    <phoneticPr fontId="31"/>
  </si>
  <si>
    <t>本省 Ministry</t>
    <rPh sb="0" eb="2">
      <t>ホンショウ</t>
    </rPh>
    <phoneticPr fontId="31"/>
  </si>
  <si>
    <t>戦略的情報通信研究開発推進事業 
Strategic Information and Communications R&amp;D Promotion Programme (SCOPE)</t>
    <rPh sb="0" eb="3">
      <t>センリャクテキ</t>
    </rPh>
    <rPh sb="3" eb="5">
      <t>ジョウホウ</t>
    </rPh>
    <rPh sb="5" eb="7">
      <t>ツウシン</t>
    </rPh>
    <rPh sb="7" eb="9">
      <t>ケンキュウ</t>
    </rPh>
    <rPh sb="9" eb="11">
      <t>カイハツ</t>
    </rPh>
    <rPh sb="11" eb="13">
      <t>スイシン</t>
    </rPh>
    <rPh sb="13" eb="15">
      <t>ジギョウ</t>
    </rPh>
    <phoneticPr fontId="31"/>
  </si>
  <si>
    <t>ICTイノベーション創出チャレンジプログラム
I-Challenge!</t>
    <phoneticPr fontId="31"/>
  </si>
  <si>
    <t>デジタル・ディバイド解消に向けた技術等研究開発
R&amp;D of Technologies for Resolving Digital Divide</t>
    <phoneticPr fontId="31"/>
  </si>
  <si>
    <t>-</t>
    <phoneticPr fontId="31"/>
  </si>
  <si>
    <t>消防庁
Fire and Disaster Management Agency</t>
    <rPh sb="0" eb="3">
      <t>ショウボウチョウ</t>
    </rPh>
    <phoneticPr fontId="31"/>
  </si>
  <si>
    <t>消防防災科学技術研究推進制度
Promotion Program for Fire and Disaster Prevention Technologies</t>
    <rPh sb="0" eb="2">
      <t>ショウボウ</t>
    </rPh>
    <rPh sb="2" eb="4">
      <t>ボウサイ</t>
    </rPh>
    <rPh sb="4" eb="6">
      <t>カガク</t>
    </rPh>
    <rPh sb="6" eb="8">
      <t>ギジュツ</t>
    </rPh>
    <rPh sb="8" eb="10">
      <t>ケンキュウ</t>
    </rPh>
    <rPh sb="10" eb="12">
      <t>スイシン</t>
    </rPh>
    <rPh sb="12" eb="14">
      <t>セイド</t>
    </rPh>
    <phoneticPr fontId="31"/>
  </si>
  <si>
    <t>ＩＣＴ重点技術の研究開発プロジェクト
R&amp;D project for Information and Communications Technology</t>
  </si>
  <si>
    <t>電波資源拡大のための研究開発
R&amp;D for Expansion of Radio Wave Resources</t>
  </si>
  <si>
    <t>電波の安全性に関する調査及び評価技術
Research and Evaluation Techniques for Radio Wave Safety</t>
    <rPh sb="17" eb="18">
      <t>ジュツ</t>
    </rPh>
    <phoneticPr fontId="31"/>
  </si>
  <si>
    <t>異システム間の周波数共用技術の高度化
R&amp;D of Advanced Spectrum Sharing Technology on Different Radio Systems</t>
    <rPh sb="17" eb="18">
      <t>カ</t>
    </rPh>
    <phoneticPr fontId="31"/>
  </si>
  <si>
    <t xml:space="preserve">文部科学省
Min. of  Education, Culture, Sports, Science and Technology     </t>
    <rPh sb="0" eb="2">
      <t>モンブ</t>
    </rPh>
    <rPh sb="2" eb="5">
      <t>カガクショウ</t>
    </rPh>
    <phoneticPr fontId="31"/>
  </si>
  <si>
    <t>本省 Ministry、
日本学術振興会 
Japan Society for the Promotion of  Science</t>
    <rPh sb="13" eb="15">
      <t>ニホン</t>
    </rPh>
    <rPh sb="15" eb="17">
      <t>ガクジュツ</t>
    </rPh>
    <rPh sb="17" eb="20">
      <t>シンコウカイ</t>
    </rPh>
    <phoneticPr fontId="31"/>
  </si>
  <si>
    <t>科学研究費助成事業
Grants-in-Aid for Scientific Research</t>
    <rPh sb="0" eb="2">
      <t>カガク</t>
    </rPh>
    <rPh sb="2" eb="5">
      <t>ケンキュウヒ</t>
    </rPh>
    <rPh sb="5" eb="7">
      <t>ジョセイ</t>
    </rPh>
    <rPh sb="7" eb="9">
      <t>ジギョウ</t>
    </rPh>
    <phoneticPr fontId="31"/>
  </si>
  <si>
    <t>本省 Ministry、
日本医療研究開発機構
Japan Agency for Medical Research and Development</t>
    <rPh sb="0" eb="2">
      <t>ホンショウ</t>
    </rPh>
    <rPh sb="13" eb="15">
      <t>ニホン</t>
    </rPh>
    <rPh sb="15" eb="17">
      <t>イリョウ</t>
    </rPh>
    <rPh sb="17" eb="19">
      <t>ケンキュウ</t>
    </rPh>
    <rPh sb="19" eb="21">
      <t>カイハツ</t>
    </rPh>
    <rPh sb="21" eb="23">
      <t>キコウ</t>
    </rPh>
    <phoneticPr fontId="31"/>
  </si>
  <si>
    <t>国家課題対応型研究開発推進事業
R&amp;D Promotion for National Issues</t>
    <rPh sb="0" eb="2">
      <t>コッカ</t>
    </rPh>
    <rPh sb="2" eb="4">
      <t>カダイ</t>
    </rPh>
    <rPh sb="4" eb="7">
      <t>タイオウガタ</t>
    </rPh>
    <rPh sb="7" eb="9">
      <t>ケンキュウ</t>
    </rPh>
    <rPh sb="9" eb="11">
      <t>カイハツ</t>
    </rPh>
    <rPh sb="11" eb="13">
      <t>スイシン</t>
    </rPh>
    <rPh sb="13" eb="15">
      <t>ジギョウ</t>
    </rPh>
    <phoneticPr fontId="31"/>
  </si>
  <si>
    <t>－</t>
    <phoneticPr fontId="31"/>
  </si>
  <si>
    <t xml:space="preserve">科学技術振興機構        Japan Science and Technology Agency
</t>
    <phoneticPr fontId="31"/>
  </si>
  <si>
    <t>創発的研究支援事業
Fusion Oriented REsearch for disruptive Science and Technology</t>
    <rPh sb="0" eb="9">
      <t>ソウハツテキケンキュウシエンジギョウ</t>
    </rPh>
    <phoneticPr fontId="31"/>
  </si>
  <si>
    <t>科学技術振興機構        Japan Science and Technology Agency、
日本医療研究開発機構
Japan Agency for Medical Research and Development</t>
    <rPh sb="0" eb="2">
      <t>カガク</t>
    </rPh>
    <rPh sb="2" eb="4">
      <t>ギジュツ</t>
    </rPh>
    <rPh sb="4" eb="6">
      <t>シンコウ</t>
    </rPh>
    <rPh sb="6" eb="8">
      <t>キコウ</t>
    </rPh>
    <rPh sb="53" eb="55">
      <t>ニホン</t>
    </rPh>
    <rPh sb="55" eb="57">
      <t>イリョウ</t>
    </rPh>
    <rPh sb="57" eb="59">
      <t>ケンキュウ</t>
    </rPh>
    <rPh sb="59" eb="61">
      <t>カイハツ</t>
    </rPh>
    <rPh sb="61" eb="63">
      <t>キコウ</t>
    </rPh>
    <phoneticPr fontId="31"/>
  </si>
  <si>
    <t>戦略的創造研究推進事業
Strategic Basic Research Programs</t>
    <rPh sb="0" eb="3">
      <t>センリャクテキ</t>
    </rPh>
    <rPh sb="3" eb="5">
      <t>ソウゾウ</t>
    </rPh>
    <rPh sb="5" eb="7">
      <t>ケンキュウ</t>
    </rPh>
    <rPh sb="7" eb="9">
      <t>スイシン</t>
    </rPh>
    <rPh sb="9" eb="11">
      <t>ジギョウ</t>
    </rPh>
    <phoneticPr fontId="31"/>
  </si>
  <si>
    <t>未来社会創造事業
JST-Mirai R&amp;D Program</t>
    <phoneticPr fontId="31"/>
  </si>
  <si>
    <t>国際科学技術共同研究推進事業
International Collaborative Research Program</t>
    <rPh sb="0" eb="2">
      <t>コクサイ</t>
    </rPh>
    <rPh sb="2" eb="4">
      <t>カガク</t>
    </rPh>
    <rPh sb="4" eb="6">
      <t>ギジュツ</t>
    </rPh>
    <rPh sb="6" eb="8">
      <t>キョウドウ</t>
    </rPh>
    <rPh sb="8" eb="10">
      <t>ケンキュウ</t>
    </rPh>
    <rPh sb="10" eb="12">
      <t>スイシン</t>
    </rPh>
    <rPh sb="12" eb="14">
      <t>ジギョウ</t>
    </rPh>
    <phoneticPr fontId="31"/>
  </si>
  <si>
    <t>研究成果展開事業
Industry-Academia Collaborative R&amp;D Programs</t>
    <rPh sb="0" eb="4">
      <t>ケンキュウセイカ</t>
    </rPh>
    <rPh sb="4" eb="6">
      <t>テンカイ</t>
    </rPh>
    <rPh sb="6" eb="8">
      <t>ジギョウ</t>
    </rPh>
    <phoneticPr fontId="31"/>
  </si>
  <si>
    <t>日本医療研究開発機構
Japan Agency for Medical Research and Development</t>
    <phoneticPr fontId="31"/>
  </si>
  <si>
    <t>次世代がん医療創生研究事業
Project for Cancer Research and Therapeutic Evolution (P-CREATE)</t>
    <rPh sb="0" eb="3">
      <t>ジセダイ</t>
    </rPh>
    <rPh sb="5" eb="13">
      <t>イリョウソウセイケンキュウジギョウ</t>
    </rPh>
    <phoneticPr fontId="3"/>
  </si>
  <si>
    <t>感染症研究国際展開戦略プログラム
Japan Initiative for Global Research Network on Infectious Diseases (J-GRID)</t>
    <rPh sb="0" eb="3">
      <t>カンセンショウ</t>
    </rPh>
    <rPh sb="3" eb="5">
      <t>ケンキュウ</t>
    </rPh>
    <rPh sb="5" eb="7">
      <t>コクサイ</t>
    </rPh>
    <rPh sb="7" eb="9">
      <t>テンカイ</t>
    </rPh>
    <rPh sb="9" eb="11">
      <t>センリャク</t>
    </rPh>
    <phoneticPr fontId="35"/>
  </si>
  <si>
    <t>-</t>
  </si>
  <si>
    <t>新興・再興感染症研究基盤創生事業
Japan Program for Infectious Diseases Research and Infrastru</t>
    <rPh sb="0" eb="2">
      <t>シンコウ</t>
    </rPh>
    <rPh sb="3" eb="5">
      <t>サイコウ</t>
    </rPh>
    <rPh sb="5" eb="8">
      <t>カンセンショウ</t>
    </rPh>
    <rPh sb="8" eb="10">
      <t>ケンキュウ</t>
    </rPh>
    <rPh sb="10" eb="12">
      <t>キバン</t>
    </rPh>
    <rPh sb="12" eb="14">
      <t>ソウセイ</t>
    </rPh>
    <rPh sb="14" eb="16">
      <t>ジギョウ</t>
    </rPh>
    <phoneticPr fontId="31"/>
  </si>
  <si>
    <t>感染症研究革新イニシアティブ
Japanese Initiative for Progress of Research on Infectious Disease for global Epidemic (J-PRIDE)</t>
    <rPh sb="0" eb="3">
      <t>カンセンショウ</t>
    </rPh>
    <rPh sb="3" eb="5">
      <t>ケンキュウ</t>
    </rPh>
    <rPh sb="5" eb="7">
      <t>カクシン</t>
    </rPh>
    <phoneticPr fontId="31"/>
  </si>
  <si>
    <t>1,650の内数</t>
  </si>
  <si>
    <t xml:space="preserve">ゲノム研究バイオバンク事業
BioBank Japan Project for Genomic and Clinical Research </t>
    <rPh sb="3" eb="5">
      <t>ケンキュウ</t>
    </rPh>
    <rPh sb="11" eb="13">
      <t>ジギョウ</t>
    </rPh>
    <phoneticPr fontId="31"/>
  </si>
  <si>
    <t xml:space="preserve">ゲノム医療実現推進プラットフォーム事業
Platform Program for Promotion of Genome Medicine </t>
    <rPh sb="3" eb="5">
      <t>イリョウ</t>
    </rPh>
    <rPh sb="5" eb="7">
      <t>ジツゲン</t>
    </rPh>
    <rPh sb="7" eb="9">
      <t>スイシン</t>
    </rPh>
    <rPh sb="17" eb="19">
      <t>ジギョウ</t>
    </rPh>
    <phoneticPr fontId="31"/>
  </si>
  <si>
    <t>先端的バイオ創薬等基盤技術開発事業
Science and Technology Platform Program for Advanced Biological Medicine</t>
    <phoneticPr fontId="31"/>
  </si>
  <si>
    <t>科学技術振興機構        Japan Science and Technology Agency</t>
    <phoneticPr fontId="31"/>
  </si>
  <si>
    <t>ムーンショット型研究開発事業
Moonshot Research and Development Program</t>
    <rPh sb="7" eb="8">
      <t>ガタ</t>
    </rPh>
    <rPh sb="8" eb="10">
      <t>ケンキュウ</t>
    </rPh>
    <rPh sb="10" eb="12">
      <t>カイハツ</t>
    </rPh>
    <rPh sb="12" eb="14">
      <t>ジギョウ</t>
    </rPh>
    <phoneticPr fontId="31"/>
  </si>
  <si>
    <t>日本学術振興会 
Japan Society for the Promotion of  Science</t>
    <phoneticPr fontId="31"/>
  </si>
  <si>
    <t>課題設定による先導的人文学・社会科学研究推進事業
Topic-Setting Program to Advance Cutting-Edge Humanities and Social Sciences Research</t>
    <rPh sb="0" eb="2">
      <t>カダイ</t>
    </rPh>
    <rPh sb="2" eb="4">
      <t>セッテイ</t>
    </rPh>
    <rPh sb="7" eb="10">
      <t>センドウテキ</t>
    </rPh>
    <rPh sb="10" eb="13">
      <t>ジンブンガク</t>
    </rPh>
    <rPh sb="14" eb="16">
      <t>シャカイ</t>
    </rPh>
    <rPh sb="16" eb="18">
      <t>カガク</t>
    </rPh>
    <rPh sb="18" eb="20">
      <t>ケンキュウ</t>
    </rPh>
    <rPh sb="20" eb="22">
      <t>スイシン</t>
    </rPh>
    <rPh sb="22" eb="24">
      <t>ジギョウ</t>
    </rPh>
    <phoneticPr fontId="31"/>
  </si>
  <si>
    <t>海洋生物資源確保技術高度化
Advancement of Technologies for Securing Living Marine Resources</t>
    <rPh sb="0" eb="2">
      <t>カイヨウ</t>
    </rPh>
    <rPh sb="2" eb="4">
      <t>セイブツ</t>
    </rPh>
    <rPh sb="4" eb="6">
      <t>シゲン</t>
    </rPh>
    <rPh sb="6" eb="8">
      <t>カクホ</t>
    </rPh>
    <rPh sb="8" eb="10">
      <t>ギジュツ</t>
    </rPh>
    <rPh sb="10" eb="12">
      <t>コウド</t>
    </rPh>
    <rPh sb="12" eb="13">
      <t>カ</t>
    </rPh>
    <phoneticPr fontId="35"/>
  </si>
  <si>
    <t>海洋情報把握技術開発
Technology　Development for Understanding of Marine Information</t>
    <rPh sb="0" eb="10">
      <t>カイヨウジョウホウハアクギジュツカイハツ</t>
    </rPh>
    <phoneticPr fontId="31"/>
  </si>
  <si>
    <t>気候変動適応戦略イニシアチブ
Initiative for Strategic Adaptation to Climate Change</t>
    <rPh sb="0" eb="2">
      <t>キコウ</t>
    </rPh>
    <rPh sb="2" eb="4">
      <t>ヘンドウ</t>
    </rPh>
    <rPh sb="4" eb="6">
      <t>テキオウ</t>
    </rPh>
    <rPh sb="6" eb="8">
      <t>センリャク</t>
    </rPh>
    <phoneticPr fontId="35"/>
  </si>
  <si>
    <t>日本海地震・津波調査プロジェクト
Integrated Research Project on Seismic and Tsunami Hazards Around the Sea of Japan</t>
    <rPh sb="0" eb="3">
      <t>ニホンカイ</t>
    </rPh>
    <rPh sb="3" eb="5">
      <t>ジシン</t>
    </rPh>
    <rPh sb="6" eb="8">
      <t>ツナミ</t>
    </rPh>
    <rPh sb="8" eb="10">
      <t>チョウサ</t>
    </rPh>
    <phoneticPr fontId="35"/>
  </si>
  <si>
    <t>防災対策に資する南海トラフ地震調査研究プロジェクト
Research Project for Disaster Prevention on the great Earthquakes along the Nankai trough</t>
    <rPh sb="0" eb="2">
      <t>ボウサイ</t>
    </rPh>
    <rPh sb="2" eb="4">
      <t>タイサク</t>
    </rPh>
    <rPh sb="5" eb="6">
      <t>シ</t>
    </rPh>
    <rPh sb="8" eb="10">
      <t>ナンカイ</t>
    </rPh>
    <rPh sb="13" eb="15">
      <t>ジシン</t>
    </rPh>
    <rPh sb="15" eb="17">
      <t>チョウサ</t>
    </rPh>
    <rPh sb="17" eb="19">
      <t>ケンキュウ</t>
    </rPh>
    <phoneticPr fontId="31"/>
  </si>
  <si>
    <t>南海トラフ広域地震防災研究プロジェクト
Research project for compound disaster mitigation on the great earthquakes and tsunamis around the Nankai Trough region</t>
    <rPh sb="0" eb="2">
      <t>ナンカイ</t>
    </rPh>
    <rPh sb="5" eb="7">
      <t>コウイキ</t>
    </rPh>
    <rPh sb="7" eb="9">
      <t>ジシン</t>
    </rPh>
    <rPh sb="9" eb="11">
      <t>ボウサイ</t>
    </rPh>
    <rPh sb="11" eb="13">
      <t>ケンキュウ</t>
    </rPh>
    <phoneticPr fontId="35"/>
  </si>
  <si>
    <t>次世代火山研究・人材育成総合プロジェクト（次世代火山研究推進事業） 
Integrated Program for Next Generation Volcano Research and Human Resource Development (Next Generation Volcano Research)</t>
    <rPh sb="0" eb="3">
      <t>ジセダイ</t>
    </rPh>
    <rPh sb="3" eb="5">
      <t>カザン</t>
    </rPh>
    <rPh sb="5" eb="7">
      <t>ケンキュウ</t>
    </rPh>
    <rPh sb="8" eb="10">
      <t>ジンザイ</t>
    </rPh>
    <rPh sb="10" eb="12">
      <t>イクセイ</t>
    </rPh>
    <rPh sb="12" eb="14">
      <t>ソウゴウ</t>
    </rPh>
    <rPh sb="21" eb="24">
      <t>ジセダイ</t>
    </rPh>
    <rPh sb="24" eb="26">
      <t>カザン</t>
    </rPh>
    <rPh sb="26" eb="28">
      <t>ケンキュウ</t>
    </rPh>
    <rPh sb="28" eb="30">
      <t>スイシン</t>
    </rPh>
    <rPh sb="30" eb="32">
      <t>ジギョウ</t>
    </rPh>
    <phoneticPr fontId="31"/>
  </si>
  <si>
    <t>次世代超高速電子計算機システム利用技術の研究開発
Priority Issue and Exploratory Challenge on Post-K computer</t>
    <rPh sb="0" eb="3">
      <t>ジセダイ</t>
    </rPh>
    <rPh sb="3" eb="6">
      <t>チョウコウソク</t>
    </rPh>
    <rPh sb="6" eb="8">
      <t>デンシ</t>
    </rPh>
    <rPh sb="8" eb="10">
      <t>ケイサン</t>
    </rPh>
    <rPh sb="15" eb="17">
      <t>リヨウ</t>
    </rPh>
    <rPh sb="17" eb="19">
      <t>ギジュツ</t>
    </rPh>
    <rPh sb="20" eb="22">
      <t>ケンキュウ</t>
    </rPh>
    <rPh sb="22" eb="24">
      <t>カイハツ</t>
    </rPh>
    <phoneticPr fontId="35"/>
  </si>
  <si>
    <t>次世代領域開発（高機能演算研究基盤の高度利用事業）
Next Generation High-Performance Computing Infrastructures and Applications R&amp;D Program</t>
    <rPh sb="0" eb="3">
      <t>ジセダイ</t>
    </rPh>
    <rPh sb="3" eb="5">
      <t>リョウイキ</t>
    </rPh>
    <rPh sb="5" eb="7">
      <t>カイハツ</t>
    </rPh>
    <phoneticPr fontId="31"/>
  </si>
  <si>
    <t>小　計  Subtotal
（※感染症革新イニシアティブは、含まれていない）</t>
    <rPh sb="0" eb="1">
      <t>ショウ</t>
    </rPh>
    <rPh sb="2" eb="3">
      <t>ケイ</t>
    </rPh>
    <phoneticPr fontId="31"/>
  </si>
  <si>
    <t>厚生労働省
Min. of  Health, Labour and Welfare</t>
    <rPh sb="0" eb="2">
      <t>コウセイ</t>
    </rPh>
    <rPh sb="2" eb="5">
      <t>ロウドウショウ</t>
    </rPh>
    <phoneticPr fontId="31"/>
  </si>
  <si>
    <t>厚生労働科学研究費補助金 
Health and Labour Sciences Research Grants</t>
    <rPh sb="0" eb="2">
      <t>コウセイ</t>
    </rPh>
    <rPh sb="2" eb="4">
      <t>ロウドウ</t>
    </rPh>
    <rPh sb="4" eb="6">
      <t>カガク</t>
    </rPh>
    <rPh sb="6" eb="8">
      <t>ケンキュウ</t>
    </rPh>
    <rPh sb="8" eb="9">
      <t>ヒ</t>
    </rPh>
    <rPh sb="9" eb="12">
      <t>ホジョキン</t>
    </rPh>
    <phoneticPr fontId="31"/>
  </si>
  <si>
    <t>日本医療研究開発機構
Japan Agency for Medical Research and Development</t>
    <rPh sb="0" eb="2">
      <t>ニホン</t>
    </rPh>
    <rPh sb="2" eb="4">
      <t>イリョウ</t>
    </rPh>
    <rPh sb="4" eb="6">
      <t>ケンキュウ</t>
    </rPh>
    <rPh sb="6" eb="8">
      <t>カイハツ</t>
    </rPh>
    <rPh sb="8" eb="10">
      <t>キコウ</t>
    </rPh>
    <phoneticPr fontId="31"/>
  </si>
  <si>
    <t xml:space="preserve">医療研究開発推進事業費補助金
Medical research and development promotion grants </t>
    <rPh sb="0" eb="2">
      <t>イリョウ</t>
    </rPh>
    <rPh sb="2" eb="4">
      <t>ケンキュウ</t>
    </rPh>
    <rPh sb="4" eb="6">
      <t>カイハツ</t>
    </rPh>
    <rPh sb="6" eb="8">
      <t>スイシン</t>
    </rPh>
    <rPh sb="8" eb="11">
      <t>ジギョウヒ</t>
    </rPh>
    <rPh sb="11" eb="14">
      <t>ホジョキン</t>
    </rPh>
    <phoneticPr fontId="31"/>
  </si>
  <si>
    <t>保健衛生医療調査等推進事業費補助金
Health survey promotion grants</t>
    <rPh sb="0" eb="2">
      <t>ホケン</t>
    </rPh>
    <rPh sb="2" eb="4">
      <t>エイセイ</t>
    </rPh>
    <rPh sb="4" eb="6">
      <t>イリョウ</t>
    </rPh>
    <rPh sb="6" eb="8">
      <t>チョウサ</t>
    </rPh>
    <rPh sb="8" eb="9">
      <t>トウ</t>
    </rPh>
    <rPh sb="9" eb="11">
      <t>スイシン</t>
    </rPh>
    <rPh sb="11" eb="14">
      <t>ジギョウヒ</t>
    </rPh>
    <rPh sb="14" eb="17">
      <t>ホジョキン</t>
    </rPh>
    <phoneticPr fontId="31"/>
  </si>
  <si>
    <t>4,658
(上限,poll caping)</t>
    <rPh sb="7" eb="9">
      <t>ジョウゲン</t>
    </rPh>
    <phoneticPr fontId="31"/>
  </si>
  <si>
    <t>農林水産省
Min. of Agriculture, Forestry and Fisheries</t>
    <rPh sb="0" eb="2">
      <t>ノウリン</t>
    </rPh>
    <rPh sb="2" eb="5">
      <t>スイサンショウ</t>
    </rPh>
    <phoneticPr fontId="31"/>
  </si>
  <si>
    <t>農業・食品産業技術総合研究機構  生物系特定産業技術研究支援センター
Bio-oriented Technology Research Advancement Institution,NARO</t>
    <rPh sb="0" eb="2">
      <t>ノウギョウ</t>
    </rPh>
    <rPh sb="3" eb="5">
      <t>ショクヒン</t>
    </rPh>
    <rPh sb="5" eb="7">
      <t>サンギョウ</t>
    </rPh>
    <rPh sb="7" eb="9">
      <t>ギジュツ</t>
    </rPh>
    <rPh sb="9" eb="11">
      <t>ソウゴウ</t>
    </rPh>
    <rPh sb="11" eb="13">
      <t>ケンキュウ</t>
    </rPh>
    <rPh sb="13" eb="15">
      <t>キコウ</t>
    </rPh>
    <rPh sb="17" eb="20">
      <t>セイブツケイ</t>
    </rPh>
    <rPh sb="20" eb="22">
      <t>トクテイ</t>
    </rPh>
    <rPh sb="22" eb="24">
      <t>サンギョウ</t>
    </rPh>
    <rPh sb="24" eb="26">
      <t>ギジュツ</t>
    </rPh>
    <rPh sb="26" eb="28">
      <t>ケンキュウ</t>
    </rPh>
    <rPh sb="28" eb="30">
      <t>シエン</t>
    </rPh>
    <phoneticPr fontId="31"/>
  </si>
  <si>
    <t>イノベーション創出強化研究推進事業
Research program on development of innovative technology</t>
    <phoneticPr fontId="31"/>
  </si>
  <si>
    <t>農林水産政策科学研究委託事業
Contracting research on policy for agriculture, forestry and fisheries</t>
    <rPh sb="0" eb="2">
      <t>ノウリン</t>
    </rPh>
    <rPh sb="2" eb="4">
      <t>スイサン</t>
    </rPh>
    <rPh sb="4" eb="6">
      <t>セイサク</t>
    </rPh>
    <rPh sb="6" eb="8">
      <t>カガク</t>
    </rPh>
    <rPh sb="8" eb="10">
      <t>ケンキュウ</t>
    </rPh>
    <rPh sb="10" eb="12">
      <t>イタク</t>
    </rPh>
    <rPh sb="12" eb="14">
      <t>ジギョウ</t>
    </rPh>
    <phoneticPr fontId="31"/>
  </si>
  <si>
    <t>新たな連携研究スキームによる研究（農林水産政策研究調査委託費）
Research with collaboration scheme: contracting research on policy for agriculture, forestry and fisheries</t>
    <rPh sb="0" eb="1">
      <t>アラ</t>
    </rPh>
    <rPh sb="3" eb="5">
      <t>レンケイ</t>
    </rPh>
    <rPh sb="5" eb="7">
      <t>ケンキュウ</t>
    </rPh>
    <rPh sb="14" eb="16">
      <t>ケンキュウ</t>
    </rPh>
    <rPh sb="17" eb="19">
      <t>ノウリン</t>
    </rPh>
    <rPh sb="19" eb="21">
      <t>スイサン</t>
    </rPh>
    <rPh sb="21" eb="23">
      <t>セイサク</t>
    </rPh>
    <rPh sb="23" eb="25">
      <t>ケンキュウ</t>
    </rPh>
    <rPh sb="25" eb="27">
      <t>チョウサ</t>
    </rPh>
    <rPh sb="27" eb="29">
      <t>イタク</t>
    </rPh>
    <rPh sb="29" eb="30">
      <t>ヒ</t>
    </rPh>
    <phoneticPr fontId="31"/>
  </si>
  <si>
    <t>国益に直結した国際連携の推進に関する経費（戦略的国際共同研究推進事業）
Strategic International Collaborative Research Project</t>
    <rPh sb="0" eb="2">
      <t>コクエキ</t>
    </rPh>
    <rPh sb="3" eb="5">
      <t>チョッケツ</t>
    </rPh>
    <rPh sb="7" eb="9">
      <t>コクサイ</t>
    </rPh>
    <rPh sb="9" eb="11">
      <t>レンケイ</t>
    </rPh>
    <rPh sb="12" eb="14">
      <t>スイシン</t>
    </rPh>
    <rPh sb="15" eb="16">
      <t>カン</t>
    </rPh>
    <rPh sb="18" eb="20">
      <t>ケイヒ</t>
    </rPh>
    <rPh sb="21" eb="23">
      <t>センリャク</t>
    </rPh>
    <rPh sb="23" eb="24">
      <t>テキ</t>
    </rPh>
    <rPh sb="24" eb="26">
      <t>コクサイ</t>
    </rPh>
    <rPh sb="26" eb="28">
      <t>キョウドウ</t>
    </rPh>
    <rPh sb="28" eb="30">
      <t>ケンキュウ</t>
    </rPh>
    <rPh sb="30" eb="32">
      <t>スイシン</t>
    </rPh>
    <rPh sb="32" eb="34">
      <t>ジギョウ</t>
    </rPh>
    <phoneticPr fontId="31"/>
  </si>
  <si>
    <t>戦略的プロジェクト研究推進事業
Commissioned project study</t>
    <rPh sb="9" eb="11">
      <t>ケンキュウ</t>
    </rPh>
    <rPh sb="11" eb="13">
      <t>スイシン</t>
    </rPh>
    <rPh sb="13" eb="15">
      <t>ジギョウ</t>
    </rPh>
    <phoneticPr fontId="31"/>
  </si>
  <si>
    <t>農林水産研究推進事業
Commissioned project study</t>
    <rPh sb="0" eb="2">
      <t>ノウリン</t>
    </rPh>
    <rPh sb="2" eb="4">
      <t>スイサン</t>
    </rPh>
    <rPh sb="4" eb="6">
      <t>ケンキュウ</t>
    </rPh>
    <rPh sb="6" eb="8">
      <t>スイシン</t>
    </rPh>
    <rPh sb="8" eb="10">
      <t>ジギョウ</t>
    </rPh>
    <phoneticPr fontId="31"/>
  </si>
  <si>
    <t>2,293の内数</t>
    <rPh sb="6" eb="8">
      <t>ウチスウ</t>
    </rPh>
    <phoneticPr fontId="6"/>
  </si>
  <si>
    <t>食料生産地域再生のための先端技術展開事業
A Scheme to Revitalize Agriculture and Fisheries in Disaster Area through Deploying Highly Advanced Technology</t>
    <rPh sb="0" eb="2">
      <t>ショクリョウ</t>
    </rPh>
    <rPh sb="2" eb="4">
      <t>セイサン</t>
    </rPh>
    <rPh sb="4" eb="6">
      <t>チイキ</t>
    </rPh>
    <rPh sb="6" eb="8">
      <t>サイセイ</t>
    </rPh>
    <rPh sb="12" eb="14">
      <t>センタン</t>
    </rPh>
    <rPh sb="14" eb="16">
      <t>ギジュツ</t>
    </rPh>
    <rPh sb="16" eb="18">
      <t>テンカイ</t>
    </rPh>
    <rPh sb="18" eb="20">
      <t>ジギョウ</t>
    </rPh>
    <phoneticPr fontId="31"/>
  </si>
  <si>
    <t>福島イノベーション・コースト構想に基づく先端農林業ロボット研究開発事業
Research and development project in advanced agricultural and forestry robotics</t>
    <rPh sb="0" eb="2">
      <t>フクシマ</t>
    </rPh>
    <rPh sb="14" eb="16">
      <t>コウソウ</t>
    </rPh>
    <rPh sb="17" eb="18">
      <t>モト</t>
    </rPh>
    <rPh sb="20" eb="22">
      <t>センタン</t>
    </rPh>
    <rPh sb="22" eb="25">
      <t>ノウリンギョウ</t>
    </rPh>
    <rPh sb="29" eb="31">
      <t>ケンキュウ</t>
    </rPh>
    <rPh sb="31" eb="33">
      <t>カイハツ</t>
    </rPh>
    <rPh sb="33" eb="35">
      <t>ジギョウ</t>
    </rPh>
    <phoneticPr fontId="31"/>
  </si>
  <si>
    <t>安全な農畜水産物安定供給のための包括的レギュラトリーサイエンス研究推進事業
Regulatory research projects for food safety, animal health and plant protection</t>
    <rPh sb="0" eb="2">
      <t>アンゼン</t>
    </rPh>
    <rPh sb="3" eb="5">
      <t>ノウチク</t>
    </rPh>
    <rPh sb="5" eb="7">
      <t>スイサン</t>
    </rPh>
    <rPh sb="7" eb="8">
      <t>ブツ</t>
    </rPh>
    <rPh sb="8" eb="10">
      <t>アンテイ</t>
    </rPh>
    <rPh sb="10" eb="12">
      <t>キョウキュウ</t>
    </rPh>
    <rPh sb="16" eb="19">
      <t>ホウカツテキ</t>
    </rPh>
    <rPh sb="31" eb="33">
      <t>ケンキュウ</t>
    </rPh>
    <rPh sb="33" eb="35">
      <t>スイシン</t>
    </rPh>
    <rPh sb="35" eb="37">
      <t>ジギョウ</t>
    </rPh>
    <phoneticPr fontId="31"/>
  </si>
  <si>
    <t>ムーンショット型農林水産研究開発事業
Moonshot Agriculture, Forestry and Fisheries Research and Development Program</t>
    <rPh sb="7" eb="8">
      <t>ガタ</t>
    </rPh>
    <rPh sb="8" eb="10">
      <t>ノウリン</t>
    </rPh>
    <rPh sb="10" eb="12">
      <t>スイサン</t>
    </rPh>
    <rPh sb="12" eb="14">
      <t>ケンキュウ</t>
    </rPh>
    <rPh sb="14" eb="16">
      <t>カイハツ</t>
    </rPh>
    <rPh sb="16" eb="18">
      <t>ジギョウ</t>
    </rPh>
    <phoneticPr fontId="31"/>
  </si>
  <si>
    <t>小　計  Subtotal
（※農林水産研究推進事業は、含まれていない）</t>
    <rPh sb="0" eb="1">
      <t>ショウ</t>
    </rPh>
    <rPh sb="2" eb="3">
      <t>ケイ</t>
    </rPh>
    <phoneticPr fontId="31"/>
  </si>
  <si>
    <t>経済産業省
Min. of Economy, 
Trade and Industry</t>
    <phoneticPr fontId="31"/>
  </si>
  <si>
    <t>本省 Ministry</t>
    <phoneticPr fontId="31"/>
  </si>
  <si>
    <t>戦略的基盤技術高度化・連携支援事業
Monozukuri Research and Development Support Grant Program for SMEs</t>
    <rPh sb="0" eb="3">
      <t>センリャクテキ</t>
    </rPh>
    <rPh sb="3" eb="5">
      <t>キバン</t>
    </rPh>
    <rPh sb="5" eb="7">
      <t>ギジュツ</t>
    </rPh>
    <rPh sb="7" eb="10">
      <t>コウドカ</t>
    </rPh>
    <rPh sb="11" eb="13">
      <t>レンケイ</t>
    </rPh>
    <rPh sb="13" eb="15">
      <t>シエン</t>
    </rPh>
    <rPh sb="15" eb="17">
      <t>ジギョウ</t>
    </rPh>
    <phoneticPr fontId="31"/>
  </si>
  <si>
    <t>新エネルギー・産業技術総合開発機構
New Energy and Industrial Technology Development Organization</t>
    <phoneticPr fontId="31"/>
  </si>
  <si>
    <t>官民による若手研究者発掘支援事業
Intensive Support for Young Promising Researchers
（※「エネルギー・環境分野の官民による若手研究者発掘支援事業」も含む）</t>
    <phoneticPr fontId="31"/>
  </si>
  <si>
    <t>先進的医療機器・システム等技術開発事業
Development of Advanced Medical Equipment</t>
    <rPh sb="0" eb="3">
      <t>センシンテキ</t>
    </rPh>
    <rPh sb="3" eb="5">
      <t>イリョウ</t>
    </rPh>
    <rPh sb="5" eb="7">
      <t>キキ</t>
    </rPh>
    <rPh sb="12" eb="13">
      <t>トウ</t>
    </rPh>
    <rPh sb="13" eb="15">
      <t>ギジュツ</t>
    </rPh>
    <rPh sb="15" eb="17">
      <t>カイハツ</t>
    </rPh>
    <rPh sb="17" eb="19">
      <t>ジギョウ</t>
    </rPh>
    <phoneticPr fontId="31"/>
  </si>
  <si>
    <t>次世代治療・診断実現のための創薬基盤技術開発事業
Project Focused on Developing Key Technology for Discovering and Manufacturing Drugs for Next-Generation Treatment and Diagnosis</t>
    <rPh sb="0" eb="3">
      <t>ジセダイ</t>
    </rPh>
    <rPh sb="3" eb="5">
      <t>チリョウ</t>
    </rPh>
    <rPh sb="6" eb="8">
      <t>シンダン</t>
    </rPh>
    <rPh sb="8" eb="10">
      <t>ジツゲン</t>
    </rPh>
    <rPh sb="14" eb="16">
      <t>ソウヤク</t>
    </rPh>
    <rPh sb="16" eb="18">
      <t>キバン</t>
    </rPh>
    <rPh sb="18" eb="20">
      <t>ギジュツ</t>
    </rPh>
    <rPh sb="20" eb="22">
      <t>カイハツ</t>
    </rPh>
    <rPh sb="22" eb="24">
      <t>ジギョウ</t>
    </rPh>
    <phoneticPr fontId="3"/>
  </si>
  <si>
    <t>再生医療・遺伝子治療の産業化に向けた基盤技術開発事業
A Project Focused on Developing Basic Technology Aiming at Industrialization of Regenerative Medicine and Gene Therapies</t>
    <rPh sb="0" eb="2">
      <t>サイセイ</t>
    </rPh>
    <rPh sb="2" eb="4">
      <t>イリョウ</t>
    </rPh>
    <rPh sb="5" eb="8">
      <t>イデンシ</t>
    </rPh>
    <rPh sb="8" eb="10">
      <t>チリョウ</t>
    </rPh>
    <rPh sb="11" eb="14">
      <t>サンギョウカ</t>
    </rPh>
    <rPh sb="15" eb="16">
      <t>ム</t>
    </rPh>
    <rPh sb="18" eb="20">
      <t>キバン</t>
    </rPh>
    <rPh sb="20" eb="22">
      <t>ギジュツ</t>
    </rPh>
    <rPh sb="22" eb="24">
      <t>カイハツ</t>
    </rPh>
    <rPh sb="24" eb="26">
      <t>ジギョウ</t>
    </rPh>
    <phoneticPr fontId="3"/>
  </si>
  <si>
    <t>官民による若手研究者発掘支援事業
Intensive Support for Young Promising Researchers</t>
    <phoneticPr fontId="31"/>
  </si>
  <si>
    <t>省エネ型電子デバイス材料の評価技術の開発事業
Development of Evaluation Techniques for Energy Saving Electric Device Materials</t>
    <phoneticPr fontId="31"/>
  </si>
  <si>
    <t>高度な自動走行・MaaS等の社会実装に向けた研究開発・実証事業費
Research, Development and Demonstration Project for Societal Implementation of Advanced Automated Driving Systems and MaaS(Mobility as a Service)</t>
    <rPh sb="12" eb="13">
      <t>トウ</t>
    </rPh>
    <phoneticPr fontId="31"/>
  </si>
  <si>
    <t>宇宙産業技術情報基盤整備研究開発事業（SERVISプロジェクト）
Space Environment Reliability Verification Integrated System</t>
    <phoneticPr fontId="31"/>
  </si>
  <si>
    <t>石油資源を遠隔探知するためのハイパースペクトルセンサの研究開発事業費
Project for Research and Development of Hyperspectral Sensor for Remote Sensing of Oil Resources</t>
    <phoneticPr fontId="31"/>
  </si>
  <si>
    <t>宇宙太陽光発電における無線送受電技術の高効率化に向けた研究開発事業委託費
Research and Development Project for Improving the Efficiency of Wireless Power Transmission and Reception Technology in SSPS</t>
    <phoneticPr fontId="31"/>
  </si>
  <si>
    <t>政府衛星データのオープン＆フリー化及びデータ利用環境整備・データ利用促進事業費
Project for Establishment of Open and Free Government Satellite Data and Business Environmental Arrangement for Data Utilization</t>
    <phoneticPr fontId="31"/>
  </si>
  <si>
    <t>高効率な石油精製技術の基礎となる石油の構造分析・反応解析等に係る研究開発委託費
Fundamental Research and Development Program for Higher Efficient Refining Technology on the Basis of Structural and Reaction Analyses of Petroleum molecules</t>
    <phoneticPr fontId="31"/>
  </si>
  <si>
    <t>高効率な石油精製技術に係る研究開発支援事業費補助金
Supported Research &amp; Development Program for Higher Efficient Refining Technology</t>
    <phoneticPr fontId="31"/>
  </si>
  <si>
    <t>高レベル放射性廃棄物等の地層処分に関する技術開発委託費
Research and Development Project for the Geological Disposal of High-Level Radioactive Waste</t>
    <phoneticPr fontId="31"/>
  </si>
  <si>
    <t>低レベル放射性廃棄物の処分に関する技術開発委託費
Research and Development Project for the Disposal of Low-Level Radioactive Waste</t>
    <phoneticPr fontId="31"/>
  </si>
  <si>
    <t>放射性廃棄物の減容化に向けたガラス固化技術の基盤研究委託費
The Basic Research Programs of Vitrification Technology for Waste Volume Reduction</t>
    <phoneticPr fontId="31"/>
  </si>
  <si>
    <t>社会的要請に応える革新的な原子力技術開発支援事業
Program to Support Development of Innovative Nuclear Power Technologies in Response to Society's Needs</t>
    <phoneticPr fontId="31"/>
  </si>
  <si>
    <t>廃炉・汚染水対策事業
The Project of Decommissioning and Contaminated Water Management</t>
    <phoneticPr fontId="31"/>
  </si>
  <si>
    <t>革新的ロボット研究開発等基盤構築事業
The FY2020 Project for Establishing Infrastructures for Research and Development, etc. for Innovative Robots</t>
    <rPh sb="0" eb="3">
      <t>カクシンテキ</t>
    </rPh>
    <rPh sb="7" eb="9">
      <t>ケンキュウ</t>
    </rPh>
    <rPh sb="9" eb="11">
      <t>カイハツ</t>
    </rPh>
    <rPh sb="11" eb="12">
      <t>トウ</t>
    </rPh>
    <rPh sb="12" eb="14">
      <t>キバン</t>
    </rPh>
    <rPh sb="14" eb="16">
      <t>コウチク</t>
    </rPh>
    <rPh sb="16" eb="18">
      <t>ジギョウ</t>
    </rPh>
    <phoneticPr fontId="31"/>
  </si>
  <si>
    <t>研究開発型スタートアップ支援事業
Technology-Based Startup Support Program</t>
    <phoneticPr fontId="3"/>
  </si>
  <si>
    <t>ロボット介護機器等福祉用具開発標準化事業
（課題解決型福祉用具実用化開発支援事業）
The Development Promotion Project for Practical Use of Welfare Equipment</t>
    <rPh sb="4" eb="6">
      <t>カイゴ</t>
    </rPh>
    <rPh sb="6" eb="9">
      <t>キキナド</t>
    </rPh>
    <rPh sb="9" eb="11">
      <t>フクシ</t>
    </rPh>
    <rPh sb="11" eb="13">
      <t>ヨウグ</t>
    </rPh>
    <rPh sb="13" eb="15">
      <t>カイハツ</t>
    </rPh>
    <rPh sb="15" eb="18">
      <t>ヒョウジュンカ</t>
    </rPh>
    <rPh sb="18" eb="20">
      <t>ジギョウ</t>
    </rPh>
    <rPh sb="22" eb="24">
      <t>カダイ</t>
    </rPh>
    <rPh sb="24" eb="27">
      <t>カイケツガタ</t>
    </rPh>
    <rPh sb="27" eb="29">
      <t>フクシ</t>
    </rPh>
    <rPh sb="29" eb="31">
      <t>ヨウグ</t>
    </rPh>
    <rPh sb="31" eb="34">
      <t>ジツヨウカ</t>
    </rPh>
    <rPh sb="34" eb="36">
      <t>カイハツ</t>
    </rPh>
    <rPh sb="36" eb="38">
      <t>シエン</t>
    </rPh>
    <rPh sb="38" eb="40">
      <t>ジギョウ</t>
    </rPh>
    <phoneticPr fontId="31"/>
  </si>
  <si>
    <t>次世代人工知能・ロボット中核技術開発
Development of Core Technologies for Next-Generation AI and Robotics</t>
    <rPh sb="0" eb="3">
      <t>ジセダイ</t>
    </rPh>
    <rPh sb="3" eb="5">
      <t>ジンコウ</t>
    </rPh>
    <rPh sb="5" eb="7">
      <t>チノウ</t>
    </rPh>
    <rPh sb="12" eb="14">
      <t>チュウカク</t>
    </rPh>
    <rPh sb="14" eb="16">
      <t>ギジュツ</t>
    </rPh>
    <rPh sb="16" eb="18">
      <t>カイハツ</t>
    </rPh>
    <phoneticPr fontId="31"/>
  </si>
  <si>
    <t>新産業創出に向けた新技術先導研究プログラム
Feasibility Study Program on New Technology for Creating New Industries</t>
    <rPh sb="0" eb="3">
      <t>シンサンギョウ</t>
    </rPh>
    <rPh sb="3" eb="5">
      <t>ソウシュツ</t>
    </rPh>
    <rPh sb="6" eb="7">
      <t>ム</t>
    </rPh>
    <rPh sb="9" eb="12">
      <t>シンギジュツ</t>
    </rPh>
    <rPh sb="12" eb="14">
      <t>センドウ</t>
    </rPh>
    <rPh sb="14" eb="16">
      <t>ケンキュウ</t>
    </rPh>
    <phoneticPr fontId="3"/>
  </si>
  <si>
    <t>新産業創出に向けた新技術先導研究プログラム（ムーンショット型研究開発事業）
Feasibility Study Program on New Technology for Creating New Industries（Moonnshot Research and Development）</t>
    <rPh sb="29" eb="30">
      <t>ガタ</t>
    </rPh>
    <rPh sb="30" eb="32">
      <t>ケンキュウ</t>
    </rPh>
    <rPh sb="32" eb="34">
      <t>カイハツ</t>
    </rPh>
    <rPh sb="34" eb="36">
      <t>ジギョウ</t>
    </rPh>
    <phoneticPr fontId="3"/>
  </si>
  <si>
    <t>IoT社会実現のための革新的センシング技術開発事業
Development of Innovative Sensing Technology to Realize an IoT Society</t>
    <phoneticPr fontId="3"/>
  </si>
  <si>
    <t>革新的ロボット研究開発等基盤構築事業
The FY2020 Project for Establishing Infrastructures for Research and Development, etc. for Innovative Robots</t>
    <phoneticPr fontId="3"/>
  </si>
  <si>
    <t>積層造形部品開発の効率化のための基盤技術開発事業
Basic Technology Development Project for Metal Additive Manufacturing Parts</t>
    <phoneticPr fontId="3"/>
  </si>
  <si>
    <t>宇宙産業技術情報基盤整備研究開発事業（SERVISプロジェクト）
Space Environment Reliability Verification Integrated System</t>
    <rPh sb="0" eb="2">
      <t>ウチュウ</t>
    </rPh>
    <rPh sb="2" eb="6">
      <t>サンギョウギジュツ</t>
    </rPh>
    <rPh sb="6" eb="8">
      <t>ジョウホウ</t>
    </rPh>
    <rPh sb="8" eb="10">
      <t>キバン</t>
    </rPh>
    <rPh sb="10" eb="12">
      <t>セイビ</t>
    </rPh>
    <rPh sb="12" eb="14">
      <t>ケンキュウ</t>
    </rPh>
    <rPh sb="14" eb="16">
      <t>カイハツ</t>
    </rPh>
    <rPh sb="16" eb="18">
      <t>ジギョウ</t>
    </rPh>
    <phoneticPr fontId="3"/>
  </si>
  <si>
    <t>AIチップ開発加速のためのイノベーション推進事業
Project for Accelerating Innovative AI Chip Development</t>
    <phoneticPr fontId="3"/>
  </si>
  <si>
    <t>Connected Industries推進のための協調領域データ共有・AIシステム開発促進事業
Development Project on Data Sharing in Collaborative Areas and AI System to Achieve the "Connected Industries"</t>
    <phoneticPr fontId="3"/>
  </si>
  <si>
    <t>エネルギー・環境分野の中長期的課題解決に資する新技術先導研究プログラム
Feasibility Study Program of New Technology Contributing to Mid- to Long-Term Solutions in Energy and Environment Area</t>
    <phoneticPr fontId="3"/>
  </si>
  <si>
    <t>高温超電導の実用化促進に資する技術開発事業
Program for Stimulating Practical Use of High-Temperature Superconducting Technology</t>
    <phoneticPr fontId="3"/>
  </si>
  <si>
    <t>水素エネルギー製造・貯蔵・利用等に関する先進的技術開発事業 
Program of Advanced Technologies on Hydrogen Production, Storage, and Utilization</t>
    <phoneticPr fontId="3"/>
  </si>
  <si>
    <t>輸送機器の抜本的な軽量化に資する新構造材料等の技術開発事業
Research and Development of Innovative Structural Materials</t>
    <phoneticPr fontId="3"/>
  </si>
  <si>
    <t>高効率・高輝度な次世代レーザー技術の開発事業
Development of Advanced Laser Processing with Intelligence Based on High-Brightness and High-Efficiency Next-Generation Laser Technologies</t>
    <phoneticPr fontId="3"/>
  </si>
  <si>
    <t>次世代人工知能・ロボットの中核となるインテグレート技術開発事業
Development of Integrated Core Technologies for Next-Generation AI and Robots</t>
    <rPh sb="0" eb="3">
      <t>ジセダイ</t>
    </rPh>
    <rPh sb="3" eb="5">
      <t>ジンコウ</t>
    </rPh>
    <rPh sb="5" eb="7">
      <t>チノウ</t>
    </rPh>
    <rPh sb="13" eb="15">
      <t>チュウカク</t>
    </rPh>
    <rPh sb="25" eb="27">
      <t>ギジュツ</t>
    </rPh>
    <rPh sb="27" eb="29">
      <t>カイハツ</t>
    </rPh>
    <rPh sb="29" eb="31">
      <t>ジギョウ</t>
    </rPh>
    <phoneticPr fontId="3"/>
  </si>
  <si>
    <t>資源循環システム高度化促進事業
Higher Efficiency of Metal Resource Circulation</t>
    <phoneticPr fontId="3"/>
  </si>
  <si>
    <t>プラスチック有効利用高度化事業
Advanced Plastic Resource Circulation</t>
    <rPh sb="6" eb="8">
      <t>ユウコウ</t>
    </rPh>
    <phoneticPr fontId="3"/>
  </si>
  <si>
    <t>環境調和型プロセス技術の開発事業
Development of Environmental Technology for Steelmaking Process</t>
    <phoneticPr fontId="3"/>
  </si>
  <si>
    <t>省エネ化・低温室効果を達成できる次世代冷媒・冷凍空調技術及び評価手法の開発事業
Development of Technology and Assessment Techniques for Next-Generation Refrigerants with a Low GWP Value</t>
    <rPh sb="0" eb="1">
      <t>ショウ</t>
    </rPh>
    <rPh sb="3" eb="4">
      <t>カ</t>
    </rPh>
    <rPh sb="5" eb="6">
      <t>テイ</t>
    </rPh>
    <rPh sb="6" eb="8">
      <t>オンシツ</t>
    </rPh>
    <rPh sb="8" eb="10">
      <t>コウカ</t>
    </rPh>
    <rPh sb="11" eb="13">
      <t>タッセイ</t>
    </rPh>
    <rPh sb="16" eb="19">
      <t>ジセダイ</t>
    </rPh>
    <rPh sb="19" eb="21">
      <t>レイバイ</t>
    </rPh>
    <rPh sb="22" eb="24">
      <t>レイトウ</t>
    </rPh>
    <rPh sb="24" eb="26">
      <t>クウチョウ</t>
    </rPh>
    <rPh sb="26" eb="28">
      <t>ギジュツ</t>
    </rPh>
    <rPh sb="28" eb="29">
      <t>オヨ</t>
    </rPh>
    <rPh sb="30" eb="32">
      <t>ヒョウカ</t>
    </rPh>
    <rPh sb="32" eb="34">
      <t>シュホウ</t>
    </rPh>
    <rPh sb="35" eb="37">
      <t>カイハツ</t>
    </rPh>
    <rPh sb="37" eb="39">
      <t>ジギョウ</t>
    </rPh>
    <phoneticPr fontId="3"/>
  </si>
  <si>
    <t>省エネ型化学品製造プロセス技術の開発事業
Development of Manufacturing Processes for Chemicals with High Energy Efficiency</t>
    <phoneticPr fontId="3"/>
  </si>
  <si>
    <t>省エネ型電子デバイス材料の評価技術の開発事業
Development of Evaluation Techniques for Energy Saving Electric Device Materials</t>
    <phoneticPr fontId="3"/>
  </si>
  <si>
    <t>計算科学等による先端的な機能性材料の技術開発事業
Development of Hechnologies for Advanced Functional Materials Using Computational Science</t>
    <phoneticPr fontId="3"/>
  </si>
  <si>
    <t>炭素循環社会に貢献するセルロースナノファイバー関連技術開発事業
Cellulose Nanofiber Related Technology Development to Contribute to a Carbon Cycle Society</t>
    <phoneticPr fontId="3"/>
  </si>
  <si>
    <t>ロボット・ドローンが活躍する省エネルギー社会の実現プロジェクト
Drones and Robots for Ecologically Sustainable Societies project</t>
    <phoneticPr fontId="3"/>
  </si>
  <si>
    <t>革新型蓄電池実用化のための基盤技術の開発事業
Development of Technological Basis for Realizing New Generation Batteries</t>
    <phoneticPr fontId="3"/>
  </si>
  <si>
    <t>次世代電動航空機に関する技術開発事業
Technology Development for Next Generation Electric Aircraft</t>
    <phoneticPr fontId="3"/>
  </si>
  <si>
    <t>次世代複合材創製技術開発事業
Technology Development for Next Generation Composite Production</t>
    <phoneticPr fontId="3"/>
  </si>
  <si>
    <t>超低消費電力型光エレクトロニクスの実装に向けた技術開発事業
Development of Technologies for Super Energy-Efficient Optical Electronics Implementation Systems</t>
    <phoneticPr fontId="3"/>
  </si>
  <si>
    <t>高効率・高速処理を可能とするAIチップ・次世代コンピューティングの技術開発事業
Project for Innovative AI Chip and Next-Generation Computing Technology Development</t>
    <phoneticPr fontId="3"/>
  </si>
  <si>
    <t>植物等の生物を用いた高機能品生産技術の開発事業
Development of Production Techniques for Highly Functional Biomaterials Using Smart Cells of Plants and Other Organisms</t>
    <phoneticPr fontId="3"/>
  </si>
  <si>
    <t>CCUS研究開発・実証関連事業
Research, Development and Demonstration Project for  CCUS</t>
    <phoneticPr fontId="31"/>
  </si>
  <si>
    <t>未利用エネルギーを活用した水素サプライチェーン構築実証事業
Demonstration of Hydrogen Supply Chain Utilizing Unused Energy</t>
    <phoneticPr fontId="3"/>
  </si>
  <si>
    <t>超高圧水素技術等を活用した低コスト水素供給インフラ構築に向けた研究開発事業
Development of Low Cost Hydrogen Refueling Station Utilizing High Pressure Hydrogen Technologies</t>
    <rPh sb="0" eb="1">
      <t>チョウ</t>
    </rPh>
    <rPh sb="1" eb="3">
      <t>コウアツ</t>
    </rPh>
    <rPh sb="3" eb="5">
      <t>スイソ</t>
    </rPh>
    <rPh sb="5" eb="7">
      <t>ギジュツ</t>
    </rPh>
    <rPh sb="7" eb="8">
      <t>トウ</t>
    </rPh>
    <rPh sb="9" eb="11">
      <t>カツヨウ</t>
    </rPh>
    <rPh sb="13" eb="14">
      <t>テイ</t>
    </rPh>
    <rPh sb="17" eb="19">
      <t>スイソ</t>
    </rPh>
    <rPh sb="19" eb="21">
      <t>キョウキュウ</t>
    </rPh>
    <rPh sb="25" eb="27">
      <t>コウチク</t>
    </rPh>
    <rPh sb="28" eb="29">
      <t>ム</t>
    </rPh>
    <rPh sb="31" eb="33">
      <t>ケンキュウ</t>
    </rPh>
    <rPh sb="33" eb="35">
      <t>カイハツ</t>
    </rPh>
    <rPh sb="35" eb="37">
      <t>ジギョウ</t>
    </rPh>
    <phoneticPr fontId="3"/>
  </si>
  <si>
    <t>水素社会実現に向けた革新的燃料電池技術等の活用のための技術開発事業
Development of Innovative Fuel Cell Related Technologies and Their Applications Toward the Hydrogen Society</t>
    <phoneticPr fontId="3"/>
  </si>
  <si>
    <t>革新的な省エネルギー技術の開発促進事業
The Project for Promoting the Development of Innovative Energy-Efficient Technologies</t>
    <phoneticPr fontId="3"/>
  </si>
  <si>
    <t>地熱発電や地中熱等の導入拡大に向けた技術開発事業
Research and Development of Geothermal Energy Generation and Renewable Heat Technologies</t>
    <phoneticPr fontId="3"/>
  </si>
  <si>
    <t>地域で自立したバイオマスエネルギーの活用モデルを確立するための実証事業
Demonstration Project for Self-sustaining Local Biomass Energy Systems</t>
    <rPh sb="0" eb="2">
      <t>チイキ</t>
    </rPh>
    <rPh sb="3" eb="5">
      <t>ジリツ</t>
    </rPh>
    <rPh sb="18" eb="20">
      <t>カツヨウ</t>
    </rPh>
    <rPh sb="24" eb="26">
      <t>カクリツ</t>
    </rPh>
    <rPh sb="31" eb="33">
      <t>ジッショウ</t>
    </rPh>
    <rPh sb="33" eb="35">
      <t>ジギョウ</t>
    </rPh>
    <phoneticPr fontId="3"/>
  </si>
  <si>
    <t xml:space="preserve">洋上風力発電等の導入拡大に向けた研究開発事業
Research and Development for Introduction of Offshore Wind Power Generation, etc </t>
    <phoneticPr fontId="3"/>
  </si>
  <si>
    <t>海洋エネルギー発電技術の早期実用化に向けた研究開発事業
Demonstration of Ocean Energy Power Generation</t>
    <rPh sb="0" eb="2">
      <t>カイヨウ</t>
    </rPh>
    <rPh sb="7" eb="9">
      <t>ハツデン</t>
    </rPh>
    <rPh sb="9" eb="11">
      <t>ギジュツ</t>
    </rPh>
    <rPh sb="12" eb="14">
      <t>ソウキ</t>
    </rPh>
    <rPh sb="14" eb="17">
      <t>ジツヨウカ</t>
    </rPh>
    <rPh sb="18" eb="19">
      <t>ム</t>
    </rPh>
    <rPh sb="21" eb="23">
      <t>ケンキュウ</t>
    </rPh>
    <rPh sb="23" eb="25">
      <t>カイハツ</t>
    </rPh>
    <rPh sb="25" eb="27">
      <t>ジギョウ</t>
    </rPh>
    <phoneticPr fontId="3"/>
  </si>
  <si>
    <t>再生可能エネルギーの大量導入に向けた次世代型の電力制御技術開発事業
Developing Power Control Technologies to Achieve Next Generation Power Grid</t>
    <phoneticPr fontId="3"/>
  </si>
  <si>
    <t>太陽光発電の導入可能量拡大等に向けた技術開発事業
Research and Development of Photovoltaic Technologies for High Penetration</t>
    <phoneticPr fontId="3"/>
  </si>
  <si>
    <t>カーボンリサイクル技術等を活用したバイオジェット燃料生産技術開発事業
Development of Biojet Fuel Production Technology Using Carbon Recycling Technology, etc.</t>
    <phoneticPr fontId="3"/>
  </si>
  <si>
    <t>カーボンリサイクル・次世代火力発電の技術開発事業
Technology Development of Carbon Recycling and Next-Generation Thermal Power Generation</t>
    <phoneticPr fontId="3"/>
  </si>
  <si>
    <t>クリーンエネルギー分野における革新的技術の国際共同研究開発事業
Research and Development Program for Promoting Innovative Clean Energy Technologies Through International Collaboration</t>
    <phoneticPr fontId="31"/>
  </si>
  <si>
    <t>規制の精緻化に向けたデジタル技術の開発事業費
Digital Technology Development for Refined Regulations</t>
    <rPh sb="19" eb="21">
      <t>ジギョウ</t>
    </rPh>
    <rPh sb="21" eb="22">
      <t>ヒ</t>
    </rPh>
    <phoneticPr fontId="31"/>
  </si>
  <si>
    <t>安全安心なドローン基盤技術開発事業
Technical Base Development for Secure and Reliable Drones</t>
    <phoneticPr fontId="31"/>
  </si>
  <si>
    <t>革新的環境イノベーション戦略加速プログラム
Environment Innovation Strategy Promotion Program</t>
    <phoneticPr fontId="31"/>
  </si>
  <si>
    <t>研究開発型スタートアップ支援事業
Technology-Based Startup Support Program</t>
    <rPh sb="14" eb="16">
      <t>ジギョウ</t>
    </rPh>
    <phoneticPr fontId="31"/>
  </si>
  <si>
    <t>ポスト５Ｇ情報通信システム基盤強化研究開発事業
Research and Development of Enhanced Infrastructures for Post 5G Information Communication Systems</t>
    <rPh sb="21" eb="23">
      <t>ジギョウ</t>
    </rPh>
    <phoneticPr fontId="31"/>
  </si>
  <si>
    <t xml:space="preserve">新エネルギー等のシーズ発掘・事業化に向けた技術研究開発事業（うちフェーズAB)
Research and Development on New Energy Technology for Discovering Technology Seeds and Commercializing Developed Technologies（pfase A, B） </t>
    <phoneticPr fontId="31"/>
  </si>
  <si>
    <t>1,900の内数</t>
    <rPh sb="6" eb="8">
      <t>ウチスウ</t>
    </rPh>
    <phoneticPr fontId="6"/>
  </si>
  <si>
    <t>1,880の内数</t>
    <rPh sb="6" eb="8">
      <t>ウチスウ</t>
    </rPh>
    <phoneticPr fontId="6"/>
  </si>
  <si>
    <t>ロボット介護機器等福祉用具開発標準化事業
Project to Promote the Development and Standardization of Robotic Devices for Nursing Care</t>
    <phoneticPr fontId="31"/>
  </si>
  <si>
    <t>小　計  Subtotal
（※新エネルギー等のシーズ発掘・事業化に向けた技術研究開発事業（うちフェースAB）は含まれていない）</t>
    <rPh sb="0" eb="1">
      <t>ショウ</t>
    </rPh>
    <rPh sb="2" eb="3">
      <t>ケイ</t>
    </rPh>
    <rPh sb="56" eb="57">
      <t>フク</t>
    </rPh>
    <phoneticPr fontId="31"/>
  </si>
  <si>
    <t>5,821
（上限,poll caping)</t>
    <phoneticPr fontId="31"/>
  </si>
  <si>
    <t>国土交通省
Min. of  Land, Infrastructure, Transport and Tourism</t>
    <rPh sb="0" eb="2">
      <t>コクド</t>
    </rPh>
    <rPh sb="2" eb="4">
      <t>コウツウ</t>
    </rPh>
    <rPh sb="4" eb="5">
      <t>ショウ</t>
    </rPh>
    <phoneticPr fontId="31"/>
  </si>
  <si>
    <t>建設技術研究開発助成制度
Construction Technology Research and Development Subsidy Program</t>
    <rPh sb="0" eb="2">
      <t>ケンセツ</t>
    </rPh>
    <rPh sb="2" eb="4">
      <t>ギジュツ</t>
    </rPh>
    <rPh sb="4" eb="6">
      <t>ケンキュウ</t>
    </rPh>
    <rPh sb="6" eb="8">
      <t>カイハツ</t>
    </rPh>
    <rPh sb="8" eb="10">
      <t>ジョセイ</t>
    </rPh>
    <rPh sb="10" eb="12">
      <t>セイド</t>
    </rPh>
    <phoneticPr fontId="31"/>
  </si>
  <si>
    <t>交通運輸技術開発推進制度
Program for Promoting Technological Development of Transportation</t>
    <rPh sb="0" eb="2">
      <t>コウツウ</t>
    </rPh>
    <rPh sb="2" eb="4">
      <t>ウンユ</t>
    </rPh>
    <rPh sb="4" eb="6">
      <t>ギジュツ</t>
    </rPh>
    <rPh sb="6" eb="8">
      <t>カイハツ</t>
    </rPh>
    <rPh sb="8" eb="10">
      <t>スイシン</t>
    </rPh>
    <rPh sb="10" eb="12">
      <t>セイド</t>
    </rPh>
    <phoneticPr fontId="31"/>
  </si>
  <si>
    <t>環境省
Min. of the Environment</t>
    <rPh sb="0" eb="3">
      <t>カンキョウショウ</t>
    </rPh>
    <phoneticPr fontId="31"/>
  </si>
  <si>
    <t>本省 Ministry、
環境再生保全機構Environmental Restoration and Conservation Agency</t>
    <rPh sb="0" eb="2">
      <t>ホンショウ</t>
    </rPh>
    <rPh sb="13" eb="15">
      <t>カンキョウ</t>
    </rPh>
    <rPh sb="15" eb="17">
      <t>サイセイ</t>
    </rPh>
    <rPh sb="17" eb="19">
      <t>ホゼン</t>
    </rPh>
    <rPh sb="19" eb="21">
      <t>キコウ</t>
    </rPh>
    <phoneticPr fontId="31"/>
  </si>
  <si>
    <t>環境研究総合推進費
Environmental Research and Technology Development Fund</t>
    <phoneticPr fontId="31"/>
  </si>
  <si>
    <t>原子力規制庁
Nuclear Regulation Agency</t>
    <phoneticPr fontId="31"/>
  </si>
  <si>
    <t>放射線安全規制研究戦略的推進事業費
Radiation Safety Research Promotion Fund</t>
    <phoneticPr fontId="31"/>
  </si>
  <si>
    <t>585
(上限,poll caping)</t>
    <rPh sb="5" eb="7">
      <t>ジョウゲン</t>
    </rPh>
    <phoneticPr fontId="31"/>
  </si>
  <si>
    <t>防衛省
Min. of Defense</t>
    <rPh sb="0" eb="2">
      <t>ボウエイ</t>
    </rPh>
    <rPh sb="2" eb="3">
      <t>ショウ</t>
    </rPh>
    <phoneticPr fontId="31"/>
  </si>
  <si>
    <t>防衛装備庁　
Acquisition, Technology &amp; Logistics Agency</t>
    <rPh sb="0" eb="2">
      <t>ボウエイ</t>
    </rPh>
    <rPh sb="2" eb="4">
      <t>ソウビ</t>
    </rPh>
    <rPh sb="4" eb="5">
      <t>チョウ</t>
    </rPh>
    <phoneticPr fontId="31"/>
  </si>
  <si>
    <t>安全保障技術研究推進制度
Innovative Science and Technology Initiative for Security</t>
    <rPh sb="0" eb="2">
      <t>アンゼン</t>
    </rPh>
    <rPh sb="2" eb="4">
      <t>ホショウ</t>
    </rPh>
    <rPh sb="4" eb="6">
      <t>ギジュツ</t>
    </rPh>
    <rPh sb="6" eb="8">
      <t>ケンキュウ</t>
    </rPh>
    <rPh sb="8" eb="10">
      <t>スイシン</t>
    </rPh>
    <rPh sb="10" eb="12">
      <t>セイド</t>
    </rPh>
    <phoneticPr fontId="31"/>
  </si>
  <si>
    <t>合　計  Total
（※感染症研究革新イニシアティブ、新エネルギー等のシーズ発掘・事業化に向けた技術研究開発事業、農林水産研究推進事業は、含まれていない）</t>
    <rPh sb="0" eb="1">
      <t>ゴウ</t>
    </rPh>
    <rPh sb="2" eb="3">
      <t>ケイ</t>
    </rPh>
    <phoneticPr fontId="31"/>
  </si>
  <si>
    <t>注）　１.  各積算欄と合計欄の数字は、四捨五入の関係で一致しないことがある。</t>
    <rPh sb="0" eb="1">
      <t>チュウ</t>
    </rPh>
    <rPh sb="7" eb="8">
      <t>カク</t>
    </rPh>
    <rPh sb="8" eb="10">
      <t>セキサン</t>
    </rPh>
    <rPh sb="10" eb="11">
      <t>ラン</t>
    </rPh>
    <rPh sb="12" eb="14">
      <t>ゴウケイ</t>
    </rPh>
    <rPh sb="14" eb="15">
      <t>ラン</t>
    </rPh>
    <rPh sb="16" eb="18">
      <t>スウジ</t>
    </rPh>
    <rPh sb="20" eb="24">
      <t>シシャゴニュウ</t>
    </rPh>
    <rPh sb="25" eb="27">
      <t>カンケイ</t>
    </rPh>
    <rPh sb="28" eb="30">
      <t>イッチ</t>
    </rPh>
    <phoneticPr fontId="31"/>
  </si>
  <si>
    <t>資料： 内閣府「平成30･31年度競争的資金制度一覧（省庁別予算）」及び「令和元年度・２年度競争的研究費制度一覧（省庁別予算）」を基に文科省作成</t>
    <rPh sb="4" eb="6">
      <t>ナイカク</t>
    </rPh>
    <rPh sb="6" eb="7">
      <t>フ</t>
    </rPh>
    <rPh sb="8" eb="10">
      <t>ヘイセイ</t>
    </rPh>
    <rPh sb="15" eb="17">
      <t>ネンド</t>
    </rPh>
    <rPh sb="17" eb="20">
      <t>キョウソウテキ</t>
    </rPh>
    <rPh sb="20" eb="22">
      <t>シキン</t>
    </rPh>
    <rPh sb="22" eb="24">
      <t>セイド</t>
    </rPh>
    <rPh sb="24" eb="26">
      <t>イチラン</t>
    </rPh>
    <rPh sb="27" eb="30">
      <t>ショウチョウベツ</t>
    </rPh>
    <rPh sb="30" eb="32">
      <t>ヨサン</t>
    </rPh>
    <rPh sb="34" eb="35">
      <t>オヨ</t>
    </rPh>
    <rPh sb="37" eb="39">
      <t>レイワ</t>
    </rPh>
    <rPh sb="39" eb="41">
      <t>ガンネン</t>
    </rPh>
    <rPh sb="41" eb="42">
      <t>ド</t>
    </rPh>
    <rPh sb="44" eb="46">
      <t>ネンド</t>
    </rPh>
    <rPh sb="46" eb="49">
      <t>キョウソウテキ</t>
    </rPh>
    <rPh sb="49" eb="51">
      <t>ケンキュウ</t>
    </rPh>
    <rPh sb="51" eb="52">
      <t>ヒ</t>
    </rPh>
    <rPh sb="52" eb="54">
      <t>セイド</t>
    </rPh>
    <rPh sb="54" eb="56">
      <t>イチラン</t>
    </rPh>
    <rPh sb="57" eb="60">
      <t>ショウチョウベツ</t>
    </rPh>
    <rPh sb="60" eb="62">
      <t>ヨサン</t>
    </rPh>
    <rPh sb="65" eb="66">
      <t>モト</t>
    </rPh>
    <rPh sb="67" eb="70">
      <t>モンカショウ</t>
    </rPh>
    <rPh sb="70" eb="72">
      <t>サクセイ</t>
    </rPh>
    <phoneticPr fontId="37"/>
  </si>
  <si>
    <t>（※） The English versions of the program names marked with asterisk （※）have yet to be decided.</t>
    <phoneticPr fontId="31"/>
  </si>
  <si>
    <t>japan agency for medical research and development</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</si>
</sst>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0.0;[Red]\-#,##0.0"/>
    <numFmt numFmtId="177" formatCode="#,##0.00;&quot;△&quot;#,##0.00"/>
    <numFmt numFmtId="178" formatCode="#,##0.0;&quot;△&quot;#,##0.0"/>
    <numFmt numFmtId="179" formatCode="#,##0.0;&quot;△ &quot;#,##0.0"/>
    <numFmt numFmtId="180" formatCode="#,##0;&quot;△ &quot;#,##0"/>
    <numFmt numFmtId="181" formatCode="#,##0_ "/>
    <numFmt numFmtId="182" formatCode="#,##0_);[Red]\(#,##0\)"/>
    <numFmt numFmtId="183" formatCode="0_);[Red]\(0\)"/>
    <numFmt numFmtId="184" formatCode="#,##0_);\(#,##0\)"/>
    <numFmt numFmtId="185" formatCode="#,###,"/>
  </numFmts>
  <fonts count="39" x14ac:knownFonts="1">
    <font>
      <sz val="11"/>
      <color theme="1"/>
      <name val="游ゴシック"/>
      <family val="2"/>
      <charset val="128"/>
      <scheme val="minor"/>
    </font>
    <font>
      <sz val="11"/>
      <name val="ＭＳ 明朝"/>
      <family val="1"/>
      <charset val="128"/>
    </font>
    <font>
      <sz val="10"/>
      <name val="ＭＳ Ｐゴシック"/>
      <family val="3"/>
      <charset val="128"/>
    </font>
    <font>
      <sz val="6"/>
      <name val="游ゴシック"/>
      <family val="2"/>
      <charset val="128"/>
      <scheme val="minor"/>
    </font>
    <font>
      <sz val="6"/>
      <name val="ＭＳ 明朝"/>
      <family val="1"/>
      <charset val="128"/>
    </font>
    <font>
      <sz val="8"/>
      <name val="ＭＳ Ｐゴシック"/>
      <family val="3"/>
      <charset val="128"/>
    </font>
    <font>
      <sz val="11"/>
      <name val="ＭＳ Ｐゴシック"/>
      <family val="3"/>
      <charset val="128"/>
    </font>
    <font>
      <sz val="10"/>
      <name val="游ゴシック Light"/>
      <family val="3"/>
      <charset val="128"/>
      <scheme val="major"/>
    </font>
    <font>
      <sz val="7"/>
      <name val="ＭＳ Ｐゴシック"/>
      <family val="3"/>
      <charset val="128"/>
    </font>
    <font>
      <sz val="10"/>
      <name val="ＭＳ Ｐ明朝"/>
      <family val="1"/>
      <charset val="128"/>
    </font>
    <font>
      <sz val="10"/>
      <color rgb="FFFF0000"/>
      <name val="ＭＳ Ｐゴシック"/>
      <family val="3"/>
      <charset val="128"/>
    </font>
    <font>
      <sz val="10"/>
      <color indexed="9"/>
      <name val="ＭＳ Ｐゴシック"/>
      <family val="3"/>
      <charset val="128"/>
    </font>
    <font>
      <sz val="11"/>
      <color indexed="9"/>
      <name val="ＭＳ Ｐゴシック"/>
      <family val="3"/>
      <charset val="128"/>
    </font>
    <font>
      <b/>
      <sz val="10"/>
      <color rgb="FFFF0000"/>
      <name val="ＭＳ Ｐゴシック"/>
      <family val="3"/>
      <charset val="128"/>
    </font>
    <font>
      <sz val="6"/>
      <name val="ＭＳ Ｐ明朝"/>
      <family val="1"/>
      <charset val="128"/>
    </font>
    <font>
      <sz val="10"/>
      <color rgb="FFFF0000"/>
      <name val="ＭＳ Ｐ明朝"/>
      <family val="1"/>
      <charset val="128"/>
    </font>
    <font>
      <sz val="10"/>
      <color indexed="9"/>
      <name val="ＭＳ Ｐ明朝"/>
      <family val="1"/>
      <charset val="128"/>
    </font>
    <font>
      <strike/>
      <sz val="10"/>
      <color indexed="10"/>
      <name val="ＭＳ Ｐ明朝"/>
      <family val="1"/>
      <charset val="128"/>
    </font>
    <font>
      <sz val="8"/>
      <name val="ＭＳ Ｐ明朝"/>
      <family val="1"/>
      <charset val="128"/>
    </font>
    <font>
      <sz val="10"/>
      <color theme="1"/>
      <name val="ＭＳ Ｐゴシック"/>
      <family val="3"/>
      <charset val="128"/>
    </font>
    <font>
      <sz val="11"/>
      <color indexed="8"/>
      <name val="ＭＳ Ｐゴシック"/>
      <family val="3"/>
      <charset val="128"/>
    </font>
    <font>
      <sz val="10"/>
      <color indexed="8"/>
      <name val="ＭＳ Ｐゴシック"/>
      <family val="3"/>
      <charset val="128"/>
    </font>
    <font>
      <sz val="8"/>
      <color indexed="8"/>
      <name val="ＭＳ Ｐゴシック"/>
      <family val="3"/>
      <charset val="128"/>
    </font>
    <font>
      <sz val="8"/>
      <color theme="1"/>
      <name val="ＭＳ Ｐゴシック"/>
      <family val="3"/>
      <charset val="128"/>
    </font>
    <font>
      <sz val="10"/>
      <color theme="1"/>
      <name val="ＭＳ Ｐ明朝"/>
      <family val="1"/>
      <charset val="128"/>
    </font>
    <font>
      <sz val="11"/>
      <color theme="1"/>
      <name val="ＭＳ Ｐゴシック"/>
      <family val="3"/>
      <charset val="128"/>
    </font>
    <font>
      <sz val="9.8000000000000007"/>
      <color theme="1"/>
      <name val="ＭＳ Ｐ明朝"/>
      <family val="1"/>
      <charset val="128"/>
    </font>
    <font>
      <sz val="9"/>
      <color indexed="8"/>
      <name val="ＭＳ Ｐゴシック"/>
      <family val="3"/>
      <charset val="128"/>
    </font>
    <font>
      <sz val="7"/>
      <color indexed="8"/>
      <name val="ＭＳ Ｐゴシック"/>
      <family val="3"/>
      <charset val="128"/>
    </font>
    <font>
      <sz val="11"/>
      <color theme="1"/>
      <name val="ＭＳ 明朝"/>
      <family val="1"/>
      <charset val="128"/>
    </font>
    <font>
      <sz val="10"/>
      <color theme="1"/>
      <name val="ＭＳ ゴシック"/>
      <family val="3"/>
      <charset val="128"/>
    </font>
    <font>
      <sz val="6"/>
      <name val="ＭＳ Ｐゴシック"/>
      <family val="3"/>
      <charset val="128"/>
    </font>
    <font>
      <sz val="8"/>
      <color theme="1"/>
      <name val="ＭＳ ゴシック"/>
      <family val="3"/>
      <charset val="128"/>
    </font>
    <font>
      <sz val="7"/>
      <color theme="1"/>
      <name val="ＭＳ ゴシック"/>
      <family val="3"/>
      <charset val="128"/>
    </font>
    <font>
      <sz val="8"/>
      <color theme="1"/>
      <name val="游ゴシック"/>
      <family val="3"/>
      <charset val="128"/>
      <scheme val="minor"/>
    </font>
    <font>
      <b/>
      <sz val="18"/>
      <color theme="3"/>
      <name val="游ゴシック Light"/>
      <family val="2"/>
      <charset val="128"/>
      <scheme val="major"/>
    </font>
    <font>
      <sz val="14"/>
      <name val="ＭＳ 明朝"/>
      <family val="1"/>
      <charset val="128"/>
    </font>
    <font>
      <u/>
      <sz val="11"/>
      <color indexed="12"/>
      <name val="ＭＳ Ｐゴシック"/>
      <family val="3"/>
      <charset val="128"/>
    </font>
    <font>
      <sz val="8"/>
      <color theme="1"/>
      <name val="ＭＳ Ｐ明朝"/>
      <family val="1"/>
      <charset val="128"/>
    </font>
  </fonts>
  <fills count="2">
    <fill>
      <patternFill patternType="none"/>
    </fill>
    <fill>
      <patternFill patternType="gray125"/>
    </fill>
  </fills>
  <borders count="88">
    <border>
      <left/>
      <right/>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style="thin">
        <color indexed="64"/>
      </right>
      <top/>
      <bottom/>
      <diagonal/>
    </border>
    <border>
      <left/>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hair">
        <color indexed="64"/>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thin">
        <color indexed="64"/>
      </left>
      <right/>
      <top style="hair">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diagonal/>
    </border>
    <border>
      <left/>
      <right style="medium">
        <color indexed="64"/>
      </right>
      <top/>
      <bottom/>
      <diagonal/>
    </border>
    <border>
      <left/>
      <right style="thin">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s>
  <cellStyleXfs count="8">
    <xf numFmtId="0" fontId="0" fillId="0" borderId="0">
      <alignment vertical="center"/>
    </xf>
    <xf numFmtId="0" fontId="1" fillId="0" borderId="0"/>
    <xf numFmtId="38" fontId="1" fillId="0" borderId="0" applyFont="0" applyFill="0" applyBorder="0" applyAlignment="0" applyProtection="0"/>
    <xf numFmtId="0" fontId="6" fillId="0" borderId="0"/>
    <xf numFmtId="38" fontId="6" fillId="0" borderId="0" applyFont="0" applyFill="0" applyBorder="0" applyAlignment="0" applyProtection="0"/>
    <xf numFmtId="37" fontId="36" fillId="0" borderId="0"/>
    <xf numFmtId="0" fontId="6" fillId="0" borderId="0">
      <alignment vertical="center"/>
    </xf>
    <xf numFmtId="38" fontId="6" fillId="0" borderId="0" applyFont="0" applyFill="0" applyBorder="0" applyAlignment="0" applyProtection="0"/>
  </cellStyleXfs>
  <cellXfs count="546">
    <xf numFmtId="0" fontId="0" fillId="0" borderId="0" xfId="0">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2" fillId="0" borderId="0" xfId="1" applyFont="1" applyFill="1" applyBorder="1" applyAlignment="1">
      <alignment horizontal="right" vertical="center"/>
    </xf>
    <xf numFmtId="0" fontId="2" fillId="0" borderId="1" xfId="1" applyFont="1" applyFill="1" applyBorder="1" applyAlignment="1">
      <alignment horizontal="left" wrapText="1"/>
    </xf>
    <xf numFmtId="0" fontId="5" fillId="0" borderId="2" xfId="1" applyFont="1" applyFill="1" applyBorder="1" applyAlignment="1">
      <alignment vertical="center"/>
    </xf>
    <xf numFmtId="0" fontId="5" fillId="0" borderId="3" xfId="1" applyFont="1" applyFill="1" applyBorder="1" applyAlignment="1">
      <alignment vertical="center"/>
    </xf>
    <xf numFmtId="0" fontId="5" fillId="0" borderId="1" xfId="1" applyFont="1" applyFill="1" applyBorder="1" applyAlignment="1">
      <alignment vertical="center"/>
    </xf>
    <xf numFmtId="0" fontId="5" fillId="0" borderId="0" xfId="1" applyFont="1" applyFill="1" applyAlignment="1">
      <alignment vertical="center"/>
    </xf>
    <xf numFmtId="0" fontId="5" fillId="0" borderId="6" xfId="1" applyFont="1" applyFill="1" applyBorder="1" applyAlignment="1">
      <alignment vertical="center"/>
    </xf>
    <xf numFmtId="0" fontId="5" fillId="0" borderId="8" xfId="1" applyFont="1" applyFill="1" applyBorder="1" applyAlignment="1">
      <alignment vertical="center"/>
    </xf>
    <xf numFmtId="0" fontId="5" fillId="0" borderId="9"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0" xfId="1" applyFont="1" applyFill="1" applyBorder="1" applyAlignment="1">
      <alignment horizontal="center" vertical="top" wrapText="1"/>
    </xf>
    <xf numFmtId="0" fontId="5" fillId="0" borderId="9" xfId="1" applyFont="1" applyFill="1" applyBorder="1" applyAlignment="1">
      <alignment horizontal="center" vertical="top" wrapText="1"/>
    </xf>
    <xf numFmtId="0" fontId="5" fillId="0" borderId="11" xfId="1" applyFont="1" applyFill="1" applyBorder="1" applyAlignment="1">
      <alignment horizontal="center" vertical="top" wrapText="1"/>
    </xf>
    <xf numFmtId="0" fontId="5" fillId="0" borderId="0" xfId="1" applyFont="1" applyFill="1" applyBorder="1" applyAlignment="1">
      <alignment horizontal="center" vertical="top" wrapText="1"/>
    </xf>
    <xf numFmtId="0" fontId="2" fillId="0" borderId="12" xfId="1" applyFont="1" applyFill="1" applyBorder="1" applyAlignment="1">
      <alignment horizontal="left" wrapText="1"/>
    </xf>
    <xf numFmtId="0" fontId="5" fillId="0" borderId="13" xfId="1" applyFont="1" applyFill="1" applyBorder="1" applyAlignment="1">
      <alignment horizontal="center" vertical="top"/>
    </xf>
    <xf numFmtId="0" fontId="5" fillId="0" borderId="14" xfId="1" applyFont="1" applyFill="1" applyBorder="1" applyAlignment="1">
      <alignment horizontal="center" vertical="top"/>
    </xf>
    <xf numFmtId="0" fontId="5" fillId="0" borderId="15" xfId="1" applyFont="1" applyFill="1" applyBorder="1" applyAlignment="1">
      <alignment horizontal="center" vertical="top"/>
    </xf>
    <xf numFmtId="0" fontId="2" fillId="0" borderId="10" xfId="1" applyFont="1" applyFill="1" applyBorder="1" applyAlignment="1">
      <alignment vertical="center"/>
    </xf>
    <xf numFmtId="0" fontId="2" fillId="0" borderId="9" xfId="1" applyFont="1" applyFill="1" applyBorder="1" applyAlignment="1">
      <alignment vertical="center"/>
    </xf>
    <xf numFmtId="0" fontId="2" fillId="0" borderId="0" xfId="1" applyFont="1" applyFill="1" applyBorder="1" applyAlignment="1">
      <alignment horizontal="right" vertical="center"/>
    </xf>
    <xf numFmtId="38" fontId="2" fillId="0" borderId="10" xfId="2" applyFont="1" applyFill="1" applyBorder="1" applyAlignment="1">
      <alignment vertical="center"/>
    </xf>
    <xf numFmtId="176" fontId="2" fillId="0" borderId="0" xfId="2" applyNumberFormat="1" applyFont="1" applyFill="1" applyBorder="1" applyAlignment="1">
      <alignment vertical="center"/>
    </xf>
    <xf numFmtId="38" fontId="2" fillId="0" borderId="0" xfId="2" applyFont="1" applyFill="1" applyBorder="1" applyAlignment="1">
      <alignment vertical="center"/>
    </xf>
    <xf numFmtId="38" fontId="2" fillId="0" borderId="9" xfId="2" applyFont="1" applyFill="1" applyBorder="1" applyAlignment="1">
      <alignment vertical="center"/>
    </xf>
    <xf numFmtId="38" fontId="2" fillId="0" borderId="17" xfId="2" applyFont="1" applyFill="1" applyBorder="1" applyAlignment="1">
      <alignment vertical="center"/>
    </xf>
    <xf numFmtId="176" fontId="2" fillId="0" borderId="16" xfId="2" applyNumberFormat="1" applyFont="1" applyFill="1" applyBorder="1" applyAlignment="1">
      <alignment vertical="center"/>
    </xf>
    <xf numFmtId="38" fontId="2" fillId="0" borderId="16" xfId="2" applyFont="1" applyFill="1" applyBorder="1" applyAlignment="1">
      <alignment vertical="center"/>
    </xf>
    <xf numFmtId="38" fontId="2" fillId="0" borderId="18" xfId="2" applyFont="1" applyFill="1" applyBorder="1" applyAlignment="1">
      <alignment vertical="center"/>
    </xf>
    <xf numFmtId="177" fontId="2" fillId="0" borderId="16" xfId="2" applyNumberFormat="1" applyFont="1" applyFill="1" applyBorder="1" applyAlignment="1">
      <alignment vertical="center"/>
    </xf>
    <xf numFmtId="176" fontId="2" fillId="0" borderId="0" xfId="2" quotePrefix="1" applyNumberFormat="1" applyFont="1" applyFill="1" applyBorder="1" applyAlignment="1">
      <alignment horizontal="right" vertical="center"/>
    </xf>
    <xf numFmtId="178" fontId="2" fillId="0" borderId="0" xfId="2" applyNumberFormat="1" applyFont="1" applyFill="1" applyBorder="1" applyAlignment="1">
      <alignment vertical="center"/>
    </xf>
    <xf numFmtId="38" fontId="2" fillId="0" borderId="10" xfId="2" applyFont="1" applyFill="1" applyBorder="1" applyAlignment="1">
      <alignment horizontal="right" vertical="center"/>
    </xf>
    <xf numFmtId="38" fontId="2" fillId="0" borderId="0" xfId="2" applyFont="1" applyFill="1" applyBorder="1" applyAlignment="1">
      <alignment horizontal="right" vertical="center"/>
    </xf>
    <xf numFmtId="38" fontId="2" fillId="0" borderId="9" xfId="2" applyFont="1" applyFill="1" applyBorder="1" applyAlignment="1">
      <alignment horizontal="right" vertical="center"/>
    </xf>
    <xf numFmtId="179" fontId="2" fillId="0" borderId="0" xfId="2" applyNumberFormat="1" applyFont="1" applyFill="1" applyBorder="1" applyAlignment="1">
      <alignment vertical="center"/>
    </xf>
    <xf numFmtId="176" fontId="2" fillId="0" borderId="0" xfId="2" applyNumberFormat="1" applyFont="1" applyFill="1" applyBorder="1" applyAlignment="1">
      <alignment horizontal="right" vertical="center"/>
    </xf>
    <xf numFmtId="178" fontId="2" fillId="0" borderId="0" xfId="2" applyNumberFormat="1" applyFont="1" applyFill="1" applyBorder="1" applyAlignment="1">
      <alignment horizontal="right" vertical="center"/>
    </xf>
    <xf numFmtId="179" fontId="2" fillId="0" borderId="0" xfId="2" applyNumberFormat="1" applyFont="1" applyFill="1" applyBorder="1" applyAlignment="1">
      <alignment horizontal="right" vertical="center"/>
    </xf>
    <xf numFmtId="38" fontId="2" fillId="0" borderId="20" xfId="2" applyFont="1" applyFill="1" applyBorder="1" applyAlignment="1">
      <alignment horizontal="right" vertical="center"/>
    </xf>
    <xf numFmtId="176" fontId="2" fillId="0" borderId="19" xfId="2" applyNumberFormat="1" applyFont="1" applyFill="1" applyBorder="1" applyAlignment="1">
      <alignment horizontal="right" vertical="center"/>
    </xf>
    <xf numFmtId="38" fontId="2" fillId="0" borderId="19" xfId="2" applyFont="1" applyFill="1" applyBorder="1" applyAlignment="1">
      <alignment horizontal="right" vertical="center"/>
    </xf>
    <xf numFmtId="178" fontId="2" fillId="0" borderId="19" xfId="2" applyNumberFormat="1" applyFont="1" applyFill="1" applyBorder="1" applyAlignment="1">
      <alignment horizontal="right" vertical="center"/>
    </xf>
    <xf numFmtId="179" fontId="2" fillId="0" borderId="19" xfId="2" applyNumberFormat="1" applyFont="1" applyFill="1" applyBorder="1" applyAlignment="1">
      <alignment horizontal="right" vertical="center"/>
    </xf>
    <xf numFmtId="38" fontId="2" fillId="0" borderId="21" xfId="2" applyFont="1" applyFill="1" applyBorder="1" applyAlignment="1">
      <alignment horizontal="right" vertical="center"/>
    </xf>
    <xf numFmtId="38" fontId="2" fillId="0" borderId="10" xfId="2" applyFont="1" applyFill="1" applyBorder="1" applyAlignment="1">
      <alignment horizontal="right"/>
    </xf>
    <xf numFmtId="176" fontId="2" fillId="0" borderId="0" xfId="2" applyNumberFormat="1" applyFont="1" applyFill="1" applyBorder="1" applyAlignment="1">
      <alignment horizontal="right"/>
    </xf>
    <xf numFmtId="38" fontId="2" fillId="0" borderId="0" xfId="2" applyFont="1" applyFill="1" applyBorder="1" applyAlignment="1">
      <alignment horizontal="right"/>
    </xf>
    <xf numFmtId="178" fontId="2" fillId="0" borderId="0" xfId="2" applyNumberFormat="1" applyFont="1" applyFill="1" applyBorder="1" applyAlignment="1">
      <alignment horizontal="right"/>
    </xf>
    <xf numFmtId="179" fontId="2" fillId="0" borderId="0" xfId="2" applyNumberFormat="1" applyFont="1" applyFill="1" applyBorder="1" applyAlignment="1">
      <alignment horizontal="right"/>
    </xf>
    <xf numFmtId="38" fontId="2" fillId="0" borderId="9" xfId="2" applyFont="1" applyFill="1" applyBorder="1" applyAlignment="1">
      <alignment horizontal="right"/>
    </xf>
    <xf numFmtId="49" fontId="2" fillId="0" borderId="16" xfId="1" applyNumberFormat="1" applyFont="1" applyFill="1" applyBorder="1" applyAlignment="1">
      <alignment horizontal="right"/>
    </xf>
    <xf numFmtId="38" fontId="2" fillId="0" borderId="17" xfId="2" applyFont="1" applyFill="1" applyBorder="1" applyAlignment="1">
      <alignment horizontal="right"/>
    </xf>
    <xf numFmtId="179" fontId="2" fillId="0" borderId="16" xfId="2" applyNumberFormat="1" applyFont="1" applyFill="1" applyBorder="1" applyAlignment="1">
      <alignment horizontal="right"/>
    </xf>
    <xf numFmtId="38" fontId="2" fillId="0" borderId="16" xfId="2" applyFont="1" applyFill="1" applyBorder="1" applyAlignment="1">
      <alignment horizontal="right"/>
    </xf>
    <xf numFmtId="178" fontId="2" fillId="0" borderId="16" xfId="2" applyNumberFormat="1" applyFont="1" applyFill="1" applyBorder="1" applyAlignment="1">
      <alignment horizontal="right"/>
    </xf>
    <xf numFmtId="38" fontId="2" fillId="0" borderId="18" xfId="2" applyFont="1" applyFill="1" applyBorder="1" applyAlignment="1">
      <alignment horizontal="right"/>
    </xf>
    <xf numFmtId="49" fontId="2" fillId="0" borderId="19" xfId="1" applyNumberFormat="1" applyFont="1" applyFill="1" applyBorder="1" applyAlignment="1">
      <alignment horizontal="right"/>
    </xf>
    <xf numFmtId="38" fontId="2" fillId="0" borderId="20" xfId="2" applyFont="1" applyFill="1" applyBorder="1" applyAlignment="1">
      <alignment horizontal="right"/>
    </xf>
    <xf numFmtId="179" fontId="2" fillId="0" borderId="19" xfId="2" applyNumberFormat="1" applyFont="1" applyFill="1" applyBorder="1" applyAlignment="1">
      <alignment horizontal="right"/>
    </xf>
    <xf numFmtId="38" fontId="2" fillId="0" borderId="19" xfId="2" applyFont="1" applyFill="1" applyBorder="1" applyAlignment="1">
      <alignment horizontal="right"/>
    </xf>
    <xf numFmtId="178" fontId="2" fillId="0" borderId="19" xfId="2" applyNumberFormat="1" applyFont="1" applyFill="1" applyBorder="1" applyAlignment="1">
      <alignment horizontal="right"/>
    </xf>
    <xf numFmtId="38" fontId="2" fillId="0" borderId="21" xfId="2" applyFont="1" applyFill="1" applyBorder="1" applyAlignment="1">
      <alignment horizontal="right"/>
    </xf>
    <xf numFmtId="49" fontId="2" fillId="0" borderId="0" xfId="1" applyNumberFormat="1" applyFont="1" applyFill="1" applyBorder="1" applyAlignment="1">
      <alignment horizontal="right"/>
    </xf>
    <xf numFmtId="38" fontId="2" fillId="0" borderId="0" xfId="2" applyFont="1" applyFill="1" applyAlignment="1">
      <alignment vertical="center"/>
    </xf>
    <xf numFmtId="38" fontId="7" fillId="0" borderId="0" xfId="2" applyFont="1" applyAlignment="1">
      <alignment vertical="center"/>
    </xf>
    <xf numFmtId="49" fontId="2" fillId="0" borderId="12" xfId="1" applyNumberFormat="1" applyFont="1" applyFill="1" applyBorder="1" applyAlignment="1">
      <alignment horizontal="right" vertical="center"/>
    </xf>
    <xf numFmtId="38" fontId="2" fillId="0" borderId="13" xfId="2" applyFont="1" applyFill="1" applyBorder="1" applyAlignment="1">
      <alignment horizontal="right" vertical="center"/>
    </xf>
    <xf numFmtId="176" fontId="2" fillId="0" borderId="12" xfId="2" applyNumberFormat="1" applyFont="1" applyFill="1" applyBorder="1" applyAlignment="1">
      <alignment horizontal="right" vertical="center"/>
    </xf>
    <xf numFmtId="38" fontId="2" fillId="0" borderId="12" xfId="2" applyFont="1" applyFill="1" applyBorder="1" applyAlignment="1">
      <alignment horizontal="right" vertical="center"/>
    </xf>
    <xf numFmtId="178" fontId="2" fillId="0" borderId="12" xfId="2" applyNumberFormat="1" applyFont="1" applyFill="1" applyBorder="1" applyAlignment="1">
      <alignment horizontal="right" vertical="center"/>
    </xf>
    <xf numFmtId="179" fontId="2" fillId="0" borderId="12" xfId="2" applyNumberFormat="1" applyFont="1" applyFill="1" applyBorder="1" applyAlignment="1">
      <alignment horizontal="right" vertical="center"/>
    </xf>
    <xf numFmtId="38" fontId="2" fillId="0" borderId="14" xfId="2" applyFont="1" applyFill="1" applyBorder="1" applyAlignment="1">
      <alignment horizontal="right" vertical="center"/>
    </xf>
    <xf numFmtId="0" fontId="5" fillId="0" borderId="7" xfId="1" applyFont="1" applyFill="1" applyBorder="1" applyAlignment="1">
      <alignment horizontal="center" vertical="center" wrapText="1"/>
    </xf>
    <xf numFmtId="0" fontId="5" fillId="0" borderId="0" xfId="1" applyFont="1" applyFill="1" applyBorder="1" applyAlignment="1">
      <alignment vertical="center"/>
    </xf>
    <xf numFmtId="0" fontId="5" fillId="0" borderId="23" xfId="1" applyFont="1" applyFill="1" applyBorder="1" applyAlignment="1">
      <alignment horizontal="center" vertical="top" wrapText="1"/>
    </xf>
    <xf numFmtId="0" fontId="5" fillId="0" borderId="24" xfId="1" applyFont="1" applyFill="1" applyBorder="1" applyAlignment="1">
      <alignment horizontal="center" vertical="top"/>
    </xf>
    <xf numFmtId="180" fontId="2" fillId="0" borderId="10" xfId="1" applyNumberFormat="1" applyFont="1" applyFill="1" applyBorder="1" applyAlignment="1">
      <alignment horizontal="right" vertical="center"/>
    </xf>
    <xf numFmtId="3" fontId="2" fillId="0" borderId="9" xfId="1" applyNumberFormat="1" applyFont="1" applyFill="1" applyBorder="1" applyAlignment="1">
      <alignment horizontal="right" vertical="center"/>
    </xf>
    <xf numFmtId="180" fontId="2" fillId="0" borderId="20" xfId="1" applyNumberFormat="1" applyFont="1" applyFill="1" applyBorder="1" applyAlignment="1">
      <alignment horizontal="right" vertical="center"/>
    </xf>
    <xf numFmtId="3" fontId="2" fillId="0" borderId="21" xfId="1" applyNumberFormat="1" applyFont="1" applyFill="1" applyBorder="1" applyAlignment="1">
      <alignment horizontal="right" vertical="center"/>
    </xf>
    <xf numFmtId="180" fontId="2" fillId="0" borderId="10" xfId="1" applyNumberFormat="1" applyFont="1" applyFill="1" applyBorder="1" applyAlignment="1">
      <alignment horizontal="right"/>
    </xf>
    <xf numFmtId="179" fontId="2" fillId="0" borderId="25" xfId="2" applyNumberFormat="1" applyFont="1" applyFill="1" applyBorder="1" applyAlignment="1">
      <alignment horizontal="right"/>
    </xf>
    <xf numFmtId="3" fontId="2" fillId="0" borderId="0" xfId="1" applyNumberFormat="1" applyFont="1" applyFill="1" applyBorder="1" applyAlignment="1">
      <alignment horizontal="right"/>
    </xf>
    <xf numFmtId="180" fontId="2" fillId="0" borderId="17" xfId="1" applyNumberFormat="1" applyFont="1" applyFill="1" applyBorder="1" applyAlignment="1">
      <alignment horizontal="right"/>
    </xf>
    <xf numFmtId="179" fontId="2" fillId="0" borderId="26" xfId="2" applyNumberFormat="1" applyFont="1" applyFill="1" applyBorder="1" applyAlignment="1">
      <alignment horizontal="right"/>
    </xf>
    <xf numFmtId="3" fontId="2" fillId="0" borderId="16" xfId="1" applyNumberFormat="1" applyFont="1" applyFill="1" applyBorder="1" applyAlignment="1">
      <alignment horizontal="right"/>
    </xf>
    <xf numFmtId="0" fontId="2" fillId="0" borderId="19" xfId="1" applyFont="1" applyFill="1" applyBorder="1" applyAlignment="1">
      <alignment horizontal="right"/>
    </xf>
    <xf numFmtId="180" fontId="2" fillId="0" borderId="20" xfId="1" applyNumberFormat="1" applyFont="1" applyFill="1" applyBorder="1" applyAlignment="1">
      <alignment horizontal="right"/>
    </xf>
    <xf numFmtId="179" fontId="2" fillId="0" borderId="27" xfId="2" applyNumberFormat="1" applyFont="1" applyFill="1" applyBorder="1" applyAlignment="1">
      <alignment horizontal="right"/>
    </xf>
    <xf numFmtId="3" fontId="2" fillId="0" borderId="19" xfId="1" applyNumberFormat="1" applyFont="1" applyFill="1" applyBorder="1" applyAlignment="1">
      <alignment horizontal="right"/>
    </xf>
    <xf numFmtId="0" fontId="2" fillId="0" borderId="0" xfId="1" applyFont="1" applyFill="1" applyBorder="1" applyAlignment="1">
      <alignment horizontal="right"/>
    </xf>
    <xf numFmtId="0" fontId="2" fillId="0" borderId="28" xfId="1" applyFont="1" applyFill="1" applyBorder="1" applyAlignment="1">
      <alignment horizontal="right"/>
    </xf>
    <xf numFmtId="3" fontId="2" fillId="0" borderId="0" xfId="1" quotePrefix="1" applyNumberFormat="1" applyFont="1" applyFill="1" applyBorder="1" applyAlignment="1">
      <alignment horizontal="right"/>
    </xf>
    <xf numFmtId="38" fontId="2" fillId="0" borderId="0" xfId="2" quotePrefix="1" applyFont="1" applyFill="1" applyBorder="1" applyAlignment="1">
      <alignment horizontal="right" vertical="center"/>
    </xf>
    <xf numFmtId="38" fontId="2" fillId="0" borderId="0" xfId="2" quotePrefix="1" applyNumberFormat="1" applyFont="1" applyFill="1" applyBorder="1" applyAlignment="1">
      <alignment horizontal="right" vertical="center"/>
    </xf>
    <xf numFmtId="180" fontId="2" fillId="0" borderId="13" xfId="1" applyNumberFormat="1" applyFont="1" applyFill="1" applyBorder="1" applyAlignment="1">
      <alignment horizontal="right"/>
    </xf>
    <xf numFmtId="179" fontId="2" fillId="0" borderId="29" xfId="2" applyNumberFormat="1" applyFont="1" applyFill="1" applyBorder="1" applyAlignment="1">
      <alignment horizontal="right"/>
    </xf>
    <xf numFmtId="3" fontId="2" fillId="0" borderId="12" xfId="1" applyNumberFormat="1" applyFont="1" applyFill="1" applyBorder="1" applyAlignment="1">
      <alignment horizontal="right"/>
    </xf>
    <xf numFmtId="0" fontId="9" fillId="0" borderId="0" xfId="1" applyFont="1" applyFill="1" applyBorder="1" applyAlignment="1">
      <alignment vertical="center"/>
    </xf>
    <xf numFmtId="0" fontId="9" fillId="0" borderId="0" xfId="1" applyFont="1" applyFill="1" applyAlignment="1">
      <alignment vertical="center"/>
    </xf>
    <xf numFmtId="0" fontId="9" fillId="0" borderId="0" xfId="1" applyFont="1" applyFill="1" applyBorder="1" applyAlignment="1">
      <alignment vertical="center" wrapText="1"/>
    </xf>
    <xf numFmtId="0" fontId="9" fillId="0" borderId="0" xfId="1" applyFont="1" applyFill="1" applyAlignment="1">
      <alignment vertical="center"/>
    </xf>
    <xf numFmtId="0" fontId="9" fillId="0" borderId="0" xfId="1" applyFont="1" applyFill="1" applyAlignment="1">
      <alignment horizontal="left" vertical="center"/>
    </xf>
    <xf numFmtId="38" fontId="2" fillId="0" borderId="0" xfId="1" applyNumberFormat="1" applyFont="1" applyFill="1" applyAlignment="1">
      <alignment vertical="center"/>
    </xf>
    <xf numFmtId="0" fontId="10" fillId="0" borderId="0" xfId="1" applyFont="1" applyFill="1" applyAlignment="1">
      <alignment vertical="center"/>
    </xf>
    <xf numFmtId="0" fontId="2" fillId="0" borderId="0" xfId="1" applyFont="1" applyFill="1" applyBorder="1" applyAlignment="1">
      <alignment horizontal="left" vertical="center"/>
    </xf>
    <xf numFmtId="0" fontId="2" fillId="0" borderId="0" xfId="1" applyFont="1" applyFill="1" applyBorder="1" applyAlignment="1">
      <alignment horizontal="center" vertical="center"/>
    </xf>
    <xf numFmtId="0" fontId="2" fillId="0" borderId="1" xfId="1" applyFont="1" applyFill="1" applyBorder="1" applyAlignment="1">
      <alignment horizontal="right" vertical="center"/>
    </xf>
    <xf numFmtId="0" fontId="2" fillId="0" borderId="31" xfId="1" applyFont="1" applyFill="1" applyBorder="1" applyAlignment="1">
      <alignment vertical="center"/>
    </xf>
    <xf numFmtId="0" fontId="2" fillId="0" borderId="4" xfId="1" applyFont="1" applyFill="1" applyBorder="1" applyAlignment="1">
      <alignment vertical="center"/>
    </xf>
    <xf numFmtId="38" fontId="13" fillId="0" borderId="0" xfId="1" applyNumberFormat="1" applyFont="1" applyFill="1" applyAlignment="1">
      <alignment horizontal="left" vertical="center"/>
    </xf>
    <xf numFmtId="0" fontId="2" fillId="0" borderId="12" xfId="1" applyFont="1" applyFill="1" applyBorder="1" applyAlignment="1">
      <alignment vertical="center" wrapText="1"/>
    </xf>
    <xf numFmtId="0" fontId="2" fillId="0" borderId="29" xfId="1" applyFont="1" applyFill="1" applyBorder="1" applyAlignment="1">
      <alignment vertical="center"/>
    </xf>
    <xf numFmtId="0" fontId="2" fillId="0" borderId="14" xfId="1" applyFont="1" applyFill="1" applyBorder="1" applyAlignment="1">
      <alignment vertical="center"/>
    </xf>
    <xf numFmtId="0" fontId="5" fillId="0" borderId="28" xfId="1" applyFont="1" applyFill="1" applyBorder="1" applyAlignment="1">
      <alignment horizontal="left" vertical="center"/>
    </xf>
    <xf numFmtId="0" fontId="2" fillId="0" borderId="25" xfId="1" applyFont="1" applyFill="1" applyBorder="1" applyAlignment="1">
      <alignment vertical="center"/>
    </xf>
    <xf numFmtId="0" fontId="2" fillId="0" borderId="0" xfId="1" applyFont="1" applyFill="1" applyBorder="1" applyAlignment="1">
      <alignment horizontal="distributed" vertical="center"/>
    </xf>
    <xf numFmtId="38" fontId="2" fillId="0" borderId="25" xfId="2" applyFont="1" applyFill="1" applyBorder="1" applyAlignment="1">
      <alignment vertical="center"/>
    </xf>
    <xf numFmtId="180" fontId="2" fillId="0" borderId="0" xfId="1" applyNumberFormat="1" applyFont="1" applyFill="1" applyBorder="1" applyAlignment="1">
      <alignment horizontal="right" vertical="center"/>
    </xf>
    <xf numFmtId="181" fontId="2" fillId="0" borderId="0" xfId="1" applyNumberFormat="1" applyFont="1" applyFill="1" applyAlignment="1">
      <alignment horizontal="right" vertical="center"/>
    </xf>
    <xf numFmtId="1" fontId="2" fillId="0" borderId="0" xfId="1" applyNumberFormat="1" applyFont="1" applyFill="1" applyAlignment="1">
      <alignment vertical="center"/>
    </xf>
    <xf numFmtId="38" fontId="2" fillId="0" borderId="25" xfId="2" applyFont="1" applyFill="1" applyBorder="1" applyAlignment="1">
      <alignment horizontal="right" vertical="center"/>
    </xf>
    <xf numFmtId="0" fontId="5" fillId="0" borderId="28" xfId="1" applyFont="1" applyFill="1" applyBorder="1" applyAlignment="1">
      <alignment horizontal="left" vertical="center" wrapText="1"/>
    </xf>
    <xf numFmtId="181" fontId="2" fillId="0" borderId="0" xfId="1" applyNumberFormat="1" applyFont="1" applyFill="1" applyBorder="1" applyAlignment="1">
      <alignment horizontal="right" vertical="center"/>
    </xf>
    <xf numFmtId="38" fontId="2" fillId="0" borderId="0" xfId="1" applyNumberFormat="1" applyFont="1" applyFill="1" applyBorder="1" applyAlignment="1">
      <alignment vertical="center"/>
    </xf>
    <xf numFmtId="38" fontId="2" fillId="0" borderId="10" xfId="1" applyNumberFormat="1" applyFont="1" applyFill="1" applyBorder="1" applyAlignment="1">
      <alignment vertical="center"/>
    </xf>
    <xf numFmtId="0" fontId="2" fillId="0" borderId="0" xfId="1" applyFont="1" applyFill="1" applyAlignment="1">
      <alignment horizontal="right" vertical="center"/>
    </xf>
    <xf numFmtId="1" fontId="10" fillId="0" borderId="0" xfId="1" applyNumberFormat="1" applyFont="1" applyFill="1" applyAlignment="1">
      <alignment vertical="center"/>
    </xf>
    <xf numFmtId="0" fontId="2" fillId="0" borderId="35" xfId="1" applyFont="1" applyFill="1" applyBorder="1" applyAlignment="1">
      <alignment horizontal="distributed" vertical="center"/>
    </xf>
    <xf numFmtId="0" fontId="5" fillId="0" borderId="36" xfId="1" applyFont="1" applyFill="1" applyBorder="1" applyAlignment="1">
      <alignment horizontal="left" vertical="center"/>
    </xf>
    <xf numFmtId="38" fontId="2" fillId="0" borderId="37" xfId="2" applyFont="1" applyFill="1" applyBorder="1" applyAlignment="1">
      <alignment horizontal="right" vertical="center"/>
    </xf>
    <xf numFmtId="0" fontId="2" fillId="0" borderId="35" xfId="1" applyFont="1" applyFill="1" applyBorder="1" applyAlignment="1">
      <alignment vertical="center"/>
    </xf>
    <xf numFmtId="38" fontId="2" fillId="0" borderId="35" xfId="1" applyNumberFormat="1" applyFont="1" applyFill="1" applyBorder="1" applyAlignment="1">
      <alignment vertical="center"/>
    </xf>
    <xf numFmtId="38" fontId="2" fillId="0" borderId="5" xfId="1" applyNumberFormat="1" applyFont="1" applyFill="1" applyBorder="1" applyAlignment="1">
      <alignment vertical="center"/>
    </xf>
    <xf numFmtId="0" fontId="2" fillId="0" borderId="35" xfId="1" applyFont="1" applyFill="1" applyBorder="1" applyAlignment="1">
      <alignment horizontal="right" vertical="center"/>
    </xf>
    <xf numFmtId="38" fontId="2" fillId="0" borderId="0" xfId="1" applyNumberFormat="1" applyFont="1" applyFill="1" applyBorder="1" applyAlignment="1">
      <alignment horizontal="right" vertical="center"/>
    </xf>
    <xf numFmtId="0" fontId="2" fillId="0" borderId="12" xfId="1" applyFont="1" applyFill="1" applyBorder="1" applyAlignment="1">
      <alignment vertical="center"/>
    </xf>
    <xf numFmtId="0" fontId="5" fillId="0" borderId="34" xfId="1" applyFont="1" applyFill="1" applyBorder="1" applyAlignment="1">
      <alignment horizontal="left" vertical="center"/>
    </xf>
    <xf numFmtId="0" fontId="2" fillId="0" borderId="13" xfId="1" applyFont="1" applyFill="1" applyBorder="1" applyAlignment="1">
      <alignment vertical="center"/>
    </xf>
    <xf numFmtId="0" fontId="2" fillId="0" borderId="12" xfId="1" applyFont="1" applyFill="1" applyBorder="1" applyAlignment="1">
      <alignment horizontal="right" vertical="center"/>
    </xf>
    <xf numFmtId="0" fontId="2" fillId="0" borderId="0" xfId="1" applyFont="1" applyFill="1" applyAlignment="1">
      <alignment horizontal="left" vertical="center"/>
    </xf>
    <xf numFmtId="0" fontId="15" fillId="0" borderId="0" xfId="1" applyFont="1" applyFill="1" applyAlignment="1">
      <alignment vertical="center"/>
    </xf>
    <xf numFmtId="0" fontId="9" fillId="0" borderId="0" xfId="1" applyFont="1" applyFill="1" applyBorder="1" applyAlignment="1">
      <alignment horizontal="left" vertical="center"/>
    </xf>
    <xf numFmtId="38" fontId="9" fillId="0" borderId="0" xfId="1" applyNumberFormat="1" applyFont="1" applyFill="1" applyAlignment="1">
      <alignment vertical="center"/>
    </xf>
    <xf numFmtId="38" fontId="13" fillId="0" borderId="0" xfId="1" applyNumberFormat="1" applyFont="1" applyFill="1" applyAlignment="1">
      <alignment vertical="center"/>
    </xf>
    <xf numFmtId="0" fontId="13" fillId="0" borderId="0" xfId="1" applyFont="1" applyFill="1" applyAlignment="1">
      <alignment vertical="center"/>
    </xf>
    <xf numFmtId="0" fontId="2" fillId="0" borderId="0" xfId="1" applyFont="1" applyFill="1" applyBorder="1" applyAlignment="1">
      <alignment horizontal="distributed" vertical="center" wrapText="1"/>
    </xf>
    <xf numFmtId="0" fontId="2" fillId="0" borderId="1" xfId="1" applyFont="1" applyFill="1" applyBorder="1" applyAlignment="1">
      <alignment vertical="center"/>
    </xf>
    <xf numFmtId="182" fontId="2" fillId="0" borderId="0" xfId="2" applyNumberFormat="1" applyFont="1" applyFill="1" applyBorder="1" applyAlignment="1">
      <alignment vertical="center"/>
    </xf>
    <xf numFmtId="182" fontId="2" fillId="0" borderId="9" xfId="1" applyNumberFormat="1" applyFont="1" applyFill="1" applyBorder="1" applyAlignment="1">
      <alignment vertical="center"/>
    </xf>
    <xf numFmtId="182" fontId="2" fillId="0" borderId="10" xfId="1" applyNumberFormat="1" applyFont="1" applyFill="1" applyBorder="1" applyAlignment="1">
      <alignment vertical="center"/>
    </xf>
    <xf numFmtId="182" fontId="2" fillId="0" borderId="0" xfId="1" applyNumberFormat="1" applyFont="1" applyFill="1" applyBorder="1" applyAlignment="1">
      <alignment vertical="center"/>
    </xf>
    <xf numFmtId="181" fontId="2" fillId="0" borderId="0" xfId="1" applyNumberFormat="1" applyFont="1" applyFill="1" applyAlignment="1">
      <alignment vertical="center"/>
    </xf>
    <xf numFmtId="181" fontId="2" fillId="0" borderId="0" xfId="1" applyNumberFormat="1" applyFont="1" applyFill="1" applyBorder="1" applyAlignment="1">
      <alignment vertical="center"/>
    </xf>
    <xf numFmtId="0" fontId="2" fillId="0" borderId="0" xfId="1" applyFont="1" applyFill="1" applyBorder="1" applyAlignment="1">
      <alignment vertical="center" wrapText="1"/>
    </xf>
    <xf numFmtId="182" fontId="2" fillId="0" borderId="0" xfId="1" applyNumberFormat="1" applyFont="1" applyFill="1" applyAlignment="1">
      <alignment vertical="center"/>
    </xf>
    <xf numFmtId="0" fontId="2" fillId="0" borderId="6" xfId="1" applyFont="1" applyFill="1" applyBorder="1" applyAlignment="1">
      <alignment vertical="center"/>
    </xf>
    <xf numFmtId="0" fontId="5" fillId="0" borderId="38" xfId="1" applyFont="1" applyFill="1" applyBorder="1" applyAlignment="1">
      <alignment vertical="center"/>
    </xf>
    <xf numFmtId="182" fontId="2" fillId="0" borderId="39" xfId="1" applyNumberFormat="1" applyFont="1" applyFill="1" applyBorder="1" applyAlignment="1">
      <alignment vertical="center"/>
    </xf>
    <xf numFmtId="182" fontId="2" fillId="0" borderId="6" xfId="1" applyNumberFormat="1" applyFont="1" applyFill="1" applyBorder="1" applyAlignment="1">
      <alignment vertical="center"/>
    </xf>
    <xf numFmtId="0" fontId="5" fillId="0" borderId="28" xfId="1" applyFont="1" applyFill="1" applyBorder="1" applyAlignment="1">
      <alignment vertical="center"/>
    </xf>
    <xf numFmtId="0" fontId="5" fillId="0" borderId="34" xfId="1" applyFont="1" applyFill="1" applyBorder="1" applyAlignment="1">
      <alignment vertical="center"/>
    </xf>
    <xf numFmtId="182" fontId="2" fillId="0" borderId="12" xfId="2" applyNumberFormat="1" applyFont="1" applyFill="1" applyBorder="1" applyAlignment="1">
      <alignment vertical="center"/>
    </xf>
    <xf numFmtId="182" fontId="2" fillId="0" borderId="40" xfId="1" applyNumberFormat="1" applyFont="1" applyFill="1" applyBorder="1" applyAlignment="1">
      <alignment vertical="center"/>
    </xf>
    <xf numFmtId="38" fontId="9" fillId="0" borderId="0" xfId="2" applyFont="1" applyFill="1" applyBorder="1" applyAlignment="1">
      <alignment horizontal="right" vertical="center"/>
    </xf>
    <xf numFmtId="38" fontId="9" fillId="0" borderId="0" xfId="1" applyNumberFormat="1" applyFont="1" applyFill="1" applyBorder="1" applyAlignment="1">
      <alignment horizontal="right" vertical="center"/>
    </xf>
    <xf numFmtId="0" fontId="18" fillId="0" borderId="0" xfId="1" applyFont="1" applyFill="1" applyAlignment="1">
      <alignment vertical="center"/>
    </xf>
    <xf numFmtId="0" fontId="0" fillId="0" borderId="41" xfId="0" applyBorder="1">
      <alignment vertical="center"/>
    </xf>
    <xf numFmtId="0" fontId="0" fillId="0" borderId="42" xfId="0" applyBorder="1" applyAlignment="1">
      <alignment vertical="center" wrapText="1"/>
    </xf>
    <xf numFmtId="0" fontId="0" fillId="0" borderId="43" xfId="0" applyBorder="1" applyAlignment="1">
      <alignment vertical="center" wrapText="1"/>
    </xf>
    <xf numFmtId="0" fontId="0" fillId="0" borderId="0" xfId="0" applyBorder="1" applyAlignment="1">
      <alignment vertical="center" wrapText="1"/>
    </xf>
    <xf numFmtId="0" fontId="0" fillId="0" borderId="44" xfId="0" applyBorder="1">
      <alignment vertical="center"/>
    </xf>
    <xf numFmtId="0" fontId="0" fillId="0" borderId="45" xfId="0" applyBorder="1">
      <alignment vertical="center"/>
    </xf>
    <xf numFmtId="0" fontId="0" fillId="0" borderId="28" xfId="0" applyBorder="1">
      <alignment vertical="center"/>
    </xf>
    <xf numFmtId="0" fontId="0" fillId="0" borderId="0" xfId="0" applyBorder="1">
      <alignment vertical="center"/>
    </xf>
    <xf numFmtId="0" fontId="0" fillId="0" borderId="23" xfId="0" applyBorder="1">
      <alignment vertical="center"/>
    </xf>
    <xf numFmtId="0" fontId="0" fillId="0" borderId="11" xfId="0" applyBorder="1">
      <alignment vertical="center"/>
    </xf>
    <xf numFmtId="3" fontId="0" fillId="0" borderId="11" xfId="0" applyNumberFormat="1" applyBorder="1">
      <alignment vertical="center"/>
    </xf>
    <xf numFmtId="0" fontId="0" fillId="0" borderId="24" xfId="0" applyBorder="1">
      <alignment vertical="center"/>
    </xf>
    <xf numFmtId="0" fontId="0" fillId="0" borderId="15" xfId="0" applyBorder="1">
      <alignment vertical="center"/>
    </xf>
    <xf numFmtId="0" fontId="0" fillId="0" borderId="34" xfId="0" applyBorder="1">
      <alignment vertical="center"/>
    </xf>
    <xf numFmtId="0" fontId="19" fillId="0" borderId="0" xfId="1" applyFont="1" applyFill="1" applyAlignment="1">
      <alignment vertical="center"/>
    </xf>
    <xf numFmtId="0" fontId="19" fillId="0" borderId="0" xfId="1" applyFont="1" applyFill="1" applyBorder="1" applyAlignment="1">
      <alignment vertical="center"/>
    </xf>
    <xf numFmtId="0" fontId="19" fillId="0" borderId="0" xfId="1" applyFont="1" applyFill="1" applyBorder="1" applyAlignment="1">
      <alignment horizontal="right" vertical="center"/>
    </xf>
    <xf numFmtId="0" fontId="19" fillId="0" borderId="0" xfId="1" applyFont="1" applyFill="1" applyBorder="1" applyAlignment="1">
      <alignment vertical="center" wrapText="1"/>
    </xf>
    <xf numFmtId="0" fontId="19" fillId="0" borderId="28" xfId="1" applyFont="1" applyFill="1" applyBorder="1" applyAlignment="1">
      <alignment vertical="center" wrapText="1"/>
    </xf>
    <xf numFmtId="0" fontId="19" fillId="0" borderId="10" xfId="1" applyFont="1" applyFill="1" applyBorder="1" applyAlignment="1">
      <alignment horizontal="center" vertical="center"/>
    </xf>
    <xf numFmtId="0" fontId="19" fillId="0" borderId="22" xfId="1" applyFont="1" applyFill="1" applyBorder="1" applyAlignment="1">
      <alignment horizontal="center" vertical="center"/>
    </xf>
    <xf numFmtId="0" fontId="19" fillId="0" borderId="1" xfId="1" applyFont="1" applyFill="1" applyBorder="1" applyAlignment="1">
      <alignment vertical="center"/>
    </xf>
    <xf numFmtId="0" fontId="19" fillId="0" borderId="0" xfId="1" applyFont="1" applyFill="1" applyBorder="1" applyAlignment="1">
      <alignment horizontal="distributed" vertical="center"/>
    </xf>
    <xf numFmtId="0" fontId="23" fillId="0" borderId="28" xfId="1" applyFont="1" applyFill="1" applyBorder="1" applyAlignment="1">
      <alignment horizontal="left" vertical="center" wrapText="1"/>
    </xf>
    <xf numFmtId="181" fontId="19" fillId="0" borderId="10" xfId="1" applyNumberFormat="1" applyFont="1" applyFill="1" applyBorder="1" applyAlignment="1">
      <alignment vertical="center"/>
    </xf>
    <xf numFmtId="181" fontId="19" fillId="0" borderId="0" xfId="1" applyNumberFormat="1" applyFont="1" applyFill="1" applyBorder="1" applyAlignment="1">
      <alignment vertical="center"/>
    </xf>
    <xf numFmtId="3" fontId="19" fillId="0" borderId="0" xfId="1" applyNumberFormat="1" applyFont="1" applyFill="1" applyAlignment="1">
      <alignment vertical="center"/>
    </xf>
    <xf numFmtId="38" fontId="19" fillId="0" borderId="0" xfId="2" applyFont="1" applyFill="1" applyAlignment="1">
      <alignment vertical="center"/>
    </xf>
    <xf numFmtId="0" fontId="23" fillId="0" borderId="28" xfId="1" applyFont="1" applyFill="1" applyBorder="1" applyAlignment="1">
      <alignment horizontal="left" vertical="center"/>
    </xf>
    <xf numFmtId="181" fontId="19" fillId="0" borderId="10" xfId="1" applyNumberFormat="1" applyFont="1" applyFill="1" applyBorder="1" applyAlignment="1">
      <alignment horizontal="right" vertical="center"/>
    </xf>
    <xf numFmtId="0" fontId="19" fillId="0" borderId="10" xfId="1" applyFont="1" applyFill="1" applyBorder="1" applyAlignment="1">
      <alignment vertical="center"/>
    </xf>
    <xf numFmtId="181" fontId="19" fillId="0" borderId="6" xfId="1" applyNumberFormat="1" applyFont="1" applyFill="1" applyBorder="1" applyAlignment="1">
      <alignment vertical="center"/>
    </xf>
    <xf numFmtId="0" fontId="19" fillId="0" borderId="35" xfId="1" applyFont="1" applyFill="1" applyBorder="1" applyAlignment="1">
      <alignment horizontal="distributed" vertical="center" justifyLastLine="1"/>
    </xf>
    <xf numFmtId="0" fontId="23" fillId="0" borderId="36" xfId="1" applyFont="1" applyFill="1" applyBorder="1" applyAlignment="1">
      <alignment horizontal="left" vertical="center" wrapText="1"/>
    </xf>
    <xf numFmtId="181" fontId="19" fillId="0" borderId="5" xfId="1" applyNumberFormat="1" applyFont="1" applyFill="1" applyBorder="1" applyAlignment="1">
      <alignment vertical="center"/>
    </xf>
    <xf numFmtId="0" fontId="19" fillId="0" borderId="12" xfId="1" applyFont="1" applyFill="1" applyBorder="1" applyAlignment="1">
      <alignment vertical="center"/>
    </xf>
    <xf numFmtId="0" fontId="19" fillId="0" borderId="34" xfId="1" applyFont="1" applyFill="1" applyBorder="1" applyAlignment="1">
      <alignment vertical="center"/>
    </xf>
    <xf numFmtId="181" fontId="19" fillId="0" borderId="13" xfId="1" applyNumberFormat="1" applyFont="1" applyFill="1" applyBorder="1" applyAlignment="1">
      <alignment vertical="center"/>
    </xf>
    <xf numFmtId="0" fontId="19" fillId="0" borderId="13" xfId="1" applyFont="1" applyFill="1" applyBorder="1" applyAlignment="1">
      <alignment vertical="center"/>
    </xf>
    <xf numFmtId="0" fontId="24" fillId="0" borderId="0" xfId="1" applyFont="1" applyFill="1" applyAlignment="1">
      <alignment vertical="center"/>
    </xf>
    <xf numFmtId="0" fontId="24" fillId="0" borderId="0" xfId="1" applyFont="1" applyFill="1" applyAlignment="1">
      <alignment horizontal="left" vertical="center"/>
    </xf>
    <xf numFmtId="0" fontId="24" fillId="0" borderId="0" xfId="1" applyFont="1" applyFill="1" applyAlignment="1">
      <alignment horizontal="left" vertical="center" wrapText="1"/>
    </xf>
    <xf numFmtId="0" fontId="19" fillId="0" borderId="0" xfId="1" applyFont="1" applyFill="1" applyAlignment="1">
      <alignment horizontal="left" vertical="center" wrapText="1"/>
    </xf>
    <xf numFmtId="0" fontId="19" fillId="0" borderId="28" xfId="1" applyFont="1" applyFill="1" applyBorder="1" applyAlignment="1">
      <alignment vertical="center"/>
    </xf>
    <xf numFmtId="3" fontId="19" fillId="0" borderId="0" xfId="1" applyNumberFormat="1" applyFont="1" applyFill="1" applyAlignment="1">
      <alignment horizontal="right" vertical="center"/>
    </xf>
    <xf numFmtId="3" fontId="19" fillId="0" borderId="16" xfId="1" applyNumberFormat="1" applyFont="1" applyFill="1" applyBorder="1" applyAlignment="1">
      <alignment vertical="center"/>
    </xf>
    <xf numFmtId="0" fontId="19" fillId="0" borderId="19" xfId="1" applyFont="1" applyFill="1" applyBorder="1" applyAlignment="1">
      <alignment vertical="center"/>
    </xf>
    <xf numFmtId="0" fontId="19" fillId="0" borderId="19" xfId="1" applyFont="1" applyFill="1" applyBorder="1" applyAlignment="1">
      <alignment horizontal="center" vertical="center"/>
    </xf>
    <xf numFmtId="0" fontId="19" fillId="0" borderId="46" xfId="1" applyFont="1" applyFill="1" applyBorder="1" applyAlignment="1">
      <alignment horizontal="center" vertical="center"/>
    </xf>
    <xf numFmtId="3" fontId="19" fillId="0" borderId="19" xfId="1" applyNumberFormat="1" applyFont="1" applyFill="1" applyBorder="1" applyAlignment="1">
      <alignment vertical="center"/>
    </xf>
    <xf numFmtId="0" fontId="19" fillId="0" borderId="28" xfId="1" applyFont="1" applyFill="1" applyBorder="1" applyAlignment="1">
      <alignment horizontal="center" vertical="center"/>
    </xf>
    <xf numFmtId="3" fontId="19" fillId="0" borderId="0" xfId="1" applyNumberFormat="1" applyFont="1" applyFill="1" applyBorder="1" applyAlignment="1">
      <alignment vertical="center"/>
    </xf>
    <xf numFmtId="0" fontId="19" fillId="0" borderId="28" xfId="1" applyFont="1" applyFill="1" applyBorder="1" applyAlignment="1">
      <alignment horizontal="distributed" vertical="center"/>
    </xf>
    <xf numFmtId="0" fontId="19" fillId="0" borderId="16" xfId="1" applyFont="1" applyFill="1" applyBorder="1" applyAlignment="1">
      <alignment vertical="center"/>
    </xf>
    <xf numFmtId="0" fontId="19" fillId="0" borderId="47" xfId="1" applyFont="1" applyFill="1" applyBorder="1" applyAlignment="1">
      <alignment vertical="center"/>
    </xf>
    <xf numFmtId="3" fontId="19" fillId="0" borderId="19" xfId="1" applyNumberFormat="1" applyFont="1" applyFill="1" applyBorder="1" applyAlignment="1">
      <alignment horizontal="right" vertical="center"/>
    </xf>
    <xf numFmtId="3" fontId="19" fillId="0" borderId="10" xfId="1" applyNumberFormat="1" applyFont="1" applyFill="1" applyBorder="1" applyAlignment="1">
      <alignment horizontal="right" vertical="center"/>
    </xf>
    <xf numFmtId="3" fontId="19" fillId="0" borderId="0" xfId="1" applyNumberFormat="1" applyFont="1" applyFill="1" applyBorder="1" applyAlignment="1">
      <alignment horizontal="right" vertical="center"/>
    </xf>
    <xf numFmtId="0" fontId="19" fillId="0" borderId="0" xfId="1" applyFont="1" applyFill="1" applyBorder="1" applyAlignment="1">
      <alignment horizontal="center" vertical="center"/>
    </xf>
    <xf numFmtId="0" fontId="19" fillId="0" borderId="46" xfId="1" applyFont="1" applyFill="1" applyBorder="1" applyAlignment="1">
      <alignment horizontal="distributed" vertical="center"/>
    </xf>
    <xf numFmtId="0" fontId="19" fillId="0" borderId="16" xfId="1" applyFont="1" applyFill="1" applyBorder="1" applyAlignment="1">
      <alignment horizontal="distributed" vertical="center"/>
    </xf>
    <xf numFmtId="0" fontId="19" fillId="0" borderId="47" xfId="1" applyFont="1" applyFill="1" applyBorder="1" applyAlignment="1">
      <alignment horizontal="distributed" vertical="center"/>
    </xf>
    <xf numFmtId="0" fontId="19" fillId="0" borderId="36" xfId="1" applyFont="1" applyFill="1" applyBorder="1" applyAlignment="1">
      <alignment vertical="center"/>
    </xf>
    <xf numFmtId="3" fontId="19" fillId="0" borderId="35" xfId="1" applyNumberFormat="1" applyFont="1" applyFill="1" applyBorder="1" applyAlignment="1">
      <alignment vertical="center"/>
    </xf>
    <xf numFmtId="0" fontId="19" fillId="0" borderId="12" xfId="1" applyFont="1" applyFill="1" applyBorder="1" applyAlignment="1">
      <alignment horizontal="centerContinuous" vertical="center"/>
    </xf>
    <xf numFmtId="0" fontId="19" fillId="0" borderId="0" xfId="1" applyFont="1" applyFill="1" applyBorder="1" applyAlignment="1">
      <alignment horizontal="centerContinuous" vertical="center"/>
    </xf>
    <xf numFmtId="0" fontId="24" fillId="0" borderId="0" xfId="1" applyFont="1" applyFill="1" applyBorder="1" applyAlignment="1">
      <alignment horizontal="left" vertical="center"/>
    </xf>
    <xf numFmtId="0" fontId="24" fillId="0" borderId="0" xfId="1" applyFont="1" applyFill="1" applyBorder="1" applyAlignment="1">
      <alignment horizontal="left" vertical="center" wrapText="1"/>
    </xf>
    <xf numFmtId="0" fontId="19" fillId="0" borderId="0" xfId="1" applyFont="1" applyFill="1" applyAlignment="1">
      <alignment horizontal="right" vertical="center"/>
    </xf>
    <xf numFmtId="0" fontId="19" fillId="0" borderId="4" xfId="1" applyFont="1" applyFill="1" applyBorder="1" applyAlignment="1">
      <alignment vertical="center"/>
    </xf>
    <xf numFmtId="0" fontId="19" fillId="0" borderId="12" xfId="1" applyFont="1" applyFill="1" applyBorder="1" applyAlignment="1">
      <alignment wrapText="1"/>
    </xf>
    <xf numFmtId="0" fontId="19" fillId="0" borderId="14" xfId="1" applyFont="1" applyFill="1" applyBorder="1" applyAlignment="1">
      <alignment vertical="center"/>
    </xf>
    <xf numFmtId="0" fontId="19" fillId="0" borderId="25" xfId="1" applyFont="1" applyFill="1" applyBorder="1" applyAlignment="1">
      <alignment vertical="center"/>
    </xf>
    <xf numFmtId="0" fontId="19" fillId="0" borderId="0" xfId="1" applyFont="1" applyFill="1" applyBorder="1" applyAlignment="1">
      <alignment horizontal="distributed" vertical="center" wrapText="1"/>
    </xf>
    <xf numFmtId="0" fontId="19" fillId="0" borderId="25" xfId="1" applyFont="1" applyFill="1" applyBorder="1" applyAlignment="1">
      <alignment horizontal="center" vertical="center"/>
    </xf>
    <xf numFmtId="183" fontId="19" fillId="0" borderId="0" xfId="1" applyNumberFormat="1" applyFont="1" applyFill="1" applyBorder="1" applyAlignment="1">
      <alignment horizontal="center" vertical="center" wrapText="1"/>
    </xf>
    <xf numFmtId="38" fontId="19" fillId="0" borderId="25" xfId="2" applyFont="1" applyFill="1" applyBorder="1" applyAlignment="1">
      <alignment vertical="center"/>
    </xf>
    <xf numFmtId="38" fontId="19" fillId="0" borderId="0" xfId="2" applyFont="1" applyFill="1" applyBorder="1" applyAlignment="1">
      <alignment vertical="center"/>
    </xf>
    <xf numFmtId="38" fontId="19" fillId="0" borderId="10" xfId="2" applyFont="1" applyFill="1" applyBorder="1" applyAlignment="1">
      <alignment vertical="center"/>
    </xf>
    <xf numFmtId="0" fontId="19" fillId="0" borderId="6" xfId="1" applyFont="1" applyFill="1" applyBorder="1" applyAlignment="1">
      <alignment horizontal="distributed" vertical="center"/>
    </xf>
    <xf numFmtId="0" fontId="19" fillId="0" borderId="38" xfId="1" applyFont="1" applyFill="1" applyBorder="1" applyAlignment="1">
      <alignment vertical="center"/>
    </xf>
    <xf numFmtId="38" fontId="19" fillId="0" borderId="50" xfId="2" applyFont="1" applyFill="1" applyBorder="1" applyAlignment="1">
      <alignment vertical="center"/>
    </xf>
    <xf numFmtId="38" fontId="19" fillId="0" borderId="6" xfId="2" applyFont="1" applyFill="1" applyBorder="1" applyAlignment="1">
      <alignment vertical="center"/>
    </xf>
    <xf numFmtId="38" fontId="19" fillId="0" borderId="39" xfId="2" applyFont="1" applyFill="1" applyBorder="1" applyAlignment="1">
      <alignment vertical="center"/>
    </xf>
    <xf numFmtId="181" fontId="19" fillId="0" borderId="35" xfId="1" applyNumberFormat="1" applyFont="1" applyFill="1" applyBorder="1" applyAlignment="1">
      <alignment vertical="center"/>
    </xf>
    <xf numFmtId="181" fontId="19" fillId="0" borderId="22" xfId="1" applyNumberFormat="1" applyFont="1" applyFill="1" applyBorder="1" applyAlignment="1">
      <alignment vertical="center"/>
    </xf>
    <xf numFmtId="181" fontId="19" fillId="0" borderId="1" xfId="1" applyNumberFormat="1" applyFont="1" applyFill="1" applyBorder="1" applyAlignment="1">
      <alignment vertical="center"/>
    </xf>
    <xf numFmtId="38" fontId="19" fillId="0" borderId="1" xfId="2" applyFont="1" applyFill="1" applyBorder="1" applyAlignment="1">
      <alignment vertical="center"/>
    </xf>
    <xf numFmtId="0" fontId="19" fillId="0" borderId="29" xfId="1" applyFont="1" applyFill="1" applyBorder="1" applyAlignment="1">
      <alignment vertical="center"/>
    </xf>
    <xf numFmtId="181" fontId="19" fillId="0" borderId="12" xfId="1" applyNumberFormat="1" applyFont="1" applyFill="1" applyBorder="1" applyAlignment="1">
      <alignment vertical="center"/>
    </xf>
    <xf numFmtId="0" fontId="26" fillId="0" borderId="0" xfId="1" applyFont="1" applyFill="1" applyAlignment="1">
      <alignment horizontal="left" vertical="center"/>
    </xf>
    <xf numFmtId="0" fontId="24" fillId="0" borderId="0" xfId="1" applyFont="1" applyFill="1" applyBorder="1" applyAlignment="1">
      <alignment vertical="center"/>
    </xf>
    <xf numFmtId="3" fontId="19" fillId="0" borderId="16" xfId="1" applyNumberFormat="1" applyFont="1" applyFill="1" applyBorder="1" applyAlignment="1">
      <alignment horizontal="right" vertical="center"/>
    </xf>
    <xf numFmtId="0" fontId="19" fillId="0" borderId="46" xfId="1" applyFont="1" applyFill="1" applyBorder="1" applyAlignment="1">
      <alignment vertical="center"/>
    </xf>
    <xf numFmtId="184" fontId="19" fillId="0" borderId="16" xfId="2" applyNumberFormat="1" applyFont="1" applyFill="1" applyBorder="1" applyAlignment="1">
      <alignment horizontal="right" vertical="center"/>
    </xf>
    <xf numFmtId="184" fontId="19" fillId="0" borderId="0" xfId="2" applyNumberFormat="1" applyFont="1" applyFill="1" applyBorder="1" applyAlignment="1">
      <alignment horizontal="right" vertical="center"/>
    </xf>
    <xf numFmtId="184" fontId="19" fillId="0" borderId="0" xfId="1" applyNumberFormat="1" applyFont="1" applyFill="1" applyAlignment="1">
      <alignment horizontal="right" vertical="center"/>
    </xf>
    <xf numFmtId="49" fontId="19" fillId="0" borderId="16" xfId="2" applyNumberFormat="1" applyFont="1" applyFill="1" applyBorder="1" applyAlignment="1">
      <alignment horizontal="right" vertical="center"/>
    </xf>
    <xf numFmtId="184" fontId="19" fillId="0" borderId="16" xfId="1" applyNumberFormat="1" applyFont="1" applyFill="1" applyBorder="1" applyAlignment="1">
      <alignment horizontal="right" vertical="center"/>
    </xf>
    <xf numFmtId="184" fontId="19" fillId="0" borderId="0" xfId="1" applyNumberFormat="1" applyFont="1" applyFill="1" applyAlignment="1">
      <alignment vertical="center"/>
    </xf>
    <xf numFmtId="49" fontId="19" fillId="0" borderId="0" xfId="2" applyNumberFormat="1" applyFont="1" applyFill="1" applyBorder="1" applyAlignment="1">
      <alignment horizontal="right" vertical="center"/>
    </xf>
    <xf numFmtId="0" fontId="19" fillId="0" borderId="38" xfId="1" applyFont="1" applyFill="1" applyBorder="1" applyAlignment="1">
      <alignment horizontal="distributed" vertical="center"/>
    </xf>
    <xf numFmtId="0" fontId="19" fillId="0" borderId="36" xfId="1" applyFont="1" applyFill="1" applyBorder="1" applyAlignment="1">
      <alignment horizontal="distributed" vertical="center"/>
    </xf>
    <xf numFmtId="3" fontId="19" fillId="0" borderId="35" xfId="1" applyNumberFormat="1" applyFont="1" applyFill="1" applyBorder="1" applyAlignment="1">
      <alignment horizontal="right" vertical="center"/>
    </xf>
    <xf numFmtId="38" fontId="19" fillId="0" borderId="35" xfId="2" applyFont="1" applyFill="1" applyBorder="1" applyAlignment="1">
      <alignment horizontal="right" vertical="center" wrapText="1"/>
    </xf>
    <xf numFmtId="184" fontId="19" fillId="0" borderId="0" xfId="1" applyNumberFormat="1" applyFont="1" applyFill="1" applyBorder="1" applyAlignment="1">
      <alignment horizontal="right" vertical="center"/>
    </xf>
    <xf numFmtId="0" fontId="19" fillId="0" borderId="12" xfId="1" applyFont="1" applyFill="1" applyBorder="1" applyAlignment="1">
      <alignment horizontal="right" vertical="center"/>
    </xf>
    <xf numFmtId="0" fontId="30" fillId="0" borderId="0" xfId="3" applyFont="1" applyFill="1" applyBorder="1" applyAlignment="1">
      <alignment horizontal="left" vertical="center"/>
    </xf>
    <xf numFmtId="0" fontId="32" fillId="0" borderId="0" xfId="3" applyFont="1" applyFill="1" applyBorder="1" applyAlignment="1">
      <alignment horizontal="center" vertical="center" wrapText="1"/>
    </xf>
    <xf numFmtId="0" fontId="32" fillId="0" borderId="0" xfId="3" applyFont="1" applyFill="1" applyAlignment="1">
      <alignment vertical="center" wrapText="1"/>
    </xf>
    <xf numFmtId="0" fontId="32" fillId="0" borderId="0" xfId="3" applyFont="1" applyFill="1" applyAlignment="1">
      <alignment vertical="center"/>
    </xf>
    <xf numFmtId="182" fontId="32" fillId="0" borderId="0" xfId="3" applyNumberFormat="1" applyFont="1" applyFill="1" applyAlignment="1">
      <alignment vertical="center"/>
    </xf>
    <xf numFmtId="0" fontId="19" fillId="0" borderId="0" xfId="3" applyFont="1" applyFill="1" applyBorder="1" applyAlignment="1">
      <alignment vertical="center" wrapText="1"/>
    </xf>
    <xf numFmtId="0" fontId="30" fillId="0" borderId="0" xfId="3" applyFont="1" applyFill="1" applyBorder="1" applyAlignment="1">
      <alignment horizontal="center" vertical="center" wrapText="1"/>
    </xf>
    <xf numFmtId="0" fontId="19" fillId="0" borderId="0" xfId="3" applyFont="1" applyFill="1" applyBorder="1" applyAlignment="1">
      <alignment horizontal="center" vertical="center" wrapText="1"/>
    </xf>
    <xf numFmtId="0" fontId="30" fillId="0" borderId="0" xfId="3" applyFont="1" applyFill="1" applyBorder="1" applyAlignment="1">
      <alignment horizontal="center" vertical="center"/>
    </xf>
    <xf numFmtId="182" fontId="19" fillId="0" borderId="0" xfId="3" applyNumberFormat="1" applyFont="1" applyFill="1" applyBorder="1" applyAlignment="1">
      <alignment horizontal="center" vertical="center" wrapText="1"/>
    </xf>
    <xf numFmtId="0" fontId="30" fillId="0" borderId="0" xfId="3" applyFont="1" applyFill="1" applyBorder="1" applyAlignment="1">
      <alignment vertical="center"/>
    </xf>
    <xf numFmtId="0" fontId="32" fillId="0" borderId="0" xfId="3" applyFont="1" applyFill="1" applyBorder="1" applyAlignment="1">
      <alignment horizontal="center" vertical="center"/>
    </xf>
    <xf numFmtId="0" fontId="23" fillId="0" borderId="0" xfId="3" applyFont="1" applyFill="1" applyBorder="1" applyAlignment="1">
      <alignment vertical="center" wrapText="1"/>
    </xf>
    <xf numFmtId="0" fontId="23" fillId="0" borderId="0" xfId="3" applyFont="1" applyFill="1" applyBorder="1" applyAlignment="1">
      <alignment horizontal="center" vertical="center" wrapText="1"/>
    </xf>
    <xf numFmtId="182" fontId="23" fillId="0" borderId="0" xfId="3" applyNumberFormat="1" applyFont="1" applyFill="1" applyBorder="1" applyAlignment="1">
      <alignment horizontal="center" vertical="center" wrapText="1"/>
    </xf>
    <xf numFmtId="0" fontId="32" fillId="0" borderId="0" xfId="3" applyFont="1" applyFill="1" applyBorder="1" applyAlignment="1">
      <alignment vertical="center"/>
    </xf>
    <xf numFmtId="0" fontId="19" fillId="0" borderId="0" xfId="3" applyFont="1" applyFill="1" applyBorder="1" applyAlignment="1">
      <alignment horizontal="left" vertical="center"/>
    </xf>
    <xf numFmtId="0" fontId="19" fillId="0" borderId="0" xfId="3" applyFont="1" applyFill="1" applyBorder="1" applyAlignment="1">
      <alignment horizontal="center" vertical="center"/>
    </xf>
    <xf numFmtId="0" fontId="19" fillId="0" borderId="0" xfId="3"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horizontal="center" vertical="center"/>
    </xf>
    <xf numFmtId="0" fontId="23" fillId="0" borderId="0" xfId="3" applyFont="1" applyFill="1" applyBorder="1" applyAlignment="1">
      <alignment vertical="center"/>
    </xf>
    <xf numFmtId="0" fontId="19" fillId="0" borderId="0" xfId="3" applyFont="1" applyFill="1" applyBorder="1" applyAlignment="1">
      <alignment wrapText="1"/>
    </xf>
    <xf numFmtId="182" fontId="19" fillId="0" borderId="41" xfId="3" applyNumberFormat="1" applyFont="1" applyFill="1" applyBorder="1" applyAlignment="1">
      <alignment horizontal="center" vertical="center" wrapText="1"/>
    </xf>
    <xf numFmtId="0" fontId="19" fillId="0" borderId="51" xfId="3" applyFont="1" applyFill="1" applyBorder="1" applyAlignment="1">
      <alignment horizontal="center" vertical="center" wrapText="1"/>
    </xf>
    <xf numFmtId="0" fontId="30" fillId="0" borderId="0" xfId="3" applyFont="1" applyFill="1" applyAlignment="1">
      <alignment vertical="center"/>
    </xf>
    <xf numFmtId="0" fontId="19" fillId="0" borderId="25" xfId="3" applyFont="1" applyFill="1" applyBorder="1" applyAlignment="1">
      <alignment horizontal="center" vertical="center" wrapText="1"/>
    </xf>
    <xf numFmtId="0" fontId="19" fillId="0" borderId="9" xfId="3" applyFont="1" applyFill="1" applyBorder="1" applyAlignment="1">
      <alignment horizontal="center" vertical="center" wrapText="1"/>
    </xf>
    <xf numFmtId="182" fontId="19" fillId="0" borderId="44" xfId="3" applyNumberFormat="1" applyFont="1" applyFill="1" applyBorder="1" applyAlignment="1">
      <alignment horizontal="center" vertical="center" wrapText="1"/>
    </xf>
    <xf numFmtId="0" fontId="19" fillId="0" borderId="7" xfId="3" applyFont="1" applyFill="1" applyBorder="1" applyAlignment="1">
      <alignment horizontal="center" vertical="center" wrapText="1"/>
    </xf>
    <xf numFmtId="0" fontId="19" fillId="0" borderId="37" xfId="3" applyFont="1" applyFill="1" applyBorder="1" applyAlignment="1">
      <alignment horizontal="center" vertical="center" wrapText="1"/>
    </xf>
    <xf numFmtId="182" fontId="23" fillId="0" borderId="23" xfId="3" applyNumberFormat="1" applyFont="1" applyFill="1" applyBorder="1" applyAlignment="1">
      <alignment horizontal="center" vertical="top" wrapText="1"/>
    </xf>
    <xf numFmtId="0" fontId="23" fillId="0" borderId="9" xfId="3" applyFont="1" applyFill="1" applyBorder="1" applyAlignment="1">
      <alignment horizontal="center" vertical="top" wrapText="1"/>
    </xf>
    <xf numFmtId="182" fontId="23" fillId="0" borderId="23" xfId="3" applyNumberFormat="1" applyFont="1" applyFill="1" applyBorder="1" applyAlignment="1">
      <alignment horizontal="center" vertical="center" wrapText="1"/>
    </xf>
    <xf numFmtId="0" fontId="23" fillId="0" borderId="9" xfId="3" applyFont="1" applyFill="1" applyBorder="1" applyAlignment="1">
      <alignment horizontal="center" vertical="center" wrapText="1"/>
    </xf>
    <xf numFmtId="0" fontId="19" fillId="0" borderId="29" xfId="3" applyFont="1" applyFill="1" applyBorder="1" applyAlignment="1">
      <alignment horizontal="center" vertical="center" wrapText="1"/>
    </xf>
    <xf numFmtId="0" fontId="19" fillId="0" borderId="14" xfId="3" applyFont="1" applyFill="1" applyBorder="1" applyAlignment="1">
      <alignment horizontal="center" vertical="center" wrapText="1"/>
    </xf>
    <xf numFmtId="182" fontId="23" fillId="0" borderId="24" xfId="3" applyNumberFormat="1" applyFont="1" applyFill="1" applyBorder="1" applyAlignment="1">
      <alignment horizontal="center" vertical="top" wrapText="1"/>
    </xf>
    <xf numFmtId="0" fontId="23" fillId="0" borderId="14" xfId="3" applyFont="1" applyFill="1" applyBorder="1" applyAlignment="1">
      <alignment horizontal="center" vertical="top" wrapText="1"/>
    </xf>
    <xf numFmtId="0" fontId="23" fillId="0" borderId="25" xfId="3" applyFont="1" applyFill="1" applyBorder="1" applyAlignment="1">
      <alignment horizontal="center" vertical="center" wrapText="1"/>
    </xf>
    <xf numFmtId="0" fontId="23" fillId="0" borderId="11" xfId="3" applyFont="1" applyFill="1" applyBorder="1" applyAlignment="1">
      <alignment horizontal="left" vertical="center" wrapText="1"/>
    </xf>
    <xf numFmtId="0" fontId="23" fillId="0" borderId="52" xfId="3" applyFont="1" applyFill="1" applyBorder="1" applyAlignment="1">
      <alignment horizontal="left" vertical="center" wrapText="1"/>
    </xf>
    <xf numFmtId="185" fontId="23" fillId="0" borderId="50" xfId="3" applyNumberFormat="1" applyFont="1" applyFill="1" applyBorder="1" applyAlignment="1">
      <alignment horizontal="right" vertical="center" wrapText="1"/>
    </xf>
    <xf numFmtId="185" fontId="23" fillId="0" borderId="53" xfId="3" applyNumberFormat="1" applyFont="1" applyFill="1" applyBorder="1" applyAlignment="1">
      <alignment horizontal="right" vertical="center" wrapText="1"/>
    </xf>
    <xf numFmtId="182" fontId="23" fillId="0" borderId="39" xfId="3" applyNumberFormat="1" applyFont="1" applyFill="1" applyBorder="1" applyAlignment="1">
      <alignment horizontal="right" vertical="center"/>
    </xf>
    <xf numFmtId="182" fontId="23" fillId="0" borderId="6" xfId="3" applyNumberFormat="1" applyFont="1" applyFill="1" applyBorder="1" applyAlignment="1">
      <alignment horizontal="right" vertical="center"/>
    </xf>
    <xf numFmtId="0" fontId="23" fillId="0" borderId="55" xfId="3" applyFont="1" applyFill="1" applyBorder="1" applyAlignment="1">
      <alignment horizontal="left" vertical="center" wrapText="1"/>
    </xf>
    <xf numFmtId="41" fontId="23" fillId="0" borderId="54" xfId="3" applyNumberFormat="1" applyFont="1" applyFill="1" applyBorder="1" applyAlignment="1">
      <alignment horizontal="right" vertical="center" wrapText="1"/>
    </xf>
    <xf numFmtId="41" fontId="23" fillId="0" borderId="56" xfId="3" quotePrefix="1" applyNumberFormat="1" applyFont="1" applyFill="1" applyBorder="1" applyAlignment="1">
      <alignment horizontal="right" vertical="center" wrapText="1"/>
    </xf>
    <xf numFmtId="182" fontId="23" fillId="0" borderId="57" xfId="3" applyNumberFormat="1" applyFont="1" applyFill="1" applyBorder="1" applyAlignment="1">
      <alignment horizontal="right" vertical="center"/>
    </xf>
    <xf numFmtId="182" fontId="23" fillId="0" borderId="54" xfId="3" applyNumberFormat="1" applyFont="1" applyFill="1" applyBorder="1" applyAlignment="1">
      <alignment horizontal="right" vertical="center"/>
    </xf>
    <xf numFmtId="0" fontId="23" fillId="0" borderId="45" xfId="3" applyFont="1" applyFill="1" applyBorder="1" applyAlignment="1">
      <alignment horizontal="left" vertical="center" wrapText="1"/>
    </xf>
    <xf numFmtId="0" fontId="23" fillId="0" borderId="58" xfId="3" applyFont="1" applyFill="1" applyBorder="1" applyAlignment="1">
      <alignment horizontal="left" vertical="center" wrapText="1"/>
    </xf>
    <xf numFmtId="185" fontId="23" fillId="0" borderId="59" xfId="3" applyNumberFormat="1" applyFont="1" applyFill="1" applyBorder="1" applyAlignment="1">
      <alignment horizontal="right" vertical="center" wrapText="1"/>
    </xf>
    <xf numFmtId="185" fontId="23" fillId="0" borderId="60" xfId="3" applyNumberFormat="1" applyFont="1" applyFill="1" applyBorder="1" applyAlignment="1">
      <alignment vertical="center" wrapText="1"/>
    </xf>
    <xf numFmtId="182" fontId="23" fillId="0" borderId="61" xfId="3" applyNumberFormat="1" applyFont="1" applyFill="1" applyBorder="1" applyAlignment="1">
      <alignment horizontal="right" vertical="center"/>
    </xf>
    <xf numFmtId="182" fontId="23" fillId="0" borderId="62" xfId="3" applyNumberFormat="1" applyFont="1" applyFill="1" applyBorder="1" applyAlignment="1">
      <alignment horizontal="right" vertical="center"/>
    </xf>
    <xf numFmtId="182" fontId="23" fillId="0" borderId="62" xfId="3" applyNumberFormat="1" applyFont="1" applyFill="1" applyBorder="1" applyAlignment="1">
      <alignment horizontal="right" vertical="center" wrapText="1"/>
    </xf>
    <xf numFmtId="0" fontId="23" fillId="0" borderId="63" xfId="3" applyFont="1" applyFill="1" applyBorder="1" applyAlignment="1">
      <alignment horizontal="left" vertical="center" wrapText="1"/>
    </xf>
    <xf numFmtId="0" fontId="23" fillId="0" borderId="64" xfId="3" applyFont="1" applyFill="1" applyBorder="1" applyAlignment="1">
      <alignment horizontal="left" vertical="center" wrapText="1"/>
    </xf>
    <xf numFmtId="185" fontId="23" fillId="0" borderId="26" xfId="3" applyNumberFormat="1" applyFont="1" applyFill="1" applyBorder="1" applyAlignment="1">
      <alignment horizontal="right" vertical="center" wrapText="1"/>
    </xf>
    <xf numFmtId="185" fontId="23" fillId="0" borderId="18" xfId="3" applyNumberFormat="1" applyFont="1" applyFill="1" applyBorder="1" applyAlignment="1">
      <alignment vertical="center" wrapText="1"/>
    </xf>
    <xf numFmtId="182" fontId="23" fillId="0" borderId="17" xfId="3" applyNumberFormat="1" applyFont="1" applyFill="1" applyBorder="1" applyAlignment="1">
      <alignment horizontal="right" vertical="center"/>
    </xf>
    <xf numFmtId="182" fontId="23" fillId="0" borderId="16" xfId="3" applyNumberFormat="1" applyFont="1" applyFill="1" applyBorder="1" applyAlignment="1">
      <alignment horizontal="right" vertical="center"/>
    </xf>
    <xf numFmtId="182" fontId="23" fillId="0" borderId="16" xfId="3" applyNumberFormat="1" applyFont="1" applyFill="1" applyBorder="1" applyAlignment="1">
      <alignment horizontal="right" vertical="center" wrapText="1"/>
    </xf>
    <xf numFmtId="182" fontId="23" fillId="0" borderId="65" xfId="4" applyNumberFormat="1" applyFont="1" applyFill="1" applyBorder="1" applyAlignment="1">
      <alignment horizontal="right" vertical="center"/>
    </xf>
    <xf numFmtId="185" fontId="23" fillId="0" borderId="66" xfId="3" applyNumberFormat="1" applyFont="1" applyFill="1" applyBorder="1" applyAlignment="1">
      <alignment horizontal="right" vertical="center" wrapText="1"/>
    </xf>
    <xf numFmtId="185" fontId="23" fillId="0" borderId="67" xfId="3" applyNumberFormat="1" applyFont="1" applyFill="1" applyBorder="1" applyAlignment="1">
      <alignment horizontal="right" vertical="center" wrapText="1"/>
    </xf>
    <xf numFmtId="182" fontId="23" fillId="0" borderId="68" xfId="3" applyNumberFormat="1" applyFont="1" applyFill="1" applyBorder="1" applyAlignment="1">
      <alignment horizontal="right" vertical="center"/>
    </xf>
    <xf numFmtId="182" fontId="23" fillId="0" borderId="69" xfId="3" applyNumberFormat="1" applyFont="1" applyFill="1" applyBorder="1" applyAlignment="1">
      <alignment horizontal="right" vertical="center"/>
    </xf>
    <xf numFmtId="182" fontId="23" fillId="0" borderId="69" xfId="3" applyNumberFormat="1" applyFont="1" applyFill="1" applyBorder="1" applyAlignment="1">
      <alignment horizontal="right" vertical="center" wrapText="1"/>
    </xf>
    <xf numFmtId="182" fontId="23" fillId="0" borderId="70" xfId="3" applyNumberFormat="1" applyFont="1" applyFill="1" applyBorder="1" applyAlignment="1">
      <alignment horizontal="right" vertical="center" wrapText="1"/>
    </xf>
    <xf numFmtId="185" fontId="23" fillId="0" borderId="6" xfId="3" applyNumberFormat="1" applyFont="1" applyFill="1" applyBorder="1" applyAlignment="1">
      <alignment horizontal="right" vertical="center" wrapText="1"/>
    </xf>
    <xf numFmtId="182" fontId="23" fillId="0" borderId="6" xfId="3" applyNumberFormat="1" applyFont="1" applyFill="1" applyBorder="1" applyAlignment="1">
      <alignment horizontal="right" vertical="center" wrapText="1"/>
    </xf>
    <xf numFmtId="0" fontId="23" fillId="0" borderId="71" xfId="3" applyFont="1" applyFill="1" applyBorder="1" applyAlignment="1">
      <alignment horizontal="left" vertical="center" wrapText="1"/>
    </xf>
    <xf numFmtId="0" fontId="23" fillId="0" borderId="72" xfId="3" applyFont="1" applyFill="1" applyBorder="1" applyAlignment="1">
      <alignment horizontal="left" vertical="center" wrapText="1"/>
    </xf>
    <xf numFmtId="185" fontId="23" fillId="0" borderId="54" xfId="3" applyNumberFormat="1" applyFont="1" applyFill="1" applyBorder="1" applyAlignment="1">
      <alignment horizontal="right" vertical="center" wrapText="1"/>
    </xf>
    <xf numFmtId="185" fontId="23" fillId="0" borderId="56" xfId="3" quotePrefix="1" applyNumberFormat="1" applyFont="1" applyFill="1" applyBorder="1" applyAlignment="1">
      <alignment horizontal="right" vertical="center" wrapText="1"/>
    </xf>
    <xf numFmtId="0" fontId="23" fillId="0" borderId="73" xfId="3" applyFont="1" applyFill="1" applyBorder="1" applyAlignment="1">
      <alignment horizontal="left" vertical="center" wrapText="1"/>
    </xf>
    <xf numFmtId="185" fontId="23" fillId="0" borderId="59" xfId="3" applyNumberFormat="1" applyFont="1" applyFill="1" applyBorder="1" applyAlignment="1">
      <alignment horizontal="right" vertical="center"/>
    </xf>
    <xf numFmtId="185" fontId="23" fillId="0" borderId="60" xfId="3" applyNumberFormat="1" applyFont="1" applyFill="1" applyBorder="1" applyAlignment="1">
      <alignment horizontal="right" vertical="center" wrapText="1"/>
    </xf>
    <xf numFmtId="185" fontId="23" fillId="0" borderId="0" xfId="3" applyNumberFormat="1" applyFont="1" applyFill="1" applyBorder="1" applyAlignment="1">
      <alignment horizontal="right" vertical="center" wrapText="1"/>
    </xf>
    <xf numFmtId="185" fontId="23" fillId="0" borderId="9" xfId="3" applyNumberFormat="1" applyFont="1" applyFill="1" applyBorder="1" applyAlignment="1">
      <alignment horizontal="right" vertical="center" wrapText="1"/>
    </xf>
    <xf numFmtId="182" fontId="23" fillId="0" borderId="20" xfId="4" applyNumberFormat="1" applyFont="1" applyFill="1" applyBorder="1" applyAlignment="1">
      <alignment horizontal="right" vertical="center"/>
    </xf>
    <xf numFmtId="182" fontId="23" fillId="0" borderId="19" xfId="3" applyNumberFormat="1" applyFont="1" applyFill="1" applyBorder="1" applyAlignment="1">
      <alignment horizontal="right" vertical="center"/>
    </xf>
    <xf numFmtId="0" fontId="33" fillId="0" borderId="63" xfId="3" applyFont="1" applyFill="1" applyBorder="1" applyAlignment="1">
      <alignment horizontal="left" vertical="center" wrapText="1"/>
    </xf>
    <xf numFmtId="185" fontId="23" fillId="0" borderId="74" xfId="3" applyNumberFormat="1" applyFont="1" applyFill="1" applyBorder="1" applyAlignment="1">
      <alignment horizontal="right" vertical="center" wrapText="1"/>
    </xf>
    <xf numFmtId="185" fontId="23" fillId="0" borderId="75" xfId="4" applyNumberFormat="1" applyFont="1" applyFill="1" applyBorder="1" applyAlignment="1">
      <alignment horizontal="right" vertical="center"/>
    </xf>
    <xf numFmtId="182" fontId="23" fillId="0" borderId="65" xfId="3" applyNumberFormat="1" applyFont="1" applyFill="1" applyBorder="1" applyAlignment="1">
      <alignment horizontal="right" vertical="center"/>
    </xf>
    <xf numFmtId="182" fontId="23" fillId="0" borderId="70" xfId="3" applyNumberFormat="1" applyFont="1" applyFill="1" applyBorder="1" applyAlignment="1">
      <alignment horizontal="right" vertical="center"/>
    </xf>
    <xf numFmtId="0" fontId="32" fillId="0" borderId="63" xfId="3" applyFont="1" applyFill="1" applyBorder="1" applyAlignment="1">
      <alignment horizontal="left" vertical="center" wrapText="1"/>
    </xf>
    <xf numFmtId="185" fontId="23" fillId="0" borderId="16" xfId="3" applyNumberFormat="1" applyFont="1" applyFill="1" applyBorder="1" applyAlignment="1">
      <alignment horizontal="right" vertical="center" wrapText="1"/>
    </xf>
    <xf numFmtId="185" fontId="23" fillId="0" borderId="18" xfId="3" applyNumberFormat="1" applyFont="1" applyFill="1" applyBorder="1" applyAlignment="1">
      <alignment horizontal="right" vertical="center" wrapText="1"/>
    </xf>
    <xf numFmtId="182" fontId="23" fillId="0" borderId="17" xfId="4" applyNumberFormat="1" applyFont="1" applyFill="1" applyBorder="1" applyAlignment="1">
      <alignment horizontal="right" vertical="center"/>
    </xf>
    <xf numFmtId="182" fontId="23" fillId="0" borderId="0" xfId="3" applyNumberFormat="1" applyFont="1" applyFill="1" applyBorder="1" applyAlignment="1">
      <alignment horizontal="right" vertical="center"/>
    </xf>
    <xf numFmtId="185" fontId="23" fillId="0" borderId="19" xfId="3" applyNumberFormat="1" applyFont="1" applyFill="1" applyBorder="1" applyAlignment="1">
      <alignment horizontal="right" vertical="center" wrapText="1"/>
    </xf>
    <xf numFmtId="185" fontId="23" fillId="0" borderId="21" xfId="3" applyNumberFormat="1" applyFont="1" applyFill="1" applyBorder="1" applyAlignment="1">
      <alignment horizontal="right" vertical="center" wrapText="1"/>
    </xf>
    <xf numFmtId="0" fontId="34" fillId="0" borderId="64" xfId="3" applyFont="1" applyFill="1" applyBorder="1" applyAlignment="1">
      <alignment vertical="center" wrapText="1" shrinkToFit="1"/>
    </xf>
    <xf numFmtId="182" fontId="23" fillId="0" borderId="10" xfId="4" applyNumberFormat="1" applyFont="1" applyFill="1" applyBorder="1" applyAlignment="1">
      <alignment horizontal="right" vertical="center"/>
    </xf>
    <xf numFmtId="182" fontId="23" fillId="0" borderId="0" xfId="3" applyNumberFormat="1" applyFont="1" applyFill="1" applyBorder="1" applyAlignment="1">
      <alignment horizontal="right" vertical="center" wrapText="1"/>
    </xf>
    <xf numFmtId="0" fontId="23" fillId="0" borderId="75" xfId="3" applyFont="1" applyFill="1" applyBorder="1" applyAlignment="1">
      <alignment horizontal="left" vertical="center" wrapText="1"/>
    </xf>
    <xf numFmtId="0" fontId="34" fillId="0" borderId="76" xfId="3" applyFont="1" applyFill="1" applyBorder="1" applyAlignment="1">
      <alignment vertical="center" wrapText="1" shrinkToFit="1"/>
    </xf>
    <xf numFmtId="185" fontId="23" fillId="0" borderId="56" xfId="3" applyNumberFormat="1" applyFont="1" applyFill="1" applyBorder="1" applyAlignment="1">
      <alignment horizontal="right" vertical="center" wrapText="1"/>
    </xf>
    <xf numFmtId="0" fontId="23" fillId="0" borderId="59" xfId="3" applyFont="1" applyFill="1" applyBorder="1" applyAlignment="1">
      <alignment horizontal="left" vertical="center" wrapText="1"/>
    </xf>
    <xf numFmtId="38" fontId="23" fillId="0" borderId="60" xfId="4" applyFont="1" applyFill="1" applyBorder="1" applyAlignment="1">
      <alignment horizontal="right" vertical="center"/>
    </xf>
    <xf numFmtId="0" fontId="23" fillId="0" borderId="26" xfId="3" applyFont="1" applyFill="1" applyBorder="1" applyAlignment="1">
      <alignment horizontal="left" vertical="center" wrapText="1"/>
    </xf>
    <xf numFmtId="185" fontId="23" fillId="0" borderId="16" xfId="3" applyNumberFormat="1" applyFont="1" applyFill="1" applyBorder="1" applyAlignment="1">
      <alignment horizontal="right" vertical="center"/>
    </xf>
    <xf numFmtId="38" fontId="23" fillId="0" borderId="18" xfId="4" applyFont="1" applyFill="1" applyBorder="1" applyAlignment="1">
      <alignment horizontal="right" vertical="center"/>
    </xf>
    <xf numFmtId="185" fontId="23" fillId="0" borderId="70" xfId="3" applyNumberFormat="1" applyFont="1" applyFill="1" applyBorder="1" applyAlignment="1">
      <alignment horizontal="right" vertical="center"/>
    </xf>
    <xf numFmtId="38" fontId="23" fillId="0" borderId="75" xfId="4" applyFont="1" applyFill="1" applyBorder="1" applyAlignment="1">
      <alignment horizontal="right" vertical="center"/>
    </xf>
    <xf numFmtId="0" fontId="23" fillId="0" borderId="77" xfId="3" applyFont="1" applyFill="1" applyBorder="1" applyAlignment="1">
      <alignment horizontal="left" vertical="center" wrapText="1"/>
    </xf>
    <xf numFmtId="0" fontId="23" fillId="0" borderId="78" xfId="3" applyFont="1" applyFill="1" applyBorder="1" applyAlignment="1">
      <alignment horizontal="left" vertical="center" wrapText="1"/>
    </xf>
    <xf numFmtId="185" fontId="23" fillId="0" borderId="75" xfId="3" applyNumberFormat="1" applyFont="1" applyFill="1" applyBorder="1" applyAlignment="1">
      <alignment horizontal="right" vertical="center"/>
    </xf>
    <xf numFmtId="182" fontId="23" fillId="0" borderId="70" xfId="4" applyNumberFormat="1" applyFont="1" applyFill="1" applyBorder="1" applyAlignment="1">
      <alignment horizontal="right" vertical="center"/>
    </xf>
    <xf numFmtId="182" fontId="23" fillId="0" borderId="70" xfId="4" applyNumberFormat="1" applyFont="1" applyFill="1" applyBorder="1" applyAlignment="1">
      <alignment horizontal="right" vertical="center" wrapText="1"/>
    </xf>
    <xf numFmtId="185" fontId="23" fillId="0" borderId="0" xfId="3" applyNumberFormat="1" applyFont="1" applyFill="1" applyBorder="1" applyAlignment="1">
      <alignment horizontal="right" vertical="center"/>
    </xf>
    <xf numFmtId="185" fontId="23" fillId="0" borderId="9" xfId="3" applyNumberFormat="1" applyFont="1" applyFill="1" applyBorder="1" applyAlignment="1">
      <alignment horizontal="right" vertical="center"/>
    </xf>
    <xf numFmtId="182" fontId="23" fillId="0" borderId="0" xfId="4" applyNumberFormat="1" applyFont="1" applyFill="1" applyBorder="1" applyAlignment="1">
      <alignment horizontal="right" vertical="center"/>
    </xf>
    <xf numFmtId="182" fontId="23" fillId="0" borderId="0" xfId="4" applyNumberFormat="1" applyFont="1" applyFill="1" applyBorder="1" applyAlignment="1">
      <alignment horizontal="right" vertical="center" wrapText="1"/>
    </xf>
    <xf numFmtId="0" fontId="23" fillId="0" borderId="79" xfId="3" applyFont="1" applyFill="1" applyBorder="1" applyAlignment="1">
      <alignment horizontal="left" vertical="center" wrapText="1"/>
    </xf>
    <xf numFmtId="180" fontId="23" fillId="0" borderId="73" xfId="5" applyNumberFormat="1" applyFont="1" applyFill="1" applyBorder="1" applyAlignment="1" applyProtection="1">
      <alignment horizontal="left" vertical="center" wrapText="1"/>
    </xf>
    <xf numFmtId="180" fontId="23" fillId="0" borderId="58" xfId="5" applyNumberFormat="1" applyFont="1" applyFill="1" applyBorder="1" applyAlignment="1" applyProtection="1">
      <alignment horizontal="left" vertical="center" wrapText="1"/>
    </xf>
    <xf numFmtId="185" fontId="23" fillId="0" borderId="26" xfId="3" applyNumberFormat="1" applyFont="1" applyFill="1" applyBorder="1" applyAlignment="1">
      <alignment horizontal="right" vertical="center"/>
    </xf>
    <xf numFmtId="180" fontId="23" fillId="0" borderId="63" xfId="5" applyNumberFormat="1" applyFont="1" applyFill="1" applyBorder="1" applyAlignment="1" applyProtection="1">
      <alignment horizontal="left" vertical="center" wrapText="1"/>
    </xf>
    <xf numFmtId="0" fontId="34" fillId="0" borderId="64" xfId="6" applyFont="1" applyFill="1" applyBorder="1" applyAlignment="1">
      <alignment vertical="center" wrapText="1" shrinkToFit="1"/>
    </xf>
    <xf numFmtId="182" fontId="23" fillId="0" borderId="10" xfId="3" applyNumberFormat="1" applyFont="1" applyFill="1" applyBorder="1" applyAlignment="1">
      <alignment horizontal="right" vertical="center"/>
    </xf>
    <xf numFmtId="20" fontId="34" fillId="0" borderId="64" xfId="6" applyNumberFormat="1" applyFont="1" applyFill="1" applyBorder="1" applyAlignment="1" applyProtection="1">
      <alignment vertical="center" wrapText="1" shrinkToFit="1"/>
      <protection locked="0"/>
    </xf>
    <xf numFmtId="0" fontId="34" fillId="0" borderId="64" xfId="6" applyFont="1" applyFill="1" applyBorder="1" applyAlignment="1" applyProtection="1">
      <alignment vertical="center" wrapText="1" shrinkToFit="1"/>
      <protection locked="0"/>
    </xf>
    <xf numFmtId="0" fontId="34" fillId="0" borderId="64" xfId="3" applyFont="1" applyFill="1" applyBorder="1" applyAlignment="1">
      <alignment horizontal="left" vertical="center" wrapText="1" shrinkToFit="1"/>
    </xf>
    <xf numFmtId="38" fontId="34" fillId="0" borderId="64" xfId="7" applyFont="1" applyFill="1" applyBorder="1" applyAlignment="1">
      <alignment horizontal="left" vertical="center" wrapText="1" shrinkToFit="1"/>
    </xf>
    <xf numFmtId="180" fontId="23" fillId="0" borderId="79" xfId="5" applyNumberFormat="1" applyFont="1" applyFill="1" applyBorder="1" applyAlignment="1" applyProtection="1">
      <alignment horizontal="left" vertical="center" wrapText="1"/>
    </xf>
    <xf numFmtId="180" fontId="23" fillId="0" borderId="72" xfId="5" applyNumberFormat="1" applyFont="1" applyFill="1" applyBorder="1" applyAlignment="1" applyProtection="1">
      <alignment horizontal="left" vertical="center" wrapText="1"/>
    </xf>
    <xf numFmtId="185" fontId="23" fillId="0" borderId="66" xfId="4" applyNumberFormat="1" applyFont="1" applyFill="1" applyBorder="1" applyAlignment="1">
      <alignment horizontal="right" vertical="center" wrapText="1"/>
    </xf>
    <xf numFmtId="185" fontId="23" fillId="0" borderId="67" xfId="4" applyNumberFormat="1" applyFont="1" applyFill="1" applyBorder="1" applyAlignment="1">
      <alignment horizontal="right" vertical="center" wrapText="1"/>
    </xf>
    <xf numFmtId="182" fontId="23" fillId="0" borderId="68" xfId="4" applyNumberFormat="1" applyFont="1" applyFill="1" applyBorder="1" applyAlignment="1">
      <alignment horizontal="right" vertical="center"/>
    </xf>
    <xf numFmtId="182" fontId="23" fillId="0" borderId="19" xfId="3" applyNumberFormat="1" applyFont="1" applyFill="1" applyBorder="1" applyAlignment="1">
      <alignment horizontal="right" vertical="center" wrapText="1"/>
    </xf>
    <xf numFmtId="185" fontId="23" fillId="0" borderId="8" xfId="3" applyNumberFormat="1" applyFont="1" applyFill="1" applyBorder="1" applyAlignment="1">
      <alignment horizontal="right" vertical="center" wrapText="1"/>
    </xf>
    <xf numFmtId="185" fontId="23" fillId="0" borderId="74" xfId="3" applyNumberFormat="1" applyFont="1" applyFill="1" applyBorder="1" applyAlignment="1">
      <alignment horizontal="right" vertical="center"/>
    </xf>
    <xf numFmtId="185" fontId="23" fillId="0" borderId="75" xfId="3" applyNumberFormat="1" applyFont="1" applyFill="1" applyBorder="1" applyAlignment="1">
      <alignment horizontal="right" vertical="center" wrapText="1"/>
    </xf>
    <xf numFmtId="0" fontId="33" fillId="0" borderId="0" xfId="3" applyFont="1" applyFill="1" applyAlignment="1">
      <alignment vertical="center" wrapText="1"/>
    </xf>
    <xf numFmtId="0" fontId="23" fillId="0" borderId="55" xfId="3" applyFont="1" applyFill="1" applyBorder="1" applyAlignment="1">
      <alignment horizontal="center" vertical="center" wrapText="1"/>
    </xf>
    <xf numFmtId="185" fontId="23" fillId="0" borderId="35" xfId="3" applyNumberFormat="1" applyFont="1" applyFill="1" applyBorder="1" applyAlignment="1">
      <alignment horizontal="right" vertical="center" wrapText="1"/>
    </xf>
    <xf numFmtId="185" fontId="23" fillId="0" borderId="7" xfId="3" applyNumberFormat="1" applyFont="1" applyFill="1" applyBorder="1" applyAlignment="1">
      <alignment horizontal="right" vertical="center" wrapText="1"/>
    </xf>
    <xf numFmtId="182" fontId="23" fillId="0" borderId="5" xfId="3" applyNumberFormat="1" applyFont="1" applyFill="1" applyBorder="1" applyAlignment="1">
      <alignment horizontal="right" vertical="center"/>
    </xf>
    <xf numFmtId="182" fontId="23" fillId="0" borderId="35" xfId="3" applyNumberFormat="1" applyFont="1" applyFill="1" applyBorder="1" applyAlignment="1">
      <alignment horizontal="right" vertical="center"/>
    </xf>
    <xf numFmtId="0" fontId="23" fillId="0" borderId="8" xfId="3" applyFont="1" applyFill="1" applyBorder="1" applyAlignment="1">
      <alignment horizontal="center" vertical="center" wrapText="1"/>
    </xf>
    <xf numFmtId="0" fontId="23" fillId="0" borderId="80" xfId="3" applyFont="1" applyFill="1" applyBorder="1" applyAlignment="1">
      <alignment horizontal="left" vertical="center" wrapText="1"/>
    </xf>
    <xf numFmtId="0" fontId="23" fillId="0" borderId="81" xfId="3" applyFont="1" applyFill="1" applyBorder="1" applyAlignment="1">
      <alignment horizontal="left" vertical="center" wrapText="1"/>
    </xf>
    <xf numFmtId="182" fontId="23" fillId="0" borderId="54" xfId="3" applyNumberFormat="1" applyFont="1" applyFill="1" applyBorder="1" applyAlignment="1">
      <alignment horizontal="right" vertical="center" wrapText="1"/>
    </xf>
    <xf numFmtId="0" fontId="23" fillId="0" borderId="82" xfId="3" applyFont="1" applyFill="1" applyBorder="1" applyAlignment="1">
      <alignment horizontal="center" vertical="center" wrapText="1"/>
    </xf>
    <xf numFmtId="0" fontId="23" fillId="0" borderId="85" xfId="3" applyFont="1" applyFill="1" applyBorder="1" applyAlignment="1">
      <alignment vertical="center" wrapText="1"/>
    </xf>
    <xf numFmtId="185" fontId="23" fillId="0" borderId="83" xfId="3" applyNumberFormat="1" applyFont="1" applyFill="1" applyBorder="1" applyAlignment="1">
      <alignment horizontal="right" vertical="center" wrapText="1"/>
    </xf>
    <xf numFmtId="185" fontId="23" fillId="0" borderId="86" xfId="3" applyNumberFormat="1" applyFont="1" applyFill="1" applyBorder="1" applyAlignment="1">
      <alignment horizontal="right" vertical="center"/>
    </xf>
    <xf numFmtId="182" fontId="23" fillId="0" borderId="87" xfId="3" applyNumberFormat="1" applyFont="1" applyFill="1" applyBorder="1" applyAlignment="1">
      <alignment horizontal="right" vertical="center"/>
    </xf>
    <xf numFmtId="182" fontId="23" fillId="0" borderId="83" xfId="3" applyNumberFormat="1" applyFont="1" applyFill="1" applyBorder="1" applyAlignment="1">
      <alignment horizontal="right" vertical="center"/>
    </xf>
    <xf numFmtId="182" fontId="23" fillId="0" borderId="0" xfId="3" applyNumberFormat="1" applyFont="1" applyFill="1" applyBorder="1" applyAlignment="1">
      <alignment vertical="center" wrapText="1"/>
    </xf>
    <xf numFmtId="182" fontId="32" fillId="0" borderId="0" xfId="3" applyNumberFormat="1" applyFont="1" applyFill="1" applyBorder="1" applyAlignment="1">
      <alignment vertical="center"/>
    </xf>
    <xf numFmtId="0" fontId="24" fillId="0" borderId="0" xfId="3" applyFont="1" applyFill="1" applyBorder="1" applyAlignment="1">
      <alignment vertical="center"/>
    </xf>
    <xf numFmtId="0" fontId="38" fillId="0" borderId="0" xfId="3" applyFont="1" applyFill="1" applyAlignment="1">
      <alignment vertical="center"/>
    </xf>
    <xf numFmtId="0" fontId="24" fillId="0" borderId="0" xfId="3" applyFont="1" applyFill="1" applyAlignment="1">
      <alignment vertical="center"/>
    </xf>
    <xf numFmtId="0" fontId="32" fillId="0" borderId="0" xfId="3" applyFont="1" applyFill="1" applyAlignment="1">
      <alignment horizontal="left" vertical="center"/>
    </xf>
    <xf numFmtId="0" fontId="32" fillId="0" borderId="0" xfId="3" applyFont="1" applyFill="1" applyAlignment="1">
      <alignment horizontal="center" vertical="center"/>
    </xf>
    <xf numFmtId="49" fontId="2" fillId="0" borderId="0" xfId="1" applyNumberFormat="1" applyFont="1" applyFill="1" applyBorder="1" applyAlignment="1">
      <alignment horizontal="right" vertical="center"/>
    </xf>
    <xf numFmtId="49" fontId="2" fillId="0" borderId="0" xfId="1" quotePrefix="1" applyNumberFormat="1" applyFont="1" applyFill="1" applyBorder="1" applyAlignment="1">
      <alignment horizontal="right" vertical="center"/>
    </xf>
    <xf numFmtId="0" fontId="2" fillId="0" borderId="1" xfId="1" applyFont="1" applyFill="1" applyBorder="1" applyAlignment="1">
      <alignment horizontal="left" wrapText="1"/>
    </xf>
    <xf numFmtId="0" fontId="2" fillId="0" borderId="0" xfId="1" applyFont="1" applyFill="1" applyBorder="1" applyAlignment="1">
      <alignment horizontal="left" wrapText="1"/>
    </xf>
    <xf numFmtId="0" fontId="2" fillId="0" borderId="12" xfId="1" applyFont="1" applyFill="1" applyBorder="1" applyAlignment="1">
      <alignment horizontal="left" wrapText="1"/>
    </xf>
    <xf numFmtId="0" fontId="2" fillId="0" borderId="1" xfId="1" applyFont="1" applyFill="1" applyBorder="1" applyAlignment="1">
      <alignment horizontal="right" vertical="top" wrapText="1"/>
    </xf>
    <xf numFmtId="0" fontId="2" fillId="0" borderId="0" xfId="1" applyFont="1" applyFill="1" applyBorder="1" applyAlignment="1">
      <alignment horizontal="right" vertical="top" wrapText="1"/>
    </xf>
    <xf numFmtId="0" fontId="2" fillId="0" borderId="12" xfId="1" applyFont="1" applyFill="1" applyBorder="1" applyAlignment="1">
      <alignment horizontal="right" vertical="top" wrapText="1"/>
    </xf>
    <xf numFmtId="0" fontId="5" fillId="0" borderId="1"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2" fillId="0" borderId="0" xfId="1" applyFont="1" applyFill="1" applyBorder="1" applyAlignment="1">
      <alignment horizontal="right" vertical="center"/>
    </xf>
    <xf numFmtId="0" fontId="2" fillId="0" borderId="0" xfId="1" quotePrefix="1" applyFont="1" applyFill="1" applyBorder="1" applyAlignment="1">
      <alignment horizontal="right" vertical="center"/>
    </xf>
    <xf numFmtId="0" fontId="2" fillId="0" borderId="16" xfId="1" applyFont="1" applyFill="1" applyBorder="1" applyAlignment="1">
      <alignment horizontal="right" vertical="center"/>
    </xf>
    <xf numFmtId="0" fontId="2" fillId="0" borderId="16" xfId="1" quotePrefix="1" applyFont="1" applyFill="1" applyBorder="1" applyAlignment="1">
      <alignment horizontal="right" vertical="center"/>
    </xf>
    <xf numFmtId="49" fontId="2" fillId="0" borderId="19" xfId="1" applyNumberFormat="1" applyFont="1" applyFill="1" applyBorder="1" applyAlignment="1">
      <alignment horizontal="right" vertical="center"/>
    </xf>
    <xf numFmtId="49" fontId="2" fillId="0" borderId="19" xfId="1" quotePrefix="1" applyNumberFormat="1" applyFont="1" applyFill="1" applyBorder="1" applyAlignment="1">
      <alignment horizontal="right" vertical="center"/>
    </xf>
    <xf numFmtId="49" fontId="2" fillId="0" borderId="0" xfId="1" applyNumberFormat="1" applyFont="1" applyFill="1" applyBorder="1" applyAlignment="1">
      <alignment horizontal="right"/>
    </xf>
    <xf numFmtId="0" fontId="5" fillId="0" borderId="22"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5" fillId="0" borderId="9" xfId="1" applyFont="1" applyFill="1" applyBorder="1" applyAlignment="1">
      <alignment horizontal="center" vertical="top" wrapText="1"/>
    </xf>
    <xf numFmtId="0" fontId="5" fillId="0" borderId="14" xfId="1" applyFont="1" applyFill="1" applyBorder="1" applyAlignment="1">
      <alignment horizontal="center" vertical="top" wrapText="1"/>
    </xf>
    <xf numFmtId="0" fontId="9" fillId="0" borderId="0" xfId="1" applyFont="1" applyFill="1" applyBorder="1" applyAlignment="1">
      <alignment vertical="center"/>
    </xf>
    <xf numFmtId="0" fontId="2" fillId="0" borderId="19" xfId="1" applyFont="1" applyFill="1" applyBorder="1" applyAlignment="1">
      <alignment horizontal="right" vertical="center"/>
    </xf>
    <xf numFmtId="0" fontId="2" fillId="0" borderId="0" xfId="1" applyFont="1" applyFill="1" applyBorder="1" applyAlignment="1">
      <alignment horizontal="right"/>
    </xf>
    <xf numFmtId="0" fontId="2" fillId="0" borderId="16" xfId="1" applyFont="1" applyFill="1" applyBorder="1" applyAlignment="1">
      <alignment horizontal="right"/>
    </xf>
    <xf numFmtId="0" fontId="2" fillId="0" borderId="12" xfId="1" applyFont="1" applyFill="1" applyBorder="1" applyAlignment="1">
      <alignment horizontal="center"/>
    </xf>
    <xf numFmtId="0" fontId="9" fillId="0" borderId="0" xfId="1" applyFont="1" applyFill="1" applyAlignment="1">
      <alignment vertical="center"/>
    </xf>
    <xf numFmtId="0" fontId="9" fillId="0" borderId="0" xfId="1" applyFont="1" applyFill="1" applyAlignment="1">
      <alignment horizontal="left" vertical="center"/>
    </xf>
    <xf numFmtId="0" fontId="9" fillId="0" borderId="0" xfId="1" applyFont="1" applyFill="1" applyBorder="1" applyAlignment="1">
      <alignment horizontal="left" vertical="center"/>
    </xf>
    <xf numFmtId="0" fontId="2" fillId="0" borderId="33"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14" xfId="1" applyFont="1" applyFill="1" applyBorder="1" applyAlignment="1">
      <alignment horizontal="center" vertical="center"/>
    </xf>
    <xf numFmtId="0" fontId="11" fillId="0" borderId="1" xfId="1" applyFont="1" applyFill="1" applyBorder="1" applyAlignment="1">
      <alignment wrapText="1"/>
    </xf>
    <xf numFmtId="0" fontId="2" fillId="0" borderId="12" xfId="1" applyFont="1" applyFill="1" applyBorder="1" applyAlignment="1">
      <alignment wrapText="1"/>
    </xf>
    <xf numFmtId="0" fontId="2" fillId="0" borderId="30" xfId="1" applyFont="1" applyFill="1" applyBorder="1" applyAlignment="1">
      <alignment horizontal="right" vertical="top" wrapText="1"/>
    </xf>
    <xf numFmtId="0" fontId="2" fillId="0" borderId="34" xfId="1" applyFont="1" applyFill="1" applyBorder="1" applyAlignment="1">
      <alignment horizontal="right" vertical="top" wrapText="1"/>
    </xf>
    <xf numFmtId="0" fontId="2" fillId="0" borderId="32" xfId="1" applyFont="1" applyFill="1" applyBorder="1" applyAlignment="1">
      <alignment horizontal="center" vertical="center"/>
    </xf>
    <xf numFmtId="0" fontId="2" fillId="0" borderId="24" xfId="1" applyFont="1" applyFill="1" applyBorder="1" applyAlignment="1">
      <alignment horizontal="center" vertical="center"/>
    </xf>
    <xf numFmtId="0" fontId="19" fillId="0" borderId="0" xfId="1" applyFont="1" applyFill="1" applyBorder="1" applyAlignment="1">
      <alignment horizontal="distributed" vertical="center" shrinkToFit="1"/>
    </xf>
    <xf numFmtId="0" fontId="19" fillId="0" borderId="35" xfId="1" applyFont="1" applyFill="1" applyBorder="1" applyAlignment="1">
      <alignment horizontal="distributed" vertical="center" justifyLastLine="1"/>
    </xf>
    <xf numFmtId="0" fontId="19" fillId="0" borderId="0" xfId="1" applyFont="1" applyFill="1" applyBorder="1" applyAlignment="1">
      <alignment horizontal="distributed" vertical="center"/>
    </xf>
    <xf numFmtId="0" fontId="19" fillId="0" borderId="4" xfId="1" applyFont="1" applyFill="1" applyBorder="1" applyAlignment="1">
      <alignment horizontal="center" vertical="center"/>
    </xf>
    <xf numFmtId="0" fontId="19" fillId="0" borderId="14" xfId="1" applyFont="1" applyFill="1" applyBorder="1" applyAlignment="1">
      <alignment horizontal="center" vertical="center"/>
    </xf>
    <xf numFmtId="0" fontId="19" fillId="0" borderId="12" xfId="1" applyFont="1" applyFill="1" applyBorder="1" applyAlignment="1">
      <alignment vertical="center" wrapText="1"/>
    </xf>
    <xf numFmtId="0" fontId="19" fillId="0" borderId="34" xfId="1" applyFont="1" applyFill="1" applyBorder="1" applyAlignment="1">
      <alignment vertical="center" wrapText="1"/>
    </xf>
    <xf numFmtId="0" fontId="19" fillId="0" borderId="33" xfId="1" applyFont="1" applyFill="1" applyBorder="1" applyAlignment="1">
      <alignment horizontal="center" vertical="center"/>
    </xf>
    <xf numFmtId="0" fontId="19" fillId="0" borderId="15" xfId="1" applyFont="1" applyFill="1" applyBorder="1" applyAlignment="1">
      <alignment horizontal="center" vertical="center"/>
    </xf>
    <xf numFmtId="0" fontId="19" fillId="0" borderId="1" xfId="1" applyFont="1" applyFill="1" applyBorder="1" applyAlignment="1">
      <alignment horizontal="right" vertical="center" wrapText="1"/>
    </xf>
    <xf numFmtId="0" fontId="19" fillId="0" borderId="30" xfId="1" applyFont="1" applyFill="1" applyBorder="1" applyAlignment="1">
      <alignment horizontal="right" vertical="center" wrapText="1"/>
    </xf>
    <xf numFmtId="0" fontId="19" fillId="0" borderId="22" xfId="1" applyFont="1" applyFill="1" applyBorder="1" applyAlignment="1">
      <alignment horizontal="center" vertical="center"/>
    </xf>
    <xf numFmtId="0" fontId="19" fillId="0" borderId="13" xfId="1" applyFont="1" applyFill="1" applyBorder="1" applyAlignment="1">
      <alignment horizontal="center" vertical="center"/>
    </xf>
    <xf numFmtId="0" fontId="19" fillId="0" borderId="32" xfId="1" applyFont="1" applyFill="1" applyBorder="1" applyAlignment="1">
      <alignment horizontal="center" vertical="center"/>
    </xf>
    <xf numFmtId="0" fontId="19" fillId="0" borderId="24" xfId="1" applyFont="1" applyFill="1" applyBorder="1" applyAlignment="1">
      <alignment horizontal="center" vertical="center"/>
    </xf>
    <xf numFmtId="0" fontId="19" fillId="0" borderId="35" xfId="1" applyFont="1" applyFill="1" applyBorder="1" applyAlignment="1">
      <alignment horizontal="center" vertical="center"/>
    </xf>
    <xf numFmtId="0" fontId="19" fillId="0" borderId="35" xfId="1" applyFont="1" applyFill="1" applyBorder="1" applyAlignment="1">
      <alignment vertical="center"/>
    </xf>
    <xf numFmtId="0" fontId="19" fillId="0" borderId="12" xfId="1" applyFont="1" applyFill="1" applyBorder="1" applyAlignment="1">
      <alignment horizontal="left" vertical="center" wrapText="1"/>
    </xf>
    <xf numFmtId="0" fontId="19" fillId="0" borderId="34" xfId="1" applyFont="1" applyFill="1" applyBorder="1" applyAlignment="1">
      <alignment horizontal="left" vertical="center" wrapText="1"/>
    </xf>
    <xf numFmtId="0" fontId="0" fillId="0" borderId="0" xfId="0">
      <alignment vertical="center"/>
    </xf>
    <xf numFmtId="0" fontId="19" fillId="0" borderId="0" xfId="1" applyFont="1" applyFill="1" applyAlignment="1">
      <alignment vertical="center" wrapText="1"/>
    </xf>
    <xf numFmtId="0" fontId="19" fillId="0" borderId="48" xfId="1" applyFont="1" applyFill="1" applyBorder="1" applyAlignment="1">
      <alignment horizontal="center" vertical="center"/>
    </xf>
    <xf numFmtId="0" fontId="19" fillId="0" borderId="49" xfId="1" applyFont="1" applyFill="1" applyBorder="1" applyAlignment="1">
      <alignment horizontal="center" vertical="center"/>
    </xf>
    <xf numFmtId="0" fontId="19" fillId="0" borderId="1" xfId="1" applyFont="1" applyFill="1" applyBorder="1" applyAlignment="1">
      <alignment horizontal="right" vertical="top" wrapText="1"/>
    </xf>
    <xf numFmtId="0" fontId="19" fillId="0" borderId="30" xfId="1" applyFont="1" applyFill="1" applyBorder="1" applyAlignment="1">
      <alignment horizontal="right" vertical="top" wrapText="1"/>
    </xf>
    <xf numFmtId="0" fontId="19" fillId="0" borderId="0" xfId="1" applyFont="1" applyFill="1" applyBorder="1" applyAlignment="1">
      <alignment vertical="center"/>
    </xf>
    <xf numFmtId="0" fontId="19" fillId="0" borderId="35" xfId="1" applyFont="1" applyFill="1" applyBorder="1" applyAlignment="1">
      <alignment horizontal="distributed" vertical="center"/>
    </xf>
    <xf numFmtId="0" fontId="19" fillId="0" borderId="19" xfId="1" applyFont="1" applyFill="1" applyBorder="1" applyAlignment="1">
      <alignment horizontal="distributed" vertical="center"/>
    </xf>
    <xf numFmtId="0" fontId="19" fillId="0" borderId="19" xfId="1" applyFont="1" applyFill="1" applyBorder="1" applyAlignment="1">
      <alignment vertical="center"/>
    </xf>
    <xf numFmtId="0" fontId="19" fillId="0" borderId="16" xfId="1" applyFont="1" applyFill="1" applyBorder="1" applyAlignment="1">
      <alignment vertical="center"/>
    </xf>
    <xf numFmtId="0" fontId="23" fillId="0" borderId="12" xfId="1" applyFont="1" applyFill="1" applyBorder="1" applyAlignment="1">
      <alignment horizontal="left" wrapText="1"/>
    </xf>
    <xf numFmtId="0" fontId="19" fillId="0" borderId="12" xfId="1" applyFont="1" applyFill="1" applyBorder="1" applyAlignment="1">
      <alignment horizontal="left" wrapText="1"/>
    </xf>
    <xf numFmtId="0" fontId="19" fillId="0" borderId="34" xfId="1" applyFont="1" applyFill="1" applyBorder="1" applyAlignment="1">
      <alignment horizontal="left" wrapText="1"/>
    </xf>
    <xf numFmtId="0" fontId="29" fillId="0" borderId="15" xfId="1" applyFont="1" applyFill="1" applyBorder="1" applyAlignment="1">
      <alignment horizontal="center" vertical="center"/>
    </xf>
    <xf numFmtId="0" fontId="24" fillId="0" borderId="0" xfId="3" applyFont="1" applyFill="1" applyBorder="1" applyAlignment="1">
      <alignment horizontal="left" vertical="center" wrapText="1"/>
    </xf>
    <xf numFmtId="0" fontId="23" fillId="0" borderId="54" xfId="3" applyFont="1" applyFill="1" applyBorder="1" applyAlignment="1">
      <alignment horizontal="center" vertical="center" wrapText="1"/>
    </xf>
    <xf numFmtId="0" fontId="23" fillId="0" borderId="8" xfId="3" applyFont="1" applyFill="1" applyBorder="1" applyAlignment="1">
      <alignment horizontal="center" vertical="center" wrapText="1"/>
    </xf>
    <xf numFmtId="0" fontId="23" fillId="0" borderId="37" xfId="3" applyFont="1" applyFill="1" applyBorder="1" applyAlignment="1">
      <alignment horizontal="center" vertical="center" wrapText="1"/>
    </xf>
    <xf numFmtId="0" fontId="23" fillId="0" borderId="50" xfId="3" applyFont="1" applyFill="1" applyBorder="1" applyAlignment="1">
      <alignment horizontal="center" vertical="center" wrapText="1"/>
    </xf>
    <xf numFmtId="0" fontId="23" fillId="0" borderId="35" xfId="3" applyFont="1" applyFill="1" applyBorder="1" applyAlignment="1">
      <alignment horizontal="center" vertical="center" wrapText="1"/>
    </xf>
    <xf numFmtId="0" fontId="23" fillId="0" borderId="83" xfId="3" applyFont="1" applyFill="1" applyBorder="1" applyAlignment="1">
      <alignment horizontal="center" vertical="center" wrapText="1"/>
    </xf>
    <xf numFmtId="0" fontId="23" fillId="0" borderId="84" xfId="3" applyFont="1" applyFill="1" applyBorder="1" applyAlignment="1">
      <alignment horizontal="center" vertical="center" wrapText="1"/>
    </xf>
    <xf numFmtId="0" fontId="32" fillId="0" borderId="0" xfId="3" applyFont="1" applyFill="1" applyBorder="1" applyAlignment="1">
      <alignment horizontal="left" vertical="center" wrapText="1"/>
    </xf>
    <xf numFmtId="0" fontId="23" fillId="0" borderId="0" xfId="3" applyFont="1" applyFill="1" applyBorder="1" applyAlignment="1">
      <alignment horizontal="left" vertical="center" wrapText="1"/>
    </xf>
    <xf numFmtId="0" fontId="23" fillId="0" borderId="0" xfId="3" applyFont="1" applyFill="1" applyBorder="1" applyAlignment="1">
      <alignment vertical="center" wrapText="1"/>
    </xf>
    <xf numFmtId="0" fontId="23" fillId="0" borderId="0" xfId="3" applyFont="1" applyFill="1" applyBorder="1" applyAlignment="1">
      <alignment horizontal="center" vertical="center" wrapText="1"/>
    </xf>
    <xf numFmtId="0" fontId="23" fillId="0" borderId="6" xfId="3" applyFont="1" applyFill="1" applyBorder="1" applyAlignment="1">
      <alignment horizontal="center" vertical="center" wrapText="1"/>
    </xf>
    <xf numFmtId="0" fontId="25" fillId="0" borderId="25" xfId="3" applyFont="1" applyFill="1" applyBorder="1" applyAlignment="1">
      <alignment horizontal="center" vertical="center" wrapText="1"/>
    </xf>
    <xf numFmtId="0" fontId="23" fillId="0" borderId="25" xfId="3" applyFont="1" applyFill="1" applyBorder="1" applyAlignment="1">
      <alignment horizontal="center" vertical="center" wrapText="1"/>
    </xf>
    <xf numFmtId="0" fontId="19" fillId="0" borderId="0" xfId="3" applyFont="1" applyFill="1" applyBorder="1" applyAlignment="1">
      <alignment vertical="center" wrapText="1"/>
    </xf>
    <xf numFmtId="0" fontId="19" fillId="0" borderId="0" xfId="3" applyFont="1" applyFill="1" applyBorder="1" applyAlignment="1">
      <alignment wrapText="1"/>
    </xf>
    <xf numFmtId="0" fontId="19" fillId="0" borderId="31" xfId="3" applyFont="1" applyFill="1" applyBorder="1" applyAlignment="1">
      <alignment horizontal="center" vertical="center" wrapText="1"/>
    </xf>
    <xf numFmtId="0" fontId="19" fillId="0" borderId="25" xfId="3" applyFont="1" applyFill="1" applyBorder="1" applyAlignment="1">
      <alignment horizontal="center" vertical="center" wrapText="1"/>
    </xf>
    <xf numFmtId="0" fontId="19" fillId="0" borderId="29" xfId="3" applyFont="1" applyFill="1" applyBorder="1" applyAlignment="1">
      <alignment horizontal="center" vertical="center" wrapText="1"/>
    </xf>
    <xf numFmtId="0" fontId="19" fillId="0" borderId="33" xfId="3" applyFont="1" applyFill="1" applyBorder="1" applyAlignment="1">
      <alignment horizontal="center" vertical="center" wrapText="1"/>
    </xf>
    <xf numFmtId="0" fontId="19" fillId="0" borderId="11" xfId="3" applyFont="1" applyFill="1" applyBorder="1" applyAlignment="1">
      <alignment horizontal="center" vertical="center" wrapText="1"/>
    </xf>
    <xf numFmtId="0" fontId="19" fillId="0" borderId="15" xfId="3" applyFont="1" applyFill="1" applyBorder="1" applyAlignment="1">
      <alignment horizontal="center" vertical="center" wrapText="1"/>
    </xf>
    <xf numFmtId="0" fontId="19" fillId="0" borderId="48" xfId="3" applyFont="1" applyFill="1" applyBorder="1" applyAlignment="1">
      <alignment horizontal="center" vertical="center" wrapText="1"/>
    </xf>
    <xf numFmtId="0" fontId="19" fillId="0" borderId="52" xfId="3" applyFont="1" applyFill="1" applyBorder="1" applyAlignment="1">
      <alignment horizontal="center" vertical="center" wrapText="1"/>
    </xf>
    <xf numFmtId="0" fontId="19" fillId="0" borderId="49" xfId="3" applyFont="1" applyFill="1" applyBorder="1" applyAlignment="1">
      <alignment horizontal="center" vertical="center" wrapText="1"/>
    </xf>
    <xf numFmtId="0" fontId="19" fillId="0" borderId="3" xfId="3" applyFont="1" applyFill="1" applyBorder="1" applyAlignment="1">
      <alignment horizontal="center" vertical="center"/>
    </xf>
  </cellXfs>
  <cellStyles count="8">
    <cellStyle name="桁区切り 2" xfId="2"/>
    <cellStyle name="桁区切り 2 2" xfId="7"/>
    <cellStyle name="桁区切り 3" xfId="4"/>
    <cellStyle name="標準" xfId="0" builtinId="0"/>
    <cellStyle name="標準 2" xfId="1"/>
    <cellStyle name="標準 2 2" xfId="6"/>
    <cellStyle name="標準 3" xfId="3"/>
    <cellStyle name="標準_13関係経費(データベース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3</xdr:col>
      <xdr:colOff>0</xdr:colOff>
      <xdr:row>10</xdr:row>
      <xdr:rowOff>0</xdr:rowOff>
    </xdr:to>
    <xdr:sp macro="" textlink="">
      <xdr:nvSpPr>
        <xdr:cNvPr id="2" name="Line 1">
          <a:extLst>
            <a:ext uri="{FF2B5EF4-FFF2-40B4-BE49-F238E27FC236}">
              <a16:creationId xmlns:a16="http://schemas.microsoft.com/office/drawing/2014/main" id="{BFEC5407-410A-41C6-80A4-CC486E65F6D2}"/>
            </a:ext>
          </a:extLst>
        </xdr:cNvPr>
        <xdr:cNvSpPr>
          <a:spLocks noChangeShapeType="1"/>
        </xdr:cNvSpPr>
      </xdr:nvSpPr>
      <xdr:spPr bwMode="auto">
        <a:xfrm>
          <a:off x="190500" y="952500"/>
          <a:ext cx="781050" cy="1381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34</xdr:row>
      <xdr:rowOff>0</xdr:rowOff>
    </xdr:from>
    <xdr:to>
      <xdr:col>3</xdr:col>
      <xdr:colOff>0</xdr:colOff>
      <xdr:row>38</xdr:row>
      <xdr:rowOff>0</xdr:rowOff>
    </xdr:to>
    <xdr:sp macro="" textlink="">
      <xdr:nvSpPr>
        <xdr:cNvPr id="3" name="Line 2">
          <a:extLst>
            <a:ext uri="{FF2B5EF4-FFF2-40B4-BE49-F238E27FC236}">
              <a16:creationId xmlns:a16="http://schemas.microsoft.com/office/drawing/2014/main" id="{5A917F30-221B-4067-9681-947273090645}"/>
            </a:ext>
          </a:extLst>
        </xdr:cNvPr>
        <xdr:cNvSpPr>
          <a:spLocks noChangeShapeType="1"/>
        </xdr:cNvSpPr>
      </xdr:nvSpPr>
      <xdr:spPr bwMode="auto">
        <a:xfrm>
          <a:off x="190500" y="5562600"/>
          <a:ext cx="781050" cy="1666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5</xdr:row>
      <xdr:rowOff>0</xdr:rowOff>
    </xdr:from>
    <xdr:to>
      <xdr:col>8</xdr:col>
      <xdr:colOff>0</xdr:colOff>
      <xdr:row>7</xdr:row>
      <xdr:rowOff>0</xdr:rowOff>
    </xdr:to>
    <xdr:sp macro="" textlink="">
      <xdr:nvSpPr>
        <xdr:cNvPr id="2" name="Line 1">
          <a:extLst>
            <a:ext uri="{FF2B5EF4-FFF2-40B4-BE49-F238E27FC236}">
              <a16:creationId xmlns:a16="http://schemas.microsoft.com/office/drawing/2014/main" id="{D453EB38-40A7-4329-81E7-5A1E9E49355E}"/>
            </a:ext>
          </a:extLst>
        </xdr:cNvPr>
        <xdr:cNvSpPr>
          <a:spLocks noChangeShapeType="1"/>
        </xdr:cNvSpPr>
      </xdr:nvSpPr>
      <xdr:spPr bwMode="auto">
        <a:xfrm>
          <a:off x="190500" y="952500"/>
          <a:ext cx="34671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xdr:row>
      <xdr:rowOff>0</xdr:rowOff>
    </xdr:from>
    <xdr:to>
      <xdr:col>7</xdr:col>
      <xdr:colOff>0</xdr:colOff>
      <xdr:row>7</xdr:row>
      <xdr:rowOff>0</xdr:rowOff>
    </xdr:to>
    <xdr:sp macro="" textlink="">
      <xdr:nvSpPr>
        <xdr:cNvPr id="2" name="Line 1">
          <a:extLst>
            <a:ext uri="{FF2B5EF4-FFF2-40B4-BE49-F238E27FC236}">
              <a16:creationId xmlns:a16="http://schemas.microsoft.com/office/drawing/2014/main" id="{CA964C5D-D475-4BD3-B3C6-FBF7E272AC8A}"/>
            </a:ext>
          </a:extLst>
        </xdr:cNvPr>
        <xdr:cNvSpPr>
          <a:spLocks noChangeShapeType="1"/>
        </xdr:cNvSpPr>
      </xdr:nvSpPr>
      <xdr:spPr bwMode="auto">
        <a:xfrm>
          <a:off x="190500" y="952500"/>
          <a:ext cx="4371975"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676276</xdr:colOff>
      <xdr:row>24</xdr:row>
      <xdr:rowOff>9525</xdr:rowOff>
    </xdr:from>
    <xdr:to>
      <xdr:col>6</xdr:col>
      <xdr:colOff>295276</xdr:colOff>
      <xdr:row>30</xdr:row>
      <xdr:rowOff>28575</xdr:rowOff>
    </xdr:to>
    <xdr:sp macro="" textlink="">
      <xdr:nvSpPr>
        <xdr:cNvPr id="2" name="テキスト ボックス 1"/>
        <xdr:cNvSpPr txBox="1"/>
      </xdr:nvSpPr>
      <xdr:spPr>
        <a:xfrm>
          <a:off x="676276" y="4314825"/>
          <a:ext cx="6000750" cy="104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注）</a:t>
          </a:r>
          <a:r>
            <a:rPr kumimoji="1" lang="en-US" altLang="ja-JP" sz="1050"/>
            <a:t>1.</a:t>
          </a:r>
          <a:r>
            <a:rPr kumimoji="1" lang="ja-JP" altLang="en-US" sz="1050"/>
            <a:t>復興庁一括計上分を含む</a:t>
          </a:r>
          <a:endParaRPr kumimoji="1" lang="en-US" altLang="ja-JP" sz="1050"/>
        </a:p>
        <a:p>
          <a:r>
            <a:rPr kumimoji="1" lang="ja-JP" altLang="en-US" sz="1050"/>
            <a:t>　 　</a:t>
          </a:r>
          <a:r>
            <a:rPr kumimoji="1" lang="en-US" altLang="ja-JP" sz="1050"/>
            <a:t>2.</a:t>
          </a:r>
          <a:r>
            <a:rPr kumimoji="1" lang="ja-JP" altLang="en-US" sz="1050"/>
            <a:t>令和２年度予算については、内閣府において集計作業中の為掲載不可であるため、前年度の額を記載している。</a:t>
          </a:r>
          <a:endParaRPr kumimoji="1" lang="en-US" altLang="ja-JP" sz="1050"/>
        </a:p>
        <a:p>
          <a:endParaRPr kumimoji="1" lang="en-US" altLang="ja-JP" sz="1050"/>
        </a:p>
        <a:p>
          <a:r>
            <a:rPr kumimoji="1" lang="ja-JP" altLang="en-US" sz="1050"/>
            <a:t>資料：文部科学省作成</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0</xdr:colOff>
      <xdr:row>6</xdr:row>
      <xdr:rowOff>0</xdr:rowOff>
    </xdr:to>
    <xdr:sp macro="" textlink="">
      <xdr:nvSpPr>
        <xdr:cNvPr id="2" name="Line 1"/>
        <xdr:cNvSpPr>
          <a:spLocks noChangeShapeType="1"/>
        </xdr:cNvSpPr>
      </xdr:nvSpPr>
      <xdr:spPr bwMode="auto">
        <a:xfrm>
          <a:off x="190500" y="762000"/>
          <a:ext cx="3629025"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257175</xdr:rowOff>
    </xdr:from>
    <xdr:to>
      <xdr:col>3</xdr:col>
      <xdr:colOff>466725</xdr:colOff>
      <xdr:row>6</xdr:row>
      <xdr:rowOff>0</xdr:rowOff>
    </xdr:to>
    <xdr:sp macro="" textlink="">
      <xdr:nvSpPr>
        <xdr:cNvPr id="2" name="Line 1"/>
        <xdr:cNvSpPr>
          <a:spLocks noChangeShapeType="1"/>
        </xdr:cNvSpPr>
      </xdr:nvSpPr>
      <xdr:spPr bwMode="auto">
        <a:xfrm>
          <a:off x="190500" y="838200"/>
          <a:ext cx="3133725"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4</xdr:row>
      <xdr:rowOff>0</xdr:rowOff>
    </xdr:from>
    <xdr:to>
      <xdr:col>5</xdr:col>
      <xdr:colOff>0</xdr:colOff>
      <xdr:row>6</xdr:row>
      <xdr:rowOff>0</xdr:rowOff>
    </xdr:to>
    <xdr:sp macro="" textlink="">
      <xdr:nvSpPr>
        <xdr:cNvPr id="2" name="Line 1">
          <a:extLst>
            <a:ext uri="{FF2B5EF4-FFF2-40B4-BE49-F238E27FC236}">
              <a16:creationId xmlns:a16="http://schemas.microsoft.com/office/drawing/2014/main" id="{92AA610B-6A70-4747-96D3-5054E396D2AA}"/>
            </a:ext>
          </a:extLst>
        </xdr:cNvPr>
        <xdr:cNvSpPr>
          <a:spLocks noChangeShapeType="1"/>
        </xdr:cNvSpPr>
      </xdr:nvSpPr>
      <xdr:spPr bwMode="auto">
        <a:xfrm>
          <a:off x="200025" y="762000"/>
          <a:ext cx="2419350"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xdr:colOff>
      <xdr:row>4</xdr:row>
      <xdr:rowOff>9525</xdr:rowOff>
    </xdr:from>
    <xdr:to>
      <xdr:col>3</xdr:col>
      <xdr:colOff>285750</xdr:colOff>
      <xdr:row>6</xdr:row>
      <xdr:rowOff>0</xdr:rowOff>
    </xdr:to>
    <xdr:sp macro="" textlink="">
      <xdr:nvSpPr>
        <xdr:cNvPr id="2" name="Line 1"/>
        <xdr:cNvSpPr>
          <a:spLocks noChangeShapeType="1"/>
        </xdr:cNvSpPr>
      </xdr:nvSpPr>
      <xdr:spPr bwMode="auto">
        <a:xfrm>
          <a:off x="200025" y="847725"/>
          <a:ext cx="142875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A1:R74"/>
  <sheetViews>
    <sheetView showGridLines="0" view="pageBreakPreview" zoomScaleNormal="100" zoomScaleSheetLayoutView="100" workbookViewId="0">
      <pane ySplit="3" topLeftCell="A4" activePane="bottomLeft" state="frozen"/>
      <selection pane="bottomLeft" activeCell="L36" sqref="L36"/>
    </sheetView>
  </sheetViews>
  <sheetFormatPr defaultColWidth="8.875" defaultRowHeight="12" x14ac:dyDescent="0.4"/>
  <cols>
    <col min="1" max="1" width="2.5" style="1" customWidth="1"/>
    <col min="2" max="3" width="5.125" style="1" customWidth="1"/>
    <col min="4" max="4" width="10.625" style="1" customWidth="1"/>
    <col min="5" max="5" width="8.75" style="1" customWidth="1"/>
    <col min="6" max="6" width="10.625" style="1" customWidth="1"/>
    <col min="7" max="7" width="8.75" style="1" customWidth="1"/>
    <col min="8" max="8" width="10.625" style="1" customWidth="1"/>
    <col min="9" max="9" width="8.75" style="1" customWidth="1"/>
    <col min="10" max="10" width="10.625" style="1" customWidth="1"/>
    <col min="11" max="11" width="8.75" style="1" customWidth="1"/>
    <col min="12" max="12" width="11.375" style="1" bestFit="1" customWidth="1"/>
    <col min="13" max="13" width="15" style="1" bestFit="1" customWidth="1"/>
    <col min="14" max="14" width="12.75" style="1" bestFit="1" customWidth="1"/>
    <col min="15" max="15" width="15" style="1" bestFit="1" customWidth="1"/>
    <col min="16" max="16" width="12.75" style="1" bestFit="1" customWidth="1"/>
    <col min="17" max="17" width="11.375" style="1" bestFit="1" customWidth="1"/>
    <col min="18" max="18" width="12.75" style="1" bestFit="1" customWidth="1"/>
    <col min="19" max="16384" width="8.875" style="1"/>
  </cols>
  <sheetData>
    <row r="1" spans="2:11" ht="15" customHeight="1" x14ac:dyDescent="0.4">
      <c r="B1" s="1" t="s">
        <v>0</v>
      </c>
    </row>
    <row r="2" spans="2:11" ht="15" customHeight="1" x14ac:dyDescent="0.4">
      <c r="B2" s="1" t="s">
        <v>1</v>
      </c>
    </row>
    <row r="3" spans="2:11" ht="15" customHeight="1" x14ac:dyDescent="0.4">
      <c r="B3" s="1" t="s">
        <v>2</v>
      </c>
    </row>
    <row r="4" spans="2:11" ht="15" customHeight="1" x14ac:dyDescent="0.4"/>
    <row r="5" spans="2:11" ht="15" customHeight="1" thickBot="1" x14ac:dyDescent="0.45">
      <c r="B5" s="2"/>
      <c r="C5" s="2"/>
      <c r="D5" s="2"/>
      <c r="E5" s="2"/>
      <c r="F5" s="2"/>
      <c r="G5" s="2"/>
      <c r="H5" s="2"/>
      <c r="J5" s="2"/>
      <c r="K5" s="3" t="s">
        <v>3</v>
      </c>
    </row>
    <row r="6" spans="2:11" s="8" customFormat="1" ht="11.25" customHeight="1" x14ac:dyDescent="0.4">
      <c r="B6" s="442" t="s">
        <v>4</v>
      </c>
      <c r="C6" s="445" t="s">
        <v>5</v>
      </c>
      <c r="D6" s="5"/>
      <c r="E6" s="6"/>
      <c r="F6" s="6"/>
      <c r="G6" s="6"/>
      <c r="H6" s="448" t="s">
        <v>6</v>
      </c>
      <c r="I6" s="7"/>
      <c r="J6" s="450" t="s">
        <v>7</v>
      </c>
      <c r="K6" s="7"/>
    </row>
    <row r="7" spans="2:11" s="8" customFormat="1" ht="11.25" customHeight="1" x14ac:dyDescent="0.4">
      <c r="B7" s="443"/>
      <c r="C7" s="446"/>
      <c r="D7" s="452" t="s">
        <v>8</v>
      </c>
      <c r="E7" s="9"/>
      <c r="F7" s="454" t="s">
        <v>9</v>
      </c>
      <c r="G7" s="10"/>
      <c r="H7" s="449"/>
      <c r="I7" s="9"/>
      <c r="J7" s="451"/>
      <c r="K7" s="9"/>
    </row>
    <row r="8" spans="2:11" s="8" customFormat="1" ht="26.25" customHeight="1" x14ac:dyDescent="0.4">
      <c r="B8" s="443"/>
      <c r="C8" s="446"/>
      <c r="D8" s="453"/>
      <c r="E8" s="11" t="s">
        <v>10</v>
      </c>
      <c r="F8" s="451"/>
      <c r="G8" s="12" t="s">
        <v>10</v>
      </c>
      <c r="H8" s="449"/>
      <c r="I8" s="11" t="s">
        <v>10</v>
      </c>
      <c r="J8" s="451"/>
      <c r="K8" s="11" t="s">
        <v>10</v>
      </c>
    </row>
    <row r="9" spans="2:11" s="8" customFormat="1" ht="45" customHeight="1" x14ac:dyDescent="0.4">
      <c r="B9" s="443"/>
      <c r="C9" s="446"/>
      <c r="D9" s="13" t="s">
        <v>11</v>
      </c>
      <c r="E9" s="14" t="s">
        <v>12</v>
      </c>
      <c r="F9" s="14" t="s">
        <v>13</v>
      </c>
      <c r="G9" s="15" t="s">
        <v>14</v>
      </c>
      <c r="H9" s="16" t="s">
        <v>15</v>
      </c>
      <c r="I9" s="14" t="s">
        <v>12</v>
      </c>
      <c r="J9" s="14" t="s">
        <v>16</v>
      </c>
      <c r="K9" s="14" t="s">
        <v>12</v>
      </c>
    </row>
    <row r="10" spans="2:11" s="8" customFormat="1" ht="15" customHeight="1" thickBot="1" x14ac:dyDescent="0.45">
      <c r="B10" s="444"/>
      <c r="C10" s="447"/>
      <c r="D10" s="18" t="s">
        <v>17</v>
      </c>
      <c r="E10" s="19" t="s">
        <v>18</v>
      </c>
      <c r="F10" s="19" t="s">
        <v>19</v>
      </c>
      <c r="G10" s="19" t="s">
        <v>18</v>
      </c>
      <c r="H10" s="20" t="s">
        <v>20</v>
      </c>
      <c r="I10" s="19" t="s">
        <v>18</v>
      </c>
      <c r="J10" s="19" t="s">
        <v>21</v>
      </c>
      <c r="K10" s="19" t="s">
        <v>18</v>
      </c>
    </row>
    <row r="11" spans="2:11" ht="9" customHeight="1" x14ac:dyDescent="0.4">
      <c r="B11" s="2"/>
      <c r="C11" s="2"/>
      <c r="D11" s="21"/>
      <c r="E11" s="2"/>
      <c r="F11" s="2"/>
      <c r="G11" s="2"/>
      <c r="H11" s="2"/>
      <c r="I11" s="2"/>
      <c r="J11" s="22"/>
      <c r="K11" s="2"/>
    </row>
    <row r="12" spans="2:11" ht="11.25" hidden="1" customHeight="1" x14ac:dyDescent="0.4">
      <c r="B12" s="455" t="s">
        <v>22</v>
      </c>
      <c r="C12" s="456"/>
      <c r="D12" s="24">
        <v>684357</v>
      </c>
      <c r="E12" s="25">
        <v>7.5</v>
      </c>
      <c r="F12" s="26">
        <v>524718</v>
      </c>
      <c r="G12" s="25">
        <v>6.2</v>
      </c>
      <c r="H12" s="26">
        <v>1209075</v>
      </c>
      <c r="I12" s="25">
        <v>7</v>
      </c>
      <c r="J12" s="27">
        <v>1290473</v>
      </c>
      <c r="K12" s="25">
        <v>5.0999999999999996</v>
      </c>
    </row>
    <row r="13" spans="2:11" ht="11.25" customHeight="1" x14ac:dyDescent="0.4">
      <c r="B13" s="457" t="s">
        <v>23</v>
      </c>
      <c r="C13" s="458"/>
      <c r="D13" s="28">
        <v>1024388</v>
      </c>
      <c r="E13" s="29">
        <v>7.4776758781975348</v>
      </c>
      <c r="F13" s="30">
        <v>700428</v>
      </c>
      <c r="G13" s="29">
        <v>9.1626573903936332</v>
      </c>
      <c r="H13" s="30">
        <v>1724816</v>
      </c>
      <c r="I13" s="29">
        <v>8.1556152234137667</v>
      </c>
      <c r="J13" s="31">
        <v>1561170</v>
      </c>
      <c r="K13" s="32">
        <v>-0.05</v>
      </c>
    </row>
    <row r="14" spans="2:11" ht="11.25" customHeight="1" x14ac:dyDescent="0.4">
      <c r="B14" s="455" t="s">
        <v>24</v>
      </c>
      <c r="C14" s="456"/>
      <c r="D14" s="24">
        <v>1112418</v>
      </c>
      <c r="E14" s="25">
        <v>8.5934235855945218</v>
      </c>
      <c r="F14" s="26">
        <v>725152</v>
      </c>
      <c r="G14" s="33" t="s">
        <v>25</v>
      </c>
      <c r="H14" s="26">
        <v>1837570</v>
      </c>
      <c r="I14" s="33" t="s">
        <v>25</v>
      </c>
      <c r="J14" s="27">
        <v>1630942</v>
      </c>
      <c r="K14" s="33" t="s">
        <v>25</v>
      </c>
    </row>
    <row r="15" spans="2:11" ht="11.25" customHeight="1" x14ac:dyDescent="0.4">
      <c r="B15" s="455" t="s">
        <v>26</v>
      </c>
      <c r="C15" s="456"/>
      <c r="D15" s="24">
        <v>1183225.1170000001</v>
      </c>
      <c r="E15" s="25">
        <v>6.3651538360580364</v>
      </c>
      <c r="F15" s="26">
        <v>669680.196</v>
      </c>
      <c r="G15" s="34">
        <v>-7.6496795154671036</v>
      </c>
      <c r="H15" s="26">
        <v>1852905.3130000001</v>
      </c>
      <c r="I15" s="25">
        <v>0.83454306502609865</v>
      </c>
      <c r="J15" s="27">
        <v>1691521.5630000001</v>
      </c>
      <c r="K15" s="25">
        <v>3.7143910083865697</v>
      </c>
    </row>
    <row r="16" spans="2:11" ht="11.25" customHeight="1" x14ac:dyDescent="0.4">
      <c r="B16" s="455" t="s">
        <v>27</v>
      </c>
      <c r="C16" s="456"/>
      <c r="D16" s="24">
        <v>1229781.8559999999</v>
      </c>
      <c r="E16" s="25">
        <v>3.9347321427761592</v>
      </c>
      <c r="F16" s="26">
        <v>655409</v>
      </c>
      <c r="G16" s="34">
        <v>-2.1310464435475103</v>
      </c>
      <c r="H16" s="26">
        <v>1885191</v>
      </c>
      <c r="I16" s="25">
        <v>1.7424358802084083</v>
      </c>
      <c r="J16" s="27">
        <v>1712175</v>
      </c>
      <c r="K16" s="25">
        <v>1.2209975593435527</v>
      </c>
    </row>
    <row r="17" spans="1:18" ht="11.25" customHeight="1" x14ac:dyDescent="0.4">
      <c r="B17" s="440" t="s">
        <v>28</v>
      </c>
      <c r="C17" s="441"/>
      <c r="D17" s="35">
        <v>1284115</v>
      </c>
      <c r="E17" s="25">
        <v>4.4181123452841131</v>
      </c>
      <c r="F17" s="36">
        <v>1682333</v>
      </c>
      <c r="G17" s="34">
        <v>156.68445199867566</v>
      </c>
      <c r="H17" s="36">
        <v>2966448</v>
      </c>
      <c r="I17" s="25">
        <v>57.355302460069034</v>
      </c>
      <c r="J17" s="37">
        <v>641913</v>
      </c>
      <c r="K17" s="38">
        <v>-62.508914100486223</v>
      </c>
    </row>
    <row r="18" spans="1:18" ht="11.25" customHeight="1" x14ac:dyDescent="0.4">
      <c r="B18" s="440" t="s">
        <v>29</v>
      </c>
      <c r="C18" s="441"/>
      <c r="D18" s="35">
        <v>1316971</v>
      </c>
      <c r="E18" s="39">
        <v>2.5586493421539345</v>
      </c>
      <c r="F18" s="36">
        <v>1634541</v>
      </c>
      <c r="G18" s="40">
        <v>-2.8052710135270482</v>
      </c>
      <c r="H18" s="36">
        <v>2951512</v>
      </c>
      <c r="I18" s="41">
        <v>-0.50349778590421945</v>
      </c>
      <c r="J18" s="37">
        <v>626434</v>
      </c>
      <c r="K18" s="41">
        <v>-2.4113859666341075</v>
      </c>
    </row>
    <row r="19" spans="1:18" ht="11.25" customHeight="1" x14ac:dyDescent="0.4">
      <c r="B19" s="459" t="s">
        <v>30</v>
      </c>
      <c r="C19" s="460"/>
      <c r="D19" s="42">
        <v>1331195</v>
      </c>
      <c r="E19" s="43">
        <v>1.0800541545713611</v>
      </c>
      <c r="F19" s="44">
        <v>1666729</v>
      </c>
      <c r="G19" s="45">
        <v>1.9319458468056845</v>
      </c>
      <c r="H19" s="44">
        <v>2997924</v>
      </c>
      <c r="I19" s="46">
        <v>1.5724821718495468</v>
      </c>
      <c r="J19" s="47">
        <v>576410</v>
      </c>
      <c r="K19" s="46">
        <v>-7.9855180274378466</v>
      </c>
    </row>
    <row r="20" spans="1:18" ht="11.25" customHeight="1" x14ac:dyDescent="0.4">
      <c r="B20" s="440" t="s">
        <v>31</v>
      </c>
      <c r="C20" s="440"/>
      <c r="D20" s="35">
        <v>1347699</v>
      </c>
      <c r="E20" s="39">
        <v>1.2397883105029692</v>
      </c>
      <c r="F20" s="36">
        <v>1642774</v>
      </c>
      <c r="G20" s="40">
        <v>-1.4372462469903626</v>
      </c>
      <c r="H20" s="36">
        <v>2990473</v>
      </c>
      <c r="I20" s="41">
        <v>-0.24853865541621467</v>
      </c>
      <c r="J20" s="37">
        <v>520785</v>
      </c>
      <c r="K20" s="41">
        <v>-9.65024895473708</v>
      </c>
    </row>
    <row r="21" spans="1:18" ht="11.25" customHeight="1" x14ac:dyDescent="0.4">
      <c r="A21" s="2"/>
      <c r="B21" s="440" t="s">
        <v>32</v>
      </c>
      <c r="C21" s="440"/>
      <c r="D21" s="35">
        <v>1362778</v>
      </c>
      <c r="E21" s="39">
        <v>1.1188700147436483</v>
      </c>
      <c r="F21" s="36">
        <v>1676999</v>
      </c>
      <c r="G21" s="40">
        <v>2.0833663060165306</v>
      </c>
      <c r="H21" s="36">
        <v>3039777</v>
      </c>
      <c r="I21" s="41">
        <v>1.6487023959086071</v>
      </c>
      <c r="J21" s="37">
        <v>531020</v>
      </c>
      <c r="K21" s="41">
        <v>1.9653023800608695</v>
      </c>
    </row>
    <row r="22" spans="1:18" ht="11.25" customHeight="1" x14ac:dyDescent="0.15">
      <c r="A22" s="2"/>
      <c r="B22" s="461" t="s">
        <v>33</v>
      </c>
      <c r="C22" s="461"/>
      <c r="D22" s="48">
        <v>1377658</v>
      </c>
      <c r="E22" s="49">
        <f t="shared" ref="E22:E33" si="0">(D22-D21)/D21*100</f>
        <v>1.091887306663301</v>
      </c>
      <c r="F22" s="50">
        <v>1641420</v>
      </c>
      <c r="G22" s="51">
        <f t="shared" ref="G22:G33" si="1">(F22-F21)/F21*100</f>
        <v>-2.1215874308809961</v>
      </c>
      <c r="H22" s="50">
        <v>3019078</v>
      </c>
      <c r="I22" s="52">
        <f t="shared" ref="I22:I33" si="2">(H22-H21)/H21*100</f>
        <v>-0.68093810828886459</v>
      </c>
      <c r="J22" s="53">
        <v>544852</v>
      </c>
      <c r="K22" s="52">
        <f t="shared" ref="K22:K33" si="3">(J22-J21)/J21*100</f>
        <v>2.6047983126812548</v>
      </c>
    </row>
    <row r="23" spans="1:18" ht="11.25" customHeight="1" x14ac:dyDescent="0.15">
      <c r="A23" s="2"/>
      <c r="B23" s="54"/>
      <c r="C23" s="54" t="s">
        <v>34</v>
      </c>
      <c r="D23" s="55">
        <v>1333387</v>
      </c>
      <c r="E23" s="56">
        <f t="shared" si="0"/>
        <v>-3.2134971088615605</v>
      </c>
      <c r="F23" s="57">
        <v>1719687</v>
      </c>
      <c r="G23" s="58">
        <f t="shared" si="1"/>
        <v>4.7682494425558355</v>
      </c>
      <c r="H23" s="57">
        <v>3053074</v>
      </c>
      <c r="I23" s="56">
        <f t="shared" si="2"/>
        <v>1.1260391417512234</v>
      </c>
      <c r="J23" s="59">
        <v>535935</v>
      </c>
      <c r="K23" s="56">
        <f t="shared" si="3"/>
        <v>-1.6365912211022442</v>
      </c>
    </row>
    <row r="24" spans="1:18" ht="11.25" customHeight="1" x14ac:dyDescent="0.15">
      <c r="A24" s="2"/>
      <c r="B24" s="60"/>
      <c r="C24" s="60" t="s">
        <v>35</v>
      </c>
      <c r="D24" s="61">
        <v>1335165</v>
      </c>
      <c r="E24" s="62">
        <f t="shared" si="0"/>
        <v>0.13334463287852663</v>
      </c>
      <c r="F24" s="63">
        <f>H24-D24</f>
        <v>1721324</v>
      </c>
      <c r="G24" s="64">
        <f t="shared" si="1"/>
        <v>9.519174128780411E-2</v>
      </c>
      <c r="H24" s="63">
        <v>3056489</v>
      </c>
      <c r="I24" s="62">
        <f t="shared" si="2"/>
        <v>0.11185447846989624</v>
      </c>
      <c r="J24" s="65">
        <v>608266</v>
      </c>
      <c r="K24" s="62">
        <f t="shared" si="3"/>
        <v>13.496226221463422</v>
      </c>
    </row>
    <row r="25" spans="1:18" ht="11.25" customHeight="1" x14ac:dyDescent="0.15">
      <c r="A25" s="2"/>
      <c r="B25" s="66"/>
      <c r="C25" s="66" t="s">
        <v>36</v>
      </c>
      <c r="D25" s="48">
        <v>1313549</v>
      </c>
      <c r="E25" s="52">
        <f t="shared" si="0"/>
        <v>-1.6189759318136709</v>
      </c>
      <c r="F25" s="50">
        <f t="shared" ref="F25:F30" si="4">H25-D25</f>
        <v>1672854.8459999999</v>
      </c>
      <c r="G25" s="51">
        <f t="shared" si="1"/>
        <v>-2.8158065535599399</v>
      </c>
      <c r="H25" s="50">
        <v>2986403.8459999999</v>
      </c>
      <c r="I25" s="52">
        <f t="shared" si="2"/>
        <v>-2.2929954598233495</v>
      </c>
      <c r="J25" s="53">
        <v>706266.66099999996</v>
      </c>
      <c r="K25" s="52">
        <f t="shared" si="3"/>
        <v>16.111480996800736</v>
      </c>
      <c r="M25" s="67"/>
      <c r="N25" s="67"/>
      <c r="O25" s="68"/>
    </row>
    <row r="26" spans="1:18" ht="11.25" customHeight="1" x14ac:dyDescent="0.15">
      <c r="A26" s="2"/>
      <c r="B26" s="66"/>
      <c r="C26" s="66" t="s">
        <v>37</v>
      </c>
      <c r="D26" s="48">
        <v>1300748.889</v>
      </c>
      <c r="E26" s="52">
        <f t="shared" si="0"/>
        <v>-0.97446772065602671</v>
      </c>
      <c r="F26" s="50">
        <f t="shared" si="4"/>
        <v>1657016.3089999999</v>
      </c>
      <c r="G26" s="51">
        <f t="shared" si="1"/>
        <v>-0.9467968507770943</v>
      </c>
      <c r="H26" s="50">
        <v>2957765.1979999999</v>
      </c>
      <c r="I26" s="52">
        <f t="shared" si="2"/>
        <v>-0.95896769080172306</v>
      </c>
      <c r="J26" s="53">
        <v>652001.86199999996</v>
      </c>
      <c r="K26" s="52">
        <f t="shared" si="3"/>
        <v>-7.6833301069551689</v>
      </c>
      <c r="M26" s="67"/>
      <c r="N26" s="67"/>
      <c r="O26" s="68"/>
    </row>
    <row r="27" spans="1:18" ht="11.25" customHeight="1" x14ac:dyDescent="0.15">
      <c r="A27" s="2"/>
      <c r="B27" s="66"/>
      <c r="C27" s="66" t="s">
        <v>38</v>
      </c>
      <c r="D27" s="48">
        <v>1337223.102</v>
      </c>
      <c r="E27" s="52">
        <f t="shared" si="0"/>
        <v>2.8040933425698271</v>
      </c>
      <c r="F27" s="50">
        <f t="shared" si="4"/>
        <v>1710163.5580000002</v>
      </c>
      <c r="G27" s="51">
        <f t="shared" si="1"/>
        <v>3.2074065120140167</v>
      </c>
      <c r="H27" s="50">
        <v>3047386.66</v>
      </c>
      <c r="I27" s="52">
        <f t="shared" si="2"/>
        <v>3.0300397766733171</v>
      </c>
      <c r="J27" s="53">
        <v>603934.42000000004</v>
      </c>
      <c r="K27" s="52">
        <f t="shared" si="3"/>
        <v>-7.3722860012322977</v>
      </c>
      <c r="M27" s="67"/>
      <c r="N27" s="67"/>
      <c r="O27" s="68"/>
    </row>
    <row r="28" spans="1:18" ht="11.25" customHeight="1" x14ac:dyDescent="0.15">
      <c r="A28" s="2"/>
      <c r="B28" s="66"/>
      <c r="C28" s="66" t="s">
        <v>39</v>
      </c>
      <c r="D28" s="48">
        <v>1285727.3759999999</v>
      </c>
      <c r="E28" s="52">
        <f t="shared" si="0"/>
        <v>-3.8509449861418883</v>
      </c>
      <c r="F28" s="50">
        <f t="shared" si="4"/>
        <v>1661014.4129999999</v>
      </c>
      <c r="G28" s="51">
        <f t="shared" si="1"/>
        <v>-2.8739441189753294</v>
      </c>
      <c r="H28" s="50">
        <v>2946741.7889999999</v>
      </c>
      <c r="I28" s="52">
        <f t="shared" si="2"/>
        <v>-3.302661664864027</v>
      </c>
      <c r="J28" s="53">
        <v>530904.951</v>
      </c>
      <c r="K28" s="52">
        <f t="shared" si="3"/>
        <v>-12.092284622558859</v>
      </c>
      <c r="M28" s="67"/>
      <c r="N28" s="67"/>
      <c r="O28" s="68"/>
    </row>
    <row r="29" spans="1:18" ht="11.25" customHeight="1" x14ac:dyDescent="0.15">
      <c r="A29" s="2"/>
      <c r="B29" s="66"/>
      <c r="C29" s="66" t="s">
        <v>40</v>
      </c>
      <c r="D29" s="48">
        <v>1292953.419</v>
      </c>
      <c r="E29" s="52">
        <f t="shared" si="0"/>
        <v>0.5620198445552943</v>
      </c>
      <c r="F29" s="50">
        <f t="shared" si="4"/>
        <v>1522527.79846</v>
      </c>
      <c r="G29" s="51">
        <f t="shared" si="1"/>
        <v>-8.3374721770099391</v>
      </c>
      <c r="H29" s="50">
        <v>2815481.21746</v>
      </c>
      <c r="I29" s="52">
        <f t="shared" si="2"/>
        <v>-4.4544307217546955</v>
      </c>
      <c r="J29" s="53">
        <v>751383.41299999994</v>
      </c>
      <c r="K29" s="52">
        <f t="shared" si="3"/>
        <v>41.528801263712445</v>
      </c>
      <c r="M29" s="68"/>
      <c r="N29" s="68"/>
      <c r="O29" s="68"/>
      <c r="P29" s="67"/>
      <c r="Q29" s="67"/>
      <c r="R29" s="67"/>
    </row>
    <row r="30" spans="1:18" ht="11.25" customHeight="1" x14ac:dyDescent="0.15">
      <c r="A30" s="2"/>
      <c r="B30" s="66"/>
      <c r="C30" s="66" t="s">
        <v>41</v>
      </c>
      <c r="D30" s="48">
        <v>1304506.68</v>
      </c>
      <c r="E30" s="52">
        <f t="shared" si="0"/>
        <v>0.89355585670947824</v>
      </c>
      <c r="F30" s="50">
        <f t="shared" si="4"/>
        <v>1533794.7668394058</v>
      </c>
      <c r="G30" s="51">
        <f t="shared" si="1"/>
        <v>0.74001725228281934</v>
      </c>
      <c r="H30" s="50">
        <v>2838301.4468394057</v>
      </c>
      <c r="I30" s="52">
        <f t="shared" si="2"/>
        <v>0.81052678447605175</v>
      </c>
      <c r="J30" s="53">
        <v>749695.77800000005</v>
      </c>
      <c r="K30" s="52">
        <f t="shared" si="3"/>
        <v>-0.22460370708235117</v>
      </c>
      <c r="M30" s="67"/>
      <c r="N30" s="67"/>
      <c r="O30" s="67"/>
      <c r="P30" s="67"/>
      <c r="Q30" s="67"/>
      <c r="R30" s="67"/>
    </row>
    <row r="31" spans="1:18" ht="11.25" customHeight="1" x14ac:dyDescent="0.15">
      <c r="A31" s="2"/>
      <c r="B31" s="66"/>
      <c r="C31" s="66" t="s">
        <v>42</v>
      </c>
      <c r="D31" s="48">
        <v>1317482.4310000001</v>
      </c>
      <c r="E31" s="52">
        <f t="shared" si="0"/>
        <v>0.99468643579503668</v>
      </c>
      <c r="F31" s="50">
        <f>H31-D31</f>
        <v>1731890.9302942727</v>
      </c>
      <c r="G31" s="51">
        <f t="shared" si="1"/>
        <v>12.915428304861884</v>
      </c>
      <c r="H31" s="50">
        <v>3049373.3612942728</v>
      </c>
      <c r="I31" s="52">
        <f t="shared" si="2"/>
        <v>7.4365573357229735</v>
      </c>
      <c r="J31" s="53">
        <v>790771.32200000004</v>
      </c>
      <c r="K31" s="52">
        <f t="shared" si="3"/>
        <v>5.4789616275523416</v>
      </c>
      <c r="M31" s="67"/>
      <c r="N31" s="67"/>
      <c r="O31" s="67"/>
      <c r="P31" s="67"/>
      <c r="Q31" s="67"/>
      <c r="R31" s="67"/>
    </row>
    <row r="32" spans="1:18" ht="11.25" customHeight="1" x14ac:dyDescent="0.15">
      <c r="A32" s="2"/>
      <c r="B32" s="66"/>
      <c r="C32" s="66" t="s">
        <v>43</v>
      </c>
      <c r="D32" s="48">
        <v>1359747.6070000001</v>
      </c>
      <c r="E32" s="52">
        <f t="shared" si="0"/>
        <v>3.2080257774610108</v>
      </c>
      <c r="F32" s="50">
        <f>H32-D32</f>
        <v>2054198.9149999998</v>
      </c>
      <c r="G32" s="51">
        <f t="shared" si="1"/>
        <v>18.610177989150991</v>
      </c>
      <c r="H32" s="50">
        <v>3413946.5219999999</v>
      </c>
      <c r="I32" s="52">
        <f t="shared" si="2"/>
        <v>11.955674740694528</v>
      </c>
      <c r="J32" s="53">
        <v>823739.86100000003</v>
      </c>
      <c r="K32" s="52">
        <f t="shared" si="3"/>
        <v>4.1691621942759314</v>
      </c>
      <c r="M32" s="67"/>
      <c r="N32" s="67"/>
      <c r="O32" s="67"/>
    </row>
    <row r="33" spans="1:15" ht="11.25" customHeight="1" x14ac:dyDescent="0.15">
      <c r="A33" s="2"/>
      <c r="B33" s="66"/>
      <c r="C33" s="66" t="s">
        <v>44</v>
      </c>
      <c r="D33" s="48">
        <v>1363864.598</v>
      </c>
      <c r="E33" s="52">
        <f t="shared" si="0"/>
        <v>0.30277611659734449</v>
      </c>
      <c r="F33" s="50">
        <f>H33-D33</f>
        <v>2205406.216</v>
      </c>
      <c r="G33" s="51">
        <f t="shared" si="1"/>
        <v>7.3608889526650456</v>
      </c>
      <c r="H33" s="50">
        <v>3569270.8139999998</v>
      </c>
      <c r="I33" s="52">
        <f t="shared" si="2"/>
        <v>4.5496990359710123</v>
      </c>
      <c r="J33" s="53">
        <v>809386.91799999995</v>
      </c>
      <c r="K33" s="52">
        <f t="shared" si="3"/>
        <v>-1.7424120987147524</v>
      </c>
      <c r="M33" s="67"/>
      <c r="N33" s="67"/>
      <c r="O33" s="67"/>
    </row>
    <row r="34" spans="1:15" ht="9" customHeight="1" thickBot="1" x14ac:dyDescent="0.45">
      <c r="A34" s="2"/>
      <c r="B34" s="69"/>
      <c r="C34" s="69"/>
      <c r="D34" s="70"/>
      <c r="E34" s="71"/>
      <c r="F34" s="72"/>
      <c r="G34" s="73"/>
      <c r="H34" s="72"/>
      <c r="I34" s="74"/>
      <c r="J34" s="75"/>
      <c r="K34" s="74"/>
    </row>
    <row r="35" spans="1:15" s="8" customFormat="1" ht="11.25" customHeight="1" x14ac:dyDescent="0.4">
      <c r="B35" s="442" t="s">
        <v>45</v>
      </c>
      <c r="C35" s="445" t="s">
        <v>46</v>
      </c>
      <c r="D35" s="462" t="s">
        <v>47</v>
      </c>
      <c r="E35" s="7"/>
      <c r="F35" s="463" t="s">
        <v>48</v>
      </c>
      <c r="N35" s="1"/>
    </row>
    <row r="36" spans="1:15" s="8" customFormat="1" ht="45" customHeight="1" x14ac:dyDescent="0.4">
      <c r="B36" s="443"/>
      <c r="C36" s="446"/>
      <c r="D36" s="453"/>
      <c r="E36" s="76" t="s">
        <v>10</v>
      </c>
      <c r="F36" s="464"/>
      <c r="G36" s="77"/>
    </row>
    <row r="37" spans="1:15" s="8" customFormat="1" ht="60" customHeight="1" x14ac:dyDescent="0.4">
      <c r="B37" s="443"/>
      <c r="C37" s="446"/>
      <c r="D37" s="78" t="s">
        <v>49</v>
      </c>
      <c r="E37" s="14" t="s">
        <v>50</v>
      </c>
      <c r="F37" s="465" t="s">
        <v>51</v>
      </c>
      <c r="G37" s="77"/>
    </row>
    <row r="38" spans="1:15" s="8" customFormat="1" ht="15" customHeight="1" thickBot="1" x14ac:dyDescent="0.45">
      <c r="B38" s="444"/>
      <c r="C38" s="447"/>
      <c r="D38" s="79" t="s">
        <v>52</v>
      </c>
      <c r="E38" s="19" t="s">
        <v>18</v>
      </c>
      <c r="F38" s="466"/>
      <c r="G38" s="77"/>
    </row>
    <row r="39" spans="1:15" ht="9" customHeight="1" x14ac:dyDescent="0.4">
      <c r="B39" s="2"/>
      <c r="C39" s="2"/>
      <c r="D39" s="21"/>
      <c r="E39" s="2"/>
      <c r="F39" s="22"/>
      <c r="G39" s="2"/>
    </row>
    <row r="40" spans="1:15" ht="11.25" hidden="1" customHeight="1" x14ac:dyDescent="0.4">
      <c r="B40" s="455" t="s">
        <v>22</v>
      </c>
      <c r="C40" s="456"/>
      <c r="D40" s="24">
        <v>2499549</v>
      </c>
      <c r="E40" s="25">
        <v>6</v>
      </c>
      <c r="F40" s="37" t="s">
        <v>53</v>
      </c>
    </row>
    <row r="41" spans="1:15" ht="11.25" customHeight="1" x14ac:dyDescent="0.4">
      <c r="B41" s="457" t="s">
        <v>23</v>
      </c>
      <c r="C41" s="458"/>
      <c r="D41" s="28">
        <v>3285987</v>
      </c>
      <c r="E41" s="29">
        <v>4.0947145271939807</v>
      </c>
      <c r="F41" s="31">
        <v>493857.96399999998</v>
      </c>
    </row>
    <row r="42" spans="1:15" ht="11.25" customHeight="1" x14ac:dyDescent="0.4">
      <c r="B42" s="455" t="s">
        <v>24</v>
      </c>
      <c r="C42" s="456"/>
      <c r="D42" s="24">
        <v>3468512</v>
      </c>
      <c r="E42" s="33" t="s">
        <v>25</v>
      </c>
      <c r="F42" s="27">
        <v>507576.47899999999</v>
      </c>
    </row>
    <row r="43" spans="1:15" ht="11.25" customHeight="1" x14ac:dyDescent="0.4">
      <c r="B43" s="455" t="s">
        <v>26</v>
      </c>
      <c r="C43" s="456"/>
      <c r="D43" s="24">
        <v>3544426.8760000002</v>
      </c>
      <c r="E43" s="25">
        <v>2.1886871373084529</v>
      </c>
      <c r="F43" s="27">
        <v>489857</v>
      </c>
    </row>
    <row r="44" spans="1:15" ht="11.25" customHeight="1" x14ac:dyDescent="0.4">
      <c r="B44" s="455" t="s">
        <v>27</v>
      </c>
      <c r="C44" s="456"/>
      <c r="D44" s="24">
        <v>3597366.2689999999</v>
      </c>
      <c r="E44" s="25">
        <v>1.4935952934580923</v>
      </c>
      <c r="F44" s="27">
        <v>447528</v>
      </c>
    </row>
    <row r="45" spans="1:15" ht="11.25" customHeight="1" x14ac:dyDescent="0.4">
      <c r="B45" s="455" t="s">
        <v>28</v>
      </c>
      <c r="C45" s="455"/>
      <c r="D45" s="80">
        <v>3608361</v>
      </c>
      <c r="E45" s="25">
        <v>0.30563279293371687</v>
      </c>
      <c r="F45" s="81">
        <v>445262</v>
      </c>
    </row>
    <row r="46" spans="1:15" ht="11.25" customHeight="1" x14ac:dyDescent="0.4">
      <c r="B46" s="455" t="s">
        <v>29</v>
      </c>
      <c r="C46" s="455"/>
      <c r="D46" s="80">
        <v>3577945</v>
      </c>
      <c r="E46" s="41">
        <v>-0.84293118122050426</v>
      </c>
      <c r="F46" s="81">
        <v>424968</v>
      </c>
    </row>
    <row r="47" spans="1:15" ht="11.25" customHeight="1" x14ac:dyDescent="0.4">
      <c r="B47" s="468" t="s">
        <v>30</v>
      </c>
      <c r="C47" s="468"/>
      <c r="D47" s="82">
        <v>3574334</v>
      </c>
      <c r="E47" s="46">
        <v>-0.10097975234387338</v>
      </c>
      <c r="F47" s="83">
        <v>420637</v>
      </c>
    </row>
    <row r="48" spans="1:15" ht="11.25" customHeight="1" x14ac:dyDescent="0.4">
      <c r="B48" s="455" t="s">
        <v>31</v>
      </c>
      <c r="C48" s="455"/>
      <c r="D48" s="80">
        <v>3511258</v>
      </c>
      <c r="E48" s="41">
        <v>-1.764637420362742</v>
      </c>
      <c r="F48" s="81">
        <v>415968</v>
      </c>
    </row>
    <row r="49" spans="2:12" ht="11.25" customHeight="1" x14ac:dyDescent="0.15">
      <c r="B49" s="469" t="s">
        <v>32</v>
      </c>
      <c r="C49" s="469"/>
      <c r="D49" s="84">
        <v>3570796</v>
      </c>
      <c r="E49" s="85">
        <f t="shared" ref="E49:E61" si="5">(D49-D48)/D48*100</f>
        <v>1.6956315941465991</v>
      </c>
      <c r="F49" s="86">
        <v>429723</v>
      </c>
    </row>
    <row r="50" spans="2:12" ht="11.25" customHeight="1" x14ac:dyDescent="0.15">
      <c r="B50" s="469" t="s">
        <v>33</v>
      </c>
      <c r="C50" s="469"/>
      <c r="D50" s="84">
        <v>3563929</v>
      </c>
      <c r="E50" s="85">
        <f t="shared" si="5"/>
        <v>-0.19231006195817404</v>
      </c>
      <c r="F50" s="86">
        <v>385335</v>
      </c>
    </row>
    <row r="51" spans="2:12" ht="11.25" customHeight="1" x14ac:dyDescent="0.15">
      <c r="B51" s="470" t="s">
        <v>34</v>
      </c>
      <c r="C51" s="470"/>
      <c r="D51" s="87">
        <v>3589009</v>
      </c>
      <c r="E51" s="88">
        <f t="shared" si="5"/>
        <v>0.70371772277169387</v>
      </c>
      <c r="F51" s="89">
        <v>457600</v>
      </c>
    </row>
    <row r="52" spans="2:12" ht="11.25" customHeight="1" x14ac:dyDescent="0.15">
      <c r="B52" s="90"/>
      <c r="C52" s="90" t="s">
        <v>35</v>
      </c>
      <c r="D52" s="91">
        <v>3664755</v>
      </c>
      <c r="E52" s="92">
        <f t="shared" si="5"/>
        <v>2.1104990263328958</v>
      </c>
      <c r="F52" s="93">
        <v>448304</v>
      </c>
    </row>
    <row r="53" spans="2:12" ht="11.25" customHeight="1" x14ac:dyDescent="0.15">
      <c r="B53" s="94"/>
      <c r="C53" s="94" t="s">
        <v>36</v>
      </c>
      <c r="D53" s="84">
        <v>3692670.5070000002</v>
      </c>
      <c r="E53" s="85">
        <f t="shared" si="5"/>
        <v>0.76172914696890293</v>
      </c>
      <c r="F53" s="86">
        <v>440744</v>
      </c>
    </row>
    <row r="54" spans="2:12" ht="11.25" customHeight="1" x14ac:dyDescent="0.15">
      <c r="B54" s="94"/>
      <c r="C54" s="95" t="s">
        <v>37</v>
      </c>
      <c r="D54" s="84">
        <v>3609767.0599999996</v>
      </c>
      <c r="E54" s="85">
        <f t="shared" si="5"/>
        <v>-2.2450810827244116</v>
      </c>
      <c r="F54" s="86">
        <v>449619</v>
      </c>
    </row>
    <row r="55" spans="2:12" ht="11.25" customHeight="1" x14ac:dyDescent="0.15">
      <c r="B55" s="94"/>
      <c r="C55" s="66" t="s">
        <v>38</v>
      </c>
      <c r="D55" s="84">
        <v>3651321.08</v>
      </c>
      <c r="E55" s="85">
        <f t="shared" si="5"/>
        <v>1.1511551662283852</v>
      </c>
      <c r="F55" s="96">
        <v>475720.57800000004</v>
      </c>
    </row>
    <row r="56" spans="2:12" ht="11.25" customHeight="1" x14ac:dyDescent="0.15">
      <c r="B56" s="94"/>
      <c r="C56" s="66" t="s">
        <v>39</v>
      </c>
      <c r="D56" s="84">
        <v>3477646.74</v>
      </c>
      <c r="E56" s="85">
        <f t="shared" si="5"/>
        <v>-4.756479536989934</v>
      </c>
      <c r="F56" s="96">
        <v>479245.89600000001</v>
      </c>
    </row>
    <row r="57" spans="2:12" ht="11.25" customHeight="1" x14ac:dyDescent="0.15">
      <c r="B57" s="94"/>
      <c r="C57" s="66" t="s">
        <v>40</v>
      </c>
      <c r="D57" s="84">
        <v>3566864.6298948596</v>
      </c>
      <c r="E57" s="85">
        <f t="shared" si="5"/>
        <v>2.565467299155848</v>
      </c>
      <c r="F57" s="96">
        <v>486848.516</v>
      </c>
    </row>
    <row r="58" spans="2:12" ht="11.25" customHeight="1" x14ac:dyDescent="0.15">
      <c r="B58" s="94"/>
      <c r="C58" s="66" t="s">
        <v>41</v>
      </c>
      <c r="D58" s="84">
        <v>3587997.2248394056</v>
      </c>
      <c r="E58" s="85">
        <f t="shared" si="5"/>
        <v>0.59246977772657794</v>
      </c>
      <c r="F58" s="96">
        <v>494823.77600000001</v>
      </c>
    </row>
    <row r="59" spans="2:12" ht="11.25" customHeight="1" x14ac:dyDescent="0.15">
      <c r="B59" s="94"/>
      <c r="C59" s="66" t="s">
        <v>42</v>
      </c>
      <c r="D59" s="84">
        <v>3840144.6832942725</v>
      </c>
      <c r="E59" s="85">
        <f t="shared" si="5"/>
        <v>7.0275265741364308</v>
      </c>
      <c r="F59" s="97">
        <v>489934.16960899998</v>
      </c>
    </row>
    <row r="60" spans="2:12" ht="11.25" customHeight="1" x14ac:dyDescent="0.15">
      <c r="B60" s="94"/>
      <c r="C60" s="66" t="s">
        <v>43</v>
      </c>
      <c r="D60" s="84">
        <v>4237686.3830000004</v>
      </c>
      <c r="E60" s="85">
        <f t="shared" si="5"/>
        <v>10.352258378054033</v>
      </c>
      <c r="F60" s="98">
        <v>529919.86718399997</v>
      </c>
    </row>
    <row r="61" spans="2:12" ht="11.25" customHeight="1" x14ac:dyDescent="0.15">
      <c r="B61" s="94"/>
      <c r="C61" s="66" t="s">
        <v>44</v>
      </c>
      <c r="D61" s="84">
        <f>H33+J33</f>
        <v>4378657.7319999998</v>
      </c>
      <c r="E61" s="85">
        <f t="shared" si="5"/>
        <v>3.3266111802308771</v>
      </c>
      <c r="F61" s="98">
        <v>517131</v>
      </c>
    </row>
    <row r="62" spans="2:12" ht="9" customHeight="1" thickBot="1" x14ac:dyDescent="0.2">
      <c r="B62" s="471"/>
      <c r="C62" s="471"/>
      <c r="D62" s="99"/>
      <c r="E62" s="100"/>
      <c r="F62" s="101"/>
    </row>
    <row r="63" spans="2:12" ht="9" customHeight="1" x14ac:dyDescent="0.4">
      <c r="B63" s="2"/>
      <c r="C63" s="2"/>
      <c r="D63" s="2"/>
      <c r="E63" s="2"/>
      <c r="F63" s="2"/>
    </row>
    <row r="64" spans="2:12" s="103" customFormat="1" ht="18" customHeight="1" x14ac:dyDescent="0.4">
      <c r="B64" s="467" t="s">
        <v>54</v>
      </c>
      <c r="C64" s="467"/>
      <c r="D64" s="467"/>
      <c r="E64" s="467"/>
      <c r="F64" s="467"/>
      <c r="G64" s="467"/>
      <c r="H64" s="467"/>
      <c r="I64" s="467"/>
      <c r="J64" s="467"/>
      <c r="K64" s="467"/>
      <c r="L64" s="1"/>
    </row>
    <row r="65" spans="2:12" s="103" customFormat="1" ht="18" customHeight="1" x14ac:dyDescent="0.4">
      <c r="B65" s="467" t="s">
        <v>55</v>
      </c>
      <c r="C65" s="467"/>
      <c r="D65" s="467"/>
      <c r="E65" s="467"/>
      <c r="F65" s="467"/>
      <c r="G65" s="467"/>
      <c r="H65" s="467"/>
      <c r="I65" s="467"/>
      <c r="J65" s="467"/>
      <c r="K65" s="467"/>
      <c r="L65" s="104"/>
    </row>
    <row r="66" spans="2:12" s="103" customFormat="1" ht="18" customHeight="1" x14ac:dyDescent="0.4">
      <c r="B66" s="472" t="s">
        <v>56</v>
      </c>
      <c r="C66" s="472"/>
      <c r="D66" s="472"/>
      <c r="E66" s="472"/>
      <c r="F66" s="472"/>
      <c r="G66" s="472"/>
      <c r="H66" s="472"/>
      <c r="I66" s="472"/>
      <c r="J66" s="472"/>
      <c r="K66" s="472"/>
      <c r="L66" s="104"/>
    </row>
    <row r="67" spans="2:12" s="103" customFormat="1" ht="18" customHeight="1" x14ac:dyDescent="0.4">
      <c r="B67" s="472" t="s">
        <v>57</v>
      </c>
      <c r="C67" s="472"/>
      <c r="D67" s="472"/>
      <c r="E67" s="472"/>
      <c r="F67" s="472"/>
      <c r="G67" s="472"/>
      <c r="H67" s="472"/>
      <c r="I67" s="472"/>
      <c r="J67" s="472"/>
      <c r="K67" s="472"/>
    </row>
    <row r="68" spans="2:12" s="103" customFormat="1" ht="18" customHeight="1" x14ac:dyDescent="0.4">
      <c r="B68" s="473" t="s">
        <v>58</v>
      </c>
      <c r="C68" s="473"/>
      <c r="D68" s="473"/>
      <c r="E68" s="473"/>
      <c r="F68" s="473"/>
      <c r="G68" s="473"/>
      <c r="H68" s="473"/>
      <c r="I68" s="473"/>
      <c r="J68" s="473"/>
      <c r="K68" s="473"/>
    </row>
    <row r="69" spans="2:12" s="103" customFormat="1" ht="18" customHeight="1" x14ac:dyDescent="0.4">
      <c r="B69" s="472" t="s">
        <v>59</v>
      </c>
      <c r="C69" s="472"/>
      <c r="D69" s="472"/>
      <c r="E69" s="472"/>
      <c r="F69" s="472"/>
      <c r="G69" s="472"/>
      <c r="H69" s="472"/>
      <c r="I69" s="472"/>
      <c r="J69" s="472"/>
      <c r="K69" s="472"/>
    </row>
    <row r="70" spans="2:12" s="103" customFormat="1" ht="18" customHeight="1" x14ac:dyDescent="0.4">
      <c r="B70" s="472" t="s">
        <v>60</v>
      </c>
      <c r="C70" s="472"/>
      <c r="D70" s="472"/>
      <c r="E70" s="472"/>
      <c r="F70" s="472"/>
      <c r="G70" s="472"/>
      <c r="H70" s="472"/>
      <c r="I70" s="472"/>
      <c r="J70" s="472"/>
      <c r="K70" s="472"/>
    </row>
    <row r="71" spans="2:12" ht="18" customHeight="1" x14ac:dyDescent="0.4">
      <c r="B71" s="472" t="s">
        <v>61</v>
      </c>
      <c r="C71" s="472"/>
      <c r="D71" s="472"/>
      <c r="E71" s="472"/>
      <c r="F71" s="472"/>
      <c r="G71" s="472"/>
      <c r="H71" s="472"/>
      <c r="I71" s="472"/>
      <c r="J71" s="472"/>
      <c r="K71" s="472"/>
    </row>
    <row r="72" spans="2:12" ht="18" customHeight="1" x14ac:dyDescent="0.4">
      <c r="B72" s="472" t="s">
        <v>62</v>
      </c>
      <c r="C72" s="472"/>
      <c r="D72" s="472"/>
      <c r="E72" s="472"/>
      <c r="F72" s="472"/>
      <c r="G72" s="472"/>
      <c r="H72" s="472"/>
      <c r="I72" s="472"/>
      <c r="J72" s="472"/>
      <c r="K72" s="472"/>
    </row>
    <row r="73" spans="2:12" ht="18" customHeight="1" x14ac:dyDescent="0.4">
      <c r="B73" s="472" t="s">
        <v>63</v>
      </c>
      <c r="C73" s="472"/>
      <c r="D73" s="472"/>
      <c r="E73" s="472"/>
      <c r="F73" s="472"/>
      <c r="G73" s="472"/>
      <c r="H73" s="472"/>
      <c r="I73" s="472"/>
      <c r="J73" s="472"/>
      <c r="K73" s="472"/>
    </row>
    <row r="74" spans="2:12" x14ac:dyDescent="0.4">
      <c r="B74" s="103"/>
      <c r="C74" s="103"/>
      <c r="D74" s="103"/>
      <c r="E74" s="103"/>
    </row>
  </sheetData>
  <mergeCells count="45">
    <mergeCell ref="B72:K72"/>
    <mergeCell ref="B73:K73"/>
    <mergeCell ref="B66:K66"/>
    <mergeCell ref="B67:K67"/>
    <mergeCell ref="B68:K68"/>
    <mergeCell ref="B69:K69"/>
    <mergeCell ref="B70:K70"/>
    <mergeCell ref="B71:K71"/>
    <mergeCell ref="B65:K65"/>
    <mergeCell ref="B43:C43"/>
    <mergeCell ref="B44:C44"/>
    <mergeCell ref="B45:C45"/>
    <mergeCell ref="B46:C46"/>
    <mergeCell ref="B47:C47"/>
    <mergeCell ref="B48:C48"/>
    <mergeCell ref="B49:C49"/>
    <mergeCell ref="B50:C50"/>
    <mergeCell ref="B51:C51"/>
    <mergeCell ref="B62:C62"/>
    <mergeCell ref="B64:K64"/>
    <mergeCell ref="D35:D36"/>
    <mergeCell ref="F35:F36"/>
    <mergeCell ref="F37:F38"/>
    <mergeCell ref="B40:C40"/>
    <mergeCell ref="B41:C41"/>
    <mergeCell ref="B42:C42"/>
    <mergeCell ref="B18:C18"/>
    <mergeCell ref="B19:C19"/>
    <mergeCell ref="B20:C20"/>
    <mergeCell ref="B21:C21"/>
    <mergeCell ref="B22:C22"/>
    <mergeCell ref="B35:B38"/>
    <mergeCell ref="C35:C38"/>
    <mergeCell ref="B17:C17"/>
    <mergeCell ref="B6:B10"/>
    <mergeCell ref="C6:C10"/>
    <mergeCell ref="H6:H8"/>
    <mergeCell ref="J6:J8"/>
    <mergeCell ref="D7:D8"/>
    <mergeCell ref="F7:F8"/>
    <mergeCell ref="B12:C12"/>
    <mergeCell ref="B13:C13"/>
    <mergeCell ref="B14:C14"/>
    <mergeCell ref="B15:C15"/>
    <mergeCell ref="B16:C16"/>
  </mergeCells>
  <phoneticPr fontId="3"/>
  <pageMargins left="0.59055118110236227" right="0.59055118110236227" top="0.59055118110236227" bottom="0.39370078740157483" header="0.31496062992125984" footer="0.11811023622047245"/>
  <pageSetup paperSize="9" scale="8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AF37"/>
  <sheetViews>
    <sheetView view="pageBreakPreview" zoomScaleNormal="100" zoomScaleSheetLayoutView="100" workbookViewId="0">
      <pane ySplit="3" topLeftCell="A4" activePane="bottomLeft" state="frozen"/>
      <selection pane="bottomLeft" activeCell="B3" sqref="B3"/>
    </sheetView>
  </sheetViews>
  <sheetFormatPr defaultColWidth="8.875" defaultRowHeight="12" x14ac:dyDescent="0.4"/>
  <cols>
    <col min="1" max="1" width="2.5" style="1" customWidth="1"/>
    <col min="2" max="2" width="13.625" style="2" customWidth="1"/>
    <col min="3" max="3" width="1.25" style="2" customWidth="1"/>
    <col min="4" max="4" width="30.625" style="144" customWidth="1"/>
    <col min="5" max="5" width="1.75" style="1" hidden="1" customWidth="1"/>
    <col min="6" max="7" width="13.375" style="1" hidden="1" customWidth="1"/>
    <col min="8" max="8" width="4.625" style="1" hidden="1" customWidth="1"/>
    <col min="9" max="9" width="8.875" style="1" hidden="1" customWidth="1"/>
    <col min="10" max="10" width="8.75" style="1" hidden="1" customWidth="1"/>
    <col min="11" max="11" width="8.375" style="1" hidden="1" customWidth="1"/>
    <col min="12" max="12" width="8.75" style="1" hidden="1" customWidth="1"/>
    <col min="13" max="14" width="10.625" style="1" hidden="1" customWidth="1"/>
    <col min="15" max="23" width="10.625" style="1" customWidth="1"/>
    <col min="24" max="24" width="8.875" style="1"/>
    <col min="25" max="25" width="11.5" style="107" bestFit="1" customWidth="1"/>
    <col min="26" max="26" width="8.875" style="1"/>
    <col min="27" max="27" width="11.5" style="107" bestFit="1" customWidth="1"/>
    <col min="28" max="29" width="8.875" style="1"/>
    <col min="30" max="32" width="8.875" style="108"/>
    <col min="33" max="16384" width="8.875" style="1"/>
  </cols>
  <sheetData>
    <row r="1" spans="2:32" ht="15" customHeight="1" x14ac:dyDescent="0.4">
      <c r="B1" s="1" t="s">
        <v>64</v>
      </c>
      <c r="C1" s="1"/>
      <c r="D1" s="1"/>
    </row>
    <row r="2" spans="2:32" ht="15" customHeight="1" x14ac:dyDescent="0.4">
      <c r="B2" s="1" t="s">
        <v>1</v>
      </c>
      <c r="C2" s="1"/>
      <c r="D2" s="1"/>
    </row>
    <row r="3" spans="2:32" ht="15" customHeight="1" x14ac:dyDescent="0.4">
      <c r="B3" s="109" t="s">
        <v>65</v>
      </c>
      <c r="C3" s="109"/>
      <c r="D3" s="1"/>
    </row>
    <row r="4" spans="2:32" ht="15" customHeight="1" x14ac:dyDescent="0.4">
      <c r="B4" s="109"/>
      <c r="C4" s="109"/>
      <c r="D4" s="1"/>
    </row>
    <row r="5" spans="2:32" ht="15" customHeight="1" thickBot="1" x14ac:dyDescent="0.45">
      <c r="D5" s="109"/>
      <c r="E5" s="2"/>
      <c r="F5" s="110"/>
      <c r="G5" s="23"/>
      <c r="H5" s="23"/>
      <c r="I5" s="23"/>
      <c r="J5" s="23"/>
      <c r="K5" s="23"/>
      <c r="L5" s="23"/>
      <c r="M5" s="23"/>
      <c r="N5" s="23"/>
      <c r="O5" s="23"/>
      <c r="Q5" s="23"/>
      <c r="R5" s="23"/>
      <c r="S5" s="23"/>
      <c r="T5" s="23"/>
      <c r="U5" s="23"/>
      <c r="V5" s="23"/>
      <c r="W5" s="23" t="s">
        <v>66</v>
      </c>
    </row>
    <row r="6" spans="2:32" ht="22.5" customHeight="1" x14ac:dyDescent="0.4">
      <c r="B6" s="479" t="s">
        <v>67</v>
      </c>
      <c r="C6" s="111"/>
      <c r="D6" s="481" t="s">
        <v>68</v>
      </c>
      <c r="E6" s="112"/>
      <c r="F6" s="113"/>
      <c r="G6" s="113"/>
      <c r="H6" s="113"/>
      <c r="I6" s="483" t="s">
        <v>69</v>
      </c>
      <c r="J6" s="475" t="s">
        <v>70</v>
      </c>
      <c r="K6" s="475" t="s">
        <v>71</v>
      </c>
      <c r="L6" s="475" t="s">
        <v>72</v>
      </c>
      <c r="M6" s="477" t="s">
        <v>73</v>
      </c>
      <c r="N6" s="477" t="s">
        <v>74</v>
      </c>
      <c r="O6" s="477" t="s">
        <v>75</v>
      </c>
      <c r="P6" s="477" t="s">
        <v>76</v>
      </c>
      <c r="Q6" s="477" t="s">
        <v>38</v>
      </c>
      <c r="R6" s="475" t="s">
        <v>39</v>
      </c>
      <c r="S6" s="475" t="s">
        <v>77</v>
      </c>
      <c r="T6" s="477" t="s">
        <v>41</v>
      </c>
      <c r="U6" s="477" t="s">
        <v>42</v>
      </c>
      <c r="V6" s="477" t="s">
        <v>43</v>
      </c>
      <c r="W6" s="477" t="s">
        <v>44</v>
      </c>
      <c r="Y6" s="114"/>
    </row>
    <row r="7" spans="2:32" ht="18" customHeight="1" thickBot="1" x14ac:dyDescent="0.45">
      <c r="B7" s="480"/>
      <c r="C7" s="115"/>
      <c r="D7" s="482"/>
      <c r="E7" s="116"/>
      <c r="F7" s="117"/>
      <c r="G7" s="117"/>
      <c r="H7" s="117"/>
      <c r="I7" s="484"/>
      <c r="J7" s="476"/>
      <c r="K7" s="476"/>
      <c r="L7" s="476"/>
      <c r="M7" s="478"/>
      <c r="N7" s="478"/>
      <c r="O7" s="478"/>
      <c r="P7" s="478"/>
      <c r="Q7" s="478"/>
      <c r="R7" s="476"/>
      <c r="S7" s="476"/>
      <c r="T7" s="478"/>
      <c r="U7" s="478"/>
      <c r="V7" s="478"/>
      <c r="W7" s="478"/>
      <c r="Y7" s="108"/>
      <c r="AA7" s="1"/>
      <c r="AD7" s="1"/>
      <c r="AE7" s="1"/>
      <c r="AF7" s="1"/>
    </row>
    <row r="8" spans="2:32" ht="9" customHeight="1" x14ac:dyDescent="0.4">
      <c r="D8" s="118"/>
      <c r="E8" s="119"/>
      <c r="F8" s="2"/>
      <c r="G8" s="2"/>
      <c r="H8" s="2"/>
      <c r="I8" s="21"/>
      <c r="J8" s="2"/>
      <c r="K8" s="2"/>
      <c r="L8" s="2"/>
      <c r="Y8" s="1"/>
      <c r="AA8" s="1"/>
      <c r="AD8" s="1"/>
      <c r="AE8" s="1"/>
      <c r="AF8" s="1"/>
    </row>
    <row r="9" spans="2:32" ht="30" customHeight="1" x14ac:dyDescent="0.4">
      <c r="B9" s="120" t="s">
        <v>78</v>
      </c>
      <c r="C9" s="120"/>
      <c r="D9" s="118" t="s">
        <v>79</v>
      </c>
      <c r="E9" s="121">
        <v>887</v>
      </c>
      <c r="F9" s="26">
        <v>772</v>
      </c>
      <c r="G9" s="26">
        <v>875.096</v>
      </c>
      <c r="H9" s="26">
        <v>987.52599999999995</v>
      </c>
      <c r="I9" s="80">
        <v>1033</v>
      </c>
      <c r="J9" s="122">
        <v>1017</v>
      </c>
      <c r="K9" s="122">
        <v>1059</v>
      </c>
      <c r="L9" s="122">
        <v>1114</v>
      </c>
      <c r="M9" s="123">
        <v>1147</v>
      </c>
      <c r="N9" s="123">
        <v>1153</v>
      </c>
      <c r="O9" s="123">
        <v>1116.9780000000001</v>
      </c>
      <c r="P9" s="123">
        <v>1117.001</v>
      </c>
      <c r="Q9" s="123">
        <v>1118.0440000000001</v>
      </c>
      <c r="R9" s="123">
        <v>1113.421</v>
      </c>
      <c r="S9" s="123">
        <v>1113.4190000000001</v>
      </c>
      <c r="T9" s="123">
        <v>1113.7329999999999</v>
      </c>
      <c r="U9" s="123">
        <v>1118.751</v>
      </c>
      <c r="V9" s="123">
        <v>1156.4159999999999</v>
      </c>
      <c r="W9" s="123">
        <v>1165.942</v>
      </c>
      <c r="Y9" s="124"/>
      <c r="Z9" s="124"/>
      <c r="AA9" s="1"/>
      <c r="AD9" s="1"/>
      <c r="AE9" s="1"/>
      <c r="AF9" s="1"/>
    </row>
    <row r="10" spans="2:32" ht="30" customHeight="1" x14ac:dyDescent="0.4">
      <c r="B10" s="120" t="s">
        <v>80</v>
      </c>
      <c r="C10" s="120"/>
      <c r="D10" s="118" t="s">
        <v>81</v>
      </c>
      <c r="E10" s="125">
        <v>1374</v>
      </c>
      <c r="F10" s="26">
        <v>77333</v>
      </c>
      <c r="G10" s="26">
        <v>67677.729000000007</v>
      </c>
      <c r="H10" s="26">
        <v>64440.332999999999</v>
      </c>
      <c r="I10" s="80">
        <v>63169</v>
      </c>
      <c r="J10" s="122">
        <v>62457</v>
      </c>
      <c r="K10" s="122">
        <v>61195</v>
      </c>
      <c r="L10" s="122">
        <v>60312</v>
      </c>
      <c r="M10" s="123">
        <v>63573</v>
      </c>
      <c r="N10" s="123">
        <v>66993</v>
      </c>
      <c r="O10" s="123">
        <v>63002.107000000004</v>
      </c>
      <c r="P10" s="123">
        <v>60841.826000000001</v>
      </c>
      <c r="Q10" s="123">
        <v>60951.072</v>
      </c>
      <c r="R10" s="123">
        <v>61359.74</v>
      </c>
      <c r="S10" s="123">
        <v>62336.197999999997</v>
      </c>
      <c r="T10" s="123">
        <v>62442.146999999997</v>
      </c>
      <c r="U10" s="123">
        <v>62501.088000000003</v>
      </c>
      <c r="V10" s="123">
        <v>62484.968999999997</v>
      </c>
      <c r="W10" s="123">
        <v>65304.235000000008</v>
      </c>
      <c r="Y10" s="124"/>
      <c r="Z10" s="124"/>
      <c r="AA10" s="1"/>
      <c r="AD10" s="1"/>
      <c r="AE10" s="1"/>
      <c r="AF10" s="1"/>
    </row>
    <row r="11" spans="2:32" ht="30" customHeight="1" x14ac:dyDescent="0.4">
      <c r="B11" s="120" t="s">
        <v>82</v>
      </c>
      <c r="C11" s="120"/>
      <c r="D11" s="118" t="s">
        <v>83</v>
      </c>
      <c r="E11" s="125"/>
      <c r="F11" s="26"/>
      <c r="G11" s="26"/>
      <c r="H11" s="26"/>
      <c r="I11" s="80"/>
      <c r="J11" s="122"/>
      <c r="K11" s="122"/>
      <c r="L11" s="122"/>
      <c r="M11" s="123" t="s">
        <v>25</v>
      </c>
      <c r="N11" s="123" t="s">
        <v>25</v>
      </c>
      <c r="O11" s="123">
        <v>49581.463000000003</v>
      </c>
      <c r="P11" s="123">
        <v>60105.002999999997</v>
      </c>
      <c r="Q11" s="123">
        <v>40438.709000000003</v>
      </c>
      <c r="R11" s="123">
        <v>23988.76</v>
      </c>
      <c r="S11" s="123">
        <v>35616.627999999997</v>
      </c>
      <c r="T11" s="123">
        <v>28895.647000000001</v>
      </c>
      <c r="U11" s="123">
        <v>35897.631000000001</v>
      </c>
      <c r="V11" s="123">
        <v>31190.333999999999</v>
      </c>
      <c r="W11" s="123">
        <v>24758.201000000001</v>
      </c>
      <c r="Y11" s="124"/>
      <c r="Z11" s="124"/>
      <c r="AA11" s="1"/>
      <c r="AD11" s="1"/>
      <c r="AE11" s="1"/>
      <c r="AF11" s="1"/>
    </row>
    <row r="12" spans="2:32" ht="30" customHeight="1" x14ac:dyDescent="0.4">
      <c r="B12" s="120" t="s">
        <v>84</v>
      </c>
      <c r="C12" s="120"/>
      <c r="D12" s="118" t="s">
        <v>85</v>
      </c>
      <c r="E12" s="125" t="s">
        <v>86</v>
      </c>
      <c r="F12" s="26">
        <v>7029</v>
      </c>
      <c r="G12" s="26">
        <v>7081.6490000000003</v>
      </c>
      <c r="H12" s="26">
        <v>8448.0110000000004</v>
      </c>
      <c r="I12" s="80">
        <v>9952</v>
      </c>
      <c r="J12" s="122">
        <v>13660</v>
      </c>
      <c r="K12" s="122">
        <v>15793</v>
      </c>
      <c r="L12" s="122">
        <v>16222</v>
      </c>
      <c r="M12" s="123">
        <v>19865</v>
      </c>
      <c r="N12" s="123">
        <v>17166</v>
      </c>
      <c r="O12" s="123">
        <v>14636.629000000001</v>
      </c>
      <c r="P12" s="123">
        <v>14171.054</v>
      </c>
      <c r="Q12" s="123">
        <v>74016.880999999994</v>
      </c>
      <c r="R12" s="123">
        <v>70783.953999999998</v>
      </c>
      <c r="S12" s="123">
        <v>88774.967999999993</v>
      </c>
      <c r="T12" s="123">
        <v>90030.472999999998</v>
      </c>
      <c r="U12" s="123">
        <v>106746.44</v>
      </c>
      <c r="V12" s="123">
        <v>123341.878</v>
      </c>
      <c r="W12" s="123">
        <v>128026.79700000001</v>
      </c>
      <c r="Y12" s="124"/>
      <c r="Z12" s="124"/>
      <c r="AA12" s="1"/>
      <c r="AD12" s="1"/>
      <c r="AE12" s="1"/>
      <c r="AF12" s="1"/>
    </row>
    <row r="13" spans="2:32" ht="30" customHeight="1" x14ac:dyDescent="0.4">
      <c r="B13" s="120" t="s">
        <v>87</v>
      </c>
      <c r="C13" s="120"/>
      <c r="D13" s="118" t="s">
        <v>88</v>
      </c>
      <c r="E13" s="125" t="s">
        <v>86</v>
      </c>
      <c r="F13" s="26">
        <v>2311</v>
      </c>
      <c r="G13" s="26">
        <v>2270.5610000000001</v>
      </c>
      <c r="H13" s="26">
        <v>2229.569</v>
      </c>
      <c r="I13" s="80">
        <v>2164</v>
      </c>
      <c r="J13" s="122">
        <v>2166</v>
      </c>
      <c r="K13" s="122">
        <v>2186</v>
      </c>
      <c r="L13" s="122">
        <v>2165</v>
      </c>
      <c r="M13" s="123">
        <v>2358</v>
      </c>
      <c r="N13" s="123">
        <v>2194</v>
      </c>
      <c r="O13" s="123">
        <v>1997.491</v>
      </c>
      <c r="P13" s="123">
        <v>2047.17</v>
      </c>
      <c r="Q13" s="123">
        <v>2126.221</v>
      </c>
      <c r="R13" s="123">
        <v>2126.06</v>
      </c>
      <c r="S13" s="123">
        <v>2126.8040000000001</v>
      </c>
      <c r="T13" s="123">
        <v>2327.3789999999999</v>
      </c>
      <c r="U13" s="123">
        <v>2181.4180000000001</v>
      </c>
      <c r="V13" s="123">
        <v>2356.3220000000001</v>
      </c>
      <c r="W13" s="123">
        <v>2325.6489999999999</v>
      </c>
      <c r="Y13" s="124"/>
      <c r="Z13" s="124"/>
      <c r="AA13" s="1"/>
      <c r="AD13" s="1"/>
      <c r="AE13" s="1"/>
      <c r="AF13" s="1"/>
    </row>
    <row r="14" spans="2:32" ht="30" customHeight="1" x14ac:dyDescent="0.4">
      <c r="B14" s="120" t="s">
        <v>89</v>
      </c>
      <c r="C14" s="120"/>
      <c r="D14" s="126" t="s">
        <v>90</v>
      </c>
      <c r="E14" s="125" t="s">
        <v>86</v>
      </c>
      <c r="F14" s="26">
        <v>84527</v>
      </c>
      <c r="G14" s="26">
        <v>143478.139</v>
      </c>
      <c r="H14" s="26">
        <v>160812.43700000001</v>
      </c>
      <c r="I14" s="24">
        <v>80144</v>
      </c>
      <c r="J14" s="122">
        <v>82793</v>
      </c>
      <c r="K14" s="122">
        <v>74912</v>
      </c>
      <c r="L14" s="122">
        <v>73097</v>
      </c>
      <c r="M14" s="123">
        <v>60995</v>
      </c>
      <c r="N14" s="123">
        <v>53073</v>
      </c>
      <c r="O14" s="123">
        <v>56408.800000000003</v>
      </c>
      <c r="P14" s="123">
        <v>49497.218999999997</v>
      </c>
      <c r="Q14" s="123">
        <v>49257.506999999998</v>
      </c>
      <c r="R14" s="123">
        <v>45911.805999999997</v>
      </c>
      <c r="S14" s="123">
        <v>89565.381999999998</v>
      </c>
      <c r="T14" s="123">
        <v>91757.028999999995</v>
      </c>
      <c r="U14" s="123">
        <v>99115.944620000009</v>
      </c>
      <c r="V14" s="123">
        <v>108166.03</v>
      </c>
      <c r="W14" s="123">
        <v>183047.22200000001</v>
      </c>
      <c r="Y14" s="124"/>
      <c r="Z14" s="124"/>
      <c r="AA14" s="1"/>
      <c r="AD14" s="1"/>
      <c r="AE14" s="1"/>
      <c r="AF14" s="1"/>
    </row>
    <row r="15" spans="2:32" ht="30" customHeight="1" x14ac:dyDescent="0.4">
      <c r="B15" s="120" t="s">
        <v>91</v>
      </c>
      <c r="C15" s="120"/>
      <c r="D15" s="118" t="s">
        <v>92</v>
      </c>
      <c r="E15" s="121">
        <v>2094</v>
      </c>
      <c r="F15" s="26">
        <v>2340</v>
      </c>
      <c r="G15" s="26">
        <v>77593.255000000005</v>
      </c>
      <c r="H15" s="26">
        <v>80061.289000000004</v>
      </c>
      <c r="I15" s="80">
        <v>2167</v>
      </c>
      <c r="J15" s="122">
        <v>2162</v>
      </c>
      <c r="K15" s="122">
        <v>2081</v>
      </c>
      <c r="L15" s="122">
        <v>2011</v>
      </c>
      <c r="M15" s="123">
        <v>6354</v>
      </c>
      <c r="N15" s="123">
        <v>6435</v>
      </c>
      <c r="O15" s="123">
        <v>5226.7479999999996</v>
      </c>
      <c r="P15" s="123">
        <v>5566.8860000000004</v>
      </c>
      <c r="Q15" s="123">
        <v>6840.6890000000003</v>
      </c>
      <c r="R15" s="123">
        <v>5913.6570000000002</v>
      </c>
      <c r="S15" s="123">
        <v>1161.5999999999999</v>
      </c>
      <c r="T15" s="123">
        <v>1222.6579999999999</v>
      </c>
      <c r="U15" s="123">
        <v>1234.6089999999999</v>
      </c>
      <c r="V15" s="123">
        <v>1172.48</v>
      </c>
      <c r="W15" s="123">
        <v>1190.3630000000001</v>
      </c>
      <c r="Y15" s="124"/>
      <c r="Z15" s="124"/>
      <c r="AA15" s="1"/>
      <c r="AD15" s="1"/>
      <c r="AE15" s="1"/>
      <c r="AF15" s="1"/>
    </row>
    <row r="16" spans="2:32" ht="30" customHeight="1" x14ac:dyDescent="0.4">
      <c r="B16" s="120" t="s">
        <v>93</v>
      </c>
      <c r="C16" s="120"/>
      <c r="D16" s="118" t="s">
        <v>94</v>
      </c>
      <c r="E16" s="121">
        <v>13742</v>
      </c>
      <c r="F16" s="26">
        <v>11153</v>
      </c>
      <c r="G16" s="26">
        <v>2206.6950000000002</v>
      </c>
      <c r="H16" s="26">
        <v>2177.721</v>
      </c>
      <c r="I16" s="80">
        <v>10345</v>
      </c>
      <c r="J16" s="122">
        <v>10928</v>
      </c>
      <c r="K16" s="122">
        <v>10981</v>
      </c>
      <c r="L16" s="122">
        <v>11515</v>
      </c>
      <c r="M16" s="123">
        <v>11769</v>
      </c>
      <c r="N16" s="123">
        <v>11626</v>
      </c>
      <c r="O16" s="123">
        <v>11792.718999999999</v>
      </c>
      <c r="P16" s="123">
        <v>10580.098</v>
      </c>
      <c r="Q16" s="123">
        <v>10261.831</v>
      </c>
      <c r="R16" s="123">
        <v>10773.893</v>
      </c>
      <c r="S16" s="123">
        <v>17573.163</v>
      </c>
      <c r="T16" s="123">
        <v>15281.815000000001</v>
      </c>
      <c r="U16" s="123">
        <v>14836.329</v>
      </c>
      <c r="V16" s="123">
        <v>15020.172</v>
      </c>
      <c r="W16" s="123">
        <v>13165.521000000001</v>
      </c>
      <c r="Y16" s="124"/>
      <c r="Z16" s="124"/>
      <c r="AA16" s="1"/>
      <c r="AD16" s="1"/>
      <c r="AE16" s="1"/>
      <c r="AF16" s="1"/>
    </row>
    <row r="17" spans="2:32" ht="30" customHeight="1" x14ac:dyDescent="0.4">
      <c r="B17" s="120" t="s">
        <v>95</v>
      </c>
      <c r="C17" s="120"/>
      <c r="D17" s="118" t="s">
        <v>96</v>
      </c>
      <c r="E17" s="125" t="s">
        <v>86</v>
      </c>
      <c r="F17" s="26">
        <v>3502</v>
      </c>
      <c r="G17" s="26">
        <v>9988.7839999999997</v>
      </c>
      <c r="H17" s="26">
        <v>10403.17</v>
      </c>
      <c r="I17" s="80">
        <v>1547</v>
      </c>
      <c r="J17" s="122">
        <v>1543</v>
      </c>
      <c r="K17" s="122">
        <v>1601</v>
      </c>
      <c r="L17" s="122">
        <v>1541</v>
      </c>
      <c r="M17" s="127">
        <v>1386</v>
      </c>
      <c r="N17" s="127">
        <v>1341</v>
      </c>
      <c r="O17" s="127">
        <v>1363.7</v>
      </c>
      <c r="P17" s="127">
        <v>1282.127</v>
      </c>
      <c r="Q17" s="127">
        <v>1275.934</v>
      </c>
      <c r="R17" s="127">
        <v>1277.3779999999999</v>
      </c>
      <c r="S17" s="127">
        <v>1313.402</v>
      </c>
      <c r="T17" s="127">
        <v>1283.2860000000001</v>
      </c>
      <c r="U17" s="127">
        <v>1302.308</v>
      </c>
      <c r="V17" s="127">
        <v>1035.691</v>
      </c>
      <c r="W17" s="127">
        <v>1045.4159999999999</v>
      </c>
      <c r="Y17" s="124"/>
      <c r="Z17" s="124"/>
      <c r="AA17" s="1"/>
      <c r="AD17" s="1"/>
      <c r="AE17" s="1"/>
      <c r="AF17" s="1"/>
    </row>
    <row r="18" spans="2:32" ht="30" customHeight="1" x14ac:dyDescent="0.4">
      <c r="B18" s="120" t="s">
        <v>97</v>
      </c>
      <c r="C18" s="120"/>
      <c r="D18" s="126" t="s">
        <v>98</v>
      </c>
      <c r="E18" s="125" t="s">
        <v>86</v>
      </c>
      <c r="F18" s="26">
        <v>2212062</v>
      </c>
      <c r="G18" s="26">
        <v>3238.3209999999999</v>
      </c>
      <c r="H18" s="26">
        <v>1650.373</v>
      </c>
      <c r="I18" s="24">
        <v>2283991</v>
      </c>
      <c r="J18" s="122">
        <v>2305603</v>
      </c>
      <c r="K18" s="122">
        <v>2303698</v>
      </c>
      <c r="L18" s="122">
        <v>2312124</v>
      </c>
      <c r="M18" s="127">
        <v>2323553</v>
      </c>
      <c r="N18" s="127">
        <v>2449367</v>
      </c>
      <c r="O18" s="127">
        <v>2465699.375</v>
      </c>
      <c r="P18" s="127">
        <v>2315080.7289999998</v>
      </c>
      <c r="Q18" s="127">
        <v>2311844.5410000002</v>
      </c>
      <c r="R18" s="127">
        <v>2280078.8199999998</v>
      </c>
      <c r="S18" s="127">
        <v>2053931.803115</v>
      </c>
      <c r="T18" s="127">
        <v>2055779.1676930001</v>
      </c>
      <c r="U18" s="127">
        <v>2090222.8954707778</v>
      </c>
      <c r="V18" s="127">
        <v>2187573.2889999999</v>
      </c>
      <c r="W18" s="127">
        <v>2122377.676</v>
      </c>
      <c r="Y18" s="124"/>
      <c r="Z18" s="124"/>
      <c r="AA18" s="1"/>
      <c r="AD18" s="1"/>
      <c r="AE18" s="1"/>
      <c r="AF18" s="1"/>
    </row>
    <row r="19" spans="2:32" ht="30" customHeight="1" x14ac:dyDescent="0.4">
      <c r="B19" s="120" t="s">
        <v>99</v>
      </c>
      <c r="C19" s="120"/>
      <c r="D19" s="118" t="s">
        <v>100</v>
      </c>
      <c r="E19" s="125" t="s">
        <v>86</v>
      </c>
      <c r="F19" s="26">
        <v>123894</v>
      </c>
      <c r="G19" s="26">
        <v>2265813.3429999999</v>
      </c>
      <c r="H19" s="26">
        <v>2290193.41</v>
      </c>
      <c r="I19" s="80">
        <v>129020</v>
      </c>
      <c r="J19" s="122">
        <v>129076</v>
      </c>
      <c r="K19" s="122">
        <v>130768</v>
      </c>
      <c r="L19" s="122">
        <v>131529</v>
      </c>
      <c r="M19" s="127">
        <v>154119</v>
      </c>
      <c r="N19" s="127">
        <v>150063</v>
      </c>
      <c r="O19" s="127">
        <v>162581.76800000001</v>
      </c>
      <c r="P19" s="127">
        <v>162637.38500000001</v>
      </c>
      <c r="Q19" s="127">
        <v>162672.48300000001</v>
      </c>
      <c r="R19" s="127">
        <v>105475.492</v>
      </c>
      <c r="S19" s="127">
        <v>149512.90599999999</v>
      </c>
      <c r="T19" s="127">
        <v>152269.834</v>
      </c>
      <c r="U19" s="127">
        <v>169761.15700000001</v>
      </c>
      <c r="V19" s="127">
        <v>233324.69399999999</v>
      </c>
      <c r="W19" s="127">
        <v>264304.84600000002</v>
      </c>
      <c r="Y19" s="124"/>
      <c r="Z19" s="124"/>
      <c r="AA19" s="1"/>
      <c r="AD19" s="1"/>
      <c r="AE19" s="1"/>
      <c r="AF19" s="1"/>
    </row>
    <row r="20" spans="2:32" ht="30" customHeight="1" x14ac:dyDescent="0.4">
      <c r="B20" s="120" t="s">
        <v>101</v>
      </c>
      <c r="C20" s="120"/>
      <c r="D20" s="118" t="s">
        <v>102</v>
      </c>
      <c r="E20" s="121">
        <v>109176</v>
      </c>
      <c r="F20" s="26">
        <v>122517</v>
      </c>
      <c r="G20" s="26">
        <v>128052.19</v>
      </c>
      <c r="H20" s="26">
        <v>133993.92300000001</v>
      </c>
      <c r="I20" s="80">
        <v>119042</v>
      </c>
      <c r="J20" s="122">
        <v>119102</v>
      </c>
      <c r="K20" s="122">
        <v>120988</v>
      </c>
      <c r="L20" s="122">
        <v>129027</v>
      </c>
      <c r="M20" s="127">
        <v>125077</v>
      </c>
      <c r="N20" s="127">
        <v>113774</v>
      </c>
      <c r="O20" s="127">
        <v>103015.976</v>
      </c>
      <c r="P20" s="127">
        <v>93083.433999999994</v>
      </c>
      <c r="Q20" s="127">
        <v>97818.062000000005</v>
      </c>
      <c r="R20" s="127">
        <v>96963.917000000001</v>
      </c>
      <c r="S20" s="127">
        <v>125723.00079241517</v>
      </c>
      <c r="T20" s="127">
        <v>124513.423</v>
      </c>
      <c r="U20" s="127">
        <v>165771.609</v>
      </c>
      <c r="V20" s="127">
        <v>200042.04199999999</v>
      </c>
      <c r="W20" s="127">
        <v>204840.04100000003</v>
      </c>
      <c r="Y20" s="124"/>
      <c r="Z20" s="124"/>
      <c r="AA20" s="1"/>
      <c r="AD20" s="1"/>
      <c r="AE20" s="1"/>
      <c r="AF20" s="1"/>
    </row>
    <row r="21" spans="2:32" ht="30" customHeight="1" x14ac:dyDescent="0.4">
      <c r="B21" s="120" t="s">
        <v>103</v>
      </c>
      <c r="C21" s="120"/>
      <c r="D21" s="118" t="s">
        <v>104</v>
      </c>
      <c r="E21" s="125" t="s">
        <v>105</v>
      </c>
      <c r="F21" s="26">
        <v>561284</v>
      </c>
      <c r="G21" s="26">
        <v>122441.621</v>
      </c>
      <c r="H21" s="26">
        <v>118777.212</v>
      </c>
      <c r="I21" s="80">
        <v>605328</v>
      </c>
      <c r="J21" s="122">
        <v>590706</v>
      </c>
      <c r="K21" s="122">
        <v>558089</v>
      </c>
      <c r="L21" s="122">
        <v>503325</v>
      </c>
      <c r="M21" s="127">
        <v>538815</v>
      </c>
      <c r="N21" s="127">
        <v>586250</v>
      </c>
      <c r="O21" s="127">
        <v>512673.94500000001</v>
      </c>
      <c r="P21" s="127">
        <v>521187.033</v>
      </c>
      <c r="Q21" s="127">
        <v>539582.31799999997</v>
      </c>
      <c r="R21" s="127">
        <v>481660.88400000002</v>
      </c>
      <c r="S21" s="127">
        <v>614688.46600000001</v>
      </c>
      <c r="T21" s="127">
        <v>626258</v>
      </c>
      <c r="U21" s="127">
        <v>655797.18400000001</v>
      </c>
      <c r="V21" s="127">
        <v>678584.50899999996</v>
      </c>
      <c r="W21" s="127">
        <v>688932.28799999994</v>
      </c>
      <c r="Y21" s="124"/>
      <c r="Z21" s="124"/>
      <c r="AA21" s="1"/>
      <c r="AD21" s="1"/>
      <c r="AE21" s="1"/>
      <c r="AF21" s="1"/>
    </row>
    <row r="22" spans="2:32" ht="30" customHeight="1" x14ac:dyDescent="0.4">
      <c r="B22" s="120" t="s">
        <v>106</v>
      </c>
      <c r="C22" s="120"/>
      <c r="D22" s="118" t="s">
        <v>107</v>
      </c>
      <c r="E22" s="125" t="s">
        <v>86</v>
      </c>
      <c r="F22" s="26">
        <v>81351</v>
      </c>
      <c r="G22" s="26">
        <v>601042.00100000005</v>
      </c>
      <c r="H22" s="26">
        <v>611295.85499999998</v>
      </c>
      <c r="I22" s="80">
        <v>83699</v>
      </c>
      <c r="J22" s="122">
        <v>82954</v>
      </c>
      <c r="K22" s="122">
        <v>78462</v>
      </c>
      <c r="L22" s="122">
        <v>78538</v>
      </c>
      <c r="M22" s="127">
        <v>70626</v>
      </c>
      <c r="N22" s="127">
        <v>69242</v>
      </c>
      <c r="O22" s="127">
        <v>70864.668000000005</v>
      </c>
      <c r="P22" s="127">
        <v>68900.570000000007</v>
      </c>
      <c r="Q22" s="127">
        <v>73345.706999999995</v>
      </c>
      <c r="R22" s="127">
        <v>73571.255999999994</v>
      </c>
      <c r="S22" s="127">
        <v>74444.586987445029</v>
      </c>
      <c r="T22" s="127">
        <v>76474.154546406033</v>
      </c>
      <c r="U22" s="127">
        <v>182509.97620349491</v>
      </c>
      <c r="V22" s="127">
        <v>292003.272</v>
      </c>
      <c r="W22" s="127">
        <v>368087.82299999997</v>
      </c>
      <c r="Y22" s="124"/>
      <c r="Z22" s="124"/>
      <c r="AA22" s="1"/>
      <c r="AD22" s="1"/>
      <c r="AE22" s="1"/>
      <c r="AF22" s="1"/>
    </row>
    <row r="23" spans="2:32" ht="30" customHeight="1" x14ac:dyDescent="0.4">
      <c r="B23" s="120" t="s">
        <v>108</v>
      </c>
      <c r="C23" s="120"/>
      <c r="D23" s="118" t="s">
        <v>109</v>
      </c>
      <c r="E23" s="125" t="s">
        <v>86</v>
      </c>
      <c r="F23" s="26">
        <v>29433</v>
      </c>
      <c r="G23" s="26">
        <v>82061.888999999996</v>
      </c>
      <c r="H23" s="26">
        <v>80659.286999999997</v>
      </c>
      <c r="I23" s="80">
        <v>31236</v>
      </c>
      <c r="J23" s="122">
        <v>29196</v>
      </c>
      <c r="K23" s="122">
        <v>28943</v>
      </c>
      <c r="L23" s="122">
        <v>31447</v>
      </c>
      <c r="M23" s="127">
        <v>38018</v>
      </c>
      <c r="N23" s="127">
        <v>39259</v>
      </c>
      <c r="O23" s="127">
        <v>65076.934000000001</v>
      </c>
      <c r="P23" s="127">
        <v>76800.395999999993</v>
      </c>
      <c r="Q23" s="127">
        <v>58231.37</v>
      </c>
      <c r="R23" s="127">
        <v>64902.39</v>
      </c>
      <c r="S23" s="127">
        <v>142971.15700000001</v>
      </c>
      <c r="T23" s="127">
        <v>136103.49359999999</v>
      </c>
      <c r="U23" s="127">
        <v>146978.87400000001</v>
      </c>
      <c r="V23" s="127">
        <v>171239.538</v>
      </c>
      <c r="W23" s="127">
        <v>182061.58900000001</v>
      </c>
      <c r="Y23" s="124"/>
      <c r="Z23" s="124"/>
      <c r="AA23" s="1"/>
      <c r="AD23" s="1"/>
      <c r="AE23" s="1"/>
      <c r="AF23" s="1"/>
    </row>
    <row r="24" spans="2:32" ht="30" customHeight="1" x14ac:dyDescent="0.4">
      <c r="B24" s="120" t="s">
        <v>110</v>
      </c>
      <c r="C24" s="120"/>
      <c r="D24" s="118" t="s">
        <v>111</v>
      </c>
      <c r="E24" s="125" t="s">
        <v>86</v>
      </c>
      <c r="F24" s="26">
        <v>148988</v>
      </c>
      <c r="G24" s="26">
        <v>30605.602999999999</v>
      </c>
      <c r="H24" s="26">
        <v>31236.152999999998</v>
      </c>
      <c r="I24" s="80">
        <v>185522</v>
      </c>
      <c r="J24" s="122">
        <v>144581</v>
      </c>
      <c r="K24" s="122">
        <v>183576</v>
      </c>
      <c r="L24" s="122">
        <v>157290</v>
      </c>
      <c r="M24" s="127">
        <v>171353</v>
      </c>
      <c r="N24" s="127">
        <v>96817</v>
      </c>
      <c r="O24" s="127">
        <v>107631.20600000001</v>
      </c>
      <c r="P24" s="127">
        <v>166869.12899999999</v>
      </c>
      <c r="Q24" s="127">
        <v>161539.71100000001</v>
      </c>
      <c r="R24" s="127">
        <v>151745.31200000001</v>
      </c>
      <c r="S24" s="127">
        <v>106011.14599999999</v>
      </c>
      <c r="T24" s="127">
        <v>122244.985</v>
      </c>
      <c r="U24" s="127">
        <v>104168.469</v>
      </c>
      <c r="V24" s="127">
        <v>128994.747</v>
      </c>
      <c r="W24" s="127">
        <v>128024.12300000001</v>
      </c>
      <c r="Y24" s="124"/>
      <c r="Z24" s="124"/>
      <c r="AA24" s="1"/>
      <c r="AD24" s="1"/>
      <c r="AE24" s="1"/>
      <c r="AF24" s="1"/>
    </row>
    <row r="25" spans="2:32" ht="9" customHeight="1" x14ac:dyDescent="0.4">
      <c r="B25" s="120"/>
      <c r="C25" s="120"/>
      <c r="D25" s="118"/>
      <c r="E25" s="125"/>
      <c r="F25" s="2"/>
      <c r="G25" s="128"/>
      <c r="H25" s="128"/>
      <c r="I25" s="129"/>
      <c r="J25" s="128"/>
      <c r="K25" s="128"/>
      <c r="L25" s="128"/>
      <c r="M25" s="130"/>
      <c r="N25" s="130"/>
      <c r="O25" s="130"/>
      <c r="P25" s="130"/>
      <c r="Q25" s="130"/>
      <c r="R25" s="130"/>
      <c r="S25" s="130"/>
      <c r="T25" s="130"/>
      <c r="U25" s="130"/>
      <c r="V25" s="130"/>
      <c r="W25" s="130"/>
      <c r="Y25" s="131"/>
      <c r="Z25" s="124"/>
      <c r="AA25" s="1"/>
      <c r="AD25" s="1"/>
      <c r="AE25" s="1"/>
      <c r="AF25" s="1"/>
    </row>
    <row r="26" spans="2:32" ht="9" customHeight="1" x14ac:dyDescent="0.4">
      <c r="B26" s="132"/>
      <c r="C26" s="132"/>
      <c r="D26" s="133"/>
      <c r="E26" s="134"/>
      <c r="F26" s="135"/>
      <c r="G26" s="136"/>
      <c r="H26" s="136"/>
      <c r="I26" s="137"/>
      <c r="J26" s="136"/>
      <c r="K26" s="136"/>
      <c r="L26" s="136"/>
      <c r="M26" s="138"/>
      <c r="N26" s="138"/>
      <c r="O26" s="138"/>
      <c r="P26" s="138"/>
      <c r="Q26" s="138"/>
      <c r="R26" s="138"/>
      <c r="S26" s="138"/>
      <c r="T26" s="138"/>
      <c r="U26" s="138"/>
      <c r="V26" s="138"/>
      <c r="W26" s="138"/>
      <c r="Y26" s="124"/>
      <c r="Z26" s="124"/>
      <c r="AA26" s="1"/>
      <c r="AD26" s="1"/>
      <c r="AE26" s="1"/>
      <c r="AF26" s="1"/>
    </row>
    <row r="27" spans="2:32" ht="18" customHeight="1" x14ac:dyDescent="0.4">
      <c r="B27" s="120" t="s">
        <v>112</v>
      </c>
      <c r="C27" s="120"/>
      <c r="D27" s="118" t="s">
        <v>113</v>
      </c>
      <c r="E27" s="121">
        <v>3156728</v>
      </c>
      <c r="F27" s="128">
        <v>3468512</v>
      </c>
      <c r="G27" s="128">
        <v>3544426.8759999997</v>
      </c>
      <c r="H27" s="128">
        <v>3597366.2689999999</v>
      </c>
      <c r="I27" s="129">
        <v>3608361</v>
      </c>
      <c r="J27" s="128">
        <v>3577945</v>
      </c>
      <c r="K27" s="128">
        <v>3574334</v>
      </c>
      <c r="L27" s="128">
        <v>3511258</v>
      </c>
      <c r="M27" s="139">
        <v>3589009</v>
      </c>
      <c r="N27" s="139">
        <v>3665252</v>
      </c>
      <c r="O27" s="139">
        <v>3692670.5070000002</v>
      </c>
      <c r="P27" s="139">
        <v>3609767.06</v>
      </c>
      <c r="Q27" s="123">
        <v>3651321.08</v>
      </c>
      <c r="R27" s="123">
        <v>3477646.74</v>
      </c>
      <c r="S27" s="123">
        <v>3566864.6298948596</v>
      </c>
      <c r="T27" s="123">
        <v>3587997.2248394056</v>
      </c>
      <c r="U27" s="123">
        <v>3840144.683294273</v>
      </c>
      <c r="V27" s="123">
        <v>4237686.3830000004</v>
      </c>
      <c r="W27" s="123">
        <v>43786577.32</v>
      </c>
      <c r="Y27" s="124"/>
      <c r="Z27" s="124"/>
      <c r="AA27" s="1"/>
      <c r="AD27" s="1"/>
      <c r="AE27" s="1"/>
      <c r="AF27" s="1"/>
    </row>
    <row r="28" spans="2:32" ht="9" customHeight="1" thickBot="1" x14ac:dyDescent="0.45">
      <c r="B28" s="140"/>
      <c r="C28" s="140"/>
      <c r="D28" s="141"/>
      <c r="E28" s="116"/>
      <c r="F28" s="140"/>
      <c r="G28" s="140"/>
      <c r="H28" s="140"/>
      <c r="I28" s="142"/>
      <c r="J28" s="140"/>
      <c r="K28" s="140"/>
      <c r="L28" s="140"/>
      <c r="M28" s="143"/>
      <c r="N28" s="143"/>
      <c r="O28" s="143"/>
      <c r="P28" s="143"/>
      <c r="Q28" s="143"/>
      <c r="R28" s="143"/>
      <c r="S28" s="143"/>
      <c r="T28" s="143"/>
      <c r="U28" s="143"/>
      <c r="V28" s="143"/>
      <c r="W28" s="143"/>
      <c r="Y28" s="108"/>
      <c r="AA28" s="1"/>
      <c r="AD28" s="1"/>
      <c r="AE28" s="1"/>
      <c r="AF28" s="1"/>
    </row>
    <row r="29" spans="2:32" ht="9" customHeight="1" x14ac:dyDescent="0.4">
      <c r="D29" s="144" t="s">
        <v>114</v>
      </c>
      <c r="Y29" s="108"/>
      <c r="AA29" s="1"/>
      <c r="AD29" s="1"/>
      <c r="AE29" s="1"/>
      <c r="AF29" s="1"/>
    </row>
    <row r="30" spans="2:32" ht="18" customHeight="1" x14ac:dyDescent="0.4">
      <c r="B30" s="474" t="s">
        <v>115</v>
      </c>
      <c r="C30" s="474"/>
      <c r="D30" s="474"/>
      <c r="E30" s="474"/>
      <c r="F30" s="474"/>
      <c r="G30" s="474"/>
      <c r="H30" s="474"/>
      <c r="I30" s="474"/>
      <c r="J30" s="474"/>
      <c r="K30" s="474"/>
      <c r="L30" s="474"/>
      <c r="Y30" s="108"/>
      <c r="AA30" s="1"/>
      <c r="AD30" s="1"/>
      <c r="AE30" s="1"/>
      <c r="AF30" s="1"/>
    </row>
    <row r="31" spans="2:32" ht="18" customHeight="1" x14ac:dyDescent="0.4">
      <c r="B31" s="474" t="s">
        <v>116</v>
      </c>
      <c r="C31" s="474"/>
      <c r="D31" s="474"/>
      <c r="E31" s="474"/>
      <c r="F31" s="474"/>
      <c r="G31" s="474"/>
      <c r="H31" s="474"/>
      <c r="I31" s="474"/>
      <c r="J31" s="474"/>
      <c r="K31" s="474"/>
      <c r="L31" s="474"/>
      <c r="Y31" s="108"/>
      <c r="AA31" s="1"/>
      <c r="AD31" s="1"/>
      <c r="AE31" s="1"/>
      <c r="AF31" s="1"/>
    </row>
    <row r="32" spans="2:32" s="105" customFormat="1" ht="18" customHeight="1" x14ac:dyDescent="0.4">
      <c r="B32" s="474" t="s">
        <v>117</v>
      </c>
      <c r="C32" s="474"/>
      <c r="D32" s="474"/>
      <c r="E32" s="474"/>
      <c r="F32" s="474"/>
      <c r="G32" s="474"/>
      <c r="H32" s="474"/>
      <c r="I32" s="474"/>
      <c r="J32" s="474"/>
      <c r="K32" s="474"/>
      <c r="L32" s="474"/>
      <c r="Y32" s="145"/>
    </row>
    <row r="33" spans="2:32" s="105" customFormat="1" ht="18" hidden="1" customHeight="1" x14ac:dyDescent="0.4">
      <c r="B33" s="146" t="s">
        <v>118</v>
      </c>
      <c r="C33" s="146"/>
      <c r="D33" s="146"/>
      <c r="E33" s="146"/>
      <c r="F33" s="146"/>
      <c r="G33" s="146"/>
      <c r="H33" s="146"/>
      <c r="I33" s="146"/>
      <c r="J33" s="146"/>
      <c r="K33" s="146"/>
      <c r="L33" s="146"/>
      <c r="Y33" s="147"/>
      <c r="AA33" s="147"/>
      <c r="AD33" s="145"/>
      <c r="AE33" s="145"/>
      <c r="AF33" s="145"/>
    </row>
    <row r="34" spans="2:32" s="105" customFormat="1" ht="18" customHeight="1" x14ac:dyDescent="0.4">
      <c r="B34" s="105" t="s">
        <v>119</v>
      </c>
      <c r="D34" s="106"/>
      <c r="Y34" s="147"/>
      <c r="AA34" s="147"/>
      <c r="AD34" s="145"/>
      <c r="AE34" s="145"/>
      <c r="AF34" s="145"/>
    </row>
    <row r="35" spans="2:32" x14ac:dyDescent="0.4">
      <c r="D35" s="144" t="s">
        <v>114</v>
      </c>
    </row>
    <row r="36" spans="2:32" ht="18" customHeight="1" x14ac:dyDescent="0.4"/>
    <row r="37" spans="2:32" ht="18" customHeight="1" x14ac:dyDescent="0.4"/>
  </sheetData>
  <mergeCells count="20">
    <mergeCell ref="V6:V7"/>
    <mergeCell ref="W6:W7"/>
    <mergeCell ref="B30:L30"/>
    <mergeCell ref="M6:M7"/>
    <mergeCell ref="N6:N7"/>
    <mergeCell ref="O6:O7"/>
    <mergeCell ref="P6:P7"/>
    <mergeCell ref="Q6:Q7"/>
    <mergeCell ref="R6:R7"/>
    <mergeCell ref="B6:B7"/>
    <mergeCell ref="D6:D7"/>
    <mergeCell ref="I6:I7"/>
    <mergeCell ref="J6:J7"/>
    <mergeCell ref="K6:K7"/>
    <mergeCell ref="L6:L7"/>
    <mergeCell ref="B31:L31"/>
    <mergeCell ref="B32:L32"/>
    <mergeCell ref="S6:S7"/>
    <mergeCell ref="T6:T7"/>
    <mergeCell ref="U6:U7"/>
  </mergeCells>
  <phoneticPr fontId="3"/>
  <pageMargins left="0.59055118110236227" right="0.59055118110236227" top="0.59055118110236227" bottom="0.39370078740157483" header="0.51181102362204722" footer="0.51181102362204722"/>
  <pageSetup paperSize="9" scale="6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A1:AF26"/>
  <sheetViews>
    <sheetView view="pageBreakPreview" zoomScaleNormal="100" zoomScaleSheetLayoutView="100" workbookViewId="0">
      <pane ySplit="3" topLeftCell="A4" activePane="bottomLeft" state="frozen"/>
      <selection pane="bottomLeft" activeCell="O9" sqref="O9"/>
    </sheetView>
  </sheetViews>
  <sheetFormatPr defaultColWidth="8.875" defaultRowHeight="12" x14ac:dyDescent="0.4"/>
  <cols>
    <col min="1" max="1" width="2.5" style="1" customWidth="1"/>
    <col min="2" max="2" width="30.625" style="1" customWidth="1"/>
    <col min="3" max="3" width="1.625" style="1" customWidth="1"/>
    <col min="4" max="4" width="25.125" style="1" customWidth="1"/>
    <col min="5" max="5" width="14.5" style="1" hidden="1" customWidth="1"/>
    <col min="6" max="7" width="25.625" style="1" hidden="1" customWidth="1"/>
    <col min="8" max="12" width="12.625" style="1" hidden="1" customWidth="1"/>
    <col min="13" max="19" width="12.625" style="1" customWidth="1"/>
    <col min="20" max="20" width="3.875" style="1" customWidth="1"/>
    <col min="21" max="21" width="32.375" style="107" customWidth="1"/>
    <col min="22" max="22" width="13" style="1" customWidth="1"/>
    <col min="23" max="23" width="13" style="107" customWidth="1"/>
    <col min="24" max="27" width="13" style="1" customWidth="1"/>
    <col min="28" max="29" width="8.875" style="1"/>
    <col min="30" max="30" width="12.75" style="1" bestFit="1" customWidth="1"/>
    <col min="31" max="31" width="13.875" style="1" bestFit="1" customWidth="1"/>
    <col min="32" max="32" width="13.75" style="1" customWidth="1"/>
    <col min="33" max="16384" width="8.875" style="1"/>
  </cols>
  <sheetData>
    <row r="1" spans="1:32" ht="15" customHeight="1" x14ac:dyDescent="0.4">
      <c r="B1" s="1" t="s">
        <v>64</v>
      </c>
    </row>
    <row r="2" spans="1:32" ht="15" customHeight="1" x14ac:dyDescent="0.4">
      <c r="B2" s="1" t="s">
        <v>1</v>
      </c>
      <c r="U2" s="148"/>
      <c r="V2" s="149"/>
      <c r="W2" s="149"/>
      <c r="X2" s="149"/>
      <c r="Y2" s="149"/>
      <c r="Z2" s="149"/>
      <c r="AA2" s="149"/>
    </row>
    <row r="3" spans="1:32" ht="15" customHeight="1" x14ac:dyDescent="0.4">
      <c r="B3" s="109" t="s">
        <v>120</v>
      </c>
      <c r="U3" s="148"/>
      <c r="V3" s="149"/>
      <c r="W3" s="149"/>
      <c r="X3" s="149"/>
      <c r="Y3" s="149"/>
      <c r="Z3" s="149"/>
      <c r="AA3" s="149"/>
    </row>
    <row r="4" spans="1:32" ht="15" customHeight="1" x14ac:dyDescent="0.4">
      <c r="Q4" s="2"/>
      <c r="R4" s="2"/>
      <c r="T4" s="2"/>
      <c r="AA4" s="108"/>
    </row>
    <row r="5" spans="1:32" ht="15" customHeight="1" thickBot="1" x14ac:dyDescent="0.45">
      <c r="B5" s="2"/>
      <c r="C5" s="2"/>
      <c r="D5" s="143"/>
      <c r="E5" s="140"/>
      <c r="F5" s="140"/>
      <c r="G5" s="140"/>
      <c r="H5" s="140"/>
      <c r="I5" s="140"/>
      <c r="J5" s="140"/>
      <c r="K5" s="143"/>
      <c r="M5" s="143"/>
      <c r="N5" s="143"/>
      <c r="O5" s="143"/>
      <c r="P5" s="143"/>
      <c r="Q5" s="143"/>
      <c r="R5" s="143"/>
      <c r="S5" s="143" t="s">
        <v>3</v>
      </c>
      <c r="T5" s="2"/>
    </row>
    <row r="6" spans="1:32" ht="30" customHeight="1" x14ac:dyDescent="0.15">
      <c r="B6" s="442" t="s">
        <v>121</v>
      </c>
      <c r="C6" s="4"/>
      <c r="D6" s="481" t="s">
        <v>122</v>
      </c>
      <c r="E6" s="112"/>
      <c r="F6" s="113"/>
      <c r="G6" s="113"/>
      <c r="H6" s="483" t="s">
        <v>32</v>
      </c>
      <c r="I6" s="477" t="s">
        <v>33</v>
      </c>
      <c r="J6" s="477" t="s">
        <v>34</v>
      </c>
      <c r="K6" s="477" t="s">
        <v>36</v>
      </c>
      <c r="L6" s="477" t="s">
        <v>37</v>
      </c>
      <c r="M6" s="477" t="s">
        <v>38</v>
      </c>
      <c r="N6" s="477" t="s">
        <v>39</v>
      </c>
      <c r="O6" s="477" t="s">
        <v>40</v>
      </c>
      <c r="P6" s="477" t="s">
        <v>41</v>
      </c>
      <c r="Q6" s="477" t="s">
        <v>42</v>
      </c>
      <c r="R6" s="477" t="s">
        <v>43</v>
      </c>
      <c r="S6" s="477" t="s">
        <v>44</v>
      </c>
      <c r="T6" s="2"/>
      <c r="U6" s="150"/>
      <c r="V6" s="67"/>
      <c r="W6" s="67"/>
      <c r="X6" s="67"/>
      <c r="Y6" s="67"/>
      <c r="Z6" s="67"/>
      <c r="AA6" s="67"/>
    </row>
    <row r="7" spans="1:32" ht="30" customHeight="1" thickBot="1" x14ac:dyDescent="0.2">
      <c r="B7" s="444"/>
      <c r="C7" s="17"/>
      <c r="D7" s="482"/>
      <c r="E7" s="116"/>
      <c r="F7" s="117"/>
      <c r="G7" s="117"/>
      <c r="H7" s="484"/>
      <c r="I7" s="478"/>
      <c r="J7" s="478"/>
      <c r="K7" s="478"/>
      <c r="L7" s="478"/>
      <c r="M7" s="478"/>
      <c r="N7" s="478"/>
      <c r="O7" s="478"/>
      <c r="P7" s="478"/>
      <c r="Q7" s="478"/>
      <c r="R7" s="478"/>
      <c r="S7" s="478"/>
      <c r="U7" s="150"/>
      <c r="V7" s="67"/>
      <c r="W7" s="67"/>
      <c r="X7" s="67"/>
      <c r="Y7" s="67"/>
      <c r="Z7" s="67"/>
      <c r="AA7" s="67"/>
    </row>
    <row r="8" spans="1:32" ht="9" customHeight="1" x14ac:dyDescent="0.4">
      <c r="B8" s="2"/>
      <c r="C8" s="2"/>
      <c r="D8" s="118"/>
      <c r="E8" s="2"/>
      <c r="F8" s="2"/>
      <c r="G8" s="22"/>
      <c r="H8" s="21"/>
      <c r="I8" s="2"/>
      <c r="O8" s="151"/>
      <c r="P8" s="151"/>
      <c r="Q8" s="151"/>
      <c r="R8" s="151"/>
      <c r="S8" s="151"/>
    </row>
    <row r="9" spans="1:32" ht="45" customHeight="1" x14ac:dyDescent="0.4">
      <c r="B9" s="150" t="s">
        <v>123</v>
      </c>
      <c r="C9" s="2"/>
      <c r="D9" s="118" t="s">
        <v>124</v>
      </c>
      <c r="E9" s="26">
        <v>250505</v>
      </c>
      <c r="F9" s="152">
        <v>205576</v>
      </c>
      <c r="G9" s="153">
        <v>245853</v>
      </c>
      <c r="H9" s="154">
        <v>250134</v>
      </c>
      <c r="I9" s="155">
        <v>195570</v>
      </c>
      <c r="J9" s="156">
        <v>215343</v>
      </c>
      <c r="K9" s="156">
        <v>137869.87299999999</v>
      </c>
      <c r="L9" s="156">
        <v>194923.41399999999</v>
      </c>
      <c r="M9" s="156">
        <v>191764.11499999999</v>
      </c>
      <c r="N9" s="156">
        <v>183087.16800000001</v>
      </c>
      <c r="O9" s="157">
        <v>138734.28568</v>
      </c>
      <c r="P9" s="157">
        <v>155449.24769999998</v>
      </c>
      <c r="Q9" s="157">
        <v>135513.35030000002</v>
      </c>
      <c r="R9" s="157">
        <v>161085.64300000001</v>
      </c>
      <c r="S9" s="157">
        <v>162490.5</v>
      </c>
      <c r="U9" s="150"/>
      <c r="V9" s="67"/>
      <c r="W9" s="67"/>
      <c r="X9" s="67"/>
      <c r="Y9" s="67"/>
      <c r="Z9" s="67"/>
      <c r="AA9" s="67"/>
    </row>
    <row r="10" spans="1:32" ht="45" customHeight="1" x14ac:dyDescent="0.4">
      <c r="B10" s="120" t="s">
        <v>125</v>
      </c>
      <c r="C10" s="2"/>
      <c r="D10" s="126" t="s">
        <v>126</v>
      </c>
      <c r="E10" s="36">
        <v>949554</v>
      </c>
      <c r="F10" s="152">
        <v>1049017</v>
      </c>
      <c r="G10" s="153">
        <v>1109917</v>
      </c>
      <c r="H10" s="154">
        <v>1133896</v>
      </c>
      <c r="I10" s="155">
        <v>1127684</v>
      </c>
      <c r="J10" s="156">
        <v>1106722</v>
      </c>
      <c r="K10" s="156">
        <v>1029622.108</v>
      </c>
      <c r="L10" s="156">
        <v>1010631</v>
      </c>
      <c r="M10" s="156">
        <v>1006194.098</v>
      </c>
      <c r="N10" s="156">
        <v>1021919.37</v>
      </c>
      <c r="O10" s="157">
        <v>1090558.851</v>
      </c>
      <c r="P10" s="157">
        <v>1108406.257</v>
      </c>
      <c r="Q10" s="157">
        <v>1161836.8089999999</v>
      </c>
      <c r="R10" s="157">
        <v>1189518.5279999999</v>
      </c>
      <c r="S10" s="157">
        <v>1213184.3740000001</v>
      </c>
      <c r="U10" s="150"/>
      <c r="V10" s="67"/>
      <c r="W10" s="67"/>
      <c r="X10" s="67"/>
      <c r="Y10" s="67"/>
      <c r="Z10" s="67"/>
      <c r="AA10" s="67"/>
    </row>
    <row r="11" spans="1:32" ht="45" customHeight="1" x14ac:dyDescent="0.4">
      <c r="B11" s="150" t="s">
        <v>127</v>
      </c>
      <c r="C11" s="158"/>
      <c r="D11" s="118" t="s">
        <v>128</v>
      </c>
      <c r="E11" s="36">
        <v>1210338</v>
      </c>
      <c r="F11" s="152">
        <v>108002</v>
      </c>
      <c r="G11" s="153">
        <v>0</v>
      </c>
      <c r="H11" s="154">
        <v>1213079</v>
      </c>
      <c r="I11" s="155">
        <v>1218295</v>
      </c>
      <c r="J11" s="156">
        <v>1226560</v>
      </c>
      <c r="K11" s="156">
        <v>1363608.594</v>
      </c>
      <c r="L11" s="156">
        <v>1280501</v>
      </c>
      <c r="M11" s="156">
        <v>1314995.8470000001</v>
      </c>
      <c r="N11" s="156">
        <v>1288513.5060000001</v>
      </c>
      <c r="O11" s="157">
        <v>1019604.04</v>
      </c>
      <c r="P11" s="157">
        <v>1018683.1629999999</v>
      </c>
      <c r="Q11" s="157">
        <v>1014308.751433</v>
      </c>
      <c r="R11" s="157">
        <v>1026734.0110000001</v>
      </c>
      <c r="S11" s="157">
        <v>997345.87</v>
      </c>
      <c r="U11" s="150"/>
      <c r="V11" s="67"/>
      <c r="W11" s="67"/>
      <c r="X11" s="67"/>
      <c r="Y11" s="67"/>
      <c r="Z11" s="67"/>
      <c r="AA11" s="67"/>
    </row>
    <row r="12" spans="1:32" ht="45" customHeight="1" x14ac:dyDescent="0.4">
      <c r="B12" s="120" t="s">
        <v>129</v>
      </c>
      <c r="C12" s="2"/>
      <c r="D12" s="118" t="s">
        <v>130</v>
      </c>
      <c r="E12" s="36">
        <v>993725</v>
      </c>
      <c r="F12" s="152">
        <v>1215776</v>
      </c>
      <c r="G12" s="153">
        <v>1223658</v>
      </c>
      <c r="H12" s="154">
        <v>973688</v>
      </c>
      <c r="I12" s="155">
        <v>1022380</v>
      </c>
      <c r="J12" s="159">
        <v>1040385</v>
      </c>
      <c r="K12" s="159">
        <v>1161493.142</v>
      </c>
      <c r="L12" s="159">
        <v>1123646</v>
      </c>
      <c r="M12" s="159">
        <f t="shared" ref="M12:P12" si="0">M15-M9-M10-M11</f>
        <v>1138367.0199999996</v>
      </c>
      <c r="N12" s="159">
        <f t="shared" si="0"/>
        <v>984126.696</v>
      </c>
      <c r="O12" s="155">
        <f t="shared" si="0"/>
        <v>1317967.4532148596</v>
      </c>
      <c r="P12" s="155">
        <f t="shared" si="0"/>
        <v>1305458.5571394057</v>
      </c>
      <c r="Q12" s="155">
        <f>Q15-Q9-Q10-Q11</f>
        <v>1528485.7725612731</v>
      </c>
      <c r="R12" s="155">
        <f t="shared" ref="R12" si="1">R15-R9-R10-R11</f>
        <v>1860348.2010000004</v>
      </c>
      <c r="S12" s="155">
        <f>S15-S9-S10-S11</f>
        <v>2005636.9875732204</v>
      </c>
      <c r="U12" s="120"/>
      <c r="V12" s="67"/>
      <c r="W12" s="67"/>
      <c r="X12" s="67"/>
      <c r="Y12" s="67"/>
      <c r="Z12" s="67"/>
      <c r="AA12" s="67"/>
      <c r="AE12" s="107"/>
      <c r="AF12" s="107"/>
    </row>
    <row r="13" spans="1:32" ht="9" customHeight="1" x14ac:dyDescent="0.4">
      <c r="A13" s="2"/>
      <c r="B13" s="160"/>
      <c r="C13" s="160"/>
      <c r="D13" s="161"/>
      <c r="E13" s="160"/>
      <c r="F13" s="152">
        <v>999574</v>
      </c>
      <c r="G13" s="153">
        <v>994907</v>
      </c>
      <c r="H13" s="162"/>
      <c r="I13" s="163"/>
      <c r="J13" s="163"/>
      <c r="K13" s="163"/>
      <c r="L13" s="163"/>
      <c r="M13" s="163"/>
      <c r="N13" s="163"/>
      <c r="O13" s="163"/>
      <c r="P13" s="163"/>
      <c r="Q13" s="163"/>
      <c r="R13" s="163"/>
      <c r="S13" s="163"/>
      <c r="V13" s="67"/>
      <c r="W13" s="67"/>
      <c r="X13" s="67"/>
      <c r="Y13" s="67"/>
      <c r="Z13" s="67"/>
      <c r="AA13" s="67"/>
    </row>
    <row r="14" spans="1:32" ht="9" customHeight="1" x14ac:dyDescent="0.4">
      <c r="A14" s="2"/>
      <c r="B14" s="2"/>
      <c r="C14" s="2"/>
      <c r="D14" s="164"/>
      <c r="E14" s="2"/>
      <c r="F14" s="152"/>
      <c r="G14" s="153"/>
      <c r="H14" s="154"/>
      <c r="I14" s="155"/>
      <c r="J14" s="155"/>
      <c r="K14" s="155"/>
      <c r="L14" s="155"/>
      <c r="M14" s="155"/>
      <c r="N14" s="155"/>
      <c r="O14" s="155"/>
      <c r="P14" s="155"/>
      <c r="Q14" s="155"/>
      <c r="R14" s="155"/>
      <c r="S14" s="155"/>
      <c r="V14" s="67"/>
      <c r="W14" s="67"/>
      <c r="X14" s="67"/>
      <c r="Y14" s="67"/>
      <c r="Z14" s="67"/>
      <c r="AA14" s="67"/>
    </row>
    <row r="15" spans="1:32" ht="45" customHeight="1" x14ac:dyDescent="0.4">
      <c r="B15" s="120" t="s">
        <v>131</v>
      </c>
      <c r="C15" s="109"/>
      <c r="D15" s="118" t="s">
        <v>113</v>
      </c>
      <c r="E15" s="26">
        <v>3608361</v>
      </c>
      <c r="F15" s="163"/>
      <c r="G15" s="153"/>
      <c r="H15" s="154">
        <v>3570796</v>
      </c>
      <c r="I15" s="155">
        <v>3563929</v>
      </c>
      <c r="J15" s="155">
        <v>3589009</v>
      </c>
      <c r="K15" s="155">
        <v>3692593.7170000002</v>
      </c>
      <c r="L15" s="155">
        <v>3609702</v>
      </c>
      <c r="M15" s="155">
        <v>3651321.08</v>
      </c>
      <c r="N15" s="155">
        <v>3477646.74</v>
      </c>
      <c r="O15" s="155">
        <v>3566864.6298948596</v>
      </c>
      <c r="P15" s="155">
        <v>3587997.2248394056</v>
      </c>
      <c r="Q15" s="155">
        <v>3840144.683294273</v>
      </c>
      <c r="R15" s="155">
        <v>4237686.3830000004</v>
      </c>
      <c r="S15" s="155">
        <v>4378657.7315732203</v>
      </c>
      <c r="U15" s="120"/>
      <c r="V15" s="67"/>
      <c r="W15" s="67"/>
      <c r="X15" s="67"/>
      <c r="Y15" s="67"/>
      <c r="Z15" s="67"/>
      <c r="AA15" s="67"/>
      <c r="AD15" s="67"/>
      <c r="AE15" s="67"/>
      <c r="AF15" s="67"/>
    </row>
    <row r="16" spans="1:32" ht="9" customHeight="1" thickBot="1" x14ac:dyDescent="0.45">
      <c r="A16" s="2"/>
      <c r="B16" s="140"/>
      <c r="C16" s="140"/>
      <c r="D16" s="165"/>
      <c r="E16" s="140"/>
      <c r="F16" s="166">
        <v>3577945</v>
      </c>
      <c r="G16" s="167">
        <v>3574334</v>
      </c>
      <c r="H16" s="142"/>
      <c r="I16" s="140"/>
      <c r="J16" s="140"/>
      <c r="K16" s="140"/>
      <c r="L16" s="140"/>
      <c r="M16" s="140"/>
      <c r="N16" s="140"/>
      <c r="O16" s="140"/>
      <c r="P16" s="140"/>
      <c r="Q16" s="140"/>
      <c r="R16" s="140"/>
      <c r="S16" s="140"/>
    </row>
    <row r="17" spans="1:25" ht="9" customHeight="1" thickBot="1" x14ac:dyDescent="0.45">
      <c r="A17" s="2"/>
      <c r="B17" s="2"/>
      <c r="C17" s="2"/>
      <c r="D17" s="77"/>
      <c r="E17" s="2"/>
      <c r="F17" s="140"/>
      <c r="G17" s="117"/>
      <c r="H17" s="2"/>
      <c r="I17" s="2"/>
      <c r="Q17" s="2"/>
      <c r="R17" s="2"/>
    </row>
    <row r="18" spans="1:25" ht="18" customHeight="1" x14ac:dyDescent="0.4">
      <c r="A18" s="2"/>
      <c r="B18" s="146" t="s">
        <v>132</v>
      </c>
      <c r="C18" s="146"/>
      <c r="D18" s="146"/>
      <c r="E18" s="146"/>
      <c r="F18" s="146"/>
      <c r="G18" s="146"/>
      <c r="H18" s="146"/>
      <c r="I18" s="146"/>
      <c r="J18" s="146"/>
      <c r="K18" s="146"/>
      <c r="L18" s="146"/>
      <c r="M18" s="168"/>
      <c r="N18" s="168"/>
      <c r="O18" s="168"/>
      <c r="P18" s="168"/>
      <c r="Q18" s="168"/>
      <c r="R18" s="168"/>
      <c r="S18" s="168"/>
      <c r="T18" s="146"/>
      <c r="V18" s="107"/>
      <c r="X18" s="107"/>
      <c r="Y18" s="146"/>
    </row>
    <row r="19" spans="1:25" ht="18" customHeight="1" x14ac:dyDescent="0.4">
      <c r="A19" s="2"/>
      <c r="B19" s="474" t="s">
        <v>116</v>
      </c>
      <c r="C19" s="474"/>
      <c r="D19" s="474"/>
      <c r="E19" s="474"/>
      <c r="F19" s="474"/>
      <c r="G19" s="474"/>
      <c r="H19" s="474"/>
      <c r="I19" s="474"/>
      <c r="J19" s="474"/>
      <c r="K19" s="474"/>
      <c r="L19" s="474"/>
      <c r="M19" s="146"/>
      <c r="N19" s="146"/>
      <c r="O19" s="146"/>
      <c r="P19" s="146"/>
      <c r="Q19" s="146"/>
      <c r="R19" s="146"/>
      <c r="S19" s="146"/>
      <c r="T19" s="146"/>
      <c r="U19" s="169"/>
      <c r="V19" s="146"/>
      <c r="W19" s="169"/>
      <c r="X19" s="146"/>
      <c r="Y19" s="146"/>
    </row>
    <row r="20" spans="1:25" s="105" customFormat="1" ht="18" customHeight="1" x14ac:dyDescent="0.4">
      <c r="B20" s="105" t="s">
        <v>119</v>
      </c>
      <c r="D20" s="170"/>
      <c r="Q20" s="102"/>
      <c r="R20" s="102"/>
      <c r="U20" s="147"/>
      <c r="W20" s="147"/>
    </row>
    <row r="21" spans="1:25" x14ac:dyDescent="0.4">
      <c r="D21" s="8"/>
    </row>
    <row r="22" spans="1:25" x14ac:dyDescent="0.4">
      <c r="D22" s="8"/>
    </row>
    <row r="24" spans="1:25" x14ac:dyDescent="0.4">
      <c r="B24" s="8"/>
      <c r="C24" s="8"/>
      <c r="D24" s="8"/>
      <c r="E24" s="8"/>
      <c r="F24" s="8"/>
      <c r="G24" s="8"/>
      <c r="H24" s="8"/>
      <c r="I24" s="8"/>
      <c r="J24" s="8"/>
      <c r="K24" s="8"/>
      <c r="L24" s="8"/>
    </row>
    <row r="25" spans="1:25" x14ac:dyDescent="0.4">
      <c r="B25" s="8"/>
      <c r="C25" s="8"/>
      <c r="D25" s="8"/>
      <c r="E25" s="8"/>
      <c r="F25" s="8"/>
      <c r="G25" s="8"/>
      <c r="H25" s="8"/>
      <c r="I25" s="8"/>
      <c r="J25" s="8"/>
      <c r="K25" s="8"/>
      <c r="L25" s="8"/>
    </row>
    <row r="26" spans="1:25" x14ac:dyDescent="0.4">
      <c r="B26" s="8"/>
      <c r="C26" s="8"/>
      <c r="D26" s="8"/>
      <c r="E26" s="8"/>
      <c r="F26" s="8"/>
      <c r="G26" s="8"/>
      <c r="H26" s="8"/>
      <c r="I26" s="8"/>
      <c r="J26" s="8"/>
      <c r="K26" s="8"/>
      <c r="L26" s="8"/>
    </row>
  </sheetData>
  <mergeCells count="15">
    <mergeCell ref="R6:R7"/>
    <mergeCell ref="S6:S7"/>
    <mergeCell ref="B19:L19"/>
    <mergeCell ref="L6:L7"/>
    <mergeCell ref="M6:M7"/>
    <mergeCell ref="N6:N7"/>
    <mergeCell ref="O6:O7"/>
    <mergeCell ref="P6:P7"/>
    <mergeCell ref="Q6:Q7"/>
    <mergeCell ref="B6:B7"/>
    <mergeCell ref="D6:D7"/>
    <mergeCell ref="H6:H7"/>
    <mergeCell ref="I6:I7"/>
    <mergeCell ref="J6:J7"/>
    <mergeCell ref="K6:K7"/>
  </mergeCells>
  <phoneticPr fontId="3"/>
  <pageMargins left="0.59055118110236227" right="0.59055118110236227" top="0.59055118110236227" bottom="0.39370078740157483" header="0.31496062992125984" footer="0.31496062992125984"/>
  <pageSetup paperSize="9" scale="5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3"/>
  <sheetViews>
    <sheetView zoomScaleNormal="100" workbookViewId="0">
      <selection activeCell="H31" sqref="A1:H31"/>
    </sheetView>
  </sheetViews>
  <sheetFormatPr defaultRowHeight="18.75" x14ac:dyDescent="0.4"/>
  <cols>
    <col min="1" max="1" width="2.5" customWidth="1"/>
    <col min="2" max="2" width="32.625" bestFit="1" customWidth="1"/>
    <col min="3" max="3" width="11.125" bestFit="1" customWidth="1"/>
    <col min="4" max="4" width="11" bestFit="1" customWidth="1"/>
    <col min="5" max="5" width="11" customWidth="1"/>
  </cols>
  <sheetData>
    <row r="1" spans="2:5" x14ac:dyDescent="0.4">
      <c r="B1" t="s">
        <v>133</v>
      </c>
      <c r="C1" t="s">
        <v>134</v>
      </c>
    </row>
    <row r="2" spans="2:5" x14ac:dyDescent="0.4">
      <c r="B2" t="s">
        <v>135</v>
      </c>
    </row>
    <row r="3" spans="2:5" ht="19.5" thickBot="1" x14ac:dyDescent="0.45">
      <c r="B3" t="s">
        <v>136</v>
      </c>
    </row>
    <row r="4" spans="2:5" ht="37.5" x14ac:dyDescent="0.4">
      <c r="B4" s="171" t="s">
        <v>137</v>
      </c>
      <c r="C4" s="172" t="s">
        <v>138</v>
      </c>
      <c r="D4" s="173" t="s">
        <v>139</v>
      </c>
      <c r="E4" s="174"/>
    </row>
    <row r="5" spans="2:5" x14ac:dyDescent="0.4">
      <c r="B5" s="175" t="s">
        <v>140</v>
      </c>
      <c r="C5" s="176">
        <v>252</v>
      </c>
      <c r="D5" s="177">
        <v>225</v>
      </c>
      <c r="E5" s="178"/>
    </row>
    <row r="6" spans="2:5" x14ac:dyDescent="0.4">
      <c r="B6" s="179" t="s">
        <v>141</v>
      </c>
      <c r="C6" s="180">
        <v>92</v>
      </c>
      <c r="D6" s="177">
        <v>76</v>
      </c>
      <c r="E6" s="178"/>
    </row>
    <row r="7" spans="2:5" x14ac:dyDescent="0.4">
      <c r="B7" s="179" t="s">
        <v>142</v>
      </c>
      <c r="C7" s="180">
        <v>175</v>
      </c>
      <c r="D7" s="177">
        <v>138</v>
      </c>
      <c r="E7" s="178"/>
    </row>
    <row r="8" spans="2:5" x14ac:dyDescent="0.4">
      <c r="B8" s="179" t="s">
        <v>143</v>
      </c>
      <c r="C8" s="180">
        <v>557</v>
      </c>
      <c r="D8" s="177">
        <v>535</v>
      </c>
      <c r="E8" s="178"/>
    </row>
    <row r="9" spans="2:5" x14ac:dyDescent="0.4">
      <c r="B9" s="179" t="s">
        <v>144</v>
      </c>
      <c r="C9" s="181">
        <v>1021</v>
      </c>
      <c r="D9" s="177">
        <v>1005</v>
      </c>
      <c r="E9" s="178"/>
    </row>
    <row r="10" spans="2:5" x14ac:dyDescent="0.4">
      <c r="B10" s="179" t="s">
        <v>145</v>
      </c>
      <c r="C10" s="180">
        <v>266</v>
      </c>
      <c r="D10" s="177">
        <v>266</v>
      </c>
      <c r="E10" s="178"/>
    </row>
    <row r="11" spans="2:5" x14ac:dyDescent="0.4">
      <c r="B11" s="179" t="s">
        <v>146</v>
      </c>
      <c r="C11" s="181">
        <v>1556</v>
      </c>
      <c r="D11" s="177">
        <v>1571</v>
      </c>
      <c r="E11" s="178"/>
    </row>
    <row r="12" spans="2:5" x14ac:dyDescent="0.4">
      <c r="B12" s="179" t="s">
        <v>147</v>
      </c>
      <c r="C12" s="180">
        <v>321</v>
      </c>
      <c r="D12" s="177">
        <v>325</v>
      </c>
      <c r="E12" s="178"/>
    </row>
    <row r="13" spans="2:5" x14ac:dyDescent="0.4">
      <c r="B13" s="179" t="s">
        <v>148</v>
      </c>
      <c r="C13" s="180">
        <v>11</v>
      </c>
      <c r="D13" s="177">
        <v>11</v>
      </c>
      <c r="E13" s="178"/>
    </row>
    <row r="14" spans="2:5" x14ac:dyDescent="0.4">
      <c r="B14" s="179" t="s">
        <v>149</v>
      </c>
      <c r="C14" s="180">
        <v>27</v>
      </c>
      <c r="D14" s="177">
        <v>29</v>
      </c>
      <c r="E14" s="178"/>
    </row>
    <row r="15" spans="2:5" x14ac:dyDescent="0.4">
      <c r="B15" s="179" t="s">
        <v>150</v>
      </c>
      <c r="C15" s="180">
        <v>21</v>
      </c>
      <c r="D15" s="177">
        <v>19</v>
      </c>
      <c r="E15" s="178"/>
    </row>
    <row r="16" spans="2:5" x14ac:dyDescent="0.4">
      <c r="B16" s="179" t="s">
        <v>151</v>
      </c>
      <c r="C16" s="180">
        <v>2</v>
      </c>
      <c r="D16" s="177"/>
      <c r="E16" s="178"/>
    </row>
    <row r="17" spans="2:5" x14ac:dyDescent="0.4">
      <c r="B17" s="179" t="s">
        <v>152</v>
      </c>
      <c r="C17" s="180">
        <v>22</v>
      </c>
      <c r="D17" s="177">
        <v>21</v>
      </c>
      <c r="E17" s="178"/>
    </row>
    <row r="18" spans="2:5" x14ac:dyDescent="0.4">
      <c r="B18" s="179" t="s">
        <v>153</v>
      </c>
      <c r="C18" s="180">
        <v>12</v>
      </c>
      <c r="D18" s="177">
        <v>16</v>
      </c>
      <c r="E18" s="178"/>
    </row>
    <row r="19" spans="2:5" x14ac:dyDescent="0.4">
      <c r="B19" s="179" t="s">
        <v>154</v>
      </c>
      <c r="C19" s="181">
        <v>1324</v>
      </c>
      <c r="D19" s="177">
        <v>1322</v>
      </c>
      <c r="E19" s="178"/>
    </row>
    <row r="20" spans="2:5" x14ac:dyDescent="0.4">
      <c r="B20" s="179" t="s">
        <v>155</v>
      </c>
      <c r="C20" s="180">
        <v>608</v>
      </c>
      <c r="D20" s="177">
        <v>608</v>
      </c>
      <c r="E20" s="178"/>
    </row>
    <row r="21" spans="2:5" x14ac:dyDescent="0.4">
      <c r="B21" s="179" t="s">
        <v>156</v>
      </c>
      <c r="C21" s="180">
        <v>8</v>
      </c>
      <c r="D21" s="177">
        <v>8</v>
      </c>
      <c r="E21" s="178"/>
    </row>
    <row r="22" spans="2:5" x14ac:dyDescent="0.4">
      <c r="B22" s="179" t="s">
        <v>157</v>
      </c>
      <c r="C22" s="180">
        <v>31</v>
      </c>
      <c r="D22" s="177">
        <v>32</v>
      </c>
      <c r="E22" s="178"/>
    </row>
    <row r="23" spans="2:5" ht="19.5" thickBot="1" x14ac:dyDescent="0.45">
      <c r="B23" s="182" t="s">
        <v>158</v>
      </c>
      <c r="C23" s="183">
        <v>6</v>
      </c>
      <c r="D23" s="184">
        <v>6</v>
      </c>
      <c r="E23" s="178"/>
    </row>
  </sheetData>
  <phoneticPr fontId="3"/>
  <pageMargins left="0.7" right="0.7" top="0.75" bottom="0.75" header="0.3" footer="0.3"/>
  <pageSetup paperSize="9" orientation="portrait" r:id="rId1"/>
  <headerFooter>
    <oddHeader>&amp;L【機密性○（取扱制限）】</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pageSetUpPr fitToPage="1"/>
  </sheetPr>
  <dimension ref="B1:Q30"/>
  <sheetViews>
    <sheetView view="pageBreakPreview" zoomScale="70" zoomScaleNormal="100" zoomScaleSheetLayoutView="70" workbookViewId="0">
      <selection activeCell="P50" sqref="P50"/>
    </sheetView>
  </sheetViews>
  <sheetFormatPr defaultColWidth="8.875" defaultRowHeight="12" x14ac:dyDescent="0.4"/>
  <cols>
    <col min="1" max="1" width="2.5" style="185" customWidth="1"/>
    <col min="2" max="2" width="1.875" style="185" customWidth="1"/>
    <col min="3" max="3" width="22.5" style="185" customWidth="1"/>
    <col min="4" max="4" width="1.25" style="185" customWidth="1"/>
    <col min="5" max="5" width="22" style="185" customWidth="1"/>
    <col min="6" max="10" width="18.625" style="185" hidden="1" customWidth="1"/>
    <col min="11" max="17" width="18.625" style="185" customWidth="1"/>
    <col min="18" max="18" width="9" style="185" customWidth="1"/>
    <col min="19" max="256" width="8.875" style="185"/>
    <col min="257" max="257" width="2.5" style="185" customWidth="1"/>
    <col min="258" max="258" width="1.875" style="185" customWidth="1"/>
    <col min="259" max="259" width="22.5" style="185" customWidth="1"/>
    <col min="260" max="260" width="1.25" style="185" customWidth="1"/>
    <col min="261" max="261" width="22" style="185" customWidth="1"/>
    <col min="262" max="266" width="0" style="185" hidden="1" customWidth="1"/>
    <col min="267" max="273" width="18.625" style="185" customWidth="1"/>
    <col min="274" max="274" width="9" style="185" customWidth="1"/>
    <col min="275" max="512" width="8.875" style="185"/>
    <col min="513" max="513" width="2.5" style="185" customWidth="1"/>
    <col min="514" max="514" width="1.875" style="185" customWidth="1"/>
    <col min="515" max="515" width="22.5" style="185" customWidth="1"/>
    <col min="516" max="516" width="1.25" style="185" customWidth="1"/>
    <col min="517" max="517" width="22" style="185" customWidth="1"/>
    <col min="518" max="522" width="0" style="185" hidden="1" customWidth="1"/>
    <col min="523" max="529" width="18.625" style="185" customWidth="1"/>
    <col min="530" max="530" width="9" style="185" customWidth="1"/>
    <col min="531" max="768" width="8.875" style="185"/>
    <col min="769" max="769" width="2.5" style="185" customWidth="1"/>
    <col min="770" max="770" width="1.875" style="185" customWidth="1"/>
    <col min="771" max="771" width="22.5" style="185" customWidth="1"/>
    <col min="772" max="772" width="1.25" style="185" customWidth="1"/>
    <col min="773" max="773" width="22" style="185" customWidth="1"/>
    <col min="774" max="778" width="0" style="185" hidden="1" customWidth="1"/>
    <col min="779" max="785" width="18.625" style="185" customWidth="1"/>
    <col min="786" max="786" width="9" style="185" customWidth="1"/>
    <col min="787" max="1024" width="8.875" style="185"/>
    <col min="1025" max="1025" width="2.5" style="185" customWidth="1"/>
    <col min="1026" max="1026" width="1.875" style="185" customWidth="1"/>
    <col min="1027" max="1027" width="22.5" style="185" customWidth="1"/>
    <col min="1028" max="1028" width="1.25" style="185" customWidth="1"/>
    <col min="1029" max="1029" width="22" style="185" customWidth="1"/>
    <col min="1030" max="1034" width="0" style="185" hidden="1" customWidth="1"/>
    <col min="1035" max="1041" width="18.625" style="185" customWidth="1"/>
    <col min="1042" max="1042" width="9" style="185" customWidth="1"/>
    <col min="1043" max="1280" width="8.875" style="185"/>
    <col min="1281" max="1281" width="2.5" style="185" customWidth="1"/>
    <col min="1282" max="1282" width="1.875" style="185" customWidth="1"/>
    <col min="1283" max="1283" width="22.5" style="185" customWidth="1"/>
    <col min="1284" max="1284" width="1.25" style="185" customWidth="1"/>
    <col min="1285" max="1285" width="22" style="185" customWidth="1"/>
    <col min="1286" max="1290" width="0" style="185" hidden="1" customWidth="1"/>
    <col min="1291" max="1297" width="18.625" style="185" customWidth="1"/>
    <col min="1298" max="1298" width="9" style="185" customWidth="1"/>
    <col min="1299" max="1536" width="8.875" style="185"/>
    <col min="1537" max="1537" width="2.5" style="185" customWidth="1"/>
    <col min="1538" max="1538" width="1.875" style="185" customWidth="1"/>
    <col min="1539" max="1539" width="22.5" style="185" customWidth="1"/>
    <col min="1540" max="1540" width="1.25" style="185" customWidth="1"/>
    <col min="1541" max="1541" width="22" style="185" customWidth="1"/>
    <col min="1542" max="1546" width="0" style="185" hidden="1" customWidth="1"/>
    <col min="1547" max="1553" width="18.625" style="185" customWidth="1"/>
    <col min="1554" max="1554" width="9" style="185" customWidth="1"/>
    <col min="1555" max="1792" width="8.875" style="185"/>
    <col min="1793" max="1793" width="2.5" style="185" customWidth="1"/>
    <col min="1794" max="1794" width="1.875" style="185" customWidth="1"/>
    <col min="1795" max="1795" width="22.5" style="185" customWidth="1"/>
    <col min="1796" max="1796" width="1.25" style="185" customWidth="1"/>
    <col min="1797" max="1797" width="22" style="185" customWidth="1"/>
    <col min="1798" max="1802" width="0" style="185" hidden="1" customWidth="1"/>
    <col min="1803" max="1809" width="18.625" style="185" customWidth="1"/>
    <col min="1810" max="1810" width="9" style="185" customWidth="1"/>
    <col min="1811" max="2048" width="8.875" style="185"/>
    <col min="2049" max="2049" width="2.5" style="185" customWidth="1"/>
    <col min="2050" max="2050" width="1.875" style="185" customWidth="1"/>
    <col min="2051" max="2051" width="22.5" style="185" customWidth="1"/>
    <col min="2052" max="2052" width="1.25" style="185" customWidth="1"/>
    <col min="2053" max="2053" width="22" style="185" customWidth="1"/>
    <col min="2054" max="2058" width="0" style="185" hidden="1" customWidth="1"/>
    <col min="2059" max="2065" width="18.625" style="185" customWidth="1"/>
    <col min="2066" max="2066" width="9" style="185" customWidth="1"/>
    <col min="2067" max="2304" width="8.875" style="185"/>
    <col min="2305" max="2305" width="2.5" style="185" customWidth="1"/>
    <col min="2306" max="2306" width="1.875" style="185" customWidth="1"/>
    <col min="2307" max="2307" width="22.5" style="185" customWidth="1"/>
    <col min="2308" max="2308" width="1.25" style="185" customWidth="1"/>
    <col min="2309" max="2309" width="22" style="185" customWidth="1"/>
    <col min="2310" max="2314" width="0" style="185" hidden="1" customWidth="1"/>
    <col min="2315" max="2321" width="18.625" style="185" customWidth="1"/>
    <col min="2322" max="2322" width="9" style="185" customWidth="1"/>
    <col min="2323" max="2560" width="8.875" style="185"/>
    <col min="2561" max="2561" width="2.5" style="185" customWidth="1"/>
    <col min="2562" max="2562" width="1.875" style="185" customWidth="1"/>
    <col min="2563" max="2563" width="22.5" style="185" customWidth="1"/>
    <col min="2564" max="2564" width="1.25" style="185" customWidth="1"/>
    <col min="2565" max="2565" width="22" style="185" customWidth="1"/>
    <col min="2566" max="2570" width="0" style="185" hidden="1" customWidth="1"/>
    <col min="2571" max="2577" width="18.625" style="185" customWidth="1"/>
    <col min="2578" max="2578" width="9" style="185" customWidth="1"/>
    <col min="2579" max="2816" width="8.875" style="185"/>
    <col min="2817" max="2817" width="2.5" style="185" customWidth="1"/>
    <col min="2818" max="2818" width="1.875" style="185" customWidth="1"/>
    <col min="2819" max="2819" width="22.5" style="185" customWidth="1"/>
    <col min="2820" max="2820" width="1.25" style="185" customWidth="1"/>
    <col min="2821" max="2821" width="22" style="185" customWidth="1"/>
    <col min="2822" max="2826" width="0" style="185" hidden="1" customWidth="1"/>
    <col min="2827" max="2833" width="18.625" style="185" customWidth="1"/>
    <col min="2834" max="2834" width="9" style="185" customWidth="1"/>
    <col min="2835" max="3072" width="8.875" style="185"/>
    <col min="3073" max="3073" width="2.5" style="185" customWidth="1"/>
    <col min="3074" max="3074" width="1.875" style="185" customWidth="1"/>
    <col min="3075" max="3075" width="22.5" style="185" customWidth="1"/>
    <col min="3076" max="3076" width="1.25" style="185" customWidth="1"/>
    <col min="3077" max="3077" width="22" style="185" customWidth="1"/>
    <col min="3078" max="3082" width="0" style="185" hidden="1" customWidth="1"/>
    <col min="3083" max="3089" width="18.625" style="185" customWidth="1"/>
    <col min="3090" max="3090" width="9" style="185" customWidth="1"/>
    <col min="3091" max="3328" width="8.875" style="185"/>
    <col min="3329" max="3329" width="2.5" style="185" customWidth="1"/>
    <col min="3330" max="3330" width="1.875" style="185" customWidth="1"/>
    <col min="3331" max="3331" width="22.5" style="185" customWidth="1"/>
    <col min="3332" max="3332" width="1.25" style="185" customWidth="1"/>
    <col min="3333" max="3333" width="22" style="185" customWidth="1"/>
    <col min="3334" max="3338" width="0" style="185" hidden="1" customWidth="1"/>
    <col min="3339" max="3345" width="18.625" style="185" customWidth="1"/>
    <col min="3346" max="3346" width="9" style="185" customWidth="1"/>
    <col min="3347" max="3584" width="8.875" style="185"/>
    <col min="3585" max="3585" width="2.5" style="185" customWidth="1"/>
    <col min="3586" max="3586" width="1.875" style="185" customWidth="1"/>
    <col min="3587" max="3587" width="22.5" style="185" customWidth="1"/>
    <col min="3588" max="3588" width="1.25" style="185" customWidth="1"/>
    <col min="3589" max="3589" width="22" style="185" customWidth="1"/>
    <col min="3590" max="3594" width="0" style="185" hidden="1" customWidth="1"/>
    <col min="3595" max="3601" width="18.625" style="185" customWidth="1"/>
    <col min="3602" max="3602" width="9" style="185" customWidth="1"/>
    <col min="3603" max="3840" width="8.875" style="185"/>
    <col min="3841" max="3841" width="2.5" style="185" customWidth="1"/>
    <col min="3842" max="3842" width="1.875" style="185" customWidth="1"/>
    <col min="3843" max="3843" width="22.5" style="185" customWidth="1"/>
    <col min="3844" max="3844" width="1.25" style="185" customWidth="1"/>
    <col min="3845" max="3845" width="22" style="185" customWidth="1"/>
    <col min="3846" max="3850" width="0" style="185" hidden="1" customWidth="1"/>
    <col min="3851" max="3857" width="18.625" style="185" customWidth="1"/>
    <col min="3858" max="3858" width="9" style="185" customWidth="1"/>
    <col min="3859" max="4096" width="8.875" style="185"/>
    <col min="4097" max="4097" width="2.5" style="185" customWidth="1"/>
    <col min="4098" max="4098" width="1.875" style="185" customWidth="1"/>
    <col min="4099" max="4099" width="22.5" style="185" customWidth="1"/>
    <col min="4100" max="4100" width="1.25" style="185" customWidth="1"/>
    <col min="4101" max="4101" width="22" style="185" customWidth="1"/>
    <col min="4102" max="4106" width="0" style="185" hidden="1" customWidth="1"/>
    <col min="4107" max="4113" width="18.625" style="185" customWidth="1"/>
    <col min="4114" max="4114" width="9" style="185" customWidth="1"/>
    <col min="4115" max="4352" width="8.875" style="185"/>
    <col min="4353" max="4353" width="2.5" style="185" customWidth="1"/>
    <col min="4354" max="4354" width="1.875" style="185" customWidth="1"/>
    <col min="4355" max="4355" width="22.5" style="185" customWidth="1"/>
    <col min="4356" max="4356" width="1.25" style="185" customWidth="1"/>
    <col min="4357" max="4357" width="22" style="185" customWidth="1"/>
    <col min="4358" max="4362" width="0" style="185" hidden="1" customWidth="1"/>
    <col min="4363" max="4369" width="18.625" style="185" customWidth="1"/>
    <col min="4370" max="4370" width="9" style="185" customWidth="1"/>
    <col min="4371" max="4608" width="8.875" style="185"/>
    <col min="4609" max="4609" width="2.5" style="185" customWidth="1"/>
    <col min="4610" max="4610" width="1.875" style="185" customWidth="1"/>
    <col min="4611" max="4611" width="22.5" style="185" customWidth="1"/>
    <col min="4612" max="4612" width="1.25" style="185" customWidth="1"/>
    <col min="4613" max="4613" width="22" style="185" customWidth="1"/>
    <col min="4614" max="4618" width="0" style="185" hidden="1" customWidth="1"/>
    <col min="4619" max="4625" width="18.625" style="185" customWidth="1"/>
    <col min="4626" max="4626" width="9" style="185" customWidth="1"/>
    <col min="4627" max="4864" width="8.875" style="185"/>
    <col min="4865" max="4865" width="2.5" style="185" customWidth="1"/>
    <col min="4866" max="4866" width="1.875" style="185" customWidth="1"/>
    <col min="4867" max="4867" width="22.5" style="185" customWidth="1"/>
    <col min="4868" max="4868" width="1.25" style="185" customWidth="1"/>
    <col min="4869" max="4869" width="22" style="185" customWidth="1"/>
    <col min="4870" max="4874" width="0" style="185" hidden="1" customWidth="1"/>
    <col min="4875" max="4881" width="18.625" style="185" customWidth="1"/>
    <col min="4882" max="4882" width="9" style="185" customWidth="1"/>
    <col min="4883" max="5120" width="8.875" style="185"/>
    <col min="5121" max="5121" width="2.5" style="185" customWidth="1"/>
    <col min="5122" max="5122" width="1.875" style="185" customWidth="1"/>
    <col min="5123" max="5123" width="22.5" style="185" customWidth="1"/>
    <col min="5124" max="5124" width="1.25" style="185" customWidth="1"/>
    <col min="5125" max="5125" width="22" style="185" customWidth="1"/>
    <col min="5126" max="5130" width="0" style="185" hidden="1" customWidth="1"/>
    <col min="5131" max="5137" width="18.625" style="185" customWidth="1"/>
    <col min="5138" max="5138" width="9" style="185" customWidth="1"/>
    <col min="5139" max="5376" width="8.875" style="185"/>
    <col min="5377" max="5377" width="2.5" style="185" customWidth="1"/>
    <col min="5378" max="5378" width="1.875" style="185" customWidth="1"/>
    <col min="5379" max="5379" width="22.5" style="185" customWidth="1"/>
    <col min="5380" max="5380" width="1.25" style="185" customWidth="1"/>
    <col min="5381" max="5381" width="22" style="185" customWidth="1"/>
    <col min="5382" max="5386" width="0" style="185" hidden="1" customWidth="1"/>
    <col min="5387" max="5393" width="18.625" style="185" customWidth="1"/>
    <col min="5394" max="5394" width="9" style="185" customWidth="1"/>
    <col min="5395" max="5632" width="8.875" style="185"/>
    <col min="5633" max="5633" width="2.5" style="185" customWidth="1"/>
    <col min="5634" max="5634" width="1.875" style="185" customWidth="1"/>
    <col min="5635" max="5635" width="22.5" style="185" customWidth="1"/>
    <col min="5636" max="5636" width="1.25" style="185" customWidth="1"/>
    <col min="5637" max="5637" width="22" style="185" customWidth="1"/>
    <col min="5638" max="5642" width="0" style="185" hidden="1" customWidth="1"/>
    <col min="5643" max="5649" width="18.625" style="185" customWidth="1"/>
    <col min="5650" max="5650" width="9" style="185" customWidth="1"/>
    <col min="5651" max="5888" width="8.875" style="185"/>
    <col min="5889" max="5889" width="2.5" style="185" customWidth="1"/>
    <col min="5890" max="5890" width="1.875" style="185" customWidth="1"/>
    <col min="5891" max="5891" width="22.5" style="185" customWidth="1"/>
    <col min="5892" max="5892" width="1.25" style="185" customWidth="1"/>
    <col min="5893" max="5893" width="22" style="185" customWidth="1"/>
    <col min="5894" max="5898" width="0" style="185" hidden="1" customWidth="1"/>
    <col min="5899" max="5905" width="18.625" style="185" customWidth="1"/>
    <col min="5906" max="5906" width="9" style="185" customWidth="1"/>
    <col min="5907" max="6144" width="8.875" style="185"/>
    <col min="6145" max="6145" width="2.5" style="185" customWidth="1"/>
    <col min="6146" max="6146" width="1.875" style="185" customWidth="1"/>
    <col min="6147" max="6147" width="22.5" style="185" customWidth="1"/>
    <col min="6148" max="6148" width="1.25" style="185" customWidth="1"/>
    <col min="6149" max="6149" width="22" style="185" customWidth="1"/>
    <col min="6150" max="6154" width="0" style="185" hidden="1" customWidth="1"/>
    <col min="6155" max="6161" width="18.625" style="185" customWidth="1"/>
    <col min="6162" max="6162" width="9" style="185" customWidth="1"/>
    <col min="6163" max="6400" width="8.875" style="185"/>
    <col min="6401" max="6401" width="2.5" style="185" customWidth="1"/>
    <col min="6402" max="6402" width="1.875" style="185" customWidth="1"/>
    <col min="6403" max="6403" width="22.5" style="185" customWidth="1"/>
    <col min="6404" max="6404" width="1.25" style="185" customWidth="1"/>
    <col min="6405" max="6405" width="22" style="185" customWidth="1"/>
    <col min="6406" max="6410" width="0" style="185" hidden="1" customWidth="1"/>
    <col min="6411" max="6417" width="18.625" style="185" customWidth="1"/>
    <col min="6418" max="6418" width="9" style="185" customWidth="1"/>
    <col min="6419" max="6656" width="8.875" style="185"/>
    <col min="6657" max="6657" width="2.5" style="185" customWidth="1"/>
    <col min="6658" max="6658" width="1.875" style="185" customWidth="1"/>
    <col min="6659" max="6659" width="22.5" style="185" customWidth="1"/>
    <col min="6660" max="6660" width="1.25" style="185" customWidth="1"/>
    <col min="6661" max="6661" width="22" style="185" customWidth="1"/>
    <col min="6662" max="6666" width="0" style="185" hidden="1" customWidth="1"/>
    <col min="6667" max="6673" width="18.625" style="185" customWidth="1"/>
    <col min="6674" max="6674" width="9" style="185" customWidth="1"/>
    <col min="6675" max="6912" width="8.875" style="185"/>
    <col min="6913" max="6913" width="2.5" style="185" customWidth="1"/>
    <col min="6914" max="6914" width="1.875" style="185" customWidth="1"/>
    <col min="6915" max="6915" width="22.5" style="185" customWidth="1"/>
    <col min="6916" max="6916" width="1.25" style="185" customWidth="1"/>
    <col min="6917" max="6917" width="22" style="185" customWidth="1"/>
    <col min="6918" max="6922" width="0" style="185" hidden="1" customWidth="1"/>
    <col min="6923" max="6929" width="18.625" style="185" customWidth="1"/>
    <col min="6930" max="6930" width="9" style="185" customWidth="1"/>
    <col min="6931" max="7168" width="8.875" style="185"/>
    <col min="7169" max="7169" width="2.5" style="185" customWidth="1"/>
    <col min="7170" max="7170" width="1.875" style="185" customWidth="1"/>
    <col min="7171" max="7171" width="22.5" style="185" customWidth="1"/>
    <col min="7172" max="7172" width="1.25" style="185" customWidth="1"/>
    <col min="7173" max="7173" width="22" style="185" customWidth="1"/>
    <col min="7174" max="7178" width="0" style="185" hidden="1" customWidth="1"/>
    <col min="7179" max="7185" width="18.625" style="185" customWidth="1"/>
    <col min="7186" max="7186" width="9" style="185" customWidth="1"/>
    <col min="7187" max="7424" width="8.875" style="185"/>
    <col min="7425" max="7425" width="2.5" style="185" customWidth="1"/>
    <col min="7426" max="7426" width="1.875" style="185" customWidth="1"/>
    <col min="7427" max="7427" width="22.5" style="185" customWidth="1"/>
    <col min="7428" max="7428" width="1.25" style="185" customWidth="1"/>
    <col min="7429" max="7429" width="22" style="185" customWidth="1"/>
    <col min="7430" max="7434" width="0" style="185" hidden="1" customWidth="1"/>
    <col min="7435" max="7441" width="18.625" style="185" customWidth="1"/>
    <col min="7442" max="7442" width="9" style="185" customWidth="1"/>
    <col min="7443" max="7680" width="8.875" style="185"/>
    <col min="7681" max="7681" width="2.5" style="185" customWidth="1"/>
    <col min="7682" max="7682" width="1.875" style="185" customWidth="1"/>
    <col min="7683" max="7683" width="22.5" style="185" customWidth="1"/>
    <col min="7684" max="7684" width="1.25" style="185" customWidth="1"/>
    <col min="7685" max="7685" width="22" style="185" customWidth="1"/>
    <col min="7686" max="7690" width="0" style="185" hidden="1" customWidth="1"/>
    <col min="7691" max="7697" width="18.625" style="185" customWidth="1"/>
    <col min="7698" max="7698" width="9" style="185" customWidth="1"/>
    <col min="7699" max="7936" width="8.875" style="185"/>
    <col min="7937" max="7937" width="2.5" style="185" customWidth="1"/>
    <col min="7938" max="7938" width="1.875" style="185" customWidth="1"/>
    <col min="7939" max="7939" width="22.5" style="185" customWidth="1"/>
    <col min="7940" max="7940" width="1.25" style="185" customWidth="1"/>
    <col min="7941" max="7941" width="22" style="185" customWidth="1"/>
    <col min="7942" max="7946" width="0" style="185" hidden="1" customWidth="1"/>
    <col min="7947" max="7953" width="18.625" style="185" customWidth="1"/>
    <col min="7954" max="7954" width="9" style="185" customWidth="1"/>
    <col min="7955" max="8192" width="8.875" style="185"/>
    <col min="8193" max="8193" width="2.5" style="185" customWidth="1"/>
    <col min="8194" max="8194" width="1.875" style="185" customWidth="1"/>
    <col min="8195" max="8195" width="22.5" style="185" customWidth="1"/>
    <col min="8196" max="8196" width="1.25" style="185" customWidth="1"/>
    <col min="8197" max="8197" width="22" style="185" customWidth="1"/>
    <col min="8198" max="8202" width="0" style="185" hidden="1" customWidth="1"/>
    <col min="8203" max="8209" width="18.625" style="185" customWidth="1"/>
    <col min="8210" max="8210" width="9" style="185" customWidth="1"/>
    <col min="8211" max="8448" width="8.875" style="185"/>
    <col min="8449" max="8449" width="2.5" style="185" customWidth="1"/>
    <col min="8450" max="8450" width="1.875" style="185" customWidth="1"/>
    <col min="8451" max="8451" width="22.5" style="185" customWidth="1"/>
    <col min="8452" max="8452" width="1.25" style="185" customWidth="1"/>
    <col min="8453" max="8453" width="22" style="185" customWidth="1"/>
    <col min="8454" max="8458" width="0" style="185" hidden="1" customWidth="1"/>
    <col min="8459" max="8465" width="18.625" style="185" customWidth="1"/>
    <col min="8466" max="8466" width="9" style="185" customWidth="1"/>
    <col min="8467" max="8704" width="8.875" style="185"/>
    <col min="8705" max="8705" width="2.5" style="185" customWidth="1"/>
    <col min="8706" max="8706" width="1.875" style="185" customWidth="1"/>
    <col min="8707" max="8707" width="22.5" style="185" customWidth="1"/>
    <col min="8708" max="8708" width="1.25" style="185" customWidth="1"/>
    <col min="8709" max="8709" width="22" style="185" customWidth="1"/>
    <col min="8710" max="8714" width="0" style="185" hidden="1" customWidth="1"/>
    <col min="8715" max="8721" width="18.625" style="185" customWidth="1"/>
    <col min="8722" max="8722" width="9" style="185" customWidth="1"/>
    <col min="8723" max="8960" width="8.875" style="185"/>
    <col min="8961" max="8961" width="2.5" style="185" customWidth="1"/>
    <col min="8962" max="8962" width="1.875" style="185" customWidth="1"/>
    <col min="8963" max="8963" width="22.5" style="185" customWidth="1"/>
    <col min="8964" max="8964" width="1.25" style="185" customWidth="1"/>
    <col min="8965" max="8965" width="22" style="185" customWidth="1"/>
    <col min="8966" max="8970" width="0" style="185" hidden="1" customWidth="1"/>
    <col min="8971" max="8977" width="18.625" style="185" customWidth="1"/>
    <col min="8978" max="8978" width="9" style="185" customWidth="1"/>
    <col min="8979" max="9216" width="8.875" style="185"/>
    <col min="9217" max="9217" width="2.5" style="185" customWidth="1"/>
    <col min="9218" max="9218" width="1.875" style="185" customWidth="1"/>
    <col min="9219" max="9219" width="22.5" style="185" customWidth="1"/>
    <col min="9220" max="9220" width="1.25" style="185" customWidth="1"/>
    <col min="9221" max="9221" width="22" style="185" customWidth="1"/>
    <col min="9222" max="9226" width="0" style="185" hidden="1" customWidth="1"/>
    <col min="9227" max="9233" width="18.625" style="185" customWidth="1"/>
    <col min="9234" max="9234" width="9" style="185" customWidth="1"/>
    <col min="9235" max="9472" width="8.875" style="185"/>
    <col min="9473" max="9473" width="2.5" style="185" customWidth="1"/>
    <col min="9474" max="9474" width="1.875" style="185" customWidth="1"/>
    <col min="9475" max="9475" width="22.5" style="185" customWidth="1"/>
    <col min="9476" max="9476" width="1.25" style="185" customWidth="1"/>
    <col min="9477" max="9477" width="22" style="185" customWidth="1"/>
    <col min="9478" max="9482" width="0" style="185" hidden="1" customWidth="1"/>
    <col min="9483" max="9489" width="18.625" style="185" customWidth="1"/>
    <col min="9490" max="9490" width="9" style="185" customWidth="1"/>
    <col min="9491" max="9728" width="8.875" style="185"/>
    <col min="9729" max="9729" width="2.5" style="185" customWidth="1"/>
    <col min="9730" max="9730" width="1.875" style="185" customWidth="1"/>
    <col min="9731" max="9731" width="22.5" style="185" customWidth="1"/>
    <col min="9732" max="9732" width="1.25" style="185" customWidth="1"/>
    <col min="9733" max="9733" width="22" style="185" customWidth="1"/>
    <col min="9734" max="9738" width="0" style="185" hidden="1" customWidth="1"/>
    <col min="9739" max="9745" width="18.625" style="185" customWidth="1"/>
    <col min="9746" max="9746" width="9" style="185" customWidth="1"/>
    <col min="9747" max="9984" width="8.875" style="185"/>
    <col min="9985" max="9985" width="2.5" style="185" customWidth="1"/>
    <col min="9986" max="9986" width="1.875" style="185" customWidth="1"/>
    <col min="9987" max="9987" width="22.5" style="185" customWidth="1"/>
    <col min="9988" max="9988" width="1.25" style="185" customWidth="1"/>
    <col min="9989" max="9989" width="22" style="185" customWidth="1"/>
    <col min="9990" max="9994" width="0" style="185" hidden="1" customWidth="1"/>
    <col min="9995" max="10001" width="18.625" style="185" customWidth="1"/>
    <col min="10002" max="10002" width="9" style="185" customWidth="1"/>
    <col min="10003" max="10240" width="8.875" style="185"/>
    <col min="10241" max="10241" width="2.5" style="185" customWidth="1"/>
    <col min="10242" max="10242" width="1.875" style="185" customWidth="1"/>
    <col min="10243" max="10243" width="22.5" style="185" customWidth="1"/>
    <col min="10244" max="10244" width="1.25" style="185" customWidth="1"/>
    <col min="10245" max="10245" width="22" style="185" customWidth="1"/>
    <col min="10246" max="10250" width="0" style="185" hidden="1" customWidth="1"/>
    <col min="10251" max="10257" width="18.625" style="185" customWidth="1"/>
    <col min="10258" max="10258" width="9" style="185" customWidth="1"/>
    <col min="10259" max="10496" width="8.875" style="185"/>
    <col min="10497" max="10497" width="2.5" style="185" customWidth="1"/>
    <col min="10498" max="10498" width="1.875" style="185" customWidth="1"/>
    <col min="10499" max="10499" width="22.5" style="185" customWidth="1"/>
    <col min="10500" max="10500" width="1.25" style="185" customWidth="1"/>
    <col min="10501" max="10501" width="22" style="185" customWidth="1"/>
    <col min="10502" max="10506" width="0" style="185" hidden="1" customWidth="1"/>
    <col min="10507" max="10513" width="18.625" style="185" customWidth="1"/>
    <col min="10514" max="10514" width="9" style="185" customWidth="1"/>
    <col min="10515" max="10752" width="8.875" style="185"/>
    <col min="10753" max="10753" width="2.5" style="185" customWidth="1"/>
    <col min="10754" max="10754" width="1.875" style="185" customWidth="1"/>
    <col min="10755" max="10755" width="22.5" style="185" customWidth="1"/>
    <col min="10756" max="10756" width="1.25" style="185" customWidth="1"/>
    <col min="10757" max="10757" width="22" style="185" customWidth="1"/>
    <col min="10758" max="10762" width="0" style="185" hidden="1" customWidth="1"/>
    <col min="10763" max="10769" width="18.625" style="185" customWidth="1"/>
    <col min="10770" max="10770" width="9" style="185" customWidth="1"/>
    <col min="10771" max="11008" width="8.875" style="185"/>
    <col min="11009" max="11009" width="2.5" style="185" customWidth="1"/>
    <col min="11010" max="11010" width="1.875" style="185" customWidth="1"/>
    <col min="11011" max="11011" width="22.5" style="185" customWidth="1"/>
    <col min="11012" max="11012" width="1.25" style="185" customWidth="1"/>
    <col min="11013" max="11013" width="22" style="185" customWidth="1"/>
    <col min="11014" max="11018" width="0" style="185" hidden="1" customWidth="1"/>
    <col min="11019" max="11025" width="18.625" style="185" customWidth="1"/>
    <col min="11026" max="11026" width="9" style="185" customWidth="1"/>
    <col min="11027" max="11264" width="8.875" style="185"/>
    <col min="11265" max="11265" width="2.5" style="185" customWidth="1"/>
    <col min="11266" max="11266" width="1.875" style="185" customWidth="1"/>
    <col min="11267" max="11267" width="22.5" style="185" customWidth="1"/>
    <col min="11268" max="11268" width="1.25" style="185" customWidth="1"/>
    <col min="11269" max="11269" width="22" style="185" customWidth="1"/>
    <col min="11270" max="11274" width="0" style="185" hidden="1" customWidth="1"/>
    <col min="11275" max="11281" width="18.625" style="185" customWidth="1"/>
    <col min="11282" max="11282" width="9" style="185" customWidth="1"/>
    <col min="11283" max="11520" width="8.875" style="185"/>
    <col min="11521" max="11521" width="2.5" style="185" customWidth="1"/>
    <col min="11522" max="11522" width="1.875" style="185" customWidth="1"/>
    <col min="11523" max="11523" width="22.5" style="185" customWidth="1"/>
    <col min="11524" max="11524" width="1.25" style="185" customWidth="1"/>
    <col min="11525" max="11525" width="22" style="185" customWidth="1"/>
    <col min="11526" max="11530" width="0" style="185" hidden="1" customWidth="1"/>
    <col min="11531" max="11537" width="18.625" style="185" customWidth="1"/>
    <col min="11538" max="11538" width="9" style="185" customWidth="1"/>
    <col min="11539" max="11776" width="8.875" style="185"/>
    <col min="11777" max="11777" width="2.5" style="185" customWidth="1"/>
    <col min="11778" max="11778" width="1.875" style="185" customWidth="1"/>
    <col min="11779" max="11779" width="22.5" style="185" customWidth="1"/>
    <col min="11780" max="11780" width="1.25" style="185" customWidth="1"/>
    <col min="11781" max="11781" width="22" style="185" customWidth="1"/>
    <col min="11782" max="11786" width="0" style="185" hidden="1" customWidth="1"/>
    <col min="11787" max="11793" width="18.625" style="185" customWidth="1"/>
    <col min="11794" max="11794" width="9" style="185" customWidth="1"/>
    <col min="11795" max="12032" width="8.875" style="185"/>
    <col min="12033" max="12033" width="2.5" style="185" customWidth="1"/>
    <col min="12034" max="12034" width="1.875" style="185" customWidth="1"/>
    <col min="12035" max="12035" width="22.5" style="185" customWidth="1"/>
    <col min="12036" max="12036" width="1.25" style="185" customWidth="1"/>
    <col min="12037" max="12037" width="22" style="185" customWidth="1"/>
    <col min="12038" max="12042" width="0" style="185" hidden="1" customWidth="1"/>
    <col min="12043" max="12049" width="18.625" style="185" customWidth="1"/>
    <col min="12050" max="12050" width="9" style="185" customWidth="1"/>
    <col min="12051" max="12288" width="8.875" style="185"/>
    <col min="12289" max="12289" width="2.5" style="185" customWidth="1"/>
    <col min="12290" max="12290" width="1.875" style="185" customWidth="1"/>
    <col min="12291" max="12291" width="22.5" style="185" customWidth="1"/>
    <col min="12292" max="12292" width="1.25" style="185" customWidth="1"/>
    <col min="12293" max="12293" width="22" style="185" customWidth="1"/>
    <col min="12294" max="12298" width="0" style="185" hidden="1" customWidth="1"/>
    <col min="12299" max="12305" width="18.625" style="185" customWidth="1"/>
    <col min="12306" max="12306" width="9" style="185" customWidth="1"/>
    <col min="12307" max="12544" width="8.875" style="185"/>
    <col min="12545" max="12545" width="2.5" style="185" customWidth="1"/>
    <col min="12546" max="12546" width="1.875" style="185" customWidth="1"/>
    <col min="12547" max="12547" width="22.5" style="185" customWidth="1"/>
    <col min="12548" max="12548" width="1.25" style="185" customWidth="1"/>
    <col min="12549" max="12549" width="22" style="185" customWidth="1"/>
    <col min="12550" max="12554" width="0" style="185" hidden="1" customWidth="1"/>
    <col min="12555" max="12561" width="18.625" style="185" customWidth="1"/>
    <col min="12562" max="12562" width="9" style="185" customWidth="1"/>
    <col min="12563" max="12800" width="8.875" style="185"/>
    <col min="12801" max="12801" width="2.5" style="185" customWidth="1"/>
    <col min="12802" max="12802" width="1.875" style="185" customWidth="1"/>
    <col min="12803" max="12803" width="22.5" style="185" customWidth="1"/>
    <col min="12804" max="12804" width="1.25" style="185" customWidth="1"/>
    <col min="12805" max="12805" width="22" style="185" customWidth="1"/>
    <col min="12806" max="12810" width="0" style="185" hidden="1" customWidth="1"/>
    <col min="12811" max="12817" width="18.625" style="185" customWidth="1"/>
    <col min="12818" max="12818" width="9" style="185" customWidth="1"/>
    <col min="12819" max="13056" width="8.875" style="185"/>
    <col min="13057" max="13057" width="2.5" style="185" customWidth="1"/>
    <col min="13058" max="13058" width="1.875" style="185" customWidth="1"/>
    <col min="13059" max="13059" width="22.5" style="185" customWidth="1"/>
    <col min="13060" max="13060" width="1.25" style="185" customWidth="1"/>
    <col min="13061" max="13061" width="22" style="185" customWidth="1"/>
    <col min="13062" max="13066" width="0" style="185" hidden="1" customWidth="1"/>
    <col min="13067" max="13073" width="18.625" style="185" customWidth="1"/>
    <col min="13074" max="13074" width="9" style="185" customWidth="1"/>
    <col min="13075" max="13312" width="8.875" style="185"/>
    <col min="13313" max="13313" width="2.5" style="185" customWidth="1"/>
    <col min="13314" max="13314" width="1.875" style="185" customWidth="1"/>
    <col min="13315" max="13315" width="22.5" style="185" customWidth="1"/>
    <col min="13316" max="13316" width="1.25" style="185" customWidth="1"/>
    <col min="13317" max="13317" width="22" style="185" customWidth="1"/>
    <col min="13318" max="13322" width="0" style="185" hidden="1" customWidth="1"/>
    <col min="13323" max="13329" width="18.625" style="185" customWidth="1"/>
    <col min="13330" max="13330" width="9" style="185" customWidth="1"/>
    <col min="13331" max="13568" width="8.875" style="185"/>
    <col min="13569" max="13569" width="2.5" style="185" customWidth="1"/>
    <col min="13570" max="13570" width="1.875" style="185" customWidth="1"/>
    <col min="13571" max="13571" width="22.5" style="185" customWidth="1"/>
    <col min="13572" max="13572" width="1.25" style="185" customWidth="1"/>
    <col min="13573" max="13573" width="22" style="185" customWidth="1"/>
    <col min="13574" max="13578" width="0" style="185" hidden="1" customWidth="1"/>
    <col min="13579" max="13585" width="18.625" style="185" customWidth="1"/>
    <col min="13586" max="13586" width="9" style="185" customWidth="1"/>
    <col min="13587" max="13824" width="8.875" style="185"/>
    <col min="13825" max="13825" width="2.5" style="185" customWidth="1"/>
    <col min="13826" max="13826" width="1.875" style="185" customWidth="1"/>
    <col min="13827" max="13827" width="22.5" style="185" customWidth="1"/>
    <col min="13828" max="13828" width="1.25" style="185" customWidth="1"/>
    <col min="13829" max="13829" width="22" style="185" customWidth="1"/>
    <col min="13830" max="13834" width="0" style="185" hidden="1" customWidth="1"/>
    <col min="13835" max="13841" width="18.625" style="185" customWidth="1"/>
    <col min="13842" max="13842" width="9" style="185" customWidth="1"/>
    <col min="13843" max="14080" width="8.875" style="185"/>
    <col min="14081" max="14081" width="2.5" style="185" customWidth="1"/>
    <col min="14082" max="14082" width="1.875" style="185" customWidth="1"/>
    <col min="14083" max="14083" width="22.5" style="185" customWidth="1"/>
    <col min="14084" max="14084" width="1.25" style="185" customWidth="1"/>
    <col min="14085" max="14085" width="22" style="185" customWidth="1"/>
    <col min="14086" max="14090" width="0" style="185" hidden="1" customWidth="1"/>
    <col min="14091" max="14097" width="18.625" style="185" customWidth="1"/>
    <col min="14098" max="14098" width="9" style="185" customWidth="1"/>
    <col min="14099" max="14336" width="8.875" style="185"/>
    <col min="14337" max="14337" width="2.5" style="185" customWidth="1"/>
    <col min="14338" max="14338" width="1.875" style="185" customWidth="1"/>
    <col min="14339" max="14339" width="22.5" style="185" customWidth="1"/>
    <col min="14340" max="14340" width="1.25" style="185" customWidth="1"/>
    <col min="14341" max="14341" width="22" style="185" customWidth="1"/>
    <col min="14342" max="14346" width="0" style="185" hidden="1" customWidth="1"/>
    <col min="14347" max="14353" width="18.625" style="185" customWidth="1"/>
    <col min="14354" max="14354" width="9" style="185" customWidth="1"/>
    <col min="14355" max="14592" width="8.875" style="185"/>
    <col min="14593" max="14593" width="2.5" style="185" customWidth="1"/>
    <col min="14594" max="14594" width="1.875" style="185" customWidth="1"/>
    <col min="14595" max="14595" width="22.5" style="185" customWidth="1"/>
    <col min="14596" max="14596" width="1.25" style="185" customWidth="1"/>
    <col min="14597" max="14597" width="22" style="185" customWidth="1"/>
    <col min="14598" max="14602" width="0" style="185" hidden="1" customWidth="1"/>
    <col min="14603" max="14609" width="18.625" style="185" customWidth="1"/>
    <col min="14610" max="14610" width="9" style="185" customWidth="1"/>
    <col min="14611" max="14848" width="8.875" style="185"/>
    <col min="14849" max="14849" width="2.5" style="185" customWidth="1"/>
    <col min="14850" max="14850" width="1.875" style="185" customWidth="1"/>
    <col min="14851" max="14851" width="22.5" style="185" customWidth="1"/>
    <col min="14852" max="14852" width="1.25" style="185" customWidth="1"/>
    <col min="14853" max="14853" width="22" style="185" customWidth="1"/>
    <col min="14854" max="14858" width="0" style="185" hidden="1" customWidth="1"/>
    <col min="14859" max="14865" width="18.625" style="185" customWidth="1"/>
    <col min="14866" max="14866" width="9" style="185" customWidth="1"/>
    <col min="14867" max="15104" width="8.875" style="185"/>
    <col min="15105" max="15105" width="2.5" style="185" customWidth="1"/>
    <col min="15106" max="15106" width="1.875" style="185" customWidth="1"/>
    <col min="15107" max="15107" width="22.5" style="185" customWidth="1"/>
    <col min="15108" max="15108" width="1.25" style="185" customWidth="1"/>
    <col min="15109" max="15109" width="22" style="185" customWidth="1"/>
    <col min="15110" max="15114" width="0" style="185" hidden="1" customWidth="1"/>
    <col min="15115" max="15121" width="18.625" style="185" customWidth="1"/>
    <col min="15122" max="15122" width="9" style="185" customWidth="1"/>
    <col min="15123" max="15360" width="8.875" style="185"/>
    <col min="15361" max="15361" width="2.5" style="185" customWidth="1"/>
    <col min="15362" max="15362" width="1.875" style="185" customWidth="1"/>
    <col min="15363" max="15363" width="22.5" style="185" customWidth="1"/>
    <col min="15364" max="15364" width="1.25" style="185" customWidth="1"/>
    <col min="15365" max="15365" width="22" style="185" customWidth="1"/>
    <col min="15366" max="15370" width="0" style="185" hidden="1" customWidth="1"/>
    <col min="15371" max="15377" width="18.625" style="185" customWidth="1"/>
    <col min="15378" max="15378" width="9" style="185" customWidth="1"/>
    <col min="15379" max="15616" width="8.875" style="185"/>
    <col min="15617" max="15617" width="2.5" style="185" customWidth="1"/>
    <col min="15618" max="15618" width="1.875" style="185" customWidth="1"/>
    <col min="15619" max="15619" width="22.5" style="185" customWidth="1"/>
    <col min="15620" max="15620" width="1.25" style="185" customWidth="1"/>
    <col min="15621" max="15621" width="22" style="185" customWidth="1"/>
    <col min="15622" max="15626" width="0" style="185" hidden="1" customWidth="1"/>
    <col min="15627" max="15633" width="18.625" style="185" customWidth="1"/>
    <col min="15634" max="15634" width="9" style="185" customWidth="1"/>
    <col min="15635" max="15872" width="8.875" style="185"/>
    <col min="15873" max="15873" width="2.5" style="185" customWidth="1"/>
    <col min="15874" max="15874" width="1.875" style="185" customWidth="1"/>
    <col min="15875" max="15875" width="22.5" style="185" customWidth="1"/>
    <col min="15876" max="15876" width="1.25" style="185" customWidth="1"/>
    <col min="15877" max="15877" width="22" style="185" customWidth="1"/>
    <col min="15878" max="15882" width="0" style="185" hidden="1" customWidth="1"/>
    <col min="15883" max="15889" width="18.625" style="185" customWidth="1"/>
    <col min="15890" max="15890" width="9" style="185" customWidth="1"/>
    <col min="15891" max="16128" width="8.875" style="185"/>
    <col min="16129" max="16129" width="2.5" style="185" customWidth="1"/>
    <col min="16130" max="16130" width="1.875" style="185" customWidth="1"/>
    <col min="16131" max="16131" width="22.5" style="185" customWidth="1"/>
    <col min="16132" max="16132" width="1.25" style="185" customWidth="1"/>
    <col min="16133" max="16133" width="22" style="185" customWidth="1"/>
    <col min="16134" max="16138" width="0" style="185" hidden="1" customWidth="1"/>
    <col min="16139" max="16145" width="18.625" style="185" customWidth="1"/>
    <col min="16146" max="16146" width="9" style="185" customWidth="1"/>
    <col min="16147" max="16384" width="8.875" style="185"/>
  </cols>
  <sheetData>
    <row r="1" spans="2:17" ht="15" customHeight="1" x14ac:dyDescent="0.4">
      <c r="B1" s="185" t="s">
        <v>159</v>
      </c>
    </row>
    <row r="2" spans="2:17" ht="15" customHeight="1" x14ac:dyDescent="0.4">
      <c r="B2" s="185" t="s">
        <v>160</v>
      </c>
    </row>
    <row r="3" spans="2:17" ht="15" customHeight="1" x14ac:dyDescent="0.4"/>
    <row r="4" spans="2:17" ht="15" customHeight="1" thickBot="1" x14ac:dyDescent="0.45">
      <c r="B4" s="186"/>
      <c r="C4" s="186"/>
      <c r="D4" s="186"/>
      <c r="E4" s="186"/>
      <c r="F4" s="187"/>
      <c r="G4" s="187"/>
      <c r="I4" s="187"/>
      <c r="J4" s="187"/>
      <c r="K4" s="187"/>
      <c r="P4" s="187"/>
      <c r="Q4" s="187" t="s">
        <v>3</v>
      </c>
    </row>
    <row r="5" spans="2:17" ht="30" customHeight="1" x14ac:dyDescent="0.4">
      <c r="B5" s="494" t="s">
        <v>161</v>
      </c>
      <c r="C5" s="494"/>
      <c r="D5" s="494"/>
      <c r="E5" s="495"/>
      <c r="F5" s="496" t="s">
        <v>72</v>
      </c>
      <c r="G5" s="498" t="s">
        <v>162</v>
      </c>
      <c r="H5" s="488" t="s">
        <v>33</v>
      </c>
      <c r="I5" s="488" t="s">
        <v>34</v>
      </c>
      <c r="J5" s="492" t="s">
        <v>37</v>
      </c>
      <c r="K5" s="492" t="s">
        <v>38</v>
      </c>
      <c r="L5" s="492" t="s">
        <v>39</v>
      </c>
      <c r="M5" s="488" t="s">
        <v>40</v>
      </c>
      <c r="N5" s="488" t="s">
        <v>41</v>
      </c>
      <c r="O5" s="488" t="s">
        <v>42</v>
      </c>
      <c r="P5" s="488" t="s">
        <v>43</v>
      </c>
      <c r="Q5" s="488" t="s">
        <v>44</v>
      </c>
    </row>
    <row r="6" spans="2:17" ht="30" customHeight="1" thickBot="1" x14ac:dyDescent="0.45">
      <c r="B6" s="490" t="s">
        <v>163</v>
      </c>
      <c r="C6" s="490"/>
      <c r="D6" s="490"/>
      <c r="E6" s="491"/>
      <c r="F6" s="497"/>
      <c r="G6" s="499"/>
      <c r="H6" s="489"/>
      <c r="I6" s="489"/>
      <c r="J6" s="493"/>
      <c r="K6" s="493"/>
      <c r="L6" s="493"/>
      <c r="M6" s="489"/>
      <c r="N6" s="489"/>
      <c r="O6" s="489"/>
      <c r="P6" s="489"/>
      <c r="Q6" s="489"/>
    </row>
    <row r="7" spans="2:17" ht="9" customHeight="1" x14ac:dyDescent="0.4">
      <c r="B7" s="188"/>
      <c r="C7" s="188"/>
      <c r="D7" s="188"/>
      <c r="E7" s="189"/>
      <c r="F7" s="190"/>
      <c r="G7" s="191"/>
      <c r="H7" s="192"/>
    </row>
    <row r="8" spans="2:17" ht="26.25" customHeight="1" x14ac:dyDescent="0.4">
      <c r="B8" s="487" t="s">
        <v>164</v>
      </c>
      <c r="C8" s="487"/>
      <c r="D8" s="193"/>
      <c r="E8" s="194" t="s">
        <v>165</v>
      </c>
      <c r="F8" s="195">
        <v>184002</v>
      </c>
      <c r="G8" s="195">
        <v>187674</v>
      </c>
      <c r="H8" s="196">
        <v>196613</v>
      </c>
      <c r="I8" s="197">
        <v>185374</v>
      </c>
      <c r="J8" s="197">
        <v>164285</v>
      </c>
      <c r="K8" s="197">
        <v>156153</v>
      </c>
      <c r="L8" s="197">
        <v>152414</v>
      </c>
      <c r="M8" s="197">
        <v>152386</v>
      </c>
      <c r="N8" s="197">
        <v>151427</v>
      </c>
      <c r="O8" s="197">
        <v>151580</v>
      </c>
      <c r="P8" s="197">
        <v>152709</v>
      </c>
      <c r="Q8" s="198">
        <v>154404</v>
      </c>
    </row>
    <row r="9" spans="2:17" ht="26.25" customHeight="1" x14ac:dyDescent="0.4">
      <c r="B9" s="186"/>
      <c r="C9" s="193" t="s">
        <v>166</v>
      </c>
      <c r="D9" s="193"/>
      <c r="E9" s="194" t="s">
        <v>167</v>
      </c>
      <c r="F9" s="195">
        <v>183808</v>
      </c>
      <c r="G9" s="195">
        <v>187485</v>
      </c>
      <c r="H9" s="196">
        <v>192450</v>
      </c>
      <c r="I9" s="197">
        <v>180005</v>
      </c>
      <c r="J9" s="197">
        <v>162476</v>
      </c>
      <c r="K9" s="197">
        <v>154453</v>
      </c>
      <c r="L9" s="197">
        <v>150808</v>
      </c>
      <c r="M9" s="197">
        <v>150872</v>
      </c>
      <c r="N9" s="197">
        <v>150428</v>
      </c>
      <c r="O9" s="197">
        <v>150686</v>
      </c>
      <c r="P9" s="197">
        <v>151842</v>
      </c>
      <c r="Q9" s="198">
        <v>153511</v>
      </c>
    </row>
    <row r="10" spans="2:17" ht="26.25" customHeight="1" x14ac:dyDescent="0.4">
      <c r="B10" s="487" t="s">
        <v>168</v>
      </c>
      <c r="C10" s="487"/>
      <c r="D10" s="193"/>
      <c r="E10" s="194" t="s">
        <v>169</v>
      </c>
      <c r="F10" s="195">
        <v>60266</v>
      </c>
      <c r="G10" s="195">
        <v>63733</v>
      </c>
      <c r="H10" s="196">
        <v>64327</v>
      </c>
      <c r="I10" s="197">
        <v>63638</v>
      </c>
      <c r="J10" s="197">
        <v>60853</v>
      </c>
      <c r="K10" s="197">
        <v>60962</v>
      </c>
      <c r="L10" s="197">
        <v>61370</v>
      </c>
      <c r="M10" s="197">
        <v>61870</v>
      </c>
      <c r="N10" s="197">
        <v>61951</v>
      </c>
      <c r="O10" s="197">
        <v>62001</v>
      </c>
      <c r="P10" s="197">
        <v>62075</v>
      </c>
      <c r="Q10" s="198">
        <v>62532</v>
      </c>
    </row>
    <row r="11" spans="2:17" ht="26.25" customHeight="1" x14ac:dyDescent="0.4">
      <c r="B11" s="487" t="s">
        <v>170</v>
      </c>
      <c r="C11" s="487"/>
      <c r="D11" s="193"/>
      <c r="E11" s="199" t="s">
        <v>85</v>
      </c>
      <c r="F11" s="195"/>
      <c r="G11" s="200" t="s">
        <v>25</v>
      </c>
      <c r="H11" s="196">
        <v>239</v>
      </c>
      <c r="I11" s="185">
        <v>801</v>
      </c>
      <c r="J11" s="197">
        <v>10980</v>
      </c>
      <c r="K11" s="197">
        <v>13248</v>
      </c>
      <c r="L11" s="197">
        <v>15240</v>
      </c>
      <c r="M11" s="197">
        <v>15234</v>
      </c>
      <c r="N11" s="197">
        <v>16202</v>
      </c>
      <c r="O11" s="197">
        <v>16332</v>
      </c>
      <c r="P11" s="197">
        <v>27248</v>
      </c>
      <c r="Q11" s="198">
        <v>27744</v>
      </c>
    </row>
    <row r="12" spans="2:17" ht="26.25" customHeight="1" x14ac:dyDescent="0.4">
      <c r="B12" s="487" t="s">
        <v>171</v>
      </c>
      <c r="C12" s="487"/>
      <c r="D12" s="193"/>
      <c r="E12" s="199" t="s">
        <v>88</v>
      </c>
      <c r="F12" s="195"/>
      <c r="G12" s="200" t="s">
        <v>25</v>
      </c>
      <c r="H12" s="196">
        <v>708</v>
      </c>
      <c r="I12" s="185">
        <v>782</v>
      </c>
      <c r="J12" s="185">
        <v>818</v>
      </c>
      <c r="K12" s="185">
        <v>786</v>
      </c>
      <c r="L12" s="185">
        <v>858</v>
      </c>
      <c r="M12" s="197">
        <v>1155</v>
      </c>
      <c r="N12" s="197">
        <v>811</v>
      </c>
      <c r="O12" s="197">
        <v>920</v>
      </c>
      <c r="P12" s="197">
        <v>935</v>
      </c>
      <c r="Q12" s="198">
        <v>992</v>
      </c>
    </row>
    <row r="13" spans="2:17" ht="26.25" customHeight="1" x14ac:dyDescent="0.4">
      <c r="B13" s="487" t="s">
        <v>89</v>
      </c>
      <c r="C13" s="487"/>
      <c r="D13" s="193"/>
      <c r="E13" s="194" t="s">
        <v>172</v>
      </c>
      <c r="F13" s="195">
        <v>1386</v>
      </c>
      <c r="G13" s="195">
        <v>1804</v>
      </c>
      <c r="H13" s="196">
        <v>4563</v>
      </c>
      <c r="I13" s="197">
        <v>4372</v>
      </c>
      <c r="J13" s="197">
        <v>2166</v>
      </c>
      <c r="K13" s="197">
        <v>2551</v>
      </c>
      <c r="L13" s="197">
        <v>2422</v>
      </c>
      <c r="M13" s="197">
        <v>5960</v>
      </c>
      <c r="N13" s="197">
        <v>6570</v>
      </c>
      <c r="O13" s="197">
        <v>6857</v>
      </c>
      <c r="P13" s="197">
        <v>7426</v>
      </c>
      <c r="Q13" s="198">
        <v>7210</v>
      </c>
    </row>
    <row r="14" spans="2:17" ht="26.25" customHeight="1" x14ac:dyDescent="0.4">
      <c r="B14" s="487" t="s">
        <v>173</v>
      </c>
      <c r="C14" s="487"/>
      <c r="D14" s="193"/>
      <c r="E14" s="199" t="s">
        <v>94</v>
      </c>
      <c r="F14" s="195"/>
      <c r="G14" s="200" t="s">
        <v>25</v>
      </c>
      <c r="H14" s="196">
        <v>183</v>
      </c>
      <c r="I14" s="185">
        <v>190</v>
      </c>
      <c r="J14" s="185">
        <v>189</v>
      </c>
      <c r="K14" s="185">
        <v>179</v>
      </c>
      <c r="L14" s="185">
        <v>158</v>
      </c>
      <c r="M14" s="185">
        <v>259</v>
      </c>
      <c r="N14" s="185">
        <v>314</v>
      </c>
      <c r="O14" s="185">
        <v>268</v>
      </c>
      <c r="P14" s="185">
        <v>246</v>
      </c>
      <c r="Q14" s="198">
        <v>266</v>
      </c>
    </row>
    <row r="15" spans="2:17" ht="26.25" customHeight="1" x14ac:dyDescent="0.4">
      <c r="B15" s="487" t="s">
        <v>174</v>
      </c>
      <c r="C15" s="487"/>
      <c r="D15" s="193"/>
      <c r="E15" s="194" t="s">
        <v>175</v>
      </c>
      <c r="F15" s="195">
        <v>0</v>
      </c>
      <c r="G15" s="195">
        <v>0</v>
      </c>
      <c r="H15" s="196">
        <v>2499</v>
      </c>
      <c r="I15" s="197">
        <v>1110</v>
      </c>
      <c r="J15" s="197">
        <v>162</v>
      </c>
      <c r="K15" s="197">
        <v>151</v>
      </c>
      <c r="L15" s="197">
        <v>92</v>
      </c>
      <c r="M15" s="197">
        <v>190</v>
      </c>
      <c r="N15" s="197">
        <v>310</v>
      </c>
      <c r="O15" s="197">
        <v>276</v>
      </c>
      <c r="P15" s="197">
        <v>301</v>
      </c>
      <c r="Q15" s="198">
        <v>309</v>
      </c>
    </row>
    <row r="16" spans="2:17" ht="26.25" customHeight="1" x14ac:dyDescent="0.4">
      <c r="B16" s="487" t="s">
        <v>176</v>
      </c>
      <c r="C16" s="487"/>
      <c r="D16" s="193"/>
      <c r="E16" s="194" t="s">
        <v>177</v>
      </c>
      <c r="F16" s="195">
        <v>3253</v>
      </c>
      <c r="G16" s="195">
        <v>3380</v>
      </c>
      <c r="H16" s="196">
        <v>9035</v>
      </c>
      <c r="I16" s="197">
        <v>9130</v>
      </c>
      <c r="J16" s="197">
        <v>3089</v>
      </c>
      <c r="K16" s="197">
        <v>2188</v>
      </c>
      <c r="L16" s="197">
        <v>2944</v>
      </c>
      <c r="M16" s="197">
        <v>3041</v>
      </c>
      <c r="N16" s="197">
        <v>2650</v>
      </c>
      <c r="O16" s="197">
        <v>2826</v>
      </c>
      <c r="P16" s="197">
        <v>2643</v>
      </c>
      <c r="Q16" s="198">
        <v>2810</v>
      </c>
    </row>
    <row r="17" spans="2:17" ht="26.25" customHeight="1" x14ac:dyDescent="0.4">
      <c r="B17" s="487" t="s">
        <v>106</v>
      </c>
      <c r="C17" s="487"/>
      <c r="D17" s="193"/>
      <c r="E17" s="194" t="s">
        <v>178</v>
      </c>
      <c r="F17" s="195">
        <v>3792</v>
      </c>
      <c r="G17" s="195">
        <v>3759</v>
      </c>
      <c r="H17" s="196">
        <v>11520</v>
      </c>
      <c r="I17" s="197">
        <v>10954</v>
      </c>
      <c r="J17" s="197">
        <v>9399</v>
      </c>
      <c r="K17" s="197">
        <v>9478</v>
      </c>
      <c r="L17" s="197">
        <v>9442</v>
      </c>
      <c r="M17" s="197">
        <v>10206</v>
      </c>
      <c r="N17" s="197">
        <v>5099</v>
      </c>
      <c r="O17" s="197">
        <v>5229</v>
      </c>
      <c r="P17" s="197">
        <v>5514</v>
      </c>
      <c r="Q17" s="198">
        <v>9588</v>
      </c>
    </row>
    <row r="18" spans="2:17" ht="26.25" customHeight="1" x14ac:dyDescent="0.4">
      <c r="B18" s="487" t="s">
        <v>108</v>
      </c>
      <c r="C18" s="487"/>
      <c r="D18" s="193"/>
      <c r="E18" s="194" t="s">
        <v>179</v>
      </c>
      <c r="F18" s="195">
        <v>580</v>
      </c>
      <c r="G18" s="195">
        <v>300</v>
      </c>
      <c r="H18" s="196">
        <v>1059</v>
      </c>
      <c r="I18" s="197">
        <v>1682</v>
      </c>
      <c r="J18" s="197">
        <v>2342</v>
      </c>
      <c r="K18" s="197">
        <v>3887</v>
      </c>
      <c r="L18" s="197">
        <v>3980</v>
      </c>
      <c r="M18" s="197">
        <v>5668</v>
      </c>
      <c r="N18" s="197">
        <v>5783</v>
      </c>
      <c r="O18" s="197">
        <v>3003</v>
      </c>
      <c r="P18" s="197">
        <v>3297</v>
      </c>
      <c r="Q18" s="198">
        <v>3584</v>
      </c>
    </row>
    <row r="19" spans="2:17" ht="26.25" customHeight="1" x14ac:dyDescent="0.4">
      <c r="B19" s="485" t="s">
        <v>180</v>
      </c>
      <c r="C19" s="485"/>
      <c r="D19" s="193"/>
      <c r="E19" s="199" t="s">
        <v>111</v>
      </c>
      <c r="F19" s="195"/>
      <c r="G19" s="200" t="s">
        <v>25</v>
      </c>
      <c r="H19" s="196">
        <v>58019</v>
      </c>
      <c r="I19" s="197">
        <v>60933</v>
      </c>
      <c r="J19" s="197">
        <v>67651</v>
      </c>
      <c r="K19" s="197">
        <v>74576</v>
      </c>
      <c r="L19" s="197">
        <v>29645</v>
      </c>
      <c r="M19" s="197">
        <v>33951</v>
      </c>
      <c r="N19" s="197">
        <v>38721</v>
      </c>
      <c r="O19" s="197">
        <v>41073</v>
      </c>
      <c r="P19" s="197">
        <v>34763</v>
      </c>
      <c r="Q19" s="198">
        <v>31080</v>
      </c>
    </row>
    <row r="20" spans="2:17" ht="9" customHeight="1" x14ac:dyDescent="0.4">
      <c r="B20" s="186"/>
      <c r="C20" s="193"/>
      <c r="D20" s="193"/>
      <c r="E20" s="194"/>
      <c r="F20" s="195"/>
      <c r="G20" s="201"/>
      <c r="H20" s="202"/>
      <c r="I20" s="202"/>
      <c r="J20" s="202"/>
      <c r="K20" s="202"/>
      <c r="L20" s="202"/>
      <c r="M20" s="202"/>
      <c r="N20" s="202"/>
      <c r="O20" s="202"/>
      <c r="P20" s="202"/>
      <c r="Q20" s="202"/>
    </row>
    <row r="21" spans="2:17" ht="21" customHeight="1" x14ac:dyDescent="0.4">
      <c r="B21" s="486" t="s">
        <v>181</v>
      </c>
      <c r="C21" s="486"/>
      <c r="D21" s="203"/>
      <c r="E21" s="204" t="s">
        <v>113</v>
      </c>
      <c r="F21" s="205">
        <v>253278</v>
      </c>
      <c r="G21" s="205">
        <v>260650</v>
      </c>
      <c r="H21" s="196">
        <v>348765</v>
      </c>
      <c r="I21" s="196">
        <f>SUM(I8,I10:I19)</f>
        <v>338966</v>
      </c>
      <c r="J21" s="196">
        <v>321932</v>
      </c>
      <c r="K21" s="196">
        <v>324156</v>
      </c>
      <c r="L21" s="196">
        <f>L8+SUM(L10:L19)</f>
        <v>278565</v>
      </c>
      <c r="M21" s="196">
        <v>289919</v>
      </c>
      <c r="N21" s="196">
        <v>289837</v>
      </c>
      <c r="O21" s="196">
        <f>SUM(O8,O10:O19)</f>
        <v>290365</v>
      </c>
      <c r="P21" s="196">
        <f>SUM(P8,P10:P19)</f>
        <v>297157</v>
      </c>
      <c r="Q21" s="196">
        <f>SUM(Q8,Q10:Q19)</f>
        <v>300519</v>
      </c>
    </row>
    <row r="22" spans="2:17" ht="9" customHeight="1" thickBot="1" x14ac:dyDescent="0.45">
      <c r="B22" s="206"/>
      <c r="C22" s="206"/>
      <c r="D22" s="206"/>
      <c r="E22" s="207"/>
      <c r="F22" s="208"/>
      <c r="G22" s="209"/>
      <c r="H22" s="206"/>
      <c r="I22" s="206"/>
      <c r="J22" s="206"/>
      <c r="K22" s="206"/>
      <c r="L22" s="206"/>
      <c r="M22" s="206"/>
      <c r="N22" s="206"/>
      <c r="O22" s="206"/>
      <c r="P22" s="206"/>
      <c r="Q22" s="206"/>
    </row>
    <row r="23" spans="2:17" ht="9" customHeight="1" x14ac:dyDescent="0.4">
      <c r="B23" s="186"/>
      <c r="C23" s="186"/>
      <c r="D23" s="186"/>
      <c r="E23" s="186"/>
      <c r="F23" s="196"/>
      <c r="G23" s="186"/>
      <c r="H23" s="186"/>
      <c r="I23" s="186"/>
      <c r="J23" s="186"/>
      <c r="K23" s="186"/>
      <c r="L23" s="186"/>
      <c r="M23" s="186"/>
      <c r="N23" s="186"/>
      <c r="O23" s="186"/>
      <c r="P23" s="186"/>
      <c r="Q23" s="186"/>
    </row>
    <row r="24" spans="2:17" s="210" customFormat="1" ht="18" customHeight="1" x14ac:dyDescent="0.4">
      <c r="C24" s="211" t="s">
        <v>182</v>
      </c>
      <c r="D24" s="212"/>
      <c r="E24" s="212"/>
      <c r="F24" s="212"/>
      <c r="G24" s="212"/>
      <c r="H24" s="212"/>
    </row>
    <row r="25" spans="2:17" s="210" customFormat="1" ht="18" customHeight="1" x14ac:dyDescent="0.4">
      <c r="C25" s="211" t="s">
        <v>183</v>
      </c>
      <c r="D25" s="212"/>
      <c r="E25" s="212"/>
      <c r="F25" s="212"/>
      <c r="G25" s="212"/>
      <c r="H25" s="212"/>
    </row>
    <row r="26" spans="2:17" ht="18" customHeight="1" x14ac:dyDescent="0.4">
      <c r="C26" s="211" t="s">
        <v>184</v>
      </c>
    </row>
    <row r="27" spans="2:17" ht="18" customHeight="1" x14ac:dyDescent="0.4">
      <c r="C27" s="211" t="s">
        <v>185</v>
      </c>
    </row>
    <row r="28" spans="2:17" s="210" customFormat="1" ht="18" customHeight="1" x14ac:dyDescent="0.4">
      <c r="C28" s="211"/>
      <c r="D28" s="212"/>
      <c r="E28" s="212"/>
      <c r="F28" s="212"/>
      <c r="G28" s="212"/>
      <c r="H28" s="212"/>
    </row>
    <row r="29" spans="2:17" ht="18" customHeight="1" x14ac:dyDescent="0.4">
      <c r="C29" s="211"/>
      <c r="D29" s="210"/>
      <c r="E29" s="210"/>
    </row>
    <row r="30" spans="2:17" ht="18" customHeight="1" x14ac:dyDescent="0.4">
      <c r="C30" s="211"/>
      <c r="D30" s="213"/>
      <c r="E30" s="213"/>
    </row>
  </sheetData>
  <mergeCells count="26">
    <mergeCell ref="B12:C12"/>
    <mergeCell ref="K5:K6"/>
    <mergeCell ref="L5:L6"/>
    <mergeCell ref="M5:M6"/>
    <mergeCell ref="N5:N6"/>
    <mergeCell ref="B5:E5"/>
    <mergeCell ref="F5:F6"/>
    <mergeCell ref="G5:G6"/>
    <mergeCell ref="H5:H6"/>
    <mergeCell ref="I5:I6"/>
    <mergeCell ref="J5:J6"/>
    <mergeCell ref="Q5:Q6"/>
    <mergeCell ref="B6:E6"/>
    <mergeCell ref="B8:C8"/>
    <mergeCell ref="B10:C10"/>
    <mergeCell ref="B11:C11"/>
    <mergeCell ref="O5:O6"/>
    <mergeCell ref="P5:P6"/>
    <mergeCell ref="B19:C19"/>
    <mergeCell ref="B21:C21"/>
    <mergeCell ref="B13:C13"/>
    <mergeCell ref="B14:C14"/>
    <mergeCell ref="B15:C15"/>
    <mergeCell ref="B16:C16"/>
    <mergeCell ref="B17:C17"/>
    <mergeCell ref="B18:C18"/>
  </mergeCells>
  <phoneticPr fontId="3"/>
  <pageMargins left="0.59055118110236227" right="0.59055118110236227" top="0.59055118110236227" bottom="0.39370078740157483" header="0.51181102362204722" footer="0.51181102362204722"/>
  <pageSetup paperSize="9" scale="6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I35"/>
  <sheetViews>
    <sheetView view="pageBreakPreview" topLeftCell="B1" zoomScaleNormal="85" zoomScaleSheetLayoutView="100" workbookViewId="0">
      <pane ySplit="2" topLeftCell="A3" activePane="bottomLeft" state="frozen"/>
      <selection pane="bottomLeft" activeCell="B2" sqref="B2"/>
    </sheetView>
  </sheetViews>
  <sheetFormatPr defaultColWidth="8.875" defaultRowHeight="12" x14ac:dyDescent="0.4"/>
  <cols>
    <col min="1" max="1" width="2.5" style="185" customWidth="1"/>
    <col min="2" max="2" width="1.875" style="185" customWidth="1"/>
    <col min="3" max="3" width="38" style="185" customWidth="1"/>
    <col min="4" max="4" width="1.25" style="185" customWidth="1"/>
    <col min="5" max="9" width="24.25" style="185" customWidth="1"/>
    <col min="10" max="256" width="8.875" style="185"/>
    <col min="257" max="257" width="2.5" style="185" customWidth="1"/>
    <col min="258" max="258" width="1.875" style="185" customWidth="1"/>
    <col min="259" max="259" width="38" style="185" customWidth="1"/>
    <col min="260" max="260" width="1.25" style="185" customWidth="1"/>
    <col min="261" max="265" width="24.25" style="185" customWidth="1"/>
    <col min="266" max="512" width="8.875" style="185"/>
    <col min="513" max="513" width="2.5" style="185" customWidth="1"/>
    <col min="514" max="514" width="1.875" style="185" customWidth="1"/>
    <col min="515" max="515" width="38" style="185" customWidth="1"/>
    <col min="516" max="516" width="1.25" style="185" customWidth="1"/>
    <col min="517" max="521" width="24.25" style="185" customWidth="1"/>
    <col min="522" max="768" width="8.875" style="185"/>
    <col min="769" max="769" width="2.5" style="185" customWidth="1"/>
    <col min="770" max="770" width="1.875" style="185" customWidth="1"/>
    <col min="771" max="771" width="38" style="185" customWidth="1"/>
    <col min="772" max="772" width="1.25" style="185" customWidth="1"/>
    <col min="773" max="777" width="24.25" style="185" customWidth="1"/>
    <col min="778" max="1024" width="8.875" style="185"/>
    <col min="1025" max="1025" width="2.5" style="185" customWidth="1"/>
    <col min="1026" max="1026" width="1.875" style="185" customWidth="1"/>
    <col min="1027" max="1027" width="38" style="185" customWidth="1"/>
    <col min="1028" max="1028" width="1.25" style="185" customWidth="1"/>
    <col min="1029" max="1033" width="24.25" style="185" customWidth="1"/>
    <col min="1034" max="1280" width="8.875" style="185"/>
    <col min="1281" max="1281" width="2.5" style="185" customWidth="1"/>
    <col min="1282" max="1282" width="1.875" style="185" customWidth="1"/>
    <col min="1283" max="1283" width="38" style="185" customWidth="1"/>
    <col min="1284" max="1284" width="1.25" style="185" customWidth="1"/>
    <col min="1285" max="1289" width="24.25" style="185" customWidth="1"/>
    <col min="1290" max="1536" width="8.875" style="185"/>
    <col min="1537" max="1537" width="2.5" style="185" customWidth="1"/>
    <col min="1538" max="1538" width="1.875" style="185" customWidth="1"/>
    <col min="1539" max="1539" width="38" style="185" customWidth="1"/>
    <col min="1540" max="1540" width="1.25" style="185" customWidth="1"/>
    <col min="1541" max="1545" width="24.25" style="185" customWidth="1"/>
    <col min="1546" max="1792" width="8.875" style="185"/>
    <col min="1793" max="1793" width="2.5" style="185" customWidth="1"/>
    <col min="1794" max="1794" width="1.875" style="185" customWidth="1"/>
    <col min="1795" max="1795" width="38" style="185" customWidth="1"/>
    <col min="1796" max="1796" width="1.25" style="185" customWidth="1"/>
    <col min="1797" max="1801" width="24.25" style="185" customWidth="1"/>
    <col min="1802" max="2048" width="8.875" style="185"/>
    <col min="2049" max="2049" width="2.5" style="185" customWidth="1"/>
    <col min="2050" max="2050" width="1.875" style="185" customWidth="1"/>
    <col min="2051" max="2051" width="38" style="185" customWidth="1"/>
    <col min="2052" max="2052" width="1.25" style="185" customWidth="1"/>
    <col min="2053" max="2057" width="24.25" style="185" customWidth="1"/>
    <col min="2058" max="2304" width="8.875" style="185"/>
    <col min="2305" max="2305" width="2.5" style="185" customWidth="1"/>
    <col min="2306" max="2306" width="1.875" style="185" customWidth="1"/>
    <col min="2307" max="2307" width="38" style="185" customWidth="1"/>
    <col min="2308" max="2308" width="1.25" style="185" customWidth="1"/>
    <col min="2309" max="2313" width="24.25" style="185" customWidth="1"/>
    <col min="2314" max="2560" width="8.875" style="185"/>
    <col min="2561" max="2561" width="2.5" style="185" customWidth="1"/>
    <col min="2562" max="2562" width="1.875" style="185" customWidth="1"/>
    <col min="2563" max="2563" width="38" style="185" customWidth="1"/>
    <col min="2564" max="2564" width="1.25" style="185" customWidth="1"/>
    <col min="2565" max="2569" width="24.25" style="185" customWidth="1"/>
    <col min="2570" max="2816" width="8.875" style="185"/>
    <col min="2817" max="2817" width="2.5" style="185" customWidth="1"/>
    <col min="2818" max="2818" width="1.875" style="185" customWidth="1"/>
    <col min="2819" max="2819" width="38" style="185" customWidth="1"/>
    <col min="2820" max="2820" width="1.25" style="185" customWidth="1"/>
    <col min="2821" max="2825" width="24.25" style="185" customWidth="1"/>
    <col min="2826" max="3072" width="8.875" style="185"/>
    <col min="3073" max="3073" width="2.5" style="185" customWidth="1"/>
    <col min="3074" max="3074" width="1.875" style="185" customWidth="1"/>
    <col min="3075" max="3075" width="38" style="185" customWidth="1"/>
    <col min="3076" max="3076" width="1.25" style="185" customWidth="1"/>
    <col min="3077" max="3081" width="24.25" style="185" customWidth="1"/>
    <col min="3082" max="3328" width="8.875" style="185"/>
    <col min="3329" max="3329" width="2.5" style="185" customWidth="1"/>
    <col min="3330" max="3330" width="1.875" style="185" customWidth="1"/>
    <col min="3331" max="3331" width="38" style="185" customWidth="1"/>
    <col min="3332" max="3332" width="1.25" style="185" customWidth="1"/>
    <col min="3333" max="3337" width="24.25" style="185" customWidth="1"/>
    <col min="3338" max="3584" width="8.875" style="185"/>
    <col min="3585" max="3585" width="2.5" style="185" customWidth="1"/>
    <col min="3586" max="3586" width="1.875" style="185" customWidth="1"/>
    <col min="3587" max="3587" width="38" style="185" customWidth="1"/>
    <col min="3588" max="3588" width="1.25" style="185" customWidth="1"/>
    <col min="3589" max="3593" width="24.25" style="185" customWidth="1"/>
    <col min="3594" max="3840" width="8.875" style="185"/>
    <col min="3841" max="3841" width="2.5" style="185" customWidth="1"/>
    <col min="3842" max="3842" width="1.875" style="185" customWidth="1"/>
    <col min="3843" max="3843" width="38" style="185" customWidth="1"/>
    <col min="3844" max="3844" width="1.25" style="185" customWidth="1"/>
    <col min="3845" max="3849" width="24.25" style="185" customWidth="1"/>
    <col min="3850" max="4096" width="8.875" style="185"/>
    <col min="4097" max="4097" width="2.5" style="185" customWidth="1"/>
    <col min="4098" max="4098" width="1.875" style="185" customWidth="1"/>
    <col min="4099" max="4099" width="38" style="185" customWidth="1"/>
    <col min="4100" max="4100" width="1.25" style="185" customWidth="1"/>
    <col min="4101" max="4105" width="24.25" style="185" customWidth="1"/>
    <col min="4106" max="4352" width="8.875" style="185"/>
    <col min="4353" max="4353" width="2.5" style="185" customWidth="1"/>
    <col min="4354" max="4354" width="1.875" style="185" customWidth="1"/>
    <col min="4355" max="4355" width="38" style="185" customWidth="1"/>
    <col min="4356" max="4356" width="1.25" style="185" customWidth="1"/>
    <col min="4357" max="4361" width="24.25" style="185" customWidth="1"/>
    <col min="4362" max="4608" width="8.875" style="185"/>
    <col min="4609" max="4609" width="2.5" style="185" customWidth="1"/>
    <col min="4610" max="4610" width="1.875" style="185" customWidth="1"/>
    <col min="4611" max="4611" width="38" style="185" customWidth="1"/>
    <col min="4612" max="4612" width="1.25" style="185" customWidth="1"/>
    <col min="4613" max="4617" width="24.25" style="185" customWidth="1"/>
    <col min="4618" max="4864" width="8.875" style="185"/>
    <col min="4865" max="4865" width="2.5" style="185" customWidth="1"/>
    <col min="4866" max="4866" width="1.875" style="185" customWidth="1"/>
    <col min="4867" max="4867" width="38" style="185" customWidth="1"/>
    <col min="4868" max="4868" width="1.25" style="185" customWidth="1"/>
    <col min="4869" max="4873" width="24.25" style="185" customWidth="1"/>
    <col min="4874" max="5120" width="8.875" style="185"/>
    <col min="5121" max="5121" width="2.5" style="185" customWidth="1"/>
    <col min="5122" max="5122" width="1.875" style="185" customWidth="1"/>
    <col min="5123" max="5123" width="38" style="185" customWidth="1"/>
    <col min="5124" max="5124" width="1.25" style="185" customWidth="1"/>
    <col min="5125" max="5129" width="24.25" style="185" customWidth="1"/>
    <col min="5130" max="5376" width="8.875" style="185"/>
    <col min="5377" max="5377" width="2.5" style="185" customWidth="1"/>
    <col min="5378" max="5378" width="1.875" style="185" customWidth="1"/>
    <col min="5379" max="5379" width="38" style="185" customWidth="1"/>
    <col min="5380" max="5380" width="1.25" style="185" customWidth="1"/>
    <col min="5381" max="5385" width="24.25" style="185" customWidth="1"/>
    <col min="5386" max="5632" width="8.875" style="185"/>
    <col min="5633" max="5633" width="2.5" style="185" customWidth="1"/>
    <col min="5634" max="5634" width="1.875" style="185" customWidth="1"/>
    <col min="5635" max="5635" width="38" style="185" customWidth="1"/>
    <col min="5636" max="5636" width="1.25" style="185" customWidth="1"/>
    <col min="5637" max="5641" width="24.25" style="185" customWidth="1"/>
    <col min="5642" max="5888" width="8.875" style="185"/>
    <col min="5889" max="5889" width="2.5" style="185" customWidth="1"/>
    <col min="5890" max="5890" width="1.875" style="185" customWidth="1"/>
    <col min="5891" max="5891" width="38" style="185" customWidth="1"/>
    <col min="5892" max="5892" width="1.25" style="185" customWidth="1"/>
    <col min="5893" max="5897" width="24.25" style="185" customWidth="1"/>
    <col min="5898" max="6144" width="8.875" style="185"/>
    <col min="6145" max="6145" width="2.5" style="185" customWidth="1"/>
    <col min="6146" max="6146" width="1.875" style="185" customWidth="1"/>
    <col min="6147" max="6147" width="38" style="185" customWidth="1"/>
    <col min="6148" max="6148" width="1.25" style="185" customWidth="1"/>
    <col min="6149" max="6153" width="24.25" style="185" customWidth="1"/>
    <col min="6154" max="6400" width="8.875" style="185"/>
    <col min="6401" max="6401" width="2.5" style="185" customWidth="1"/>
    <col min="6402" max="6402" width="1.875" style="185" customWidth="1"/>
    <col min="6403" max="6403" width="38" style="185" customWidth="1"/>
    <col min="6404" max="6404" width="1.25" style="185" customWidth="1"/>
    <col min="6405" max="6409" width="24.25" style="185" customWidth="1"/>
    <col min="6410" max="6656" width="8.875" style="185"/>
    <col min="6657" max="6657" width="2.5" style="185" customWidth="1"/>
    <col min="6658" max="6658" width="1.875" style="185" customWidth="1"/>
    <col min="6659" max="6659" width="38" style="185" customWidth="1"/>
    <col min="6660" max="6660" width="1.25" style="185" customWidth="1"/>
    <col min="6661" max="6665" width="24.25" style="185" customWidth="1"/>
    <col min="6666" max="6912" width="8.875" style="185"/>
    <col min="6913" max="6913" width="2.5" style="185" customWidth="1"/>
    <col min="6914" max="6914" width="1.875" style="185" customWidth="1"/>
    <col min="6915" max="6915" width="38" style="185" customWidth="1"/>
    <col min="6916" max="6916" width="1.25" style="185" customWidth="1"/>
    <col min="6917" max="6921" width="24.25" style="185" customWidth="1"/>
    <col min="6922" max="7168" width="8.875" style="185"/>
    <col min="7169" max="7169" width="2.5" style="185" customWidth="1"/>
    <col min="7170" max="7170" width="1.875" style="185" customWidth="1"/>
    <col min="7171" max="7171" width="38" style="185" customWidth="1"/>
    <col min="7172" max="7172" width="1.25" style="185" customWidth="1"/>
    <col min="7173" max="7177" width="24.25" style="185" customWidth="1"/>
    <col min="7178" max="7424" width="8.875" style="185"/>
    <col min="7425" max="7425" width="2.5" style="185" customWidth="1"/>
    <col min="7426" max="7426" width="1.875" style="185" customWidth="1"/>
    <col min="7427" max="7427" width="38" style="185" customWidth="1"/>
    <col min="7428" max="7428" width="1.25" style="185" customWidth="1"/>
    <col min="7429" max="7433" width="24.25" style="185" customWidth="1"/>
    <col min="7434" max="7680" width="8.875" style="185"/>
    <col min="7681" max="7681" width="2.5" style="185" customWidth="1"/>
    <col min="7682" max="7682" width="1.875" style="185" customWidth="1"/>
    <col min="7683" max="7683" width="38" style="185" customWidth="1"/>
    <col min="7684" max="7684" width="1.25" style="185" customWidth="1"/>
    <col min="7685" max="7689" width="24.25" style="185" customWidth="1"/>
    <col min="7690" max="7936" width="8.875" style="185"/>
    <col min="7937" max="7937" width="2.5" style="185" customWidth="1"/>
    <col min="7938" max="7938" width="1.875" style="185" customWidth="1"/>
    <col min="7939" max="7939" width="38" style="185" customWidth="1"/>
    <col min="7940" max="7940" width="1.25" style="185" customWidth="1"/>
    <col min="7941" max="7945" width="24.25" style="185" customWidth="1"/>
    <col min="7946" max="8192" width="8.875" style="185"/>
    <col min="8193" max="8193" width="2.5" style="185" customWidth="1"/>
    <col min="8194" max="8194" width="1.875" style="185" customWidth="1"/>
    <col min="8195" max="8195" width="38" style="185" customWidth="1"/>
    <col min="8196" max="8196" width="1.25" style="185" customWidth="1"/>
    <col min="8197" max="8201" width="24.25" style="185" customWidth="1"/>
    <col min="8202" max="8448" width="8.875" style="185"/>
    <col min="8449" max="8449" width="2.5" style="185" customWidth="1"/>
    <col min="8450" max="8450" width="1.875" style="185" customWidth="1"/>
    <col min="8451" max="8451" width="38" style="185" customWidth="1"/>
    <col min="8452" max="8452" width="1.25" style="185" customWidth="1"/>
    <col min="8453" max="8457" width="24.25" style="185" customWidth="1"/>
    <col min="8458" max="8704" width="8.875" style="185"/>
    <col min="8705" max="8705" width="2.5" style="185" customWidth="1"/>
    <col min="8706" max="8706" width="1.875" style="185" customWidth="1"/>
    <col min="8707" max="8707" width="38" style="185" customWidth="1"/>
    <col min="8708" max="8708" width="1.25" style="185" customWidth="1"/>
    <col min="8709" max="8713" width="24.25" style="185" customWidth="1"/>
    <col min="8714" max="8960" width="8.875" style="185"/>
    <col min="8961" max="8961" width="2.5" style="185" customWidth="1"/>
    <col min="8962" max="8962" width="1.875" style="185" customWidth="1"/>
    <col min="8963" max="8963" width="38" style="185" customWidth="1"/>
    <col min="8964" max="8964" width="1.25" style="185" customWidth="1"/>
    <col min="8965" max="8969" width="24.25" style="185" customWidth="1"/>
    <col min="8970" max="9216" width="8.875" style="185"/>
    <col min="9217" max="9217" width="2.5" style="185" customWidth="1"/>
    <col min="9218" max="9218" width="1.875" style="185" customWidth="1"/>
    <col min="9219" max="9219" width="38" style="185" customWidth="1"/>
    <col min="9220" max="9220" width="1.25" style="185" customWidth="1"/>
    <col min="9221" max="9225" width="24.25" style="185" customWidth="1"/>
    <col min="9226" max="9472" width="8.875" style="185"/>
    <col min="9473" max="9473" width="2.5" style="185" customWidth="1"/>
    <col min="9474" max="9474" width="1.875" style="185" customWidth="1"/>
    <col min="9475" max="9475" width="38" style="185" customWidth="1"/>
    <col min="9476" max="9476" width="1.25" style="185" customWidth="1"/>
    <col min="9477" max="9481" width="24.25" style="185" customWidth="1"/>
    <col min="9482" max="9728" width="8.875" style="185"/>
    <col min="9729" max="9729" width="2.5" style="185" customWidth="1"/>
    <col min="9730" max="9730" width="1.875" style="185" customWidth="1"/>
    <col min="9731" max="9731" width="38" style="185" customWidth="1"/>
    <col min="9732" max="9732" width="1.25" style="185" customWidth="1"/>
    <col min="9733" max="9737" width="24.25" style="185" customWidth="1"/>
    <col min="9738" max="9984" width="8.875" style="185"/>
    <col min="9985" max="9985" width="2.5" style="185" customWidth="1"/>
    <col min="9986" max="9986" width="1.875" style="185" customWidth="1"/>
    <col min="9987" max="9987" width="38" style="185" customWidth="1"/>
    <col min="9988" max="9988" width="1.25" style="185" customWidth="1"/>
    <col min="9989" max="9993" width="24.25" style="185" customWidth="1"/>
    <col min="9994" max="10240" width="8.875" style="185"/>
    <col min="10241" max="10241" width="2.5" style="185" customWidth="1"/>
    <col min="10242" max="10242" width="1.875" style="185" customWidth="1"/>
    <col min="10243" max="10243" width="38" style="185" customWidth="1"/>
    <col min="10244" max="10244" width="1.25" style="185" customWidth="1"/>
    <col min="10245" max="10249" width="24.25" style="185" customWidth="1"/>
    <col min="10250" max="10496" width="8.875" style="185"/>
    <col min="10497" max="10497" width="2.5" style="185" customWidth="1"/>
    <col min="10498" max="10498" width="1.875" style="185" customWidth="1"/>
    <col min="10499" max="10499" width="38" style="185" customWidth="1"/>
    <col min="10500" max="10500" width="1.25" style="185" customWidth="1"/>
    <col min="10501" max="10505" width="24.25" style="185" customWidth="1"/>
    <col min="10506" max="10752" width="8.875" style="185"/>
    <col min="10753" max="10753" width="2.5" style="185" customWidth="1"/>
    <col min="10754" max="10754" width="1.875" style="185" customWidth="1"/>
    <col min="10755" max="10755" width="38" style="185" customWidth="1"/>
    <col min="10756" max="10756" width="1.25" style="185" customWidth="1"/>
    <col min="10757" max="10761" width="24.25" style="185" customWidth="1"/>
    <col min="10762" max="11008" width="8.875" style="185"/>
    <col min="11009" max="11009" width="2.5" style="185" customWidth="1"/>
    <col min="11010" max="11010" width="1.875" style="185" customWidth="1"/>
    <col min="11011" max="11011" width="38" style="185" customWidth="1"/>
    <col min="11012" max="11012" width="1.25" style="185" customWidth="1"/>
    <col min="11013" max="11017" width="24.25" style="185" customWidth="1"/>
    <col min="11018" max="11264" width="8.875" style="185"/>
    <col min="11265" max="11265" width="2.5" style="185" customWidth="1"/>
    <col min="11266" max="11266" width="1.875" style="185" customWidth="1"/>
    <col min="11267" max="11267" width="38" style="185" customWidth="1"/>
    <col min="11268" max="11268" width="1.25" style="185" customWidth="1"/>
    <col min="11269" max="11273" width="24.25" style="185" customWidth="1"/>
    <col min="11274" max="11520" width="8.875" style="185"/>
    <col min="11521" max="11521" width="2.5" style="185" customWidth="1"/>
    <col min="11522" max="11522" width="1.875" style="185" customWidth="1"/>
    <col min="11523" max="11523" width="38" style="185" customWidth="1"/>
    <col min="11524" max="11524" width="1.25" style="185" customWidth="1"/>
    <col min="11525" max="11529" width="24.25" style="185" customWidth="1"/>
    <col min="11530" max="11776" width="8.875" style="185"/>
    <col min="11777" max="11777" width="2.5" style="185" customWidth="1"/>
    <col min="11778" max="11778" width="1.875" style="185" customWidth="1"/>
    <col min="11779" max="11779" width="38" style="185" customWidth="1"/>
    <col min="11780" max="11780" width="1.25" style="185" customWidth="1"/>
    <col min="11781" max="11785" width="24.25" style="185" customWidth="1"/>
    <col min="11786" max="12032" width="8.875" style="185"/>
    <col min="12033" max="12033" width="2.5" style="185" customWidth="1"/>
    <col min="12034" max="12034" width="1.875" style="185" customWidth="1"/>
    <col min="12035" max="12035" width="38" style="185" customWidth="1"/>
    <col min="12036" max="12036" width="1.25" style="185" customWidth="1"/>
    <col min="12037" max="12041" width="24.25" style="185" customWidth="1"/>
    <col min="12042" max="12288" width="8.875" style="185"/>
    <col min="12289" max="12289" width="2.5" style="185" customWidth="1"/>
    <col min="12290" max="12290" width="1.875" style="185" customWidth="1"/>
    <col min="12291" max="12291" width="38" style="185" customWidth="1"/>
    <col min="12292" max="12292" width="1.25" style="185" customWidth="1"/>
    <col min="12293" max="12297" width="24.25" style="185" customWidth="1"/>
    <col min="12298" max="12544" width="8.875" style="185"/>
    <col min="12545" max="12545" width="2.5" style="185" customWidth="1"/>
    <col min="12546" max="12546" width="1.875" style="185" customWidth="1"/>
    <col min="12547" max="12547" width="38" style="185" customWidth="1"/>
    <col min="12548" max="12548" width="1.25" style="185" customWidth="1"/>
    <col min="12549" max="12553" width="24.25" style="185" customWidth="1"/>
    <col min="12554" max="12800" width="8.875" style="185"/>
    <col min="12801" max="12801" width="2.5" style="185" customWidth="1"/>
    <col min="12802" max="12802" width="1.875" style="185" customWidth="1"/>
    <col min="12803" max="12803" width="38" style="185" customWidth="1"/>
    <col min="12804" max="12804" width="1.25" style="185" customWidth="1"/>
    <col min="12805" max="12809" width="24.25" style="185" customWidth="1"/>
    <col min="12810" max="13056" width="8.875" style="185"/>
    <col min="13057" max="13057" width="2.5" style="185" customWidth="1"/>
    <col min="13058" max="13058" width="1.875" style="185" customWidth="1"/>
    <col min="13059" max="13059" width="38" style="185" customWidth="1"/>
    <col min="13060" max="13060" width="1.25" style="185" customWidth="1"/>
    <col min="13061" max="13065" width="24.25" style="185" customWidth="1"/>
    <col min="13066" max="13312" width="8.875" style="185"/>
    <col min="13313" max="13313" width="2.5" style="185" customWidth="1"/>
    <col min="13314" max="13314" width="1.875" style="185" customWidth="1"/>
    <col min="13315" max="13315" width="38" style="185" customWidth="1"/>
    <col min="13316" max="13316" width="1.25" style="185" customWidth="1"/>
    <col min="13317" max="13321" width="24.25" style="185" customWidth="1"/>
    <col min="13322" max="13568" width="8.875" style="185"/>
    <col min="13569" max="13569" width="2.5" style="185" customWidth="1"/>
    <col min="13570" max="13570" width="1.875" style="185" customWidth="1"/>
    <col min="13571" max="13571" width="38" style="185" customWidth="1"/>
    <col min="13572" max="13572" width="1.25" style="185" customWidth="1"/>
    <col min="13573" max="13577" width="24.25" style="185" customWidth="1"/>
    <col min="13578" max="13824" width="8.875" style="185"/>
    <col min="13825" max="13825" width="2.5" style="185" customWidth="1"/>
    <col min="13826" max="13826" width="1.875" style="185" customWidth="1"/>
    <col min="13827" max="13827" width="38" style="185" customWidth="1"/>
    <col min="13828" max="13828" width="1.25" style="185" customWidth="1"/>
    <col min="13829" max="13833" width="24.25" style="185" customWidth="1"/>
    <col min="13834" max="14080" width="8.875" style="185"/>
    <col min="14081" max="14081" width="2.5" style="185" customWidth="1"/>
    <col min="14082" max="14082" width="1.875" style="185" customWidth="1"/>
    <col min="14083" max="14083" width="38" style="185" customWidth="1"/>
    <col min="14084" max="14084" width="1.25" style="185" customWidth="1"/>
    <col min="14085" max="14089" width="24.25" style="185" customWidth="1"/>
    <col min="14090" max="14336" width="8.875" style="185"/>
    <col min="14337" max="14337" width="2.5" style="185" customWidth="1"/>
    <col min="14338" max="14338" width="1.875" style="185" customWidth="1"/>
    <col min="14339" max="14339" width="38" style="185" customWidth="1"/>
    <col min="14340" max="14340" width="1.25" style="185" customWidth="1"/>
    <col min="14341" max="14345" width="24.25" style="185" customWidth="1"/>
    <col min="14346" max="14592" width="8.875" style="185"/>
    <col min="14593" max="14593" width="2.5" style="185" customWidth="1"/>
    <col min="14594" max="14594" width="1.875" style="185" customWidth="1"/>
    <col min="14595" max="14595" width="38" style="185" customWidth="1"/>
    <col min="14596" max="14596" width="1.25" style="185" customWidth="1"/>
    <col min="14597" max="14601" width="24.25" style="185" customWidth="1"/>
    <col min="14602" max="14848" width="8.875" style="185"/>
    <col min="14849" max="14849" width="2.5" style="185" customWidth="1"/>
    <col min="14850" max="14850" width="1.875" style="185" customWidth="1"/>
    <col min="14851" max="14851" width="38" style="185" customWidth="1"/>
    <col min="14852" max="14852" width="1.25" style="185" customWidth="1"/>
    <col min="14853" max="14857" width="24.25" style="185" customWidth="1"/>
    <col min="14858" max="15104" width="8.875" style="185"/>
    <col min="15105" max="15105" width="2.5" style="185" customWidth="1"/>
    <col min="15106" max="15106" width="1.875" style="185" customWidth="1"/>
    <col min="15107" max="15107" width="38" style="185" customWidth="1"/>
    <col min="15108" max="15108" width="1.25" style="185" customWidth="1"/>
    <col min="15109" max="15113" width="24.25" style="185" customWidth="1"/>
    <col min="15114" max="15360" width="8.875" style="185"/>
    <col min="15361" max="15361" width="2.5" style="185" customWidth="1"/>
    <col min="15362" max="15362" width="1.875" style="185" customWidth="1"/>
    <col min="15363" max="15363" width="38" style="185" customWidth="1"/>
    <col min="15364" max="15364" width="1.25" style="185" customWidth="1"/>
    <col min="15365" max="15369" width="24.25" style="185" customWidth="1"/>
    <col min="15370" max="15616" width="8.875" style="185"/>
    <col min="15617" max="15617" width="2.5" style="185" customWidth="1"/>
    <col min="15618" max="15618" width="1.875" style="185" customWidth="1"/>
    <col min="15619" max="15619" width="38" style="185" customWidth="1"/>
    <col min="15620" max="15620" width="1.25" style="185" customWidth="1"/>
    <col min="15621" max="15625" width="24.25" style="185" customWidth="1"/>
    <col min="15626" max="15872" width="8.875" style="185"/>
    <col min="15873" max="15873" width="2.5" style="185" customWidth="1"/>
    <col min="15874" max="15874" width="1.875" style="185" customWidth="1"/>
    <col min="15875" max="15875" width="38" style="185" customWidth="1"/>
    <col min="15876" max="15876" width="1.25" style="185" customWidth="1"/>
    <col min="15877" max="15881" width="24.25" style="185" customWidth="1"/>
    <col min="15882" max="16128" width="8.875" style="185"/>
    <col min="16129" max="16129" width="2.5" style="185" customWidth="1"/>
    <col min="16130" max="16130" width="1.875" style="185" customWidth="1"/>
    <col min="16131" max="16131" width="38" style="185" customWidth="1"/>
    <col min="16132" max="16132" width="1.25" style="185" customWidth="1"/>
    <col min="16133" max="16137" width="24.25" style="185" customWidth="1"/>
    <col min="16138" max="16384" width="8.875" style="185"/>
  </cols>
  <sheetData>
    <row r="1" spans="2:9" ht="15" customHeight="1" x14ac:dyDescent="0.4">
      <c r="B1" s="185" t="s">
        <v>159</v>
      </c>
    </row>
    <row r="2" spans="2:9" ht="18" customHeight="1" x14ac:dyDescent="0.4">
      <c r="B2" s="185" t="s">
        <v>186</v>
      </c>
    </row>
    <row r="3" spans="2:9" ht="15" customHeight="1" x14ac:dyDescent="0.4"/>
    <row r="4" spans="2:9" ht="18" customHeight="1" thickBot="1" x14ac:dyDescent="0.45">
      <c r="B4" s="186"/>
      <c r="C4" s="186"/>
      <c r="D4" s="186"/>
    </row>
    <row r="5" spans="2:9" ht="30" customHeight="1" x14ac:dyDescent="0.4">
      <c r="B5" s="494" t="s">
        <v>161</v>
      </c>
      <c r="C5" s="494"/>
      <c r="D5" s="495"/>
      <c r="E5" s="488" t="s">
        <v>40</v>
      </c>
      <c r="F5" s="488" t="s">
        <v>41</v>
      </c>
      <c r="G5" s="488" t="s">
        <v>42</v>
      </c>
      <c r="H5" s="488" t="s">
        <v>43</v>
      </c>
      <c r="I5" s="488" t="s">
        <v>44</v>
      </c>
    </row>
    <row r="6" spans="2:9" ht="30" customHeight="1" thickBot="1" x14ac:dyDescent="0.45">
      <c r="B6" s="502" t="s">
        <v>187</v>
      </c>
      <c r="C6" s="502"/>
      <c r="D6" s="503"/>
      <c r="E6" s="489"/>
      <c r="F6" s="489"/>
      <c r="G6" s="489"/>
      <c r="H6" s="489"/>
      <c r="I6" s="489"/>
    </row>
    <row r="7" spans="2:9" ht="9" customHeight="1" x14ac:dyDescent="0.4">
      <c r="B7" s="186"/>
      <c r="C7" s="186"/>
      <c r="D7" s="214"/>
      <c r="E7" s="186"/>
      <c r="F7" s="186"/>
      <c r="G7" s="186"/>
      <c r="H7" s="186"/>
      <c r="I7" s="186"/>
    </row>
    <row r="8" spans="2:9" ht="22.5" customHeight="1" x14ac:dyDescent="0.4">
      <c r="B8" s="186" t="s">
        <v>188</v>
      </c>
      <c r="C8" s="186"/>
      <c r="D8" s="214"/>
      <c r="E8" s="215">
        <f>SUM(E9:E14)</f>
        <v>77611</v>
      </c>
      <c r="F8" s="215">
        <v>80679</v>
      </c>
      <c r="G8" s="215">
        <v>79607</v>
      </c>
      <c r="H8" s="215">
        <v>79978</v>
      </c>
      <c r="I8" s="215">
        <v>77672</v>
      </c>
    </row>
    <row r="9" spans="2:9" ht="22.5" customHeight="1" x14ac:dyDescent="0.4">
      <c r="B9" s="186"/>
      <c r="C9" s="193" t="s">
        <v>189</v>
      </c>
      <c r="D9" s="214"/>
      <c r="E9" s="215">
        <v>194</v>
      </c>
      <c r="F9" s="215">
        <v>199</v>
      </c>
      <c r="G9" s="215">
        <v>194</v>
      </c>
      <c r="H9" s="215">
        <v>198.55799999999999</v>
      </c>
      <c r="I9" s="215">
        <v>193</v>
      </c>
    </row>
    <row r="10" spans="2:9" ht="22.5" customHeight="1" x14ac:dyDescent="0.4">
      <c r="B10" s="186"/>
      <c r="C10" s="193" t="s">
        <v>190</v>
      </c>
      <c r="D10" s="214"/>
      <c r="E10" s="215">
        <v>6661</v>
      </c>
      <c r="F10" s="215">
        <v>5356</v>
      </c>
      <c r="G10" s="215">
        <v>5553</v>
      </c>
      <c r="H10" s="215">
        <v>6351.94</v>
      </c>
      <c r="I10" s="215">
        <v>4918</v>
      </c>
    </row>
    <row r="11" spans="2:9" ht="22.5" customHeight="1" x14ac:dyDescent="0.4">
      <c r="B11" s="186"/>
      <c r="C11" s="193" t="s">
        <v>191</v>
      </c>
      <c r="D11" s="214"/>
      <c r="E11" s="215">
        <v>61259</v>
      </c>
      <c r="F11" s="215">
        <v>63119</v>
      </c>
      <c r="G11" s="215">
        <v>61585</v>
      </c>
      <c r="H11" s="215">
        <v>60807</v>
      </c>
      <c r="I11" s="215">
        <v>60250</v>
      </c>
    </row>
    <row r="12" spans="2:9" ht="22.5" customHeight="1" x14ac:dyDescent="0.4">
      <c r="B12" s="186"/>
      <c r="C12" s="193" t="s">
        <v>192</v>
      </c>
      <c r="D12" s="214"/>
      <c r="E12" s="215">
        <v>28</v>
      </c>
      <c r="F12" s="215">
        <v>27</v>
      </c>
      <c r="G12" s="215">
        <v>21</v>
      </c>
      <c r="H12" s="215">
        <v>21.997</v>
      </c>
      <c r="I12" s="215">
        <v>23</v>
      </c>
    </row>
    <row r="13" spans="2:9" ht="22.5" customHeight="1" x14ac:dyDescent="0.4">
      <c r="B13" s="186"/>
      <c r="C13" s="193" t="s">
        <v>193</v>
      </c>
      <c r="D13" s="214"/>
      <c r="E13" s="215">
        <v>19</v>
      </c>
      <c r="F13" s="215">
        <v>1737</v>
      </c>
      <c r="G13" s="215">
        <v>1711</v>
      </c>
      <c r="H13" s="215">
        <v>1689.8879999999999</v>
      </c>
      <c r="I13" s="215">
        <v>1619</v>
      </c>
    </row>
    <row r="14" spans="2:9" ht="22.5" customHeight="1" x14ac:dyDescent="0.4">
      <c r="B14" s="186"/>
      <c r="C14" s="193" t="s">
        <v>194</v>
      </c>
      <c r="D14" s="214"/>
      <c r="E14" s="215">
        <v>9450</v>
      </c>
      <c r="F14" s="215">
        <v>10240</v>
      </c>
      <c r="G14" s="215">
        <v>10541</v>
      </c>
      <c r="H14" s="215">
        <v>10908.396000000001</v>
      </c>
      <c r="I14" s="215">
        <v>10759</v>
      </c>
    </row>
    <row r="15" spans="2:9" ht="9" customHeight="1" x14ac:dyDescent="0.4">
      <c r="B15" s="186"/>
      <c r="C15" s="186"/>
      <c r="D15" s="214"/>
      <c r="E15" s="216"/>
      <c r="F15" s="216"/>
      <c r="G15" s="216"/>
      <c r="H15" s="216"/>
      <c r="I15" s="216"/>
    </row>
    <row r="16" spans="2:9" ht="22.5" customHeight="1" x14ac:dyDescent="0.4">
      <c r="B16" s="217" t="s">
        <v>195</v>
      </c>
      <c r="C16" s="218"/>
      <c r="D16" s="219"/>
      <c r="E16" s="220">
        <f>SUM(E17:E21)</f>
        <v>345584</v>
      </c>
      <c r="F16" s="220">
        <f>SUM(F17:F21)</f>
        <v>345346</v>
      </c>
      <c r="G16" s="220">
        <v>338970</v>
      </c>
      <c r="H16" s="220">
        <v>335931</v>
      </c>
      <c r="I16" s="220">
        <v>330777</v>
      </c>
    </row>
    <row r="17" spans="2:9" ht="22.5" customHeight="1" x14ac:dyDescent="0.4">
      <c r="B17" s="186"/>
      <c r="C17" s="193" t="s">
        <v>189</v>
      </c>
      <c r="D17" s="221"/>
      <c r="E17" s="222">
        <v>14148</v>
      </c>
      <c r="F17" s="222">
        <v>13040</v>
      </c>
      <c r="G17" s="222">
        <v>12729</v>
      </c>
      <c r="H17" s="222">
        <v>15635</v>
      </c>
      <c r="I17" s="222">
        <v>15404</v>
      </c>
    </row>
    <row r="18" spans="2:9" ht="22.5" customHeight="1" x14ac:dyDescent="0.4">
      <c r="B18" s="186"/>
      <c r="C18" s="193" t="s">
        <v>191</v>
      </c>
      <c r="D18" s="221"/>
      <c r="E18" s="222">
        <v>109547</v>
      </c>
      <c r="F18" s="222">
        <v>109525</v>
      </c>
      <c r="G18" s="222">
        <v>108808</v>
      </c>
      <c r="H18" s="222">
        <v>109255.914</v>
      </c>
      <c r="I18" s="222">
        <v>108926</v>
      </c>
    </row>
    <row r="19" spans="2:9" ht="22.5" customHeight="1" x14ac:dyDescent="0.4">
      <c r="B19" s="186"/>
      <c r="C19" s="193" t="s">
        <v>196</v>
      </c>
      <c r="D19" s="221"/>
      <c r="E19" s="222">
        <v>175206</v>
      </c>
      <c r="F19" s="197">
        <v>179487</v>
      </c>
      <c r="G19" s="197">
        <v>177041</v>
      </c>
      <c r="H19" s="197">
        <v>170521.69699999999</v>
      </c>
      <c r="I19" s="197">
        <v>166335</v>
      </c>
    </row>
    <row r="20" spans="2:9" ht="22.5" customHeight="1" x14ac:dyDescent="0.4">
      <c r="B20" s="186"/>
      <c r="C20" s="193" t="s">
        <v>193</v>
      </c>
      <c r="D20" s="221"/>
      <c r="E20" s="197">
        <v>2171</v>
      </c>
      <c r="F20" s="197">
        <v>498</v>
      </c>
      <c r="G20" s="197">
        <v>498</v>
      </c>
      <c r="H20" s="197">
        <v>416.428</v>
      </c>
      <c r="I20" s="197">
        <v>382</v>
      </c>
    </row>
    <row r="21" spans="2:9" ht="22.5" customHeight="1" x14ac:dyDescent="0.4">
      <c r="B21" s="186"/>
      <c r="C21" s="193" t="s">
        <v>194</v>
      </c>
      <c r="D21" s="223"/>
      <c r="E21" s="197">
        <v>44512</v>
      </c>
      <c r="F21" s="197">
        <v>42796</v>
      </c>
      <c r="G21" s="197">
        <v>39894</v>
      </c>
      <c r="H21" s="197">
        <v>40102</v>
      </c>
      <c r="I21" s="197">
        <v>39730</v>
      </c>
    </row>
    <row r="22" spans="2:9" ht="9" customHeight="1" x14ac:dyDescent="0.4">
      <c r="B22" s="224"/>
      <c r="C22" s="224"/>
      <c r="D22" s="225"/>
      <c r="E22" s="197"/>
      <c r="F22" s="197"/>
      <c r="G22" s="197"/>
      <c r="H22" s="197"/>
      <c r="I22" s="197"/>
    </row>
    <row r="23" spans="2:9" ht="22.5" customHeight="1" x14ac:dyDescent="0.4">
      <c r="B23" s="186" t="s">
        <v>197</v>
      </c>
      <c r="C23" s="186"/>
      <c r="D23" s="223"/>
      <c r="E23" s="226">
        <v>18261</v>
      </c>
      <c r="F23" s="226">
        <v>52938</v>
      </c>
      <c r="G23" s="226">
        <v>93220</v>
      </c>
      <c r="H23" s="226">
        <v>107696</v>
      </c>
      <c r="I23" s="226">
        <v>87179</v>
      </c>
    </row>
    <row r="24" spans="2:9" ht="22.5" customHeight="1" x14ac:dyDescent="0.4">
      <c r="B24" s="186"/>
      <c r="C24" s="193" t="s">
        <v>198</v>
      </c>
      <c r="D24" s="223"/>
      <c r="E24" s="227">
        <v>0</v>
      </c>
      <c r="F24" s="228">
        <v>550</v>
      </c>
      <c r="G24" s="228">
        <v>2146</v>
      </c>
      <c r="H24" s="228">
        <v>0</v>
      </c>
      <c r="I24" s="228">
        <v>0</v>
      </c>
    </row>
    <row r="25" spans="2:9" ht="22.5" customHeight="1" x14ac:dyDescent="0.4">
      <c r="B25" s="186"/>
      <c r="C25" s="193" t="s">
        <v>191</v>
      </c>
      <c r="D25" s="223"/>
      <c r="E25" s="227">
        <v>7986</v>
      </c>
      <c r="F25" s="228">
        <v>7264</v>
      </c>
      <c r="G25" s="228">
        <v>6547</v>
      </c>
      <c r="H25" s="228">
        <v>5925.19</v>
      </c>
      <c r="I25" s="228">
        <v>5350</v>
      </c>
    </row>
    <row r="26" spans="2:9" ht="22.5" customHeight="1" x14ac:dyDescent="0.4">
      <c r="B26" s="186"/>
      <c r="C26" s="193" t="s">
        <v>199</v>
      </c>
      <c r="D26" s="223"/>
      <c r="E26" s="227">
        <v>752</v>
      </c>
      <c r="F26" s="228">
        <v>5411</v>
      </c>
      <c r="G26" s="228">
        <v>6446</v>
      </c>
      <c r="H26" s="228">
        <v>5805</v>
      </c>
      <c r="I26" s="228">
        <v>5677</v>
      </c>
    </row>
    <row r="27" spans="2:9" ht="22.5" customHeight="1" x14ac:dyDescent="0.4">
      <c r="B27" s="186"/>
      <c r="C27" s="193" t="s">
        <v>196</v>
      </c>
      <c r="D27" s="223"/>
      <c r="E27" s="227">
        <v>76</v>
      </c>
      <c r="F27" s="228">
        <v>76</v>
      </c>
      <c r="G27" s="228">
        <v>260</v>
      </c>
      <c r="H27" s="228">
        <v>260.279</v>
      </c>
      <c r="I27" s="228">
        <v>261</v>
      </c>
    </row>
    <row r="28" spans="2:9" ht="22.5" customHeight="1" x14ac:dyDescent="0.4">
      <c r="B28" s="186"/>
      <c r="C28" s="193" t="s">
        <v>193</v>
      </c>
      <c r="D28" s="223"/>
      <c r="E28" s="227">
        <v>5736</v>
      </c>
      <c r="F28" s="228">
        <v>36430</v>
      </c>
      <c r="G28" s="228">
        <v>74560</v>
      </c>
      <c r="H28" s="228">
        <v>92440.714000000007</v>
      </c>
      <c r="I28" s="228">
        <v>72770</v>
      </c>
    </row>
    <row r="29" spans="2:9" ht="22.5" customHeight="1" x14ac:dyDescent="0.4">
      <c r="B29" s="229"/>
      <c r="C29" s="193" t="s">
        <v>200</v>
      </c>
      <c r="D29" s="230"/>
      <c r="E29" s="228">
        <v>3711</v>
      </c>
      <c r="F29" s="228">
        <v>3206</v>
      </c>
      <c r="G29" s="228">
        <v>3262</v>
      </c>
      <c r="H29" s="228">
        <v>3264.3449999999998</v>
      </c>
      <c r="I29" s="228">
        <v>3121</v>
      </c>
    </row>
    <row r="30" spans="2:9" ht="9" customHeight="1" x14ac:dyDescent="0.4">
      <c r="B30" s="224"/>
      <c r="C30" s="231"/>
      <c r="D30" s="232"/>
      <c r="E30" s="216"/>
      <c r="F30" s="216"/>
      <c r="G30" s="216"/>
      <c r="H30" s="216"/>
      <c r="I30" s="216"/>
    </row>
    <row r="31" spans="2:9" ht="22.5" customHeight="1" x14ac:dyDescent="0.4">
      <c r="B31" s="500" t="s">
        <v>201</v>
      </c>
      <c r="C31" s="501"/>
      <c r="D31" s="233"/>
      <c r="E31" s="234">
        <f>E8+E16+E23</f>
        <v>441456</v>
      </c>
      <c r="F31" s="234">
        <f>F8+F16+F23</f>
        <v>478963</v>
      </c>
      <c r="G31" s="234">
        <v>516797</v>
      </c>
      <c r="H31" s="234">
        <v>529224</v>
      </c>
      <c r="I31" s="234">
        <v>502919</v>
      </c>
    </row>
    <row r="32" spans="2:9" ht="9" customHeight="1" thickBot="1" x14ac:dyDescent="0.45">
      <c r="B32" s="235"/>
      <c r="C32" s="235"/>
      <c r="D32" s="207"/>
      <c r="E32" s="206"/>
      <c r="F32" s="206"/>
      <c r="G32" s="206"/>
      <c r="H32" s="206"/>
      <c r="I32" s="206"/>
    </row>
    <row r="33" spans="2:4" ht="9" customHeight="1" x14ac:dyDescent="0.4">
      <c r="B33" s="236"/>
      <c r="C33" s="236"/>
      <c r="D33" s="186"/>
    </row>
    <row r="34" spans="2:4" s="210" customFormat="1" ht="18" customHeight="1" x14ac:dyDescent="0.4">
      <c r="B34" s="237" t="s">
        <v>202</v>
      </c>
      <c r="C34" s="238"/>
      <c r="D34" s="238"/>
    </row>
    <row r="35" spans="2:4" s="210" customFormat="1" ht="18" customHeight="1" x14ac:dyDescent="0.4">
      <c r="B35" s="210" t="s">
        <v>203</v>
      </c>
    </row>
  </sheetData>
  <mergeCells count="8">
    <mergeCell ref="H5:H6"/>
    <mergeCell ref="I5:I6"/>
    <mergeCell ref="B6:D6"/>
    <mergeCell ref="B31:C31"/>
    <mergeCell ref="B5:D5"/>
    <mergeCell ref="E5:E6"/>
    <mergeCell ref="F5:F6"/>
    <mergeCell ref="G5:G6"/>
  </mergeCells>
  <phoneticPr fontId="3"/>
  <pageMargins left="0.59055118110236227" right="0.59055118110236227" top="0.59055118110236227" bottom="0.39370078740157483" header="0.31496062992125984" footer="0.11811023622047245"/>
  <pageSetup paperSize="9" scale="7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pageSetUpPr fitToPage="1"/>
  </sheetPr>
  <dimension ref="B1:V27"/>
  <sheetViews>
    <sheetView view="pageBreakPreview" zoomScale="80" zoomScaleNormal="100" zoomScaleSheetLayoutView="80" workbookViewId="0">
      <pane ySplit="2" topLeftCell="A3" activePane="bottomLeft" state="frozen"/>
      <selection pane="bottomLeft" activeCell="R48" sqref="R48"/>
    </sheetView>
  </sheetViews>
  <sheetFormatPr defaultColWidth="8.875" defaultRowHeight="12" x14ac:dyDescent="0.4"/>
  <cols>
    <col min="1" max="1" width="2.5" style="185" customWidth="1"/>
    <col min="2" max="2" width="30.625" style="185" customWidth="1"/>
    <col min="3" max="3" width="1.25" style="185" customWidth="1"/>
    <col min="4" max="5" width="12.625" style="185" hidden="1" customWidth="1"/>
    <col min="6" max="7" width="7.625" style="185" hidden="1" customWidth="1"/>
    <col min="8" max="10" width="8.75" style="185" hidden="1" customWidth="1"/>
    <col min="11" max="12" width="12.625" style="185" hidden="1" customWidth="1"/>
    <col min="13" max="21" width="12.625" style="185" customWidth="1"/>
    <col min="22" max="16384" width="8.875" style="185"/>
  </cols>
  <sheetData>
    <row r="1" spans="2:22" ht="15" customHeight="1" x14ac:dyDescent="0.4">
      <c r="B1" s="185" t="s">
        <v>64</v>
      </c>
    </row>
    <row r="2" spans="2:22" ht="15" customHeight="1" x14ac:dyDescent="0.4">
      <c r="B2" s="185" t="s">
        <v>204</v>
      </c>
    </row>
    <row r="3" spans="2:22" ht="15" customHeight="1" x14ac:dyDescent="0.4">
      <c r="V3" s="186"/>
    </row>
    <row r="4" spans="2:22" ht="15" customHeight="1" thickBot="1" x14ac:dyDescent="0.45">
      <c r="B4" s="186"/>
      <c r="C4" s="186"/>
      <c r="D4" s="186"/>
      <c r="E4" s="186"/>
      <c r="F4" s="186"/>
      <c r="G4" s="187"/>
      <c r="H4" s="229"/>
      <c r="I4" s="229"/>
      <c r="J4" s="229"/>
      <c r="K4" s="239"/>
      <c r="L4" s="239"/>
      <c r="M4" s="239"/>
      <c r="N4" s="239"/>
      <c r="O4" s="239"/>
      <c r="P4" s="239"/>
      <c r="Q4" s="239"/>
      <c r="R4" s="239"/>
      <c r="S4" s="239"/>
      <c r="T4" s="239"/>
      <c r="U4" s="239" t="s">
        <v>3</v>
      </c>
    </row>
    <row r="5" spans="2:22" ht="30" customHeight="1" x14ac:dyDescent="0.4">
      <c r="B5" s="508" t="s">
        <v>205</v>
      </c>
      <c r="C5" s="509"/>
      <c r="D5" s="192"/>
      <c r="E5" s="240"/>
      <c r="F5" s="498" t="s">
        <v>206</v>
      </c>
      <c r="G5" s="488" t="s">
        <v>207</v>
      </c>
      <c r="H5" s="498" t="s">
        <v>69</v>
      </c>
      <c r="I5" s="492" t="s">
        <v>70</v>
      </c>
      <c r="J5" s="488" t="s">
        <v>71</v>
      </c>
      <c r="K5" s="496" t="s">
        <v>34</v>
      </c>
      <c r="L5" s="488" t="s">
        <v>35</v>
      </c>
      <c r="M5" s="488" t="s">
        <v>36</v>
      </c>
      <c r="N5" s="488" t="s">
        <v>37</v>
      </c>
      <c r="O5" s="488" t="s">
        <v>38</v>
      </c>
      <c r="P5" s="488" t="s">
        <v>39</v>
      </c>
      <c r="Q5" s="506" t="s">
        <v>40</v>
      </c>
      <c r="R5" s="496" t="s">
        <v>41</v>
      </c>
      <c r="S5" s="496" t="s">
        <v>42</v>
      </c>
      <c r="T5" s="496" t="s">
        <v>43</v>
      </c>
      <c r="U5" s="496" t="s">
        <v>44</v>
      </c>
      <c r="V5" s="186"/>
    </row>
    <row r="6" spans="2:22" ht="30" customHeight="1" thickBot="1" x14ac:dyDescent="0.2">
      <c r="B6" s="241" t="s">
        <v>208</v>
      </c>
      <c r="C6" s="207"/>
      <c r="D6" s="206"/>
      <c r="E6" s="242"/>
      <c r="F6" s="499"/>
      <c r="G6" s="489"/>
      <c r="H6" s="499"/>
      <c r="I6" s="493"/>
      <c r="J6" s="489"/>
      <c r="K6" s="497"/>
      <c r="L6" s="489"/>
      <c r="M6" s="489"/>
      <c r="N6" s="489"/>
      <c r="O6" s="489"/>
      <c r="P6" s="489"/>
      <c r="Q6" s="507"/>
      <c r="R6" s="497"/>
      <c r="S6" s="497"/>
      <c r="T6" s="497"/>
      <c r="U6" s="497"/>
    </row>
    <row r="7" spans="2:22" ht="9.9499999999999993" customHeight="1" x14ac:dyDescent="0.4">
      <c r="B7" s="186"/>
      <c r="C7" s="214"/>
      <c r="D7" s="243"/>
      <c r="E7" s="186"/>
      <c r="F7" s="201"/>
      <c r="G7" s="186"/>
      <c r="H7" s="201"/>
      <c r="I7" s="186"/>
      <c r="J7" s="186"/>
      <c r="K7" s="201"/>
      <c r="L7" s="186"/>
      <c r="M7" s="186"/>
      <c r="N7" s="186"/>
      <c r="O7" s="186"/>
      <c r="P7" s="186"/>
      <c r="Q7" s="186"/>
      <c r="R7" s="192"/>
      <c r="S7" s="192"/>
      <c r="T7" s="192"/>
      <c r="U7" s="192"/>
    </row>
    <row r="8" spans="2:22" ht="30" customHeight="1" x14ac:dyDescent="0.4">
      <c r="B8" s="244" t="s">
        <v>209</v>
      </c>
      <c r="C8" s="214"/>
      <c r="D8" s="245" t="s">
        <v>210</v>
      </c>
      <c r="E8" s="229" t="s">
        <v>210</v>
      </c>
      <c r="F8" s="190" t="s">
        <v>210</v>
      </c>
      <c r="G8" s="229" t="s">
        <v>210</v>
      </c>
      <c r="H8" s="190"/>
      <c r="I8" s="229"/>
      <c r="J8" s="187" t="s">
        <v>25</v>
      </c>
      <c r="K8" s="195">
        <v>80</v>
      </c>
      <c r="L8" s="196">
        <v>69</v>
      </c>
      <c r="M8" s="196">
        <v>88</v>
      </c>
      <c r="N8" s="196">
        <v>79</v>
      </c>
      <c r="O8" s="196">
        <v>0</v>
      </c>
      <c r="P8" s="196">
        <v>0</v>
      </c>
      <c r="Q8" s="186">
        <v>0</v>
      </c>
      <c r="R8" s="246" t="s">
        <v>211</v>
      </c>
      <c r="S8" s="246" t="s">
        <v>212</v>
      </c>
      <c r="T8" s="246" t="s">
        <v>212</v>
      </c>
      <c r="U8" s="246" t="s">
        <v>212</v>
      </c>
      <c r="V8" s="186"/>
    </row>
    <row r="9" spans="2:22" ht="30" customHeight="1" x14ac:dyDescent="0.4">
      <c r="B9" s="244" t="s">
        <v>198</v>
      </c>
      <c r="C9" s="214"/>
      <c r="D9" s="245"/>
      <c r="E9" s="229"/>
      <c r="F9" s="190"/>
      <c r="G9" s="229"/>
      <c r="H9" s="190"/>
      <c r="I9" s="229"/>
      <c r="J9" s="187" t="s">
        <v>25</v>
      </c>
      <c r="K9" s="195">
        <v>31</v>
      </c>
      <c r="L9" s="196">
        <v>0</v>
      </c>
      <c r="M9" s="196">
        <v>0</v>
      </c>
      <c r="N9" s="196">
        <v>0</v>
      </c>
      <c r="O9" s="196">
        <v>0</v>
      </c>
      <c r="P9" s="196">
        <v>16726</v>
      </c>
      <c r="Q9" s="186">
        <v>0</v>
      </c>
      <c r="R9" s="186">
        <v>0</v>
      </c>
      <c r="S9" s="186">
        <v>0</v>
      </c>
      <c r="T9" s="186">
        <v>0</v>
      </c>
      <c r="U9" s="186">
        <v>0</v>
      </c>
      <c r="V9" s="186"/>
    </row>
    <row r="10" spans="2:22" ht="30" customHeight="1" x14ac:dyDescent="0.4">
      <c r="B10" s="244" t="s">
        <v>213</v>
      </c>
      <c r="C10" s="214"/>
      <c r="D10" s="245"/>
      <c r="E10" s="229"/>
      <c r="F10" s="190"/>
      <c r="G10" s="229"/>
      <c r="H10" s="190"/>
      <c r="I10" s="229"/>
      <c r="J10" s="187"/>
      <c r="K10" s="195"/>
      <c r="L10" s="196"/>
      <c r="M10" s="196">
        <v>0</v>
      </c>
      <c r="N10" s="196">
        <v>0</v>
      </c>
      <c r="O10" s="196">
        <v>0</v>
      </c>
      <c r="P10" s="196">
        <v>0</v>
      </c>
      <c r="Q10" s="196">
        <v>0</v>
      </c>
      <c r="R10" s="196">
        <v>0</v>
      </c>
      <c r="S10" s="196">
        <v>0</v>
      </c>
      <c r="T10" s="186">
        <v>0</v>
      </c>
      <c r="U10" s="186">
        <v>340</v>
      </c>
      <c r="V10" s="186"/>
    </row>
    <row r="11" spans="2:22" ht="22.5" customHeight="1" x14ac:dyDescent="0.4">
      <c r="B11" s="193" t="s">
        <v>214</v>
      </c>
      <c r="C11" s="214"/>
      <c r="D11" s="247">
        <v>35919</v>
      </c>
      <c r="E11" s="248">
        <v>39676</v>
      </c>
      <c r="F11" s="249">
        <v>40768</v>
      </c>
      <c r="G11" s="248">
        <v>41261</v>
      </c>
      <c r="H11" s="195">
        <v>43449</v>
      </c>
      <c r="I11" s="196">
        <v>43435</v>
      </c>
      <c r="J11" s="196">
        <v>42795</v>
      </c>
      <c r="K11" s="195">
        <v>47000.178000000007</v>
      </c>
      <c r="L11" s="196">
        <v>44495</v>
      </c>
      <c r="M11" s="196">
        <v>67286</v>
      </c>
      <c r="N11" s="196">
        <v>55900</v>
      </c>
      <c r="O11" s="196">
        <v>44392</v>
      </c>
      <c r="P11" s="196">
        <v>43261</v>
      </c>
      <c r="Q11" s="222">
        <v>41906</v>
      </c>
      <c r="R11" s="248">
        <v>41517</v>
      </c>
      <c r="S11" s="248">
        <v>43494</v>
      </c>
      <c r="T11" s="248">
        <v>44589</v>
      </c>
      <c r="U11" s="248">
        <v>55330</v>
      </c>
      <c r="V11" s="186"/>
    </row>
    <row r="12" spans="2:22" ht="22.5" customHeight="1" x14ac:dyDescent="0.4">
      <c r="B12" s="193" t="s">
        <v>101</v>
      </c>
      <c r="C12" s="214"/>
      <c r="D12" s="247">
        <v>14788</v>
      </c>
      <c r="E12" s="248">
        <v>13640</v>
      </c>
      <c r="F12" s="249">
        <v>10435</v>
      </c>
      <c r="G12" s="248">
        <v>9323</v>
      </c>
      <c r="H12" s="195">
        <v>8909</v>
      </c>
      <c r="I12" s="196">
        <v>5825</v>
      </c>
      <c r="J12" s="196">
        <v>6058</v>
      </c>
      <c r="K12" s="195">
        <v>28679.56</v>
      </c>
      <c r="L12" s="196">
        <v>25727.244999999999</v>
      </c>
      <c r="M12" s="196">
        <v>26918</v>
      </c>
      <c r="N12" s="196">
        <v>23669</v>
      </c>
      <c r="O12" s="196">
        <v>15215.248</v>
      </c>
      <c r="P12" s="196">
        <v>15378</v>
      </c>
      <c r="Q12" s="222">
        <v>19470</v>
      </c>
      <c r="R12" s="248">
        <v>19351</v>
      </c>
      <c r="S12" s="248">
        <v>16972</v>
      </c>
      <c r="T12" s="248">
        <v>17325</v>
      </c>
      <c r="U12" s="248">
        <v>17273</v>
      </c>
      <c r="V12" s="186"/>
    </row>
    <row r="13" spans="2:22" ht="22.5" customHeight="1" x14ac:dyDescent="0.4">
      <c r="B13" s="193" t="s">
        <v>103</v>
      </c>
      <c r="C13" s="214"/>
      <c r="D13" s="247">
        <v>8678</v>
      </c>
      <c r="E13" s="248">
        <v>10049</v>
      </c>
      <c r="F13" s="249">
        <v>14153</v>
      </c>
      <c r="G13" s="248">
        <v>19857</v>
      </c>
      <c r="H13" s="195">
        <v>14100</v>
      </c>
      <c r="I13" s="196">
        <v>30330</v>
      </c>
      <c r="J13" s="196">
        <v>32896</v>
      </c>
      <c r="K13" s="195">
        <v>31019</v>
      </c>
      <c r="L13" s="196">
        <v>36697</v>
      </c>
      <c r="M13" s="196">
        <v>39616</v>
      </c>
      <c r="N13" s="196">
        <v>40804</v>
      </c>
      <c r="O13" s="196">
        <v>0</v>
      </c>
      <c r="P13" s="196">
        <v>1880</v>
      </c>
      <c r="Q13" s="186">
        <v>700</v>
      </c>
      <c r="R13" s="248">
        <v>500</v>
      </c>
      <c r="S13" s="248">
        <v>17160</v>
      </c>
      <c r="T13" s="248">
        <v>33210</v>
      </c>
      <c r="U13" s="248">
        <v>35700</v>
      </c>
      <c r="V13" s="186"/>
    </row>
    <row r="14" spans="2:22" ht="22.5" customHeight="1" x14ac:dyDescent="0.4">
      <c r="B14" s="193" t="s">
        <v>106</v>
      </c>
      <c r="C14" s="214"/>
      <c r="D14" s="247">
        <v>14033</v>
      </c>
      <c r="E14" s="248">
        <v>18382</v>
      </c>
      <c r="F14" s="249">
        <v>17896</v>
      </c>
      <c r="G14" s="248">
        <v>16258</v>
      </c>
      <c r="H14" s="195">
        <v>20499</v>
      </c>
      <c r="I14" s="196">
        <v>21643</v>
      </c>
      <c r="J14" s="196">
        <v>17407</v>
      </c>
      <c r="K14" s="195">
        <v>9288.7999999999993</v>
      </c>
      <c r="L14" s="196">
        <v>8430</v>
      </c>
      <c r="M14" s="196">
        <v>10567</v>
      </c>
      <c r="N14" s="196">
        <v>8398</v>
      </c>
      <c r="O14" s="196">
        <v>4759</v>
      </c>
      <c r="P14" s="196">
        <v>3940</v>
      </c>
      <c r="Q14" s="222">
        <v>1030</v>
      </c>
      <c r="R14" s="248">
        <v>1098</v>
      </c>
      <c r="S14" s="248">
        <v>1080</v>
      </c>
      <c r="T14" s="248">
        <v>1122</v>
      </c>
      <c r="U14" s="248">
        <v>1310</v>
      </c>
      <c r="V14" s="186"/>
    </row>
    <row r="15" spans="2:22" ht="22.5" customHeight="1" x14ac:dyDescent="0.4">
      <c r="B15" s="193" t="s">
        <v>108</v>
      </c>
      <c r="C15" s="214"/>
      <c r="D15" s="247">
        <v>1080</v>
      </c>
      <c r="E15" s="248">
        <v>796</v>
      </c>
      <c r="F15" s="249">
        <v>865</v>
      </c>
      <c r="G15" s="248">
        <v>922</v>
      </c>
      <c r="H15" s="195">
        <v>1076</v>
      </c>
      <c r="I15" s="196">
        <v>1236</v>
      </c>
      <c r="J15" s="196">
        <v>1001</v>
      </c>
      <c r="K15" s="195">
        <v>1500</v>
      </c>
      <c r="L15" s="196">
        <v>1734</v>
      </c>
      <c r="M15" s="196">
        <v>4045</v>
      </c>
      <c r="N15" s="196">
        <v>3464</v>
      </c>
      <c r="O15" s="196">
        <v>230</v>
      </c>
      <c r="P15" s="196">
        <v>11779</v>
      </c>
      <c r="Q15" s="222">
        <v>7877</v>
      </c>
      <c r="R15" s="248">
        <v>2522</v>
      </c>
      <c r="S15" s="248">
        <v>1038</v>
      </c>
      <c r="T15" s="248">
        <v>936</v>
      </c>
      <c r="U15" s="248">
        <v>710</v>
      </c>
      <c r="V15" s="186"/>
    </row>
    <row r="16" spans="2:22" ht="9" customHeight="1" thickBot="1" x14ac:dyDescent="0.45">
      <c r="B16" s="250"/>
      <c r="C16" s="251"/>
      <c r="D16" s="252"/>
      <c r="E16" s="253"/>
      <c r="F16" s="254"/>
      <c r="G16" s="253"/>
      <c r="H16" s="254"/>
      <c r="I16" s="253"/>
      <c r="J16" s="202"/>
      <c r="K16" s="195"/>
      <c r="L16" s="196"/>
      <c r="M16" s="196"/>
      <c r="N16" s="196"/>
      <c r="O16" s="196"/>
      <c r="P16" s="196"/>
      <c r="Q16" s="186"/>
      <c r="R16" s="206"/>
      <c r="S16" s="206"/>
      <c r="T16" s="206"/>
      <c r="U16" s="206"/>
    </row>
    <row r="17" spans="2:22" ht="22.5" customHeight="1" x14ac:dyDescent="0.4">
      <c r="B17" s="229" t="s">
        <v>215</v>
      </c>
      <c r="C17" s="223"/>
      <c r="D17" s="247">
        <v>74958</v>
      </c>
      <c r="E17" s="248">
        <v>82610</v>
      </c>
      <c r="F17" s="249">
        <v>84177</v>
      </c>
      <c r="G17" s="196">
        <v>87689</v>
      </c>
      <c r="H17" s="195">
        <v>88033</v>
      </c>
      <c r="I17" s="248">
        <v>102469</v>
      </c>
      <c r="J17" s="255">
        <v>100157</v>
      </c>
      <c r="K17" s="256">
        <f t="shared" ref="K17:Q17" si="0">SUM(K8:K15)</f>
        <v>117598.53800000002</v>
      </c>
      <c r="L17" s="257">
        <f t="shared" si="0"/>
        <v>117152.245</v>
      </c>
      <c r="M17" s="257">
        <f t="shared" si="0"/>
        <v>148520</v>
      </c>
      <c r="N17" s="257">
        <f t="shared" si="0"/>
        <v>132314</v>
      </c>
      <c r="O17" s="257">
        <f t="shared" si="0"/>
        <v>64596.248</v>
      </c>
      <c r="P17" s="257">
        <f t="shared" si="0"/>
        <v>92964</v>
      </c>
      <c r="Q17" s="258">
        <f t="shared" si="0"/>
        <v>70983</v>
      </c>
      <c r="R17" s="258">
        <f>SUM(R8:R15)</f>
        <v>64988</v>
      </c>
      <c r="S17" s="258">
        <f t="shared" ref="S17" si="1">SUM(S8:S15)</f>
        <v>79744</v>
      </c>
      <c r="T17" s="258">
        <f>SUM(T8:T15)</f>
        <v>97182</v>
      </c>
      <c r="U17" s="258">
        <f>SUM(U8:U15)</f>
        <v>110663</v>
      </c>
    </row>
    <row r="18" spans="2:22" ht="9" customHeight="1" thickBot="1" x14ac:dyDescent="0.45">
      <c r="B18" s="206"/>
      <c r="C18" s="207"/>
      <c r="D18" s="259"/>
      <c r="E18" s="206"/>
      <c r="F18" s="209"/>
      <c r="G18" s="260"/>
      <c r="H18" s="208"/>
      <c r="I18" s="260"/>
      <c r="J18" s="206"/>
      <c r="K18" s="209"/>
      <c r="L18" s="206"/>
      <c r="M18" s="206"/>
      <c r="N18" s="206"/>
      <c r="O18" s="206"/>
      <c r="P18" s="206"/>
      <c r="Q18" s="206"/>
      <c r="R18" s="206"/>
      <c r="S18" s="206"/>
      <c r="T18" s="206"/>
      <c r="U18" s="206"/>
    </row>
    <row r="19" spans="2:22" ht="9" customHeight="1" x14ac:dyDescent="0.4">
      <c r="B19" s="186"/>
      <c r="C19" s="186"/>
      <c r="D19" s="186"/>
      <c r="E19" s="186"/>
      <c r="F19" s="186"/>
      <c r="G19" s="196"/>
      <c r="H19" s="196"/>
      <c r="I19" s="196"/>
      <c r="J19" s="186"/>
      <c r="S19" s="186"/>
      <c r="T19" s="186"/>
    </row>
    <row r="20" spans="2:22" s="210" customFormat="1" ht="18" customHeight="1" x14ac:dyDescent="0.4">
      <c r="B20" s="261" t="s">
        <v>216</v>
      </c>
      <c r="S20" s="262"/>
      <c r="T20" s="262"/>
      <c r="V20" s="262"/>
    </row>
    <row r="21" spans="2:22" s="210" customFormat="1" ht="18" customHeight="1" x14ac:dyDescent="0.4">
      <c r="B21" s="261" t="s">
        <v>217</v>
      </c>
      <c r="S21" s="262"/>
      <c r="T21" s="262"/>
    </row>
    <row r="22" spans="2:22" s="210" customFormat="1" ht="18" customHeight="1" x14ac:dyDescent="0.4">
      <c r="B22" s="211" t="s">
        <v>218</v>
      </c>
      <c r="S22" s="262"/>
      <c r="T22" s="262"/>
    </row>
    <row r="23" spans="2:22" s="210" customFormat="1" ht="18" customHeight="1" x14ac:dyDescent="0.4">
      <c r="B23" s="211" t="s">
        <v>219</v>
      </c>
      <c r="S23" s="262"/>
      <c r="T23" s="262"/>
    </row>
    <row r="24" spans="2:22" ht="18.75" x14ac:dyDescent="0.4">
      <c r="B24"/>
      <c r="C24"/>
      <c r="D24"/>
      <c r="E24"/>
      <c r="F24"/>
      <c r="G24"/>
      <c r="H24"/>
      <c r="I24"/>
      <c r="J24"/>
      <c r="K24"/>
      <c r="L24"/>
      <c r="M24"/>
      <c r="N24"/>
      <c r="O24"/>
      <c r="P24"/>
      <c r="Q24"/>
      <c r="R24"/>
      <c r="S24"/>
      <c r="T24"/>
      <c r="U24"/>
      <c r="V24"/>
    </row>
    <row r="25" spans="2:22" ht="48.75" hidden="1" customHeight="1" x14ac:dyDescent="0.4">
      <c r="B25" s="505" t="s">
        <v>220</v>
      </c>
      <c r="C25" s="505"/>
      <c r="D25" s="505"/>
      <c r="E25" s="505"/>
      <c r="F25" s="505"/>
      <c r="G25" s="505"/>
      <c r="H25" s="505"/>
      <c r="I25" s="505"/>
      <c r="J25" s="505"/>
    </row>
    <row r="26" spans="2:22" ht="18.75" x14ac:dyDescent="0.4">
      <c r="B26"/>
      <c r="C26"/>
      <c r="D26"/>
      <c r="E26"/>
      <c r="F26"/>
      <c r="G26"/>
      <c r="H26"/>
      <c r="I26"/>
      <c r="J26"/>
      <c r="K26"/>
      <c r="L26"/>
      <c r="M26"/>
      <c r="N26"/>
      <c r="O26"/>
      <c r="P26"/>
      <c r="Q26"/>
      <c r="R26"/>
      <c r="S26"/>
      <c r="T26"/>
      <c r="U26"/>
      <c r="V26"/>
    </row>
    <row r="27" spans="2:22" ht="21.75" customHeight="1" x14ac:dyDescent="0.4">
      <c r="B27" s="504"/>
      <c r="C27" s="505"/>
      <c r="D27" s="505"/>
      <c r="E27" s="505"/>
      <c r="F27" s="505"/>
      <c r="G27" s="505"/>
      <c r="H27" s="505"/>
      <c r="I27" s="505"/>
      <c r="J27" s="505"/>
    </row>
  </sheetData>
  <mergeCells count="19">
    <mergeCell ref="U5:U6"/>
    <mergeCell ref="B25:J25"/>
    <mergeCell ref="K5:K6"/>
    <mergeCell ref="L5:L6"/>
    <mergeCell ref="M5:M6"/>
    <mergeCell ref="N5:N6"/>
    <mergeCell ref="O5:O6"/>
    <mergeCell ref="P5:P6"/>
    <mergeCell ref="B5:C5"/>
    <mergeCell ref="F5:F6"/>
    <mergeCell ref="G5:G6"/>
    <mergeCell ref="H5:H6"/>
    <mergeCell ref="I5:I6"/>
    <mergeCell ref="J5:J6"/>
    <mergeCell ref="B27:J27"/>
    <mergeCell ref="Q5:Q6"/>
    <mergeCell ref="R5:R6"/>
    <mergeCell ref="S5:S6"/>
    <mergeCell ref="T5:T6"/>
  </mergeCells>
  <phoneticPr fontId="3"/>
  <pageMargins left="0.59055118110236227" right="0.59055118110236227" top="0.59055118110236227" bottom="0.39370078740157483" header="0.31496062992125984" footer="0.11811023622047245"/>
  <pageSetup paperSize="9" scale="83"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pageSetUpPr fitToPage="1"/>
  </sheetPr>
  <dimension ref="B1:N64"/>
  <sheetViews>
    <sheetView view="pageBreakPreview" zoomScaleNormal="100" zoomScaleSheetLayoutView="100" workbookViewId="0">
      <pane ySplit="2" topLeftCell="A3" activePane="bottomLeft" state="frozen"/>
      <selection pane="bottomLeft" activeCell="O38" sqref="O38"/>
    </sheetView>
  </sheetViews>
  <sheetFormatPr defaultColWidth="8.875" defaultRowHeight="12" x14ac:dyDescent="0.4"/>
  <cols>
    <col min="1" max="1" width="2.5" style="185" customWidth="1"/>
    <col min="2" max="2" width="2.625" style="185" customWidth="1"/>
    <col min="3" max="3" width="14.625" style="185" customWidth="1"/>
    <col min="4" max="4" width="1.625" style="185" customWidth="1"/>
    <col min="5" max="5" width="13.625" style="185" hidden="1" customWidth="1"/>
    <col min="6" max="13" width="13.625" style="185" customWidth="1"/>
    <col min="14" max="15" width="8.875" style="185" customWidth="1"/>
    <col min="16" max="16" width="21.5" style="185" customWidth="1"/>
    <col min="17" max="256" width="8.875" style="185"/>
    <col min="257" max="257" width="2.5" style="185" customWidth="1"/>
    <col min="258" max="258" width="2.625" style="185" customWidth="1"/>
    <col min="259" max="259" width="14.625" style="185" customWidth="1"/>
    <col min="260" max="260" width="1.625" style="185" customWidth="1"/>
    <col min="261" max="261" width="0" style="185" hidden="1" customWidth="1"/>
    <col min="262" max="269" width="13.625" style="185" customWidth="1"/>
    <col min="270" max="271" width="8.875" style="185" customWidth="1"/>
    <col min="272" max="272" width="21.5" style="185" customWidth="1"/>
    <col min="273" max="512" width="8.875" style="185"/>
    <col min="513" max="513" width="2.5" style="185" customWidth="1"/>
    <col min="514" max="514" width="2.625" style="185" customWidth="1"/>
    <col min="515" max="515" width="14.625" style="185" customWidth="1"/>
    <col min="516" max="516" width="1.625" style="185" customWidth="1"/>
    <col min="517" max="517" width="0" style="185" hidden="1" customWidth="1"/>
    <col min="518" max="525" width="13.625" style="185" customWidth="1"/>
    <col min="526" max="527" width="8.875" style="185" customWidth="1"/>
    <col min="528" max="528" width="21.5" style="185" customWidth="1"/>
    <col min="529" max="768" width="8.875" style="185"/>
    <col min="769" max="769" width="2.5" style="185" customWidth="1"/>
    <col min="770" max="770" width="2.625" style="185" customWidth="1"/>
    <col min="771" max="771" width="14.625" style="185" customWidth="1"/>
    <col min="772" max="772" width="1.625" style="185" customWidth="1"/>
    <col min="773" max="773" width="0" style="185" hidden="1" customWidth="1"/>
    <col min="774" max="781" width="13.625" style="185" customWidth="1"/>
    <col min="782" max="783" width="8.875" style="185" customWidth="1"/>
    <col min="784" max="784" width="21.5" style="185" customWidth="1"/>
    <col min="785" max="1024" width="8.875" style="185"/>
    <col min="1025" max="1025" width="2.5" style="185" customWidth="1"/>
    <col min="1026" max="1026" width="2.625" style="185" customWidth="1"/>
    <col min="1027" max="1027" width="14.625" style="185" customWidth="1"/>
    <col min="1028" max="1028" width="1.625" style="185" customWidth="1"/>
    <col min="1029" max="1029" width="0" style="185" hidden="1" customWidth="1"/>
    <col min="1030" max="1037" width="13.625" style="185" customWidth="1"/>
    <col min="1038" max="1039" width="8.875" style="185" customWidth="1"/>
    <col min="1040" max="1040" width="21.5" style="185" customWidth="1"/>
    <col min="1041" max="1280" width="8.875" style="185"/>
    <col min="1281" max="1281" width="2.5" style="185" customWidth="1"/>
    <col min="1282" max="1282" width="2.625" style="185" customWidth="1"/>
    <col min="1283" max="1283" width="14.625" style="185" customWidth="1"/>
    <col min="1284" max="1284" width="1.625" style="185" customWidth="1"/>
    <col min="1285" max="1285" width="0" style="185" hidden="1" customWidth="1"/>
    <col min="1286" max="1293" width="13.625" style="185" customWidth="1"/>
    <col min="1294" max="1295" width="8.875" style="185" customWidth="1"/>
    <col min="1296" max="1296" width="21.5" style="185" customWidth="1"/>
    <col min="1297" max="1536" width="8.875" style="185"/>
    <col min="1537" max="1537" width="2.5" style="185" customWidth="1"/>
    <col min="1538" max="1538" width="2.625" style="185" customWidth="1"/>
    <col min="1539" max="1539" width="14.625" style="185" customWidth="1"/>
    <col min="1540" max="1540" width="1.625" style="185" customWidth="1"/>
    <col min="1541" max="1541" width="0" style="185" hidden="1" customWidth="1"/>
    <col min="1542" max="1549" width="13.625" style="185" customWidth="1"/>
    <col min="1550" max="1551" width="8.875" style="185" customWidth="1"/>
    <col min="1552" max="1552" width="21.5" style="185" customWidth="1"/>
    <col min="1553" max="1792" width="8.875" style="185"/>
    <col min="1793" max="1793" width="2.5" style="185" customWidth="1"/>
    <col min="1794" max="1794" width="2.625" style="185" customWidth="1"/>
    <col min="1795" max="1795" width="14.625" style="185" customWidth="1"/>
    <col min="1796" max="1796" width="1.625" style="185" customWidth="1"/>
    <col min="1797" max="1797" width="0" style="185" hidden="1" customWidth="1"/>
    <col min="1798" max="1805" width="13.625" style="185" customWidth="1"/>
    <col min="1806" max="1807" width="8.875" style="185" customWidth="1"/>
    <col min="1808" max="1808" width="21.5" style="185" customWidth="1"/>
    <col min="1809" max="2048" width="8.875" style="185"/>
    <col min="2049" max="2049" width="2.5" style="185" customWidth="1"/>
    <col min="2050" max="2050" width="2.625" style="185" customWidth="1"/>
    <col min="2051" max="2051" width="14.625" style="185" customWidth="1"/>
    <col min="2052" max="2052" width="1.625" style="185" customWidth="1"/>
    <col min="2053" max="2053" width="0" style="185" hidden="1" customWidth="1"/>
    <col min="2054" max="2061" width="13.625" style="185" customWidth="1"/>
    <col min="2062" max="2063" width="8.875" style="185" customWidth="1"/>
    <col min="2064" max="2064" width="21.5" style="185" customWidth="1"/>
    <col min="2065" max="2304" width="8.875" style="185"/>
    <col min="2305" max="2305" width="2.5" style="185" customWidth="1"/>
    <col min="2306" max="2306" width="2.625" style="185" customWidth="1"/>
    <col min="2307" max="2307" width="14.625" style="185" customWidth="1"/>
    <col min="2308" max="2308" width="1.625" style="185" customWidth="1"/>
    <col min="2309" max="2309" width="0" style="185" hidden="1" customWidth="1"/>
    <col min="2310" max="2317" width="13.625" style="185" customWidth="1"/>
    <col min="2318" max="2319" width="8.875" style="185" customWidth="1"/>
    <col min="2320" max="2320" width="21.5" style="185" customWidth="1"/>
    <col min="2321" max="2560" width="8.875" style="185"/>
    <col min="2561" max="2561" width="2.5" style="185" customWidth="1"/>
    <col min="2562" max="2562" width="2.625" style="185" customWidth="1"/>
    <col min="2563" max="2563" width="14.625" style="185" customWidth="1"/>
    <col min="2564" max="2564" width="1.625" style="185" customWidth="1"/>
    <col min="2565" max="2565" width="0" style="185" hidden="1" customWidth="1"/>
    <col min="2566" max="2573" width="13.625" style="185" customWidth="1"/>
    <col min="2574" max="2575" width="8.875" style="185" customWidth="1"/>
    <col min="2576" max="2576" width="21.5" style="185" customWidth="1"/>
    <col min="2577" max="2816" width="8.875" style="185"/>
    <col min="2817" max="2817" width="2.5" style="185" customWidth="1"/>
    <col min="2818" max="2818" width="2.625" style="185" customWidth="1"/>
    <col min="2819" max="2819" width="14.625" style="185" customWidth="1"/>
    <col min="2820" max="2820" width="1.625" style="185" customWidth="1"/>
    <col min="2821" max="2821" width="0" style="185" hidden="1" customWidth="1"/>
    <col min="2822" max="2829" width="13.625" style="185" customWidth="1"/>
    <col min="2830" max="2831" width="8.875" style="185" customWidth="1"/>
    <col min="2832" max="2832" width="21.5" style="185" customWidth="1"/>
    <col min="2833" max="3072" width="8.875" style="185"/>
    <col min="3073" max="3073" width="2.5" style="185" customWidth="1"/>
    <col min="3074" max="3074" width="2.625" style="185" customWidth="1"/>
    <col min="3075" max="3075" width="14.625" style="185" customWidth="1"/>
    <col min="3076" max="3076" width="1.625" style="185" customWidth="1"/>
    <col min="3077" max="3077" width="0" style="185" hidden="1" customWidth="1"/>
    <col min="3078" max="3085" width="13.625" style="185" customWidth="1"/>
    <col min="3086" max="3087" width="8.875" style="185" customWidth="1"/>
    <col min="3088" max="3088" width="21.5" style="185" customWidth="1"/>
    <col min="3089" max="3328" width="8.875" style="185"/>
    <col min="3329" max="3329" width="2.5" style="185" customWidth="1"/>
    <col min="3330" max="3330" width="2.625" style="185" customWidth="1"/>
    <col min="3331" max="3331" width="14.625" style="185" customWidth="1"/>
    <col min="3332" max="3332" width="1.625" style="185" customWidth="1"/>
    <col min="3333" max="3333" width="0" style="185" hidden="1" customWidth="1"/>
    <col min="3334" max="3341" width="13.625" style="185" customWidth="1"/>
    <col min="3342" max="3343" width="8.875" style="185" customWidth="1"/>
    <col min="3344" max="3344" width="21.5" style="185" customWidth="1"/>
    <col min="3345" max="3584" width="8.875" style="185"/>
    <col min="3585" max="3585" width="2.5" style="185" customWidth="1"/>
    <col min="3586" max="3586" width="2.625" style="185" customWidth="1"/>
    <col min="3587" max="3587" width="14.625" style="185" customWidth="1"/>
    <col min="3588" max="3588" width="1.625" style="185" customWidth="1"/>
    <col min="3589" max="3589" width="0" style="185" hidden="1" customWidth="1"/>
    <col min="3590" max="3597" width="13.625" style="185" customWidth="1"/>
    <col min="3598" max="3599" width="8.875" style="185" customWidth="1"/>
    <col min="3600" max="3600" width="21.5" style="185" customWidth="1"/>
    <col min="3601" max="3840" width="8.875" style="185"/>
    <col min="3841" max="3841" width="2.5" style="185" customWidth="1"/>
    <col min="3842" max="3842" width="2.625" style="185" customWidth="1"/>
    <col min="3843" max="3843" width="14.625" style="185" customWidth="1"/>
    <col min="3844" max="3844" width="1.625" style="185" customWidth="1"/>
    <col min="3845" max="3845" width="0" style="185" hidden="1" customWidth="1"/>
    <col min="3846" max="3853" width="13.625" style="185" customWidth="1"/>
    <col min="3854" max="3855" width="8.875" style="185" customWidth="1"/>
    <col min="3856" max="3856" width="21.5" style="185" customWidth="1"/>
    <col min="3857" max="4096" width="8.875" style="185"/>
    <col min="4097" max="4097" width="2.5" style="185" customWidth="1"/>
    <col min="4098" max="4098" width="2.625" style="185" customWidth="1"/>
    <col min="4099" max="4099" width="14.625" style="185" customWidth="1"/>
    <col min="4100" max="4100" width="1.625" style="185" customWidth="1"/>
    <col min="4101" max="4101" width="0" style="185" hidden="1" customWidth="1"/>
    <col min="4102" max="4109" width="13.625" style="185" customWidth="1"/>
    <col min="4110" max="4111" width="8.875" style="185" customWidth="1"/>
    <col min="4112" max="4112" width="21.5" style="185" customWidth="1"/>
    <col min="4113" max="4352" width="8.875" style="185"/>
    <col min="4353" max="4353" width="2.5" style="185" customWidth="1"/>
    <col min="4354" max="4354" width="2.625" style="185" customWidth="1"/>
    <col min="4355" max="4355" width="14.625" style="185" customWidth="1"/>
    <col min="4356" max="4356" width="1.625" style="185" customWidth="1"/>
    <col min="4357" max="4357" width="0" style="185" hidden="1" customWidth="1"/>
    <col min="4358" max="4365" width="13.625" style="185" customWidth="1"/>
    <col min="4366" max="4367" width="8.875" style="185" customWidth="1"/>
    <col min="4368" max="4368" width="21.5" style="185" customWidth="1"/>
    <col min="4369" max="4608" width="8.875" style="185"/>
    <col min="4609" max="4609" width="2.5" style="185" customWidth="1"/>
    <col min="4610" max="4610" width="2.625" style="185" customWidth="1"/>
    <col min="4611" max="4611" width="14.625" style="185" customWidth="1"/>
    <col min="4612" max="4612" width="1.625" style="185" customWidth="1"/>
    <col min="4613" max="4613" width="0" style="185" hidden="1" customWidth="1"/>
    <col min="4614" max="4621" width="13.625" style="185" customWidth="1"/>
    <col min="4622" max="4623" width="8.875" style="185" customWidth="1"/>
    <col min="4624" max="4624" width="21.5" style="185" customWidth="1"/>
    <col min="4625" max="4864" width="8.875" style="185"/>
    <col min="4865" max="4865" width="2.5" style="185" customWidth="1"/>
    <col min="4866" max="4866" width="2.625" style="185" customWidth="1"/>
    <col min="4867" max="4867" width="14.625" style="185" customWidth="1"/>
    <col min="4868" max="4868" width="1.625" style="185" customWidth="1"/>
    <col min="4869" max="4869" width="0" style="185" hidden="1" customWidth="1"/>
    <col min="4870" max="4877" width="13.625" style="185" customWidth="1"/>
    <col min="4878" max="4879" width="8.875" style="185" customWidth="1"/>
    <col min="4880" max="4880" width="21.5" style="185" customWidth="1"/>
    <col min="4881" max="5120" width="8.875" style="185"/>
    <col min="5121" max="5121" width="2.5" style="185" customWidth="1"/>
    <col min="5122" max="5122" width="2.625" style="185" customWidth="1"/>
    <col min="5123" max="5123" width="14.625" style="185" customWidth="1"/>
    <col min="5124" max="5124" width="1.625" style="185" customWidth="1"/>
    <col min="5125" max="5125" width="0" style="185" hidden="1" customWidth="1"/>
    <col min="5126" max="5133" width="13.625" style="185" customWidth="1"/>
    <col min="5134" max="5135" width="8.875" style="185" customWidth="1"/>
    <col min="5136" max="5136" width="21.5" style="185" customWidth="1"/>
    <col min="5137" max="5376" width="8.875" style="185"/>
    <col min="5377" max="5377" width="2.5" style="185" customWidth="1"/>
    <col min="5378" max="5378" width="2.625" style="185" customWidth="1"/>
    <col min="5379" max="5379" width="14.625" style="185" customWidth="1"/>
    <col min="5380" max="5380" width="1.625" style="185" customWidth="1"/>
    <col min="5381" max="5381" width="0" style="185" hidden="1" customWidth="1"/>
    <col min="5382" max="5389" width="13.625" style="185" customWidth="1"/>
    <col min="5390" max="5391" width="8.875" style="185" customWidth="1"/>
    <col min="5392" max="5392" width="21.5" style="185" customWidth="1"/>
    <col min="5393" max="5632" width="8.875" style="185"/>
    <col min="5633" max="5633" width="2.5" style="185" customWidth="1"/>
    <col min="5634" max="5634" width="2.625" style="185" customWidth="1"/>
    <col min="5635" max="5635" width="14.625" style="185" customWidth="1"/>
    <col min="5636" max="5636" width="1.625" style="185" customWidth="1"/>
    <col min="5637" max="5637" width="0" style="185" hidden="1" customWidth="1"/>
    <col min="5638" max="5645" width="13.625" style="185" customWidth="1"/>
    <col min="5646" max="5647" width="8.875" style="185" customWidth="1"/>
    <col min="5648" max="5648" width="21.5" style="185" customWidth="1"/>
    <col min="5649" max="5888" width="8.875" style="185"/>
    <col min="5889" max="5889" width="2.5" style="185" customWidth="1"/>
    <col min="5890" max="5890" width="2.625" style="185" customWidth="1"/>
    <col min="5891" max="5891" width="14.625" style="185" customWidth="1"/>
    <col min="5892" max="5892" width="1.625" style="185" customWidth="1"/>
    <col min="5893" max="5893" width="0" style="185" hidden="1" customWidth="1"/>
    <col min="5894" max="5901" width="13.625" style="185" customWidth="1"/>
    <col min="5902" max="5903" width="8.875" style="185" customWidth="1"/>
    <col min="5904" max="5904" width="21.5" style="185" customWidth="1"/>
    <col min="5905" max="6144" width="8.875" style="185"/>
    <col min="6145" max="6145" width="2.5" style="185" customWidth="1"/>
    <col min="6146" max="6146" width="2.625" style="185" customWidth="1"/>
    <col min="6147" max="6147" width="14.625" style="185" customWidth="1"/>
    <col min="6148" max="6148" width="1.625" style="185" customWidth="1"/>
    <col min="6149" max="6149" width="0" style="185" hidden="1" customWidth="1"/>
    <col min="6150" max="6157" width="13.625" style="185" customWidth="1"/>
    <col min="6158" max="6159" width="8.875" style="185" customWidth="1"/>
    <col min="6160" max="6160" width="21.5" style="185" customWidth="1"/>
    <col min="6161" max="6400" width="8.875" style="185"/>
    <col min="6401" max="6401" width="2.5" style="185" customWidth="1"/>
    <col min="6402" max="6402" width="2.625" style="185" customWidth="1"/>
    <col min="6403" max="6403" width="14.625" style="185" customWidth="1"/>
    <col min="6404" max="6404" width="1.625" style="185" customWidth="1"/>
    <col min="6405" max="6405" width="0" style="185" hidden="1" customWidth="1"/>
    <col min="6406" max="6413" width="13.625" style="185" customWidth="1"/>
    <col min="6414" max="6415" width="8.875" style="185" customWidth="1"/>
    <col min="6416" max="6416" width="21.5" style="185" customWidth="1"/>
    <col min="6417" max="6656" width="8.875" style="185"/>
    <col min="6657" max="6657" width="2.5" style="185" customWidth="1"/>
    <col min="6658" max="6658" width="2.625" style="185" customWidth="1"/>
    <col min="6659" max="6659" width="14.625" style="185" customWidth="1"/>
    <col min="6660" max="6660" width="1.625" style="185" customWidth="1"/>
    <col min="6661" max="6661" width="0" style="185" hidden="1" customWidth="1"/>
    <col min="6662" max="6669" width="13.625" style="185" customWidth="1"/>
    <col min="6670" max="6671" width="8.875" style="185" customWidth="1"/>
    <col min="6672" max="6672" width="21.5" style="185" customWidth="1"/>
    <col min="6673" max="6912" width="8.875" style="185"/>
    <col min="6913" max="6913" width="2.5" style="185" customWidth="1"/>
    <col min="6914" max="6914" width="2.625" style="185" customWidth="1"/>
    <col min="6915" max="6915" width="14.625" style="185" customWidth="1"/>
    <col min="6916" max="6916" width="1.625" style="185" customWidth="1"/>
    <col min="6917" max="6917" width="0" style="185" hidden="1" customWidth="1"/>
    <col min="6918" max="6925" width="13.625" style="185" customWidth="1"/>
    <col min="6926" max="6927" width="8.875" style="185" customWidth="1"/>
    <col min="6928" max="6928" width="21.5" style="185" customWidth="1"/>
    <col min="6929" max="7168" width="8.875" style="185"/>
    <col min="7169" max="7169" width="2.5" style="185" customWidth="1"/>
    <col min="7170" max="7170" width="2.625" style="185" customWidth="1"/>
    <col min="7171" max="7171" width="14.625" style="185" customWidth="1"/>
    <col min="7172" max="7172" width="1.625" style="185" customWidth="1"/>
    <col min="7173" max="7173" width="0" style="185" hidden="1" customWidth="1"/>
    <col min="7174" max="7181" width="13.625" style="185" customWidth="1"/>
    <col min="7182" max="7183" width="8.875" style="185" customWidth="1"/>
    <col min="7184" max="7184" width="21.5" style="185" customWidth="1"/>
    <col min="7185" max="7424" width="8.875" style="185"/>
    <col min="7425" max="7425" width="2.5" style="185" customWidth="1"/>
    <col min="7426" max="7426" width="2.625" style="185" customWidth="1"/>
    <col min="7427" max="7427" width="14.625" style="185" customWidth="1"/>
    <col min="7428" max="7428" width="1.625" style="185" customWidth="1"/>
    <col min="7429" max="7429" width="0" style="185" hidden="1" customWidth="1"/>
    <col min="7430" max="7437" width="13.625" style="185" customWidth="1"/>
    <col min="7438" max="7439" width="8.875" style="185" customWidth="1"/>
    <col min="7440" max="7440" width="21.5" style="185" customWidth="1"/>
    <col min="7441" max="7680" width="8.875" style="185"/>
    <col min="7681" max="7681" width="2.5" style="185" customWidth="1"/>
    <col min="7682" max="7682" width="2.625" style="185" customWidth="1"/>
    <col min="7683" max="7683" width="14.625" style="185" customWidth="1"/>
    <col min="7684" max="7684" width="1.625" style="185" customWidth="1"/>
    <col min="7685" max="7685" width="0" style="185" hidden="1" customWidth="1"/>
    <col min="7686" max="7693" width="13.625" style="185" customWidth="1"/>
    <col min="7694" max="7695" width="8.875" style="185" customWidth="1"/>
    <col min="7696" max="7696" width="21.5" style="185" customWidth="1"/>
    <col min="7697" max="7936" width="8.875" style="185"/>
    <col min="7937" max="7937" width="2.5" style="185" customWidth="1"/>
    <col min="7938" max="7938" width="2.625" style="185" customWidth="1"/>
    <col min="7939" max="7939" width="14.625" style="185" customWidth="1"/>
    <col min="7940" max="7940" width="1.625" style="185" customWidth="1"/>
    <col min="7941" max="7941" width="0" style="185" hidden="1" customWidth="1"/>
    <col min="7942" max="7949" width="13.625" style="185" customWidth="1"/>
    <col min="7950" max="7951" width="8.875" style="185" customWidth="1"/>
    <col min="7952" max="7952" width="21.5" style="185" customWidth="1"/>
    <col min="7953" max="8192" width="8.875" style="185"/>
    <col min="8193" max="8193" width="2.5" style="185" customWidth="1"/>
    <col min="8194" max="8194" width="2.625" style="185" customWidth="1"/>
    <col min="8195" max="8195" width="14.625" style="185" customWidth="1"/>
    <col min="8196" max="8196" width="1.625" style="185" customWidth="1"/>
    <col min="8197" max="8197" width="0" style="185" hidden="1" customWidth="1"/>
    <col min="8198" max="8205" width="13.625" style="185" customWidth="1"/>
    <col min="8206" max="8207" width="8.875" style="185" customWidth="1"/>
    <col min="8208" max="8208" width="21.5" style="185" customWidth="1"/>
    <col min="8209" max="8448" width="8.875" style="185"/>
    <col min="8449" max="8449" width="2.5" style="185" customWidth="1"/>
    <col min="8450" max="8450" width="2.625" style="185" customWidth="1"/>
    <col min="8451" max="8451" width="14.625" style="185" customWidth="1"/>
    <col min="8452" max="8452" width="1.625" style="185" customWidth="1"/>
    <col min="8453" max="8453" width="0" style="185" hidden="1" customWidth="1"/>
    <col min="8454" max="8461" width="13.625" style="185" customWidth="1"/>
    <col min="8462" max="8463" width="8.875" style="185" customWidth="1"/>
    <col min="8464" max="8464" width="21.5" style="185" customWidth="1"/>
    <col min="8465" max="8704" width="8.875" style="185"/>
    <col min="8705" max="8705" width="2.5" style="185" customWidth="1"/>
    <col min="8706" max="8706" width="2.625" style="185" customWidth="1"/>
    <col min="8707" max="8707" width="14.625" style="185" customWidth="1"/>
    <col min="8708" max="8708" width="1.625" style="185" customWidth="1"/>
    <col min="8709" max="8709" width="0" style="185" hidden="1" customWidth="1"/>
    <col min="8710" max="8717" width="13.625" style="185" customWidth="1"/>
    <col min="8718" max="8719" width="8.875" style="185" customWidth="1"/>
    <col min="8720" max="8720" width="21.5" style="185" customWidth="1"/>
    <col min="8721" max="8960" width="8.875" style="185"/>
    <col min="8961" max="8961" width="2.5" style="185" customWidth="1"/>
    <col min="8962" max="8962" width="2.625" style="185" customWidth="1"/>
    <col min="8963" max="8963" width="14.625" style="185" customWidth="1"/>
    <col min="8964" max="8964" width="1.625" style="185" customWidth="1"/>
    <col min="8965" max="8965" width="0" style="185" hidden="1" customWidth="1"/>
    <col min="8966" max="8973" width="13.625" style="185" customWidth="1"/>
    <col min="8974" max="8975" width="8.875" style="185" customWidth="1"/>
    <col min="8976" max="8976" width="21.5" style="185" customWidth="1"/>
    <col min="8977" max="9216" width="8.875" style="185"/>
    <col min="9217" max="9217" width="2.5" style="185" customWidth="1"/>
    <col min="9218" max="9218" width="2.625" style="185" customWidth="1"/>
    <col min="9219" max="9219" width="14.625" style="185" customWidth="1"/>
    <col min="9220" max="9220" width="1.625" style="185" customWidth="1"/>
    <col min="9221" max="9221" width="0" style="185" hidden="1" customWidth="1"/>
    <col min="9222" max="9229" width="13.625" style="185" customWidth="1"/>
    <col min="9230" max="9231" width="8.875" style="185" customWidth="1"/>
    <col min="9232" max="9232" width="21.5" style="185" customWidth="1"/>
    <col min="9233" max="9472" width="8.875" style="185"/>
    <col min="9473" max="9473" width="2.5" style="185" customWidth="1"/>
    <col min="9474" max="9474" width="2.625" style="185" customWidth="1"/>
    <col min="9475" max="9475" width="14.625" style="185" customWidth="1"/>
    <col min="9476" max="9476" width="1.625" style="185" customWidth="1"/>
    <col min="9477" max="9477" width="0" style="185" hidden="1" customWidth="1"/>
    <col min="9478" max="9485" width="13.625" style="185" customWidth="1"/>
    <col min="9486" max="9487" width="8.875" style="185" customWidth="1"/>
    <col min="9488" max="9488" width="21.5" style="185" customWidth="1"/>
    <col min="9489" max="9728" width="8.875" style="185"/>
    <col min="9729" max="9729" width="2.5" style="185" customWidth="1"/>
    <col min="9730" max="9730" width="2.625" style="185" customWidth="1"/>
    <col min="9731" max="9731" width="14.625" style="185" customWidth="1"/>
    <col min="9732" max="9732" width="1.625" style="185" customWidth="1"/>
    <col min="9733" max="9733" width="0" style="185" hidden="1" customWidth="1"/>
    <col min="9734" max="9741" width="13.625" style="185" customWidth="1"/>
    <col min="9742" max="9743" width="8.875" style="185" customWidth="1"/>
    <col min="9744" max="9744" width="21.5" style="185" customWidth="1"/>
    <col min="9745" max="9984" width="8.875" style="185"/>
    <col min="9985" max="9985" width="2.5" style="185" customWidth="1"/>
    <col min="9986" max="9986" width="2.625" style="185" customWidth="1"/>
    <col min="9987" max="9987" width="14.625" style="185" customWidth="1"/>
    <col min="9988" max="9988" width="1.625" style="185" customWidth="1"/>
    <col min="9989" max="9989" width="0" style="185" hidden="1" customWidth="1"/>
    <col min="9990" max="9997" width="13.625" style="185" customWidth="1"/>
    <col min="9998" max="9999" width="8.875" style="185" customWidth="1"/>
    <col min="10000" max="10000" width="21.5" style="185" customWidth="1"/>
    <col min="10001" max="10240" width="8.875" style="185"/>
    <col min="10241" max="10241" width="2.5" style="185" customWidth="1"/>
    <col min="10242" max="10242" width="2.625" style="185" customWidth="1"/>
    <col min="10243" max="10243" width="14.625" style="185" customWidth="1"/>
    <col min="10244" max="10244" width="1.625" style="185" customWidth="1"/>
    <col min="10245" max="10245" width="0" style="185" hidden="1" customWidth="1"/>
    <col min="10246" max="10253" width="13.625" style="185" customWidth="1"/>
    <col min="10254" max="10255" width="8.875" style="185" customWidth="1"/>
    <col min="10256" max="10256" width="21.5" style="185" customWidth="1"/>
    <col min="10257" max="10496" width="8.875" style="185"/>
    <col min="10497" max="10497" width="2.5" style="185" customWidth="1"/>
    <col min="10498" max="10498" width="2.625" style="185" customWidth="1"/>
    <col min="10499" max="10499" width="14.625" style="185" customWidth="1"/>
    <col min="10500" max="10500" width="1.625" style="185" customWidth="1"/>
    <col min="10501" max="10501" width="0" style="185" hidden="1" customWidth="1"/>
    <col min="10502" max="10509" width="13.625" style="185" customWidth="1"/>
    <col min="10510" max="10511" width="8.875" style="185" customWidth="1"/>
    <col min="10512" max="10512" width="21.5" style="185" customWidth="1"/>
    <col min="10513" max="10752" width="8.875" style="185"/>
    <col min="10753" max="10753" width="2.5" style="185" customWidth="1"/>
    <col min="10754" max="10754" width="2.625" style="185" customWidth="1"/>
    <col min="10755" max="10755" width="14.625" style="185" customWidth="1"/>
    <col min="10756" max="10756" width="1.625" style="185" customWidth="1"/>
    <col min="10757" max="10757" width="0" style="185" hidden="1" customWidth="1"/>
    <col min="10758" max="10765" width="13.625" style="185" customWidth="1"/>
    <col min="10766" max="10767" width="8.875" style="185" customWidth="1"/>
    <col min="10768" max="10768" width="21.5" style="185" customWidth="1"/>
    <col min="10769" max="11008" width="8.875" style="185"/>
    <col min="11009" max="11009" width="2.5" style="185" customWidth="1"/>
    <col min="11010" max="11010" width="2.625" style="185" customWidth="1"/>
    <col min="11011" max="11011" width="14.625" style="185" customWidth="1"/>
    <col min="11012" max="11012" width="1.625" style="185" customWidth="1"/>
    <col min="11013" max="11013" width="0" style="185" hidden="1" customWidth="1"/>
    <col min="11014" max="11021" width="13.625" style="185" customWidth="1"/>
    <col min="11022" max="11023" width="8.875" style="185" customWidth="1"/>
    <col min="11024" max="11024" width="21.5" style="185" customWidth="1"/>
    <col min="11025" max="11264" width="8.875" style="185"/>
    <col min="11265" max="11265" width="2.5" style="185" customWidth="1"/>
    <col min="11266" max="11266" width="2.625" style="185" customWidth="1"/>
    <col min="11267" max="11267" width="14.625" style="185" customWidth="1"/>
    <col min="11268" max="11268" width="1.625" style="185" customWidth="1"/>
    <col min="11269" max="11269" width="0" style="185" hidden="1" customWidth="1"/>
    <col min="11270" max="11277" width="13.625" style="185" customWidth="1"/>
    <col min="11278" max="11279" width="8.875" style="185" customWidth="1"/>
    <col min="11280" max="11280" width="21.5" style="185" customWidth="1"/>
    <col min="11281" max="11520" width="8.875" style="185"/>
    <col min="11521" max="11521" width="2.5" style="185" customWidth="1"/>
    <col min="11522" max="11522" width="2.625" style="185" customWidth="1"/>
    <col min="11523" max="11523" width="14.625" style="185" customWidth="1"/>
    <col min="11524" max="11524" width="1.625" style="185" customWidth="1"/>
    <col min="11525" max="11525" width="0" style="185" hidden="1" customWidth="1"/>
    <col min="11526" max="11533" width="13.625" style="185" customWidth="1"/>
    <col min="11534" max="11535" width="8.875" style="185" customWidth="1"/>
    <col min="11536" max="11536" width="21.5" style="185" customWidth="1"/>
    <col min="11537" max="11776" width="8.875" style="185"/>
    <col min="11777" max="11777" width="2.5" style="185" customWidth="1"/>
    <col min="11778" max="11778" width="2.625" style="185" customWidth="1"/>
    <col min="11779" max="11779" width="14.625" style="185" customWidth="1"/>
    <col min="11780" max="11780" width="1.625" style="185" customWidth="1"/>
    <col min="11781" max="11781" width="0" style="185" hidden="1" customWidth="1"/>
    <col min="11782" max="11789" width="13.625" style="185" customWidth="1"/>
    <col min="11790" max="11791" width="8.875" style="185" customWidth="1"/>
    <col min="11792" max="11792" width="21.5" style="185" customWidth="1"/>
    <col min="11793" max="12032" width="8.875" style="185"/>
    <col min="12033" max="12033" width="2.5" style="185" customWidth="1"/>
    <col min="12034" max="12034" width="2.625" style="185" customWidth="1"/>
    <col min="12035" max="12035" width="14.625" style="185" customWidth="1"/>
    <col min="12036" max="12036" width="1.625" style="185" customWidth="1"/>
    <col min="12037" max="12037" width="0" style="185" hidden="1" customWidth="1"/>
    <col min="12038" max="12045" width="13.625" style="185" customWidth="1"/>
    <col min="12046" max="12047" width="8.875" style="185" customWidth="1"/>
    <col min="12048" max="12048" width="21.5" style="185" customWidth="1"/>
    <col min="12049" max="12288" width="8.875" style="185"/>
    <col min="12289" max="12289" width="2.5" style="185" customWidth="1"/>
    <col min="12290" max="12290" width="2.625" style="185" customWidth="1"/>
    <col min="12291" max="12291" width="14.625" style="185" customWidth="1"/>
    <col min="12292" max="12292" width="1.625" style="185" customWidth="1"/>
    <col min="12293" max="12293" width="0" style="185" hidden="1" customWidth="1"/>
    <col min="12294" max="12301" width="13.625" style="185" customWidth="1"/>
    <col min="12302" max="12303" width="8.875" style="185" customWidth="1"/>
    <col min="12304" max="12304" width="21.5" style="185" customWidth="1"/>
    <col min="12305" max="12544" width="8.875" style="185"/>
    <col min="12545" max="12545" width="2.5" style="185" customWidth="1"/>
    <col min="12546" max="12546" width="2.625" style="185" customWidth="1"/>
    <col min="12547" max="12547" width="14.625" style="185" customWidth="1"/>
    <col min="12548" max="12548" width="1.625" style="185" customWidth="1"/>
    <col min="12549" max="12549" width="0" style="185" hidden="1" customWidth="1"/>
    <col min="12550" max="12557" width="13.625" style="185" customWidth="1"/>
    <col min="12558" max="12559" width="8.875" style="185" customWidth="1"/>
    <col min="12560" max="12560" width="21.5" style="185" customWidth="1"/>
    <col min="12561" max="12800" width="8.875" style="185"/>
    <col min="12801" max="12801" width="2.5" style="185" customWidth="1"/>
    <col min="12802" max="12802" width="2.625" style="185" customWidth="1"/>
    <col min="12803" max="12803" width="14.625" style="185" customWidth="1"/>
    <col min="12804" max="12804" width="1.625" style="185" customWidth="1"/>
    <col min="12805" max="12805" width="0" style="185" hidden="1" customWidth="1"/>
    <col min="12806" max="12813" width="13.625" style="185" customWidth="1"/>
    <col min="12814" max="12815" width="8.875" style="185" customWidth="1"/>
    <col min="12816" max="12816" width="21.5" style="185" customWidth="1"/>
    <col min="12817" max="13056" width="8.875" style="185"/>
    <col min="13057" max="13057" width="2.5" style="185" customWidth="1"/>
    <col min="13058" max="13058" width="2.625" style="185" customWidth="1"/>
    <col min="13059" max="13059" width="14.625" style="185" customWidth="1"/>
    <col min="13060" max="13060" width="1.625" style="185" customWidth="1"/>
    <col min="13061" max="13061" width="0" style="185" hidden="1" customWidth="1"/>
    <col min="13062" max="13069" width="13.625" style="185" customWidth="1"/>
    <col min="13070" max="13071" width="8.875" style="185" customWidth="1"/>
    <col min="13072" max="13072" width="21.5" style="185" customWidth="1"/>
    <col min="13073" max="13312" width="8.875" style="185"/>
    <col min="13313" max="13313" width="2.5" style="185" customWidth="1"/>
    <col min="13314" max="13314" width="2.625" style="185" customWidth="1"/>
    <col min="13315" max="13315" width="14.625" style="185" customWidth="1"/>
    <col min="13316" max="13316" width="1.625" style="185" customWidth="1"/>
    <col min="13317" max="13317" width="0" style="185" hidden="1" customWidth="1"/>
    <col min="13318" max="13325" width="13.625" style="185" customWidth="1"/>
    <col min="13326" max="13327" width="8.875" style="185" customWidth="1"/>
    <col min="13328" max="13328" width="21.5" style="185" customWidth="1"/>
    <col min="13329" max="13568" width="8.875" style="185"/>
    <col min="13569" max="13569" width="2.5" style="185" customWidth="1"/>
    <col min="13570" max="13570" width="2.625" style="185" customWidth="1"/>
    <col min="13571" max="13571" width="14.625" style="185" customWidth="1"/>
    <col min="13572" max="13572" width="1.625" style="185" customWidth="1"/>
    <col min="13573" max="13573" width="0" style="185" hidden="1" customWidth="1"/>
    <col min="13574" max="13581" width="13.625" style="185" customWidth="1"/>
    <col min="13582" max="13583" width="8.875" style="185" customWidth="1"/>
    <col min="13584" max="13584" width="21.5" style="185" customWidth="1"/>
    <col min="13585" max="13824" width="8.875" style="185"/>
    <col min="13825" max="13825" width="2.5" style="185" customWidth="1"/>
    <col min="13826" max="13826" width="2.625" style="185" customWidth="1"/>
    <col min="13827" max="13827" width="14.625" style="185" customWidth="1"/>
    <col min="13828" max="13828" width="1.625" style="185" customWidth="1"/>
    <col min="13829" max="13829" width="0" style="185" hidden="1" customWidth="1"/>
    <col min="13830" max="13837" width="13.625" style="185" customWidth="1"/>
    <col min="13838" max="13839" width="8.875" style="185" customWidth="1"/>
    <col min="13840" max="13840" width="21.5" style="185" customWidth="1"/>
    <col min="13841" max="14080" width="8.875" style="185"/>
    <col min="14081" max="14081" width="2.5" style="185" customWidth="1"/>
    <col min="14082" max="14082" width="2.625" style="185" customWidth="1"/>
    <col min="14083" max="14083" width="14.625" style="185" customWidth="1"/>
    <col min="14084" max="14084" width="1.625" style="185" customWidth="1"/>
    <col min="14085" max="14085" width="0" style="185" hidden="1" customWidth="1"/>
    <col min="14086" max="14093" width="13.625" style="185" customWidth="1"/>
    <col min="14094" max="14095" width="8.875" style="185" customWidth="1"/>
    <col min="14096" max="14096" width="21.5" style="185" customWidth="1"/>
    <col min="14097" max="14336" width="8.875" style="185"/>
    <col min="14337" max="14337" width="2.5" style="185" customWidth="1"/>
    <col min="14338" max="14338" width="2.625" style="185" customWidth="1"/>
    <col min="14339" max="14339" width="14.625" style="185" customWidth="1"/>
    <col min="14340" max="14340" width="1.625" style="185" customWidth="1"/>
    <col min="14341" max="14341" width="0" style="185" hidden="1" customWidth="1"/>
    <col min="14342" max="14349" width="13.625" style="185" customWidth="1"/>
    <col min="14350" max="14351" width="8.875" style="185" customWidth="1"/>
    <col min="14352" max="14352" width="21.5" style="185" customWidth="1"/>
    <col min="14353" max="14592" width="8.875" style="185"/>
    <col min="14593" max="14593" width="2.5" style="185" customWidth="1"/>
    <col min="14594" max="14594" width="2.625" style="185" customWidth="1"/>
    <col min="14595" max="14595" width="14.625" style="185" customWidth="1"/>
    <col min="14596" max="14596" width="1.625" style="185" customWidth="1"/>
    <col min="14597" max="14597" width="0" style="185" hidden="1" customWidth="1"/>
    <col min="14598" max="14605" width="13.625" style="185" customWidth="1"/>
    <col min="14606" max="14607" width="8.875" style="185" customWidth="1"/>
    <col min="14608" max="14608" width="21.5" style="185" customWidth="1"/>
    <col min="14609" max="14848" width="8.875" style="185"/>
    <col min="14849" max="14849" width="2.5" style="185" customWidth="1"/>
    <col min="14850" max="14850" width="2.625" style="185" customWidth="1"/>
    <col min="14851" max="14851" width="14.625" style="185" customWidth="1"/>
    <col min="14852" max="14852" width="1.625" style="185" customWidth="1"/>
    <col min="14853" max="14853" width="0" style="185" hidden="1" customWidth="1"/>
    <col min="14854" max="14861" width="13.625" style="185" customWidth="1"/>
    <col min="14862" max="14863" width="8.875" style="185" customWidth="1"/>
    <col min="14864" max="14864" width="21.5" style="185" customWidth="1"/>
    <col min="14865" max="15104" width="8.875" style="185"/>
    <col min="15105" max="15105" width="2.5" style="185" customWidth="1"/>
    <col min="15106" max="15106" width="2.625" style="185" customWidth="1"/>
    <col min="15107" max="15107" width="14.625" style="185" customWidth="1"/>
    <col min="15108" max="15108" width="1.625" style="185" customWidth="1"/>
    <col min="15109" max="15109" width="0" style="185" hidden="1" customWidth="1"/>
    <col min="15110" max="15117" width="13.625" style="185" customWidth="1"/>
    <col min="15118" max="15119" width="8.875" style="185" customWidth="1"/>
    <col min="15120" max="15120" width="21.5" style="185" customWidth="1"/>
    <col min="15121" max="15360" width="8.875" style="185"/>
    <col min="15361" max="15361" width="2.5" style="185" customWidth="1"/>
    <col min="15362" max="15362" width="2.625" style="185" customWidth="1"/>
    <col min="15363" max="15363" width="14.625" style="185" customWidth="1"/>
    <col min="15364" max="15364" width="1.625" style="185" customWidth="1"/>
    <col min="15365" max="15365" width="0" style="185" hidden="1" customWidth="1"/>
    <col min="15366" max="15373" width="13.625" style="185" customWidth="1"/>
    <col min="15374" max="15375" width="8.875" style="185" customWidth="1"/>
    <col min="15376" max="15376" width="21.5" style="185" customWidth="1"/>
    <col min="15377" max="15616" width="8.875" style="185"/>
    <col min="15617" max="15617" width="2.5" style="185" customWidth="1"/>
    <col min="15618" max="15618" width="2.625" style="185" customWidth="1"/>
    <col min="15619" max="15619" width="14.625" style="185" customWidth="1"/>
    <col min="15620" max="15620" width="1.625" style="185" customWidth="1"/>
    <col min="15621" max="15621" width="0" style="185" hidden="1" customWidth="1"/>
    <col min="15622" max="15629" width="13.625" style="185" customWidth="1"/>
    <col min="15630" max="15631" width="8.875" style="185" customWidth="1"/>
    <col min="15632" max="15632" width="21.5" style="185" customWidth="1"/>
    <col min="15633" max="15872" width="8.875" style="185"/>
    <col min="15873" max="15873" width="2.5" style="185" customWidth="1"/>
    <col min="15874" max="15874" width="2.625" style="185" customWidth="1"/>
    <col min="15875" max="15875" width="14.625" style="185" customWidth="1"/>
    <col min="15876" max="15876" width="1.625" style="185" customWidth="1"/>
    <col min="15877" max="15877" width="0" style="185" hidden="1" customWidth="1"/>
    <col min="15878" max="15885" width="13.625" style="185" customWidth="1"/>
    <col min="15886" max="15887" width="8.875" style="185" customWidth="1"/>
    <col min="15888" max="15888" width="21.5" style="185" customWidth="1"/>
    <col min="15889" max="16128" width="8.875" style="185"/>
    <col min="16129" max="16129" width="2.5" style="185" customWidth="1"/>
    <col min="16130" max="16130" width="2.625" style="185" customWidth="1"/>
    <col min="16131" max="16131" width="14.625" style="185" customWidth="1"/>
    <col min="16132" max="16132" width="1.625" style="185" customWidth="1"/>
    <col min="16133" max="16133" width="0" style="185" hidden="1" customWidth="1"/>
    <col min="16134" max="16141" width="13.625" style="185" customWidth="1"/>
    <col min="16142" max="16143" width="8.875" style="185" customWidth="1"/>
    <col min="16144" max="16144" width="21.5" style="185" customWidth="1"/>
    <col min="16145" max="16384" width="8.875" style="185"/>
  </cols>
  <sheetData>
    <row r="1" spans="2:14" ht="15" customHeight="1" x14ac:dyDescent="0.4">
      <c r="B1" s="185" t="s">
        <v>159</v>
      </c>
    </row>
    <row r="2" spans="2:14" ht="18" customHeight="1" x14ac:dyDescent="0.4">
      <c r="B2" s="185" t="s">
        <v>221</v>
      </c>
    </row>
    <row r="3" spans="2:14" ht="15" customHeight="1" x14ac:dyDescent="0.4"/>
    <row r="4" spans="2:14" ht="18" customHeight="1" thickBot="1" x14ac:dyDescent="0.45">
      <c r="B4" s="186"/>
      <c r="C4" s="186"/>
      <c r="D4" s="186"/>
      <c r="E4" s="239"/>
      <c r="F4" s="239"/>
      <c r="H4" s="239"/>
      <c r="I4" s="239"/>
      <c r="J4" s="239"/>
      <c r="K4" s="239"/>
      <c r="L4" s="239"/>
      <c r="M4" s="239" t="s">
        <v>3</v>
      </c>
    </row>
    <row r="5" spans="2:14" ht="30" customHeight="1" x14ac:dyDescent="0.4">
      <c r="B5" s="508" t="s">
        <v>161</v>
      </c>
      <c r="C5" s="508"/>
      <c r="D5" s="509"/>
      <c r="E5" s="492" t="s">
        <v>36</v>
      </c>
      <c r="F5" s="492" t="s">
        <v>37</v>
      </c>
      <c r="G5" s="488" t="s">
        <v>38</v>
      </c>
      <c r="H5" s="488" t="s">
        <v>39</v>
      </c>
      <c r="I5" s="488" t="s">
        <v>40</v>
      </c>
      <c r="J5" s="488" t="s">
        <v>41</v>
      </c>
      <c r="K5" s="488" t="s">
        <v>42</v>
      </c>
      <c r="L5" s="488" t="s">
        <v>43</v>
      </c>
      <c r="M5" s="488" t="s">
        <v>44</v>
      </c>
    </row>
    <row r="6" spans="2:14" ht="30" customHeight="1" thickBot="1" x14ac:dyDescent="0.2">
      <c r="B6" s="515" t="s">
        <v>222</v>
      </c>
      <c r="C6" s="516"/>
      <c r="D6" s="517"/>
      <c r="E6" s="518"/>
      <c r="F6" s="518"/>
      <c r="G6" s="489"/>
      <c r="H6" s="489"/>
      <c r="I6" s="489"/>
      <c r="J6" s="489"/>
      <c r="K6" s="489"/>
      <c r="L6" s="489"/>
      <c r="M6" s="489"/>
    </row>
    <row r="7" spans="2:14" ht="9" customHeight="1" x14ac:dyDescent="0.4">
      <c r="B7" s="186"/>
      <c r="C7" s="186"/>
      <c r="D7" s="214"/>
    </row>
    <row r="8" spans="2:14" ht="21" customHeight="1" x14ac:dyDescent="0.4">
      <c r="B8" s="487" t="s">
        <v>89</v>
      </c>
      <c r="C8" s="510"/>
      <c r="D8" s="214"/>
      <c r="E8" s="215">
        <v>35</v>
      </c>
      <c r="F8" s="215">
        <v>23</v>
      </c>
      <c r="G8" s="215">
        <v>20</v>
      </c>
      <c r="H8" s="215">
        <v>13</v>
      </c>
      <c r="I8" s="215">
        <v>10</v>
      </c>
      <c r="J8" s="215">
        <v>9</v>
      </c>
      <c r="K8" s="215">
        <v>9</v>
      </c>
      <c r="L8" s="215">
        <v>31</v>
      </c>
      <c r="M8" s="215">
        <v>27</v>
      </c>
    </row>
    <row r="9" spans="2:14" ht="15" customHeight="1" x14ac:dyDescent="0.4">
      <c r="B9" s="510"/>
      <c r="C9" s="510"/>
      <c r="D9" s="214"/>
      <c r="E9" s="263"/>
      <c r="F9" s="263"/>
      <c r="G9" s="263"/>
      <c r="H9" s="263"/>
      <c r="I9" s="228"/>
      <c r="J9" s="228"/>
      <c r="K9" s="228"/>
      <c r="L9" s="228"/>
      <c r="M9" s="228"/>
      <c r="N9" s="239"/>
    </row>
    <row r="10" spans="2:14" ht="21" customHeight="1" x14ac:dyDescent="0.4">
      <c r="B10" s="512" t="s">
        <v>214</v>
      </c>
      <c r="C10" s="513"/>
      <c r="D10" s="264"/>
      <c r="E10" s="226">
        <v>22507</v>
      </c>
      <c r="F10" s="226">
        <v>4467</v>
      </c>
      <c r="G10" s="226">
        <v>3695</v>
      </c>
      <c r="H10" s="226">
        <v>3695</v>
      </c>
      <c r="I10" s="226">
        <v>3283</v>
      </c>
      <c r="J10" s="226">
        <v>3213</v>
      </c>
      <c r="K10" s="226">
        <v>3113</v>
      </c>
      <c r="L10" s="226">
        <v>4635</v>
      </c>
      <c r="M10" s="226">
        <v>3006</v>
      </c>
      <c r="N10" s="239"/>
    </row>
    <row r="11" spans="2:14" ht="15" customHeight="1" x14ac:dyDescent="0.4">
      <c r="B11" s="514"/>
      <c r="C11" s="514"/>
      <c r="D11" s="225"/>
      <c r="E11" s="265">
        <v>-5581</v>
      </c>
      <c r="F11" s="265">
        <v>-5747</v>
      </c>
      <c r="G11" s="265">
        <v>-1849</v>
      </c>
      <c r="H11" s="265">
        <v>-3291</v>
      </c>
      <c r="I11" s="266" t="s">
        <v>223</v>
      </c>
      <c r="J11" s="267">
        <v>-1472</v>
      </c>
      <c r="K11" s="267">
        <v>-2975</v>
      </c>
      <c r="L11" s="267">
        <v>-1914</v>
      </c>
      <c r="M11" s="267"/>
      <c r="N11" s="239"/>
    </row>
    <row r="12" spans="2:14" ht="21" customHeight="1" x14ac:dyDescent="0.4">
      <c r="B12" s="512" t="s">
        <v>106</v>
      </c>
      <c r="C12" s="513"/>
      <c r="D12" s="264"/>
      <c r="E12" s="226">
        <v>3296</v>
      </c>
      <c r="F12" s="226">
        <v>3164</v>
      </c>
      <c r="G12" s="226">
        <v>3342</v>
      </c>
      <c r="H12" s="226">
        <v>3912</v>
      </c>
      <c r="I12" s="226">
        <v>3050</v>
      </c>
      <c r="J12" s="226">
        <v>3106</v>
      </c>
      <c r="K12" s="226">
        <v>3335</v>
      </c>
      <c r="L12" s="226">
        <v>4151</v>
      </c>
      <c r="M12" s="226">
        <v>3399</v>
      </c>
      <c r="N12" s="239"/>
    </row>
    <row r="13" spans="2:14" ht="15" customHeight="1" x14ac:dyDescent="0.4">
      <c r="B13" s="514"/>
      <c r="C13" s="514"/>
      <c r="D13" s="225"/>
      <c r="E13" s="268" t="s">
        <v>224</v>
      </c>
      <c r="F13" s="224"/>
      <c r="G13" s="268" t="s">
        <v>225</v>
      </c>
      <c r="H13" s="268" t="s">
        <v>226</v>
      </c>
      <c r="I13" s="268" t="s">
        <v>227</v>
      </c>
      <c r="J13" s="269">
        <v>-195</v>
      </c>
      <c r="K13" s="269">
        <v>-897</v>
      </c>
      <c r="L13" s="263"/>
      <c r="M13" s="263"/>
      <c r="N13" s="239"/>
    </row>
    <row r="14" spans="2:14" ht="21" customHeight="1" x14ac:dyDescent="0.4">
      <c r="B14" s="193"/>
      <c r="C14" s="487" t="s">
        <v>228</v>
      </c>
      <c r="D14" s="214"/>
      <c r="E14" s="215">
        <v>1485</v>
      </c>
      <c r="F14" s="215">
        <v>1393</v>
      </c>
      <c r="G14" s="228">
        <v>1394</v>
      </c>
      <c r="H14" s="215">
        <v>1345</v>
      </c>
      <c r="I14" s="215">
        <v>1350</v>
      </c>
      <c r="J14" s="215">
        <v>1347</v>
      </c>
      <c r="K14" s="270">
        <v>1376</v>
      </c>
      <c r="L14" s="215">
        <v>1395</v>
      </c>
      <c r="M14" s="215">
        <v>1342</v>
      </c>
      <c r="N14" s="239"/>
    </row>
    <row r="15" spans="2:14" ht="15" customHeight="1" x14ac:dyDescent="0.4">
      <c r="B15" s="193"/>
      <c r="C15" s="487"/>
      <c r="D15" s="214"/>
      <c r="E15" s="215"/>
      <c r="F15" s="215"/>
      <c r="G15" s="271" t="s">
        <v>225</v>
      </c>
      <c r="H15" s="215"/>
      <c r="I15" s="215"/>
      <c r="J15" s="267">
        <v>-108</v>
      </c>
      <c r="K15" s="267">
        <v>-493</v>
      </c>
      <c r="L15" s="215"/>
      <c r="M15" s="215"/>
      <c r="N15" s="239"/>
    </row>
    <row r="16" spans="2:14" ht="21" customHeight="1" x14ac:dyDescent="0.4">
      <c r="B16" s="193"/>
      <c r="C16" s="487" t="s">
        <v>229</v>
      </c>
      <c r="D16" s="214"/>
      <c r="E16" s="215">
        <v>1658</v>
      </c>
      <c r="F16" s="215">
        <v>1650</v>
      </c>
      <c r="G16" s="215">
        <v>1839</v>
      </c>
      <c r="H16" s="215">
        <v>2478</v>
      </c>
      <c r="I16" s="215">
        <v>1610</v>
      </c>
      <c r="J16" s="215">
        <v>1687</v>
      </c>
      <c r="K16" s="267">
        <v>1883</v>
      </c>
      <c r="L16" s="215">
        <v>2607</v>
      </c>
      <c r="M16" s="215">
        <v>1992</v>
      </c>
      <c r="N16" s="239"/>
    </row>
    <row r="17" spans="2:14" ht="15" customHeight="1" x14ac:dyDescent="0.4">
      <c r="B17" s="193"/>
      <c r="C17" s="487"/>
      <c r="D17" s="214"/>
      <c r="E17" s="215"/>
      <c r="F17" s="215"/>
      <c r="G17" s="215"/>
      <c r="H17" s="215"/>
      <c r="I17" s="271" t="s">
        <v>227</v>
      </c>
      <c r="J17" s="215"/>
      <c r="K17" s="267">
        <v>-404</v>
      </c>
      <c r="L17" s="215"/>
      <c r="M17" s="215"/>
      <c r="N17" s="239"/>
    </row>
    <row r="18" spans="2:14" ht="21" customHeight="1" x14ac:dyDescent="0.4">
      <c r="B18" s="186"/>
      <c r="C18" s="487" t="s">
        <v>230</v>
      </c>
      <c r="D18" s="214"/>
      <c r="E18" s="215">
        <v>23</v>
      </c>
      <c r="F18" s="215">
        <v>23</v>
      </c>
      <c r="G18" s="215">
        <v>26</v>
      </c>
      <c r="H18" s="215">
        <v>21</v>
      </c>
      <c r="I18" s="215">
        <v>28</v>
      </c>
      <c r="J18" s="215">
        <v>20</v>
      </c>
      <c r="K18" s="267">
        <v>16</v>
      </c>
      <c r="L18" s="215">
        <v>8</v>
      </c>
      <c r="M18" s="215">
        <v>13</v>
      </c>
      <c r="N18" s="239"/>
    </row>
    <row r="19" spans="2:14" ht="15" customHeight="1" x14ac:dyDescent="0.4">
      <c r="B19" s="186"/>
      <c r="C19" s="487"/>
      <c r="D19" s="214"/>
      <c r="E19" s="215"/>
      <c r="F19" s="215"/>
      <c r="G19" s="215"/>
      <c r="H19" s="215"/>
      <c r="I19" s="215"/>
      <c r="J19" s="215"/>
      <c r="K19" s="267"/>
      <c r="L19" s="215"/>
      <c r="M19" s="215"/>
      <c r="N19" s="239"/>
    </row>
    <row r="20" spans="2:14" ht="21" customHeight="1" x14ac:dyDescent="0.4">
      <c r="B20" s="186"/>
      <c r="C20" s="487" t="s">
        <v>231</v>
      </c>
      <c r="D20" s="214"/>
      <c r="E20" s="215">
        <v>130</v>
      </c>
      <c r="F20" s="215">
        <v>97</v>
      </c>
      <c r="G20" s="215">
        <v>83</v>
      </c>
      <c r="H20" s="215">
        <v>69</v>
      </c>
      <c r="I20" s="215">
        <v>61</v>
      </c>
      <c r="J20" s="215">
        <v>53</v>
      </c>
      <c r="K20" s="267">
        <v>60</v>
      </c>
      <c r="L20" s="215">
        <v>140</v>
      </c>
      <c r="M20" s="215">
        <v>52</v>
      </c>
      <c r="N20" s="239"/>
    </row>
    <row r="21" spans="2:14" ht="15" customHeight="1" x14ac:dyDescent="0.4">
      <c r="B21" s="186"/>
      <c r="C21" s="510"/>
      <c r="D21" s="214"/>
      <c r="E21" s="215"/>
      <c r="F21" s="215"/>
      <c r="G21" s="215"/>
      <c r="H21" s="271" t="s">
        <v>226</v>
      </c>
      <c r="I21" s="263"/>
      <c r="J21" s="269">
        <v>-87</v>
      </c>
      <c r="K21" s="269"/>
      <c r="L21" s="263"/>
      <c r="M21" s="263"/>
      <c r="N21" s="239"/>
    </row>
    <row r="22" spans="2:14" ht="21" customHeight="1" x14ac:dyDescent="0.4">
      <c r="B22" s="512" t="s">
        <v>232</v>
      </c>
      <c r="C22" s="513"/>
      <c r="D22" s="264"/>
      <c r="E22" s="226" t="s">
        <v>25</v>
      </c>
      <c r="F22" s="226">
        <v>8475</v>
      </c>
      <c r="G22" s="226">
        <v>1497</v>
      </c>
      <c r="H22" s="226">
        <v>0</v>
      </c>
      <c r="I22" s="228">
        <v>0</v>
      </c>
      <c r="J22" s="228">
        <v>0</v>
      </c>
      <c r="K22" s="228">
        <v>0</v>
      </c>
      <c r="L22" s="228">
        <v>0</v>
      </c>
      <c r="M22" s="228">
        <v>0</v>
      </c>
      <c r="N22" s="239"/>
    </row>
    <row r="23" spans="2:14" ht="15" customHeight="1" x14ac:dyDescent="0.4">
      <c r="B23" s="514"/>
      <c r="C23" s="514"/>
      <c r="D23" s="225"/>
      <c r="E23" s="263"/>
      <c r="F23" s="263"/>
      <c r="G23" s="263"/>
      <c r="H23" s="263"/>
      <c r="I23" s="263"/>
      <c r="J23" s="263"/>
      <c r="K23" s="263"/>
      <c r="L23" s="263"/>
      <c r="M23" s="263"/>
      <c r="N23" s="239"/>
    </row>
    <row r="24" spans="2:14" ht="9" customHeight="1" x14ac:dyDescent="0.4">
      <c r="B24" s="186"/>
      <c r="C24" s="186"/>
      <c r="D24" s="214"/>
      <c r="E24" s="215"/>
      <c r="F24" s="215"/>
      <c r="G24" s="215"/>
      <c r="H24" s="215"/>
      <c r="I24" s="215"/>
      <c r="J24" s="215"/>
      <c r="K24" s="215"/>
      <c r="L24" s="215"/>
      <c r="M24" s="215"/>
      <c r="N24" s="239"/>
    </row>
    <row r="25" spans="2:14" ht="21" hidden="1" customHeight="1" x14ac:dyDescent="0.4">
      <c r="B25" s="487" t="s">
        <v>233</v>
      </c>
      <c r="C25" s="487"/>
      <c r="D25" s="223"/>
      <c r="E25" s="215"/>
      <c r="F25" s="215"/>
      <c r="G25" s="215"/>
      <c r="H25" s="215"/>
      <c r="I25" s="215"/>
      <c r="J25" s="215"/>
      <c r="K25" s="215"/>
      <c r="L25" s="215"/>
      <c r="M25" s="215"/>
      <c r="N25" s="239"/>
    </row>
    <row r="26" spans="2:14" ht="15" hidden="1" customHeight="1" x14ac:dyDescent="0.4">
      <c r="B26" s="510"/>
      <c r="C26" s="510"/>
      <c r="D26" s="214"/>
      <c r="E26" s="215"/>
      <c r="F26" s="215"/>
      <c r="G26" s="215"/>
      <c r="H26" s="215"/>
      <c r="I26" s="215"/>
      <c r="J26" s="215"/>
      <c r="K26" s="215"/>
      <c r="L26" s="215"/>
      <c r="M26" s="215"/>
      <c r="N26" s="239"/>
    </row>
    <row r="27" spans="2:14" ht="21" hidden="1" customHeight="1" x14ac:dyDescent="0.4">
      <c r="B27" s="487" t="s">
        <v>234</v>
      </c>
      <c r="C27" s="487"/>
      <c r="D27" s="223"/>
      <c r="E27" s="215"/>
      <c r="F27" s="215"/>
      <c r="G27" s="215"/>
      <c r="H27" s="215"/>
      <c r="I27" s="215"/>
      <c r="J27" s="215"/>
      <c r="K27" s="215"/>
      <c r="L27" s="215"/>
      <c r="M27" s="215"/>
      <c r="N27" s="239"/>
    </row>
    <row r="28" spans="2:14" ht="15" hidden="1" customHeight="1" x14ac:dyDescent="0.4">
      <c r="B28" s="510"/>
      <c r="C28" s="510"/>
      <c r="D28" s="214"/>
      <c r="E28" s="215"/>
      <c r="F28" s="215"/>
      <c r="G28" s="215"/>
      <c r="H28" s="215"/>
      <c r="I28" s="215"/>
      <c r="J28" s="215"/>
      <c r="K28" s="215"/>
      <c r="L28" s="215"/>
      <c r="M28" s="215"/>
      <c r="N28" s="239"/>
    </row>
    <row r="29" spans="2:14" ht="21" hidden="1" customHeight="1" x14ac:dyDescent="0.4">
      <c r="B29" s="487" t="s">
        <v>235</v>
      </c>
      <c r="C29" s="487"/>
      <c r="D29" s="223"/>
      <c r="E29" s="215"/>
      <c r="F29" s="215"/>
      <c r="G29" s="215"/>
      <c r="H29" s="215"/>
      <c r="I29" s="215"/>
      <c r="J29" s="215"/>
      <c r="K29" s="215"/>
      <c r="L29" s="215"/>
      <c r="M29" s="215"/>
      <c r="N29" s="239"/>
    </row>
    <row r="30" spans="2:14" ht="15" hidden="1" customHeight="1" x14ac:dyDescent="0.4">
      <c r="B30" s="510"/>
      <c r="C30" s="510"/>
      <c r="D30" s="214"/>
      <c r="E30" s="215"/>
      <c r="F30" s="215"/>
      <c r="G30" s="215"/>
      <c r="H30" s="215"/>
      <c r="I30" s="215"/>
      <c r="J30" s="215"/>
      <c r="K30" s="215"/>
      <c r="L30" s="215"/>
      <c r="M30" s="215"/>
      <c r="N30" s="239"/>
    </row>
    <row r="31" spans="2:14" ht="21" hidden="1" customHeight="1" x14ac:dyDescent="0.4">
      <c r="B31" s="487" t="s">
        <v>236</v>
      </c>
      <c r="C31" s="487"/>
      <c r="D31" s="223"/>
      <c r="E31" s="215"/>
      <c r="F31" s="215"/>
      <c r="G31" s="215"/>
      <c r="H31" s="215"/>
      <c r="I31" s="215"/>
      <c r="J31" s="215"/>
      <c r="K31" s="215"/>
      <c r="L31" s="215"/>
      <c r="M31" s="215"/>
      <c r="N31" s="239"/>
    </row>
    <row r="32" spans="2:14" ht="15" hidden="1" customHeight="1" x14ac:dyDescent="0.4">
      <c r="B32" s="510"/>
      <c r="C32" s="510"/>
      <c r="D32" s="214"/>
      <c r="E32" s="215"/>
      <c r="F32" s="215"/>
      <c r="G32" s="215"/>
      <c r="H32" s="215"/>
      <c r="I32" s="215"/>
      <c r="J32" s="215"/>
      <c r="K32" s="215"/>
      <c r="L32" s="215"/>
      <c r="M32" s="215"/>
      <c r="N32" s="239"/>
    </row>
    <row r="33" spans="2:14" ht="21" hidden="1" customHeight="1" x14ac:dyDescent="0.4">
      <c r="B33" s="487" t="s">
        <v>237</v>
      </c>
      <c r="C33" s="487"/>
      <c r="D33" s="223"/>
      <c r="E33" s="215"/>
      <c r="F33" s="215"/>
      <c r="G33" s="215"/>
      <c r="H33" s="215"/>
      <c r="I33" s="215"/>
      <c r="J33" s="215"/>
      <c r="K33" s="215"/>
      <c r="L33" s="215"/>
      <c r="M33" s="215"/>
      <c r="N33" s="239"/>
    </row>
    <row r="34" spans="2:14" ht="15" hidden="1" customHeight="1" x14ac:dyDescent="0.4">
      <c r="B34" s="510"/>
      <c r="C34" s="510"/>
      <c r="D34" s="214"/>
      <c r="E34" s="215"/>
      <c r="F34" s="215"/>
      <c r="G34" s="215"/>
      <c r="H34" s="215"/>
      <c r="I34" s="215"/>
      <c r="J34" s="215"/>
      <c r="K34" s="215"/>
      <c r="L34" s="215"/>
      <c r="M34" s="215"/>
      <c r="N34" s="239"/>
    </row>
    <row r="35" spans="2:14" ht="21" hidden="1" customHeight="1" x14ac:dyDescent="0.4">
      <c r="B35" s="487" t="s">
        <v>238</v>
      </c>
      <c r="C35" s="487"/>
      <c r="D35" s="223"/>
      <c r="E35" s="215"/>
      <c r="F35" s="215"/>
      <c r="G35" s="215"/>
      <c r="H35" s="215"/>
      <c r="I35" s="215"/>
      <c r="J35" s="215"/>
      <c r="K35" s="215"/>
      <c r="L35" s="215"/>
      <c r="M35" s="215"/>
      <c r="N35" s="239"/>
    </row>
    <row r="36" spans="2:14" ht="15" hidden="1" customHeight="1" x14ac:dyDescent="0.4">
      <c r="B36" s="510"/>
      <c r="C36" s="510"/>
      <c r="D36" s="214"/>
      <c r="E36" s="215"/>
      <c r="F36" s="215"/>
      <c r="G36" s="215"/>
      <c r="H36" s="215"/>
      <c r="I36" s="215"/>
      <c r="J36" s="215"/>
      <c r="K36" s="215"/>
      <c r="L36" s="215"/>
      <c r="M36" s="215"/>
      <c r="N36" s="239"/>
    </row>
    <row r="37" spans="2:14" ht="9" customHeight="1" x14ac:dyDescent="0.4">
      <c r="B37" s="250"/>
      <c r="C37" s="250"/>
      <c r="D37" s="272"/>
      <c r="E37" s="215"/>
      <c r="F37" s="215"/>
      <c r="G37" s="215"/>
      <c r="H37" s="215"/>
      <c r="I37" s="215"/>
      <c r="J37" s="215"/>
      <c r="K37" s="215"/>
      <c r="L37" s="215"/>
      <c r="M37" s="215"/>
      <c r="N37" s="239"/>
    </row>
    <row r="38" spans="2:14" ht="21" customHeight="1" x14ac:dyDescent="0.4">
      <c r="B38" s="511" t="s">
        <v>239</v>
      </c>
      <c r="C38" s="511"/>
      <c r="D38" s="273"/>
      <c r="E38" s="274">
        <v>25838</v>
      </c>
      <c r="F38" s="274">
        <v>16129</v>
      </c>
      <c r="G38" s="275">
        <v>8554</v>
      </c>
      <c r="H38" s="274">
        <v>7620</v>
      </c>
      <c r="I38" s="274">
        <v>6343</v>
      </c>
      <c r="J38" s="274">
        <v>6329</v>
      </c>
      <c r="K38" s="274">
        <v>6457</v>
      </c>
      <c r="L38" s="274">
        <v>8817</v>
      </c>
      <c r="M38" s="274">
        <v>6433</v>
      </c>
      <c r="N38" s="239"/>
    </row>
    <row r="39" spans="2:14" ht="15" customHeight="1" x14ac:dyDescent="0.4">
      <c r="B39" s="510"/>
      <c r="C39" s="510"/>
      <c r="D39" s="214"/>
      <c r="E39" s="271" t="s">
        <v>240</v>
      </c>
      <c r="F39" s="271" t="s">
        <v>241</v>
      </c>
      <c r="G39" s="271" t="s">
        <v>242</v>
      </c>
      <c r="H39" s="271" t="s">
        <v>243</v>
      </c>
      <c r="I39" s="271" t="s">
        <v>244</v>
      </c>
      <c r="J39" s="276">
        <v>-1668</v>
      </c>
      <c r="K39" s="276">
        <v>-3872</v>
      </c>
      <c r="L39" s="276">
        <v>-1914</v>
      </c>
      <c r="M39" s="228"/>
      <c r="N39" s="239"/>
    </row>
    <row r="40" spans="2:14" ht="9" customHeight="1" thickBot="1" x14ac:dyDescent="0.45">
      <c r="B40" s="206"/>
      <c r="C40" s="206"/>
      <c r="D40" s="207"/>
      <c r="E40" s="277"/>
      <c r="F40" s="277"/>
      <c r="G40" s="277"/>
      <c r="H40" s="277"/>
      <c r="I40" s="277"/>
      <c r="J40" s="187"/>
      <c r="K40" s="187"/>
      <c r="L40" s="187"/>
      <c r="M40" s="187"/>
    </row>
    <row r="41" spans="2:14" ht="9" customHeight="1" x14ac:dyDescent="0.4">
      <c r="B41" s="186"/>
      <c r="C41" s="186"/>
      <c r="D41" s="186"/>
      <c r="J41" s="192"/>
      <c r="K41" s="192"/>
      <c r="L41" s="192"/>
      <c r="M41" s="192"/>
    </row>
    <row r="42" spans="2:14" ht="18" customHeight="1" x14ac:dyDescent="0.4">
      <c r="B42" s="210" t="s">
        <v>245</v>
      </c>
      <c r="C42" s="210"/>
      <c r="D42" s="262"/>
    </row>
    <row r="43" spans="2:14" ht="18" hidden="1" customHeight="1" x14ac:dyDescent="0.4">
      <c r="B43" s="210" t="s">
        <v>246</v>
      </c>
      <c r="C43" s="210"/>
      <c r="D43" s="262"/>
    </row>
    <row r="44" spans="2:14" ht="18" customHeight="1" x14ac:dyDescent="0.4">
      <c r="B44" s="210" t="s">
        <v>247</v>
      </c>
      <c r="C44" s="210"/>
      <c r="D44" s="262"/>
    </row>
    <row r="45" spans="2:14" ht="18" customHeight="1" x14ac:dyDescent="0.4">
      <c r="B45" s="210" t="s">
        <v>248</v>
      </c>
      <c r="C45" s="210"/>
      <c r="D45" s="262"/>
    </row>
    <row r="46" spans="2:14" ht="18" customHeight="1" x14ac:dyDescent="0.4">
      <c r="B46" s="210" t="s">
        <v>249</v>
      </c>
      <c r="C46" s="210"/>
      <c r="D46" s="210"/>
    </row>
    <row r="48" spans="2:14" ht="13.5" customHeight="1" x14ac:dyDescent="0.4"/>
    <row r="50" ht="13.5" customHeight="1" x14ac:dyDescent="0.4"/>
    <row r="51" ht="9.9499999999999993" customHeight="1" x14ac:dyDescent="0.4"/>
    <row r="59" ht="9.9499999999999993" customHeight="1" x14ac:dyDescent="0.4"/>
    <row r="64" ht="9.9499999999999993" customHeight="1" x14ac:dyDescent="0.4"/>
  </sheetData>
  <mergeCells count="26">
    <mergeCell ref="C20:C21"/>
    <mergeCell ref="J5:J6"/>
    <mergeCell ref="K5:K6"/>
    <mergeCell ref="L5:L6"/>
    <mergeCell ref="M5:M6"/>
    <mergeCell ref="B6:D6"/>
    <mergeCell ref="B8:C9"/>
    <mergeCell ref="B5:D5"/>
    <mergeCell ref="E5:E6"/>
    <mergeCell ref="F5:F6"/>
    <mergeCell ref="G5:G6"/>
    <mergeCell ref="H5:H6"/>
    <mergeCell ref="I5:I6"/>
    <mergeCell ref="B10:C11"/>
    <mergeCell ref="B12:C13"/>
    <mergeCell ref="C14:C15"/>
    <mergeCell ref="C16:C17"/>
    <mergeCell ref="C18:C19"/>
    <mergeCell ref="B35:C36"/>
    <mergeCell ref="B38:C39"/>
    <mergeCell ref="B22:C23"/>
    <mergeCell ref="B25:C26"/>
    <mergeCell ref="B27:C28"/>
    <mergeCell ref="B29:C30"/>
    <mergeCell ref="B31:C32"/>
    <mergeCell ref="B33:C34"/>
  </mergeCells>
  <phoneticPr fontId="3"/>
  <pageMargins left="0.59055118110236227" right="0.59055118110236227" top="0.59055118110236227" bottom="0.39370078740157483" header="0.31496062992125984" footer="0.11811023622047245"/>
  <pageSetup paperSize="9" scale="95"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pageSetUpPr fitToPage="1"/>
  </sheetPr>
  <dimension ref="A1:P157"/>
  <sheetViews>
    <sheetView tabSelected="1" view="pageBreakPreview" zoomScaleNormal="100" zoomScaleSheetLayoutView="100" workbookViewId="0">
      <selection activeCell="P22" sqref="P22"/>
    </sheetView>
  </sheetViews>
  <sheetFormatPr defaultColWidth="25.125" defaultRowHeight="18" customHeight="1" x14ac:dyDescent="0.4"/>
  <cols>
    <col min="1" max="1" width="14.125" style="439" customWidth="1"/>
    <col min="2" max="2" width="17.625" style="279" customWidth="1"/>
    <col min="3" max="3" width="35.125" style="280" customWidth="1"/>
    <col min="4" max="4" width="8.125" style="281" hidden="1" customWidth="1"/>
    <col min="5" max="5" width="23.125" style="281" hidden="1" customWidth="1"/>
    <col min="6" max="6" width="9.75" style="282" hidden="1" customWidth="1"/>
    <col min="7" max="10" width="9.75" style="293" hidden="1" customWidth="1"/>
    <col min="11" max="11" width="9.75" style="281" hidden="1" customWidth="1"/>
    <col min="12" max="13" width="11.875" style="281" customWidth="1"/>
    <col min="14" max="14" width="11.875" style="293" customWidth="1"/>
    <col min="15" max="16384" width="25.125" style="281"/>
  </cols>
  <sheetData>
    <row r="1" spans="1:14" ht="15" customHeight="1" x14ac:dyDescent="0.4">
      <c r="A1" s="278" t="s">
        <v>250</v>
      </c>
      <c r="G1" s="281"/>
      <c r="H1" s="281"/>
      <c r="I1" s="281"/>
      <c r="J1" s="281"/>
      <c r="N1" s="281"/>
    </row>
    <row r="2" spans="1:14" s="288" customFormat="1" ht="15" customHeight="1" x14ac:dyDescent="0.4">
      <c r="A2" s="278" t="s">
        <v>251</v>
      </c>
      <c r="B2" s="283"/>
      <c r="C2" s="284"/>
      <c r="D2" s="285"/>
      <c r="E2" s="286"/>
      <c r="F2" s="287"/>
    </row>
    <row r="3" spans="1:14" s="293" customFormat="1" ht="20.100000000000001" customHeight="1" x14ac:dyDescent="0.4">
      <c r="A3" s="289"/>
      <c r="B3" s="290"/>
      <c r="C3" s="279"/>
      <c r="D3" s="291"/>
      <c r="E3" s="289"/>
      <c r="F3" s="292"/>
    </row>
    <row r="4" spans="1:14" ht="18" customHeight="1" x14ac:dyDescent="0.4">
      <c r="A4" s="294" t="s">
        <v>252</v>
      </c>
      <c r="B4" s="283"/>
      <c r="C4" s="285"/>
      <c r="D4" s="285"/>
      <c r="E4" s="295"/>
      <c r="F4" s="287"/>
      <c r="G4" s="296"/>
      <c r="H4" s="296"/>
      <c r="I4" s="296"/>
      <c r="J4" s="296"/>
      <c r="N4" s="296"/>
    </row>
    <row r="5" spans="1:14" ht="15" customHeight="1" x14ac:dyDescent="0.4">
      <c r="A5" s="297"/>
      <c r="B5" s="290"/>
      <c r="C5" s="291"/>
      <c r="D5" s="291"/>
      <c r="E5" s="298"/>
      <c r="F5" s="292"/>
      <c r="G5" s="299"/>
      <c r="H5" s="299"/>
      <c r="I5" s="299"/>
      <c r="J5" s="299"/>
      <c r="N5" s="299"/>
    </row>
    <row r="6" spans="1:14" ht="42" customHeight="1" x14ac:dyDescent="0.4">
      <c r="A6" s="534" t="s">
        <v>253</v>
      </c>
      <c r="B6" s="534"/>
      <c r="C6" s="534"/>
      <c r="D6" s="534"/>
      <c r="E6" s="534"/>
      <c r="F6" s="534"/>
      <c r="G6" s="534"/>
      <c r="H6" s="534"/>
      <c r="I6" s="283"/>
      <c r="J6" s="283"/>
      <c r="N6" s="283"/>
    </row>
    <row r="7" spans="1:14" ht="32.25" customHeight="1" x14ac:dyDescent="0.15">
      <c r="A7" s="535"/>
      <c r="B7" s="535"/>
      <c r="C7" s="535"/>
      <c r="D7" s="535"/>
      <c r="E7" s="535"/>
      <c r="F7" s="535"/>
      <c r="G7" s="535"/>
      <c r="H7" s="535"/>
      <c r="I7" s="300"/>
      <c r="J7" s="300"/>
      <c r="N7" s="300"/>
    </row>
    <row r="8" spans="1:14" ht="15.75" customHeight="1" x14ac:dyDescent="0.4">
      <c r="A8" s="294" t="s">
        <v>254</v>
      </c>
      <c r="B8" s="283"/>
      <c r="C8" s="285"/>
      <c r="D8" s="285"/>
      <c r="E8" s="295"/>
      <c r="F8" s="287"/>
      <c r="G8" s="296"/>
      <c r="H8" s="296"/>
      <c r="I8" s="296"/>
      <c r="J8" s="296"/>
      <c r="N8" s="296"/>
    </row>
    <row r="9" spans="1:14" ht="18" customHeight="1" x14ac:dyDescent="0.4">
      <c r="A9" s="294" t="s">
        <v>255</v>
      </c>
      <c r="B9" s="283"/>
      <c r="C9" s="285"/>
      <c r="D9" s="285"/>
      <c r="E9" s="295"/>
      <c r="F9" s="287"/>
      <c r="G9" s="296"/>
      <c r="H9" s="296"/>
      <c r="I9" s="296"/>
      <c r="J9" s="296"/>
      <c r="N9" s="296"/>
    </row>
    <row r="10" spans="1:14" ht="9.75" customHeight="1" thickBot="1" x14ac:dyDescent="0.45">
      <c r="A10" s="297"/>
      <c r="B10" s="290"/>
      <c r="C10" s="291"/>
      <c r="D10" s="291"/>
      <c r="E10" s="298"/>
      <c r="F10" s="292"/>
      <c r="G10" s="299"/>
      <c r="H10" s="299"/>
      <c r="I10" s="299"/>
      <c r="J10" s="299"/>
      <c r="N10" s="299"/>
    </row>
    <row r="11" spans="1:14" s="303" customFormat="1" ht="30" customHeight="1" x14ac:dyDescent="0.4">
      <c r="A11" s="536" t="s">
        <v>256</v>
      </c>
      <c r="B11" s="539" t="s">
        <v>257</v>
      </c>
      <c r="C11" s="542" t="s">
        <v>258</v>
      </c>
      <c r="D11" s="545" t="s">
        <v>259</v>
      </c>
      <c r="E11" s="545"/>
      <c r="F11" s="301" t="s">
        <v>260</v>
      </c>
      <c r="G11" s="302" t="s">
        <v>261</v>
      </c>
      <c r="H11" s="302" t="s">
        <v>262</v>
      </c>
      <c r="I11" s="302" t="s">
        <v>263</v>
      </c>
      <c r="J11" s="302" t="s">
        <v>264</v>
      </c>
      <c r="K11" s="302" t="s">
        <v>265</v>
      </c>
      <c r="L11" s="302" t="s">
        <v>266</v>
      </c>
      <c r="M11" s="302" t="s">
        <v>267</v>
      </c>
      <c r="N11" s="302" t="s">
        <v>268</v>
      </c>
    </row>
    <row r="12" spans="1:14" s="303" customFormat="1" ht="18" customHeight="1" x14ac:dyDescent="0.4">
      <c r="A12" s="537"/>
      <c r="B12" s="540"/>
      <c r="C12" s="543"/>
      <c r="D12" s="304" t="s">
        <v>269</v>
      </c>
      <c r="E12" s="305" t="s">
        <v>270</v>
      </c>
      <c r="F12" s="306" t="s">
        <v>271</v>
      </c>
      <c r="G12" s="307" t="s">
        <v>272</v>
      </c>
      <c r="H12" s="307" t="s">
        <v>272</v>
      </c>
      <c r="I12" s="307" t="s">
        <v>272</v>
      </c>
      <c r="J12" s="307" t="s">
        <v>272</v>
      </c>
      <c r="K12" s="307" t="s">
        <v>272</v>
      </c>
      <c r="L12" s="307" t="s">
        <v>273</v>
      </c>
      <c r="M12" s="307" t="s">
        <v>274</v>
      </c>
      <c r="N12" s="307" t="s">
        <v>273</v>
      </c>
    </row>
    <row r="13" spans="1:14" s="303" customFormat="1" ht="23.25" customHeight="1" x14ac:dyDescent="0.4">
      <c r="A13" s="537"/>
      <c r="B13" s="540"/>
      <c r="C13" s="543"/>
      <c r="D13" s="308"/>
      <c r="E13" s="307"/>
      <c r="F13" s="309" t="s">
        <v>275</v>
      </c>
      <c r="G13" s="310" t="s">
        <v>275</v>
      </c>
      <c r="H13" s="310" t="s">
        <v>275</v>
      </c>
      <c r="I13" s="310" t="s">
        <v>275</v>
      </c>
      <c r="J13" s="310" t="s">
        <v>275</v>
      </c>
      <c r="K13" s="310" t="s">
        <v>275</v>
      </c>
      <c r="L13" s="310" t="s">
        <v>276</v>
      </c>
      <c r="M13" s="310" t="s">
        <v>277</v>
      </c>
      <c r="N13" s="310" t="s">
        <v>276</v>
      </c>
    </row>
    <row r="14" spans="1:14" s="303" customFormat="1" ht="15" customHeight="1" x14ac:dyDescent="0.4">
      <c r="A14" s="537"/>
      <c r="B14" s="540"/>
      <c r="C14" s="543"/>
      <c r="D14" s="304"/>
      <c r="E14" s="305"/>
      <c r="F14" s="311" t="s">
        <v>278</v>
      </c>
      <c r="G14" s="312" t="s">
        <v>278</v>
      </c>
      <c r="H14" s="312" t="s">
        <v>278</v>
      </c>
      <c r="I14" s="312" t="s">
        <v>278</v>
      </c>
      <c r="J14" s="312" t="s">
        <v>278</v>
      </c>
      <c r="K14" s="312" t="s">
        <v>278</v>
      </c>
      <c r="L14" s="312" t="s">
        <v>278</v>
      </c>
      <c r="M14" s="312" t="s">
        <v>279</v>
      </c>
      <c r="N14" s="312" t="s">
        <v>278</v>
      </c>
    </row>
    <row r="15" spans="1:14" s="303" customFormat="1" ht="13.5" customHeight="1" thickBot="1" x14ac:dyDescent="0.45">
      <c r="A15" s="538"/>
      <c r="B15" s="541"/>
      <c r="C15" s="544"/>
      <c r="D15" s="313"/>
      <c r="E15" s="314"/>
      <c r="F15" s="315" t="s">
        <v>280</v>
      </c>
      <c r="G15" s="316" t="s">
        <v>280</v>
      </c>
      <c r="H15" s="316" t="s">
        <v>280</v>
      </c>
      <c r="I15" s="316" t="s">
        <v>280</v>
      </c>
      <c r="J15" s="316" t="s">
        <v>280</v>
      </c>
      <c r="K15" s="316" t="s">
        <v>280</v>
      </c>
      <c r="L15" s="316" t="s">
        <v>280</v>
      </c>
      <c r="M15" s="316" t="s">
        <v>280</v>
      </c>
      <c r="N15" s="316" t="s">
        <v>280</v>
      </c>
    </row>
    <row r="16" spans="1:14" ht="36" customHeight="1" x14ac:dyDescent="0.4">
      <c r="A16" s="317" t="s">
        <v>281</v>
      </c>
      <c r="B16" s="318" t="s">
        <v>282</v>
      </c>
      <c r="C16" s="319" t="s">
        <v>283</v>
      </c>
      <c r="D16" s="320" t="s">
        <v>284</v>
      </c>
      <c r="E16" s="321" t="s">
        <v>284</v>
      </c>
      <c r="F16" s="322">
        <v>364</v>
      </c>
      <c r="G16" s="323">
        <v>323</v>
      </c>
      <c r="H16" s="323">
        <v>343</v>
      </c>
      <c r="I16" s="323">
        <v>194</v>
      </c>
      <c r="J16" s="323">
        <v>177</v>
      </c>
      <c r="K16" s="323">
        <v>183</v>
      </c>
      <c r="L16" s="323">
        <v>193</v>
      </c>
      <c r="M16" s="323">
        <v>0</v>
      </c>
      <c r="N16" s="323">
        <v>199</v>
      </c>
    </row>
    <row r="17" spans="1:15" ht="18" customHeight="1" x14ac:dyDescent="0.4">
      <c r="A17" s="520" t="s">
        <v>285</v>
      </c>
      <c r="B17" s="521"/>
      <c r="C17" s="324"/>
      <c r="D17" s="325">
        <v>0</v>
      </c>
      <c r="E17" s="326">
        <v>0</v>
      </c>
      <c r="F17" s="327">
        <v>364</v>
      </c>
      <c r="G17" s="328">
        <v>323</v>
      </c>
      <c r="H17" s="328">
        <v>343</v>
      </c>
      <c r="I17" s="328">
        <v>194</v>
      </c>
      <c r="J17" s="328">
        <v>177</v>
      </c>
      <c r="K17" s="328">
        <v>183</v>
      </c>
      <c r="L17" s="328">
        <v>193</v>
      </c>
      <c r="M17" s="328">
        <f>SUM(M16)</f>
        <v>0</v>
      </c>
      <c r="N17" s="328">
        <f>SUM(N16)</f>
        <v>199</v>
      </c>
    </row>
    <row r="18" spans="1:15" ht="36" customHeight="1" x14ac:dyDescent="0.4">
      <c r="A18" s="522" t="s">
        <v>286</v>
      </c>
      <c r="B18" s="329" t="s">
        <v>287</v>
      </c>
      <c r="C18" s="330" t="s">
        <v>288</v>
      </c>
      <c r="D18" s="331">
        <v>3033110</v>
      </c>
      <c r="E18" s="332">
        <v>632380</v>
      </c>
      <c r="F18" s="333">
        <v>2573</v>
      </c>
      <c r="G18" s="334">
        <v>2179</v>
      </c>
      <c r="H18" s="334">
        <v>1787</v>
      </c>
      <c r="I18" s="335">
        <v>2009</v>
      </c>
      <c r="J18" s="335">
        <v>2166</v>
      </c>
      <c r="K18" s="335">
        <v>2106</v>
      </c>
      <c r="L18" s="335">
        <v>2435</v>
      </c>
      <c r="M18" s="335">
        <v>0</v>
      </c>
      <c r="N18" s="335">
        <v>2093</v>
      </c>
    </row>
    <row r="19" spans="1:15" ht="36" customHeight="1" x14ac:dyDescent="0.4">
      <c r="A19" s="533"/>
      <c r="B19" s="336" t="s">
        <v>287</v>
      </c>
      <c r="C19" s="337" t="s">
        <v>289</v>
      </c>
      <c r="D19" s="338"/>
      <c r="E19" s="339"/>
      <c r="F19" s="340"/>
      <c r="G19" s="341"/>
      <c r="H19" s="341"/>
      <c r="I19" s="342">
        <v>250</v>
      </c>
      <c r="J19" s="342">
        <v>291</v>
      </c>
      <c r="K19" s="342">
        <v>255</v>
      </c>
      <c r="L19" s="342">
        <v>101</v>
      </c>
      <c r="M19" s="342">
        <v>0</v>
      </c>
      <c r="N19" s="342">
        <v>0</v>
      </c>
    </row>
    <row r="20" spans="1:15" ht="36" customHeight="1" x14ac:dyDescent="0.4">
      <c r="A20" s="533"/>
      <c r="B20" s="336" t="s">
        <v>287</v>
      </c>
      <c r="C20" s="337" t="s">
        <v>290</v>
      </c>
      <c r="D20" s="338"/>
      <c r="E20" s="339"/>
      <c r="F20" s="343"/>
      <c r="G20" s="341"/>
      <c r="H20" s="341" t="s">
        <v>291</v>
      </c>
      <c r="I20" s="342">
        <v>38</v>
      </c>
      <c r="J20" s="342">
        <v>39</v>
      </c>
      <c r="K20" s="342">
        <v>50</v>
      </c>
      <c r="L20" s="342">
        <v>54</v>
      </c>
      <c r="M20" s="342">
        <v>0</v>
      </c>
      <c r="N20" s="342">
        <v>51</v>
      </c>
    </row>
    <row r="21" spans="1:15" ht="36" customHeight="1" x14ac:dyDescent="0.4">
      <c r="A21" s="533"/>
      <c r="B21" s="336" t="s">
        <v>292</v>
      </c>
      <c r="C21" s="337" t="s">
        <v>293</v>
      </c>
      <c r="D21" s="344">
        <v>299744</v>
      </c>
      <c r="E21" s="345">
        <v>67500</v>
      </c>
      <c r="F21" s="346">
        <v>294</v>
      </c>
      <c r="G21" s="347">
        <v>279</v>
      </c>
      <c r="H21" s="347">
        <v>254</v>
      </c>
      <c r="I21" s="348">
        <v>128</v>
      </c>
      <c r="J21" s="348">
        <v>126</v>
      </c>
      <c r="K21" s="348">
        <v>126</v>
      </c>
      <c r="L21" s="349">
        <v>142</v>
      </c>
      <c r="M21" s="349">
        <v>0</v>
      </c>
      <c r="N21" s="349">
        <v>135</v>
      </c>
      <c r="O21" s="282"/>
    </row>
    <row r="22" spans="1:15" ht="36" customHeight="1" x14ac:dyDescent="0.4">
      <c r="A22" s="533"/>
      <c r="B22" s="336" t="s">
        <v>287</v>
      </c>
      <c r="C22" s="337" t="s">
        <v>294</v>
      </c>
      <c r="D22" s="350"/>
      <c r="E22" s="321"/>
      <c r="F22" s="322"/>
      <c r="G22" s="323"/>
      <c r="H22" s="323"/>
      <c r="I22" s="351"/>
      <c r="J22" s="351"/>
      <c r="K22" s="351"/>
      <c r="L22" s="349">
        <v>2784</v>
      </c>
      <c r="M22" s="349">
        <v>834</v>
      </c>
      <c r="N22" s="349">
        <v>4136</v>
      </c>
      <c r="O22" s="282"/>
    </row>
    <row r="23" spans="1:15" ht="36" customHeight="1" x14ac:dyDescent="0.4">
      <c r="A23" s="533"/>
      <c r="B23" s="336" t="s">
        <v>287</v>
      </c>
      <c r="C23" s="337" t="s">
        <v>295</v>
      </c>
      <c r="D23" s="350"/>
      <c r="E23" s="321"/>
      <c r="F23" s="322"/>
      <c r="G23" s="323"/>
      <c r="H23" s="323"/>
      <c r="I23" s="351"/>
      <c r="J23" s="351"/>
      <c r="K23" s="351"/>
      <c r="L23" s="349">
        <v>9135</v>
      </c>
      <c r="M23" s="349">
        <v>2195</v>
      </c>
      <c r="N23" s="349">
        <v>9470</v>
      </c>
      <c r="O23" s="282"/>
    </row>
    <row r="24" spans="1:15" ht="36" customHeight="1" x14ac:dyDescent="0.4">
      <c r="A24" s="533"/>
      <c r="B24" s="336" t="s">
        <v>287</v>
      </c>
      <c r="C24" s="337" t="s">
        <v>296</v>
      </c>
      <c r="D24" s="350"/>
      <c r="E24" s="321"/>
      <c r="F24" s="322"/>
      <c r="G24" s="323"/>
      <c r="H24" s="323"/>
      <c r="I24" s="351"/>
      <c r="J24" s="351"/>
      <c r="K24" s="351"/>
      <c r="L24" s="349">
        <v>1218</v>
      </c>
      <c r="M24" s="349">
        <v>0</v>
      </c>
      <c r="N24" s="349">
        <v>1118</v>
      </c>
      <c r="O24" s="282"/>
    </row>
    <row r="25" spans="1:15" ht="36" customHeight="1" x14ac:dyDescent="0.4">
      <c r="A25" s="523"/>
      <c r="B25" s="352" t="s">
        <v>287</v>
      </c>
      <c r="C25" s="353" t="s">
        <v>297</v>
      </c>
      <c r="D25" s="350"/>
      <c r="E25" s="321"/>
      <c r="F25" s="322"/>
      <c r="G25" s="323"/>
      <c r="H25" s="323"/>
      <c r="I25" s="351"/>
      <c r="J25" s="351"/>
      <c r="K25" s="351"/>
      <c r="L25" s="351">
        <v>779</v>
      </c>
      <c r="M25" s="351">
        <v>0</v>
      </c>
      <c r="N25" s="351">
        <v>1007</v>
      </c>
      <c r="O25" s="282"/>
    </row>
    <row r="26" spans="1:15" ht="18" customHeight="1" x14ac:dyDescent="0.4">
      <c r="A26" s="520" t="s">
        <v>285</v>
      </c>
      <c r="B26" s="521"/>
      <c r="C26" s="324"/>
      <c r="D26" s="354">
        <v>14480854</v>
      </c>
      <c r="E26" s="355">
        <v>3099880</v>
      </c>
      <c r="F26" s="327">
        <v>7609</v>
      </c>
      <c r="G26" s="328">
        <v>5749</v>
      </c>
      <c r="H26" s="328">
        <v>4217</v>
      </c>
      <c r="I26" s="328">
        <f>SUM(I18:I21)</f>
        <v>2425</v>
      </c>
      <c r="J26" s="328">
        <f>SUM(J18:J21)</f>
        <v>2622</v>
      </c>
      <c r="K26" s="328">
        <f>SUM(K18:K21)</f>
        <v>2537</v>
      </c>
      <c r="L26" s="328">
        <f>SUM(L18:L25)</f>
        <v>16648</v>
      </c>
      <c r="M26" s="328">
        <f t="shared" ref="M26:N26" si="0">SUM(M18:M25)</f>
        <v>3029</v>
      </c>
      <c r="N26" s="328">
        <f t="shared" si="0"/>
        <v>18010</v>
      </c>
    </row>
    <row r="27" spans="1:15" ht="45" customHeight="1" x14ac:dyDescent="0.4">
      <c r="A27" s="524" t="s">
        <v>298</v>
      </c>
      <c r="B27" s="356" t="s">
        <v>299</v>
      </c>
      <c r="C27" s="330" t="s">
        <v>300</v>
      </c>
      <c r="D27" s="357">
        <v>183000000</v>
      </c>
      <c r="E27" s="358">
        <v>13553000</v>
      </c>
      <c r="F27" s="333">
        <v>193200</v>
      </c>
      <c r="G27" s="334">
        <v>196998</v>
      </c>
      <c r="H27" s="334">
        <v>200000</v>
      </c>
      <c r="I27" s="335">
        <v>227290</v>
      </c>
      <c r="J27" s="335">
        <v>228350</v>
      </c>
      <c r="K27" s="335">
        <v>228550</v>
      </c>
      <c r="L27" s="335">
        <v>237150</v>
      </c>
      <c r="M27" s="335">
        <v>0</v>
      </c>
      <c r="N27" s="335">
        <v>237350</v>
      </c>
    </row>
    <row r="28" spans="1:15" ht="51.75" customHeight="1" x14ac:dyDescent="0.4">
      <c r="A28" s="530"/>
      <c r="B28" s="336" t="s">
        <v>301</v>
      </c>
      <c r="C28" s="337" t="s">
        <v>302</v>
      </c>
      <c r="D28" s="359"/>
      <c r="E28" s="360"/>
      <c r="F28" s="361"/>
      <c r="G28" s="362"/>
      <c r="H28" s="341" t="s">
        <v>303</v>
      </c>
      <c r="I28" s="342">
        <v>23739</v>
      </c>
      <c r="J28" s="342">
        <v>22898</v>
      </c>
      <c r="K28" s="342">
        <v>23571</v>
      </c>
      <c r="L28" s="349">
        <v>23753</v>
      </c>
      <c r="M28" s="349">
        <v>0</v>
      </c>
      <c r="N28" s="349">
        <v>23503</v>
      </c>
    </row>
    <row r="29" spans="1:15" ht="51.75" customHeight="1" x14ac:dyDescent="0.4">
      <c r="A29" s="530"/>
      <c r="B29" s="363" t="s">
        <v>304</v>
      </c>
      <c r="C29" s="337" t="s">
        <v>305</v>
      </c>
      <c r="D29" s="359"/>
      <c r="E29" s="360"/>
      <c r="F29" s="361"/>
      <c r="G29" s="362"/>
      <c r="H29" s="341"/>
      <c r="I29" s="342"/>
      <c r="J29" s="342"/>
      <c r="K29" s="342" t="s">
        <v>291</v>
      </c>
      <c r="L29" s="349" t="s">
        <v>291</v>
      </c>
      <c r="M29" s="349">
        <v>50000</v>
      </c>
      <c r="N29" s="349">
        <v>60</v>
      </c>
    </row>
    <row r="30" spans="1:15" ht="69.95" customHeight="1" x14ac:dyDescent="0.4">
      <c r="A30" s="530"/>
      <c r="B30" s="336" t="s">
        <v>306</v>
      </c>
      <c r="C30" s="337" t="s">
        <v>307</v>
      </c>
      <c r="D30" s="364"/>
      <c r="E30" s="365"/>
      <c r="F30" s="366"/>
      <c r="G30" s="367"/>
      <c r="H30" s="367" t="s">
        <v>303</v>
      </c>
      <c r="I30" s="349">
        <v>61279</v>
      </c>
      <c r="J30" s="349">
        <v>61127</v>
      </c>
      <c r="K30" s="349">
        <v>58884</v>
      </c>
      <c r="L30" s="349">
        <v>57419</v>
      </c>
      <c r="M30" s="349">
        <v>0</v>
      </c>
      <c r="N30" s="349">
        <v>55144</v>
      </c>
    </row>
    <row r="31" spans="1:15" ht="69.95" customHeight="1" x14ac:dyDescent="0.4">
      <c r="A31" s="530"/>
      <c r="B31" s="368" t="s">
        <v>304</v>
      </c>
      <c r="C31" s="337" t="s">
        <v>308</v>
      </c>
      <c r="D31" s="364"/>
      <c r="E31" s="365"/>
      <c r="F31" s="366"/>
      <c r="G31" s="367"/>
      <c r="H31" s="367" t="s">
        <v>303</v>
      </c>
      <c r="I31" s="349" t="s">
        <v>291</v>
      </c>
      <c r="J31" s="349">
        <v>3000</v>
      </c>
      <c r="K31" s="349">
        <v>5500</v>
      </c>
      <c r="L31" s="349">
        <v>6500</v>
      </c>
      <c r="M31" s="349">
        <v>0</v>
      </c>
      <c r="N31" s="349">
        <v>7730</v>
      </c>
    </row>
    <row r="32" spans="1:15" ht="69.95" customHeight="1" x14ac:dyDescent="0.4">
      <c r="A32" s="530"/>
      <c r="B32" s="336" t="s">
        <v>306</v>
      </c>
      <c r="C32" s="337" t="s">
        <v>309</v>
      </c>
      <c r="D32" s="369"/>
      <c r="E32" s="370"/>
      <c r="F32" s="371"/>
      <c r="G32" s="341"/>
      <c r="H32" s="372" t="s">
        <v>303</v>
      </c>
      <c r="I32" s="349">
        <v>3651</v>
      </c>
      <c r="J32" s="349">
        <v>3627</v>
      </c>
      <c r="K32" s="349">
        <v>3521</v>
      </c>
      <c r="L32" s="349">
        <v>3728</v>
      </c>
      <c r="M32" s="349">
        <v>1095</v>
      </c>
      <c r="N32" s="349">
        <v>3717</v>
      </c>
    </row>
    <row r="33" spans="1:14" ht="69.95" customHeight="1" x14ac:dyDescent="0.4">
      <c r="A33" s="530"/>
      <c r="B33" s="336" t="s">
        <v>306</v>
      </c>
      <c r="C33" s="337" t="s">
        <v>310</v>
      </c>
      <c r="D33" s="373"/>
      <c r="E33" s="374"/>
      <c r="F33" s="343"/>
      <c r="G33" s="372"/>
      <c r="H33" s="341" t="s">
        <v>303</v>
      </c>
      <c r="I33" s="342">
        <v>28579</v>
      </c>
      <c r="J33" s="342">
        <v>27447</v>
      </c>
      <c r="K33" s="342">
        <v>26502</v>
      </c>
      <c r="L33" s="349">
        <v>24633</v>
      </c>
      <c r="M33" s="349">
        <v>0</v>
      </c>
      <c r="N33" s="349">
        <v>25949</v>
      </c>
    </row>
    <row r="34" spans="1:14" ht="33" customHeight="1" x14ac:dyDescent="0.4">
      <c r="A34" s="530"/>
      <c r="B34" s="336" t="s">
        <v>311</v>
      </c>
      <c r="C34" s="375" t="s">
        <v>312</v>
      </c>
      <c r="D34" s="359"/>
      <c r="E34" s="360"/>
      <c r="F34" s="376"/>
      <c r="G34" s="372"/>
      <c r="H34" s="372"/>
      <c r="I34" s="377"/>
      <c r="J34" s="377"/>
      <c r="K34" s="377"/>
      <c r="L34" s="349">
        <v>3651</v>
      </c>
      <c r="M34" s="349">
        <v>0</v>
      </c>
      <c r="N34" s="349">
        <v>3551</v>
      </c>
    </row>
    <row r="35" spans="1:14" ht="33" customHeight="1" x14ac:dyDescent="0.4">
      <c r="A35" s="530"/>
      <c r="B35" s="336" t="s">
        <v>311</v>
      </c>
      <c r="C35" s="375" t="s">
        <v>313</v>
      </c>
      <c r="D35" s="359"/>
      <c r="E35" s="360"/>
      <c r="F35" s="376"/>
      <c r="G35" s="372"/>
      <c r="H35" s="372"/>
      <c r="I35" s="377"/>
      <c r="J35" s="377"/>
      <c r="K35" s="377"/>
      <c r="L35" s="349">
        <v>1432</v>
      </c>
      <c r="M35" s="349">
        <v>0</v>
      </c>
      <c r="N35" s="349" t="s">
        <v>314</v>
      </c>
    </row>
    <row r="36" spans="1:14" ht="33" customHeight="1" x14ac:dyDescent="0.4">
      <c r="A36" s="530"/>
      <c r="B36" s="336" t="s">
        <v>311</v>
      </c>
      <c r="C36" s="375" t="s">
        <v>315</v>
      </c>
      <c r="D36" s="359"/>
      <c r="E36" s="360"/>
      <c r="F36" s="376"/>
      <c r="G36" s="372"/>
      <c r="H36" s="372"/>
      <c r="I36" s="377"/>
      <c r="J36" s="377"/>
      <c r="K36" s="377"/>
      <c r="L36" s="349" t="s">
        <v>314</v>
      </c>
      <c r="M36" s="349" t="s">
        <v>314</v>
      </c>
      <c r="N36" s="349">
        <v>3014</v>
      </c>
    </row>
    <row r="37" spans="1:14" ht="33" customHeight="1" x14ac:dyDescent="0.4">
      <c r="A37" s="530"/>
      <c r="B37" s="336" t="s">
        <v>311</v>
      </c>
      <c r="C37" s="375" t="s">
        <v>316</v>
      </c>
      <c r="D37" s="359"/>
      <c r="E37" s="360"/>
      <c r="F37" s="376"/>
      <c r="G37" s="372"/>
      <c r="H37" s="372"/>
      <c r="I37" s="377"/>
      <c r="J37" s="377"/>
      <c r="K37" s="377"/>
      <c r="L37" s="349" t="s">
        <v>317</v>
      </c>
      <c r="M37" s="349">
        <v>0</v>
      </c>
      <c r="N37" s="349" t="s">
        <v>314</v>
      </c>
    </row>
    <row r="38" spans="1:14" ht="33" customHeight="1" x14ac:dyDescent="0.4">
      <c r="A38" s="530"/>
      <c r="B38" s="336" t="s">
        <v>311</v>
      </c>
      <c r="C38" s="375" t="s">
        <v>318</v>
      </c>
      <c r="D38" s="359"/>
      <c r="E38" s="360"/>
      <c r="F38" s="376"/>
      <c r="G38" s="372"/>
      <c r="H38" s="372"/>
      <c r="I38" s="377"/>
      <c r="J38" s="377"/>
      <c r="K38" s="377"/>
      <c r="L38" s="349">
        <v>340</v>
      </c>
      <c r="M38" s="349">
        <v>0</v>
      </c>
      <c r="N38" s="349">
        <v>380</v>
      </c>
    </row>
    <row r="39" spans="1:14" ht="33" customHeight="1" x14ac:dyDescent="0.4">
      <c r="A39" s="530"/>
      <c r="B39" s="336" t="s">
        <v>311</v>
      </c>
      <c r="C39" s="375" t="s">
        <v>319</v>
      </c>
      <c r="D39" s="359"/>
      <c r="E39" s="360"/>
      <c r="F39" s="376"/>
      <c r="G39" s="372"/>
      <c r="H39" s="372"/>
      <c r="I39" s="377"/>
      <c r="J39" s="377"/>
      <c r="K39" s="377"/>
      <c r="L39" s="349">
        <v>1888</v>
      </c>
      <c r="M39" s="349">
        <v>0</v>
      </c>
      <c r="N39" s="349">
        <v>1888</v>
      </c>
    </row>
    <row r="40" spans="1:14" ht="33" customHeight="1" x14ac:dyDescent="0.4">
      <c r="A40" s="530"/>
      <c r="B40" s="336" t="s">
        <v>311</v>
      </c>
      <c r="C40" s="375" t="s">
        <v>320</v>
      </c>
      <c r="D40" s="359"/>
      <c r="E40" s="360"/>
      <c r="F40" s="376"/>
      <c r="G40" s="372"/>
      <c r="H40" s="372"/>
      <c r="I40" s="377"/>
      <c r="J40" s="377"/>
      <c r="K40" s="377"/>
      <c r="L40" s="349">
        <v>1261</v>
      </c>
      <c r="M40" s="349">
        <v>0</v>
      </c>
      <c r="N40" s="349">
        <v>1261</v>
      </c>
    </row>
    <row r="41" spans="1:14" ht="35.25" customHeight="1" x14ac:dyDescent="0.4">
      <c r="A41" s="530"/>
      <c r="B41" s="368" t="s">
        <v>321</v>
      </c>
      <c r="C41" s="375" t="s">
        <v>322</v>
      </c>
      <c r="D41" s="359"/>
      <c r="E41" s="360"/>
      <c r="F41" s="376"/>
      <c r="G41" s="372"/>
      <c r="H41" s="372"/>
      <c r="I41" s="377"/>
      <c r="J41" s="377"/>
      <c r="K41" s="377"/>
      <c r="L41" s="349">
        <v>1600</v>
      </c>
      <c r="M41" s="349">
        <v>0</v>
      </c>
      <c r="N41" s="349">
        <v>1600</v>
      </c>
    </row>
    <row r="42" spans="1:14" ht="31.5" customHeight="1" x14ac:dyDescent="0.4">
      <c r="A42" s="530"/>
      <c r="B42" s="336" t="s">
        <v>323</v>
      </c>
      <c r="C42" s="375" t="s">
        <v>324</v>
      </c>
      <c r="D42" s="359"/>
      <c r="E42" s="360"/>
      <c r="F42" s="376"/>
      <c r="G42" s="372"/>
      <c r="H42" s="372"/>
      <c r="I42" s="377"/>
      <c r="J42" s="377"/>
      <c r="K42" s="377"/>
      <c r="L42" s="349">
        <v>181</v>
      </c>
      <c r="M42" s="349">
        <v>0</v>
      </c>
      <c r="N42" s="349">
        <v>181</v>
      </c>
    </row>
    <row r="43" spans="1:14" ht="30" customHeight="1" x14ac:dyDescent="0.4">
      <c r="A43" s="530"/>
      <c r="B43" s="336" t="s">
        <v>287</v>
      </c>
      <c r="C43" s="375" t="s">
        <v>325</v>
      </c>
      <c r="D43" s="359"/>
      <c r="E43" s="360"/>
      <c r="F43" s="376"/>
      <c r="G43" s="372"/>
      <c r="H43" s="372"/>
      <c r="I43" s="377"/>
      <c r="J43" s="377"/>
      <c r="K43" s="377"/>
      <c r="L43" s="349">
        <v>66</v>
      </c>
      <c r="M43" s="349">
        <v>0</v>
      </c>
      <c r="N43" s="349">
        <v>53</v>
      </c>
    </row>
    <row r="44" spans="1:14" ht="30" customHeight="1" x14ac:dyDescent="0.4">
      <c r="A44" s="530"/>
      <c r="B44" s="336" t="s">
        <v>287</v>
      </c>
      <c r="C44" s="375" t="s">
        <v>326</v>
      </c>
      <c r="D44" s="359"/>
      <c r="E44" s="360"/>
      <c r="F44" s="376"/>
      <c r="G44" s="372"/>
      <c r="H44" s="372"/>
      <c r="I44" s="377"/>
      <c r="J44" s="377"/>
      <c r="K44" s="377"/>
      <c r="L44" s="349">
        <v>108</v>
      </c>
      <c r="M44" s="349">
        <v>0</v>
      </c>
      <c r="N44" s="349">
        <v>81</v>
      </c>
    </row>
    <row r="45" spans="1:14" ht="30" customHeight="1" x14ac:dyDescent="0.4">
      <c r="A45" s="530"/>
      <c r="B45" s="336" t="s">
        <v>287</v>
      </c>
      <c r="C45" s="375" t="s">
        <v>327</v>
      </c>
      <c r="D45" s="359"/>
      <c r="E45" s="360"/>
      <c r="F45" s="376"/>
      <c r="G45" s="372"/>
      <c r="H45" s="372"/>
      <c r="I45" s="377"/>
      <c r="J45" s="377"/>
      <c r="K45" s="377"/>
      <c r="L45" s="349">
        <v>1281</v>
      </c>
      <c r="M45" s="349">
        <v>460</v>
      </c>
      <c r="N45" s="349">
        <v>1127</v>
      </c>
    </row>
    <row r="46" spans="1:14" ht="30" customHeight="1" x14ac:dyDescent="0.4">
      <c r="A46" s="530"/>
      <c r="B46" s="336" t="s">
        <v>287</v>
      </c>
      <c r="C46" s="375" t="s">
        <v>328</v>
      </c>
      <c r="D46" s="359"/>
      <c r="E46" s="360"/>
      <c r="F46" s="376"/>
      <c r="G46" s="372"/>
      <c r="H46" s="372"/>
      <c r="I46" s="377"/>
      <c r="J46" s="377"/>
      <c r="K46" s="377"/>
      <c r="L46" s="349">
        <v>311</v>
      </c>
      <c r="M46" s="349">
        <v>0</v>
      </c>
      <c r="N46" s="349">
        <v>255</v>
      </c>
    </row>
    <row r="47" spans="1:14" ht="30" customHeight="1" x14ac:dyDescent="0.4">
      <c r="A47" s="530"/>
      <c r="B47" s="336" t="s">
        <v>287</v>
      </c>
      <c r="C47" s="375" t="s">
        <v>329</v>
      </c>
      <c r="D47" s="359"/>
      <c r="E47" s="360"/>
      <c r="F47" s="376"/>
      <c r="G47" s="372"/>
      <c r="H47" s="372"/>
      <c r="I47" s="377"/>
      <c r="J47" s="377"/>
      <c r="K47" s="377"/>
      <c r="L47" s="349" t="s">
        <v>314</v>
      </c>
      <c r="M47" s="349" t="s">
        <v>314</v>
      </c>
      <c r="N47" s="349">
        <v>420</v>
      </c>
    </row>
    <row r="48" spans="1:14" ht="45" customHeight="1" x14ac:dyDescent="0.4">
      <c r="A48" s="530"/>
      <c r="B48" s="336" t="s">
        <v>287</v>
      </c>
      <c r="C48" s="375" t="s">
        <v>330</v>
      </c>
      <c r="D48" s="359"/>
      <c r="E48" s="360"/>
      <c r="F48" s="376"/>
      <c r="G48" s="372"/>
      <c r="H48" s="372"/>
      <c r="I48" s="377"/>
      <c r="J48" s="377"/>
      <c r="K48" s="377"/>
      <c r="L48" s="349">
        <v>239</v>
      </c>
      <c r="M48" s="349">
        <v>0</v>
      </c>
      <c r="N48" s="349" t="s">
        <v>314</v>
      </c>
    </row>
    <row r="49" spans="1:16" ht="63.75" customHeight="1" x14ac:dyDescent="0.4">
      <c r="A49" s="530"/>
      <c r="B49" s="336" t="s">
        <v>287</v>
      </c>
      <c r="C49" s="375" t="s">
        <v>331</v>
      </c>
      <c r="D49" s="359"/>
      <c r="E49" s="360"/>
      <c r="F49" s="376"/>
      <c r="G49" s="372"/>
      <c r="H49" s="372"/>
      <c r="I49" s="377"/>
      <c r="J49" s="377"/>
      <c r="K49" s="377"/>
      <c r="L49" s="349">
        <v>564</v>
      </c>
      <c r="M49" s="349">
        <v>0</v>
      </c>
      <c r="N49" s="349">
        <v>577</v>
      </c>
    </row>
    <row r="50" spans="1:16" ht="42" customHeight="1" x14ac:dyDescent="0.4">
      <c r="A50" s="530"/>
      <c r="B50" s="336" t="s">
        <v>287</v>
      </c>
      <c r="C50" s="375" t="s">
        <v>332</v>
      </c>
      <c r="D50" s="359"/>
      <c r="E50" s="360"/>
      <c r="F50" s="376"/>
      <c r="G50" s="372"/>
      <c r="H50" s="372"/>
      <c r="I50" s="377"/>
      <c r="J50" s="377"/>
      <c r="K50" s="377"/>
      <c r="L50" s="349">
        <v>2602</v>
      </c>
      <c r="M50" s="349">
        <v>0</v>
      </c>
      <c r="N50" s="349" t="s">
        <v>314</v>
      </c>
    </row>
    <row r="51" spans="1:16" ht="47.25" customHeight="1" x14ac:dyDescent="0.4">
      <c r="A51" s="531"/>
      <c r="B51" s="378" t="s">
        <v>287</v>
      </c>
      <c r="C51" s="379" t="s">
        <v>333</v>
      </c>
      <c r="D51" s="359"/>
      <c r="E51" s="360"/>
      <c r="F51" s="376"/>
      <c r="G51" s="372"/>
      <c r="H51" s="372"/>
      <c r="I51" s="377"/>
      <c r="J51" s="377"/>
      <c r="K51" s="377"/>
      <c r="L51" s="377">
        <v>137</v>
      </c>
      <c r="M51" s="377">
        <v>0</v>
      </c>
      <c r="N51" s="377">
        <v>126</v>
      </c>
    </row>
    <row r="52" spans="1:16" ht="20.25" customHeight="1" x14ac:dyDescent="0.4">
      <c r="A52" s="520" t="s">
        <v>334</v>
      </c>
      <c r="B52" s="521"/>
      <c r="C52" s="353"/>
      <c r="D52" s="354">
        <v>271229488</v>
      </c>
      <c r="E52" s="380">
        <v>20824000</v>
      </c>
      <c r="F52" s="327">
        <v>378819</v>
      </c>
      <c r="G52" s="328">
        <v>386639</v>
      </c>
      <c r="H52" s="328">
        <v>369120</v>
      </c>
      <c r="I52" s="328">
        <f>SUM(I27:I33)</f>
        <v>344538</v>
      </c>
      <c r="J52" s="328">
        <f>SUM(J27:J33)</f>
        <v>346449</v>
      </c>
      <c r="K52" s="328">
        <f>SUM(K27:K33)</f>
        <v>346528</v>
      </c>
      <c r="L52" s="328">
        <v>368845</v>
      </c>
      <c r="M52" s="328">
        <f>SUM(M27:M51)</f>
        <v>51555</v>
      </c>
      <c r="N52" s="328">
        <v>367969</v>
      </c>
    </row>
    <row r="53" spans="1:16" ht="30" customHeight="1" x14ac:dyDescent="0.4">
      <c r="A53" s="522" t="s">
        <v>335</v>
      </c>
      <c r="B53" s="381" t="s">
        <v>287</v>
      </c>
      <c r="C53" s="330" t="s">
        <v>336</v>
      </c>
      <c r="D53" s="357">
        <v>37930306</v>
      </c>
      <c r="E53" s="382">
        <v>2434</v>
      </c>
      <c r="F53" s="333">
        <v>40692</v>
      </c>
      <c r="G53" s="334">
        <v>45160</v>
      </c>
      <c r="H53" s="334">
        <v>43389</v>
      </c>
      <c r="I53" s="335">
        <v>4394</v>
      </c>
      <c r="J53" s="335">
        <v>4603</v>
      </c>
      <c r="K53" s="335">
        <v>4999</v>
      </c>
      <c r="L53" s="335">
        <v>5770</v>
      </c>
      <c r="M53" s="335">
        <v>580</v>
      </c>
      <c r="N53" s="335">
        <v>6483</v>
      </c>
    </row>
    <row r="54" spans="1:16" ht="39.950000000000003" customHeight="1" x14ac:dyDescent="0.4">
      <c r="A54" s="533"/>
      <c r="B54" s="383" t="s">
        <v>337</v>
      </c>
      <c r="C54" s="337" t="s">
        <v>338</v>
      </c>
      <c r="D54" s="384"/>
      <c r="E54" s="385"/>
      <c r="F54" s="340"/>
      <c r="G54" s="341"/>
      <c r="H54" s="341"/>
      <c r="I54" s="349">
        <v>40260</v>
      </c>
      <c r="J54" s="349">
        <v>38725</v>
      </c>
      <c r="K54" s="349">
        <v>35874</v>
      </c>
      <c r="L54" s="349">
        <v>35500</v>
      </c>
      <c r="M54" s="349">
        <v>0</v>
      </c>
      <c r="N54" s="349">
        <v>34006</v>
      </c>
    </row>
    <row r="55" spans="1:16" ht="39.950000000000003" customHeight="1" x14ac:dyDescent="0.4">
      <c r="A55" s="533"/>
      <c r="B55" s="336" t="s">
        <v>311</v>
      </c>
      <c r="C55" s="337" t="s">
        <v>339</v>
      </c>
      <c r="D55" s="386"/>
      <c r="E55" s="387"/>
      <c r="F55" s="366"/>
      <c r="G55" s="367"/>
      <c r="H55" s="367"/>
      <c r="I55" s="349">
        <v>4204</v>
      </c>
      <c r="J55" s="349">
        <v>5274</v>
      </c>
      <c r="K55" s="349">
        <v>7349</v>
      </c>
      <c r="L55" s="349">
        <v>7766</v>
      </c>
      <c r="M55" s="349">
        <v>0</v>
      </c>
      <c r="N55" s="349">
        <v>9192</v>
      </c>
    </row>
    <row r="56" spans="1:16" ht="18" customHeight="1" x14ac:dyDescent="0.4">
      <c r="A56" s="520" t="s">
        <v>285</v>
      </c>
      <c r="B56" s="521"/>
      <c r="C56" s="324"/>
      <c r="D56" s="354">
        <v>40154306</v>
      </c>
      <c r="E56" s="380" t="s">
        <v>340</v>
      </c>
      <c r="F56" s="327">
        <v>48191</v>
      </c>
      <c r="G56" s="328">
        <v>52659</v>
      </c>
      <c r="H56" s="328">
        <v>49690</v>
      </c>
      <c r="I56" s="328">
        <f t="shared" ref="I56:N56" si="1">SUM(I53:I55)</f>
        <v>48858</v>
      </c>
      <c r="J56" s="328">
        <f t="shared" si="1"/>
        <v>48602</v>
      </c>
      <c r="K56" s="328">
        <f t="shared" si="1"/>
        <v>48222</v>
      </c>
      <c r="L56" s="328">
        <f t="shared" si="1"/>
        <v>49036</v>
      </c>
      <c r="M56" s="328">
        <f t="shared" si="1"/>
        <v>580</v>
      </c>
      <c r="N56" s="328">
        <f t="shared" si="1"/>
        <v>49681</v>
      </c>
      <c r="P56" s="293"/>
    </row>
    <row r="57" spans="1:16" ht="66" customHeight="1" x14ac:dyDescent="0.4">
      <c r="A57" s="524" t="s">
        <v>341</v>
      </c>
      <c r="B57" s="388" t="s">
        <v>342</v>
      </c>
      <c r="C57" s="389" t="s">
        <v>343</v>
      </c>
      <c r="D57" s="386"/>
      <c r="E57" s="390"/>
      <c r="F57" s="343">
        <v>5200</v>
      </c>
      <c r="G57" s="391">
        <v>6516</v>
      </c>
      <c r="H57" s="391">
        <v>6183</v>
      </c>
      <c r="I57" s="392">
        <v>3203</v>
      </c>
      <c r="J57" s="392">
        <v>3070</v>
      </c>
      <c r="K57" s="392">
        <v>4132</v>
      </c>
      <c r="L57" s="392">
        <v>4080</v>
      </c>
      <c r="M57" s="392">
        <v>0</v>
      </c>
      <c r="N57" s="392">
        <v>3853</v>
      </c>
    </row>
    <row r="58" spans="1:16" ht="32.25" customHeight="1" x14ac:dyDescent="0.4">
      <c r="A58" s="530"/>
      <c r="B58" s="336" t="s">
        <v>287</v>
      </c>
      <c r="C58" s="375" t="s">
        <v>344</v>
      </c>
      <c r="D58" s="393"/>
      <c r="E58" s="394"/>
      <c r="F58" s="376"/>
      <c r="G58" s="395"/>
      <c r="H58" s="395"/>
      <c r="I58" s="396"/>
      <c r="J58" s="396"/>
      <c r="K58" s="396"/>
      <c r="L58" s="392">
        <v>41</v>
      </c>
      <c r="M58" s="392">
        <v>0</v>
      </c>
      <c r="N58" s="392">
        <v>41</v>
      </c>
    </row>
    <row r="59" spans="1:16" ht="45.75" customHeight="1" x14ac:dyDescent="0.4">
      <c r="A59" s="530"/>
      <c r="B59" s="336" t="s">
        <v>287</v>
      </c>
      <c r="C59" s="375" t="s">
        <v>345</v>
      </c>
      <c r="D59" s="393"/>
      <c r="E59" s="394"/>
      <c r="F59" s="376"/>
      <c r="G59" s="395"/>
      <c r="H59" s="395"/>
      <c r="I59" s="396"/>
      <c r="J59" s="396"/>
      <c r="K59" s="396"/>
      <c r="L59" s="392" t="s">
        <v>314</v>
      </c>
      <c r="M59" s="392" t="s">
        <v>314</v>
      </c>
      <c r="N59" s="392">
        <v>60</v>
      </c>
    </row>
    <row r="60" spans="1:16" ht="32.25" customHeight="1" x14ac:dyDescent="0.4">
      <c r="A60" s="530"/>
      <c r="B60" s="336" t="s">
        <v>287</v>
      </c>
      <c r="C60" s="375" t="s">
        <v>346</v>
      </c>
      <c r="D60" s="393"/>
      <c r="E60" s="394"/>
      <c r="F60" s="376"/>
      <c r="G60" s="395"/>
      <c r="H60" s="395"/>
      <c r="I60" s="396"/>
      <c r="J60" s="396"/>
      <c r="K60" s="396"/>
      <c r="L60" s="392">
        <v>148</v>
      </c>
      <c r="M60" s="392">
        <v>0</v>
      </c>
      <c r="N60" s="392">
        <v>143</v>
      </c>
    </row>
    <row r="61" spans="1:16" ht="32.25" customHeight="1" x14ac:dyDescent="0.4">
      <c r="A61" s="530"/>
      <c r="B61" s="336" t="s">
        <v>287</v>
      </c>
      <c r="C61" s="375" t="s">
        <v>347</v>
      </c>
      <c r="D61" s="393"/>
      <c r="E61" s="394"/>
      <c r="F61" s="376"/>
      <c r="G61" s="395"/>
      <c r="H61" s="395"/>
      <c r="I61" s="396"/>
      <c r="J61" s="396"/>
      <c r="K61" s="396"/>
      <c r="L61" s="392">
        <v>3062</v>
      </c>
      <c r="M61" s="392">
        <v>0</v>
      </c>
      <c r="N61" s="392" t="s">
        <v>314</v>
      </c>
    </row>
    <row r="62" spans="1:16" ht="32.25" customHeight="1" x14ac:dyDescent="0.4">
      <c r="A62" s="530"/>
      <c r="B62" s="336" t="s">
        <v>287</v>
      </c>
      <c r="C62" s="375" t="s">
        <v>348</v>
      </c>
      <c r="D62" s="393"/>
      <c r="E62" s="394"/>
      <c r="F62" s="376"/>
      <c r="G62" s="395"/>
      <c r="H62" s="395"/>
      <c r="I62" s="396"/>
      <c r="J62" s="396"/>
      <c r="K62" s="396"/>
      <c r="L62" s="392" t="s">
        <v>314</v>
      </c>
      <c r="M62" s="392" t="s">
        <v>314</v>
      </c>
      <c r="N62" s="392" t="s">
        <v>349</v>
      </c>
    </row>
    <row r="63" spans="1:16" ht="50.25" customHeight="1" x14ac:dyDescent="0.4">
      <c r="A63" s="530"/>
      <c r="B63" s="336" t="s">
        <v>287</v>
      </c>
      <c r="C63" s="375" t="s">
        <v>350</v>
      </c>
      <c r="D63" s="393"/>
      <c r="E63" s="394"/>
      <c r="F63" s="376"/>
      <c r="G63" s="395"/>
      <c r="H63" s="395"/>
      <c r="I63" s="396"/>
      <c r="J63" s="396"/>
      <c r="K63" s="396"/>
      <c r="L63" s="392">
        <v>824</v>
      </c>
      <c r="M63" s="392">
        <v>0</v>
      </c>
      <c r="N63" s="392">
        <v>824</v>
      </c>
    </row>
    <row r="64" spans="1:16" ht="44.25" customHeight="1" x14ac:dyDescent="0.4">
      <c r="A64" s="530"/>
      <c r="B64" s="336" t="s">
        <v>287</v>
      </c>
      <c r="C64" s="375" t="s">
        <v>351</v>
      </c>
      <c r="D64" s="393"/>
      <c r="E64" s="394"/>
      <c r="F64" s="376"/>
      <c r="G64" s="395"/>
      <c r="H64" s="395"/>
      <c r="I64" s="396"/>
      <c r="J64" s="396"/>
      <c r="K64" s="396"/>
      <c r="L64" s="392">
        <v>135</v>
      </c>
      <c r="M64" s="392">
        <v>0</v>
      </c>
      <c r="N64" s="392">
        <v>135</v>
      </c>
    </row>
    <row r="65" spans="1:14" ht="42" customHeight="1" x14ac:dyDescent="0.4">
      <c r="A65" s="530"/>
      <c r="B65" s="336" t="s">
        <v>287</v>
      </c>
      <c r="C65" s="375" t="s">
        <v>352</v>
      </c>
      <c r="D65" s="393"/>
      <c r="E65" s="394"/>
      <c r="F65" s="376"/>
      <c r="G65" s="395"/>
      <c r="H65" s="395"/>
      <c r="I65" s="396"/>
      <c r="J65" s="396"/>
      <c r="K65" s="396"/>
      <c r="L65" s="392" t="s">
        <v>314</v>
      </c>
      <c r="M65" s="392" t="s">
        <v>314</v>
      </c>
      <c r="N65" s="392">
        <v>635</v>
      </c>
    </row>
    <row r="66" spans="1:14" ht="62.25" customHeight="1" x14ac:dyDescent="0.4">
      <c r="A66" s="531"/>
      <c r="B66" s="397" t="s">
        <v>342</v>
      </c>
      <c r="C66" s="379" t="s">
        <v>353</v>
      </c>
      <c r="D66" s="393"/>
      <c r="E66" s="394"/>
      <c r="F66" s="376"/>
      <c r="G66" s="395"/>
      <c r="H66" s="395"/>
      <c r="I66" s="396"/>
      <c r="J66" s="396"/>
      <c r="K66" s="396"/>
      <c r="L66" s="396" t="s">
        <v>314</v>
      </c>
      <c r="M66" s="396">
        <v>5000</v>
      </c>
      <c r="N66" s="396">
        <v>100</v>
      </c>
    </row>
    <row r="67" spans="1:14" ht="21" customHeight="1" x14ac:dyDescent="0.4">
      <c r="A67" s="520" t="s">
        <v>354</v>
      </c>
      <c r="B67" s="523"/>
      <c r="C67" s="353"/>
      <c r="D67" s="354">
        <v>9348787</v>
      </c>
      <c r="E67" s="380">
        <v>1549496</v>
      </c>
      <c r="F67" s="327">
        <v>12385</v>
      </c>
      <c r="G67" s="328">
        <v>13514</v>
      </c>
      <c r="H67" s="328">
        <v>12178</v>
      </c>
      <c r="I67" s="328">
        <f>SUM(I57:I57)</f>
        <v>3203</v>
      </c>
      <c r="J67" s="328">
        <f>SUM(J57:J57)</f>
        <v>3070</v>
      </c>
      <c r="K67" s="328">
        <v>4132</v>
      </c>
      <c r="L67" s="328">
        <f>SUM(L57:L66)</f>
        <v>8290</v>
      </c>
      <c r="M67" s="328">
        <f t="shared" ref="M67:N67" si="2">SUM(M57:M66)</f>
        <v>5000</v>
      </c>
      <c r="N67" s="328">
        <f t="shared" si="2"/>
        <v>5791</v>
      </c>
    </row>
    <row r="68" spans="1:14" ht="52.5" customHeight="1" x14ac:dyDescent="0.4">
      <c r="A68" s="524" t="s">
        <v>355</v>
      </c>
      <c r="B68" s="398" t="s">
        <v>356</v>
      </c>
      <c r="C68" s="399" t="s">
        <v>357</v>
      </c>
      <c r="D68" s="400"/>
      <c r="E68" s="370"/>
      <c r="F68" s="340"/>
      <c r="G68" s="341"/>
      <c r="H68" s="341"/>
      <c r="I68" s="341">
        <v>10890</v>
      </c>
      <c r="J68" s="341">
        <v>10253</v>
      </c>
      <c r="K68" s="341">
        <v>10532</v>
      </c>
      <c r="L68" s="341">
        <v>10904</v>
      </c>
      <c r="M68" s="341">
        <v>0</v>
      </c>
      <c r="N68" s="341">
        <v>10455</v>
      </c>
    </row>
    <row r="69" spans="1:14" ht="52.5" customHeight="1" x14ac:dyDescent="0.4">
      <c r="A69" s="530"/>
      <c r="B69" s="401" t="s">
        <v>358</v>
      </c>
      <c r="C69" s="402" t="s">
        <v>359</v>
      </c>
      <c r="D69" s="393"/>
      <c r="E69" s="360"/>
      <c r="F69" s="403"/>
      <c r="G69" s="372"/>
      <c r="H69" s="372"/>
      <c r="I69" s="372"/>
      <c r="J69" s="372"/>
      <c r="K69" s="372"/>
      <c r="L69" s="367" t="s">
        <v>314</v>
      </c>
      <c r="M69" s="367">
        <v>0</v>
      </c>
      <c r="N69" s="367">
        <v>1100</v>
      </c>
    </row>
    <row r="70" spans="1:14" ht="52.5" customHeight="1" x14ac:dyDescent="0.4">
      <c r="A70" s="530"/>
      <c r="B70" s="401" t="s">
        <v>311</v>
      </c>
      <c r="C70" s="375" t="s">
        <v>360</v>
      </c>
      <c r="D70" s="393"/>
      <c r="E70" s="360"/>
      <c r="F70" s="403"/>
      <c r="G70" s="372"/>
      <c r="H70" s="372"/>
      <c r="I70" s="372"/>
      <c r="J70" s="372"/>
      <c r="K70" s="372"/>
      <c r="L70" s="367">
        <v>3509</v>
      </c>
      <c r="M70" s="367">
        <v>0</v>
      </c>
      <c r="N70" s="367">
        <v>3887</v>
      </c>
    </row>
    <row r="71" spans="1:14" ht="52.5" customHeight="1" x14ac:dyDescent="0.4">
      <c r="A71" s="530"/>
      <c r="B71" s="401" t="s">
        <v>311</v>
      </c>
      <c r="C71" s="375" t="s">
        <v>361</v>
      </c>
      <c r="D71" s="393"/>
      <c r="E71" s="360"/>
      <c r="F71" s="403"/>
      <c r="G71" s="372"/>
      <c r="H71" s="372"/>
      <c r="I71" s="372"/>
      <c r="J71" s="372"/>
      <c r="K71" s="372"/>
      <c r="L71" s="367">
        <v>5606</v>
      </c>
      <c r="M71" s="367">
        <v>0</v>
      </c>
      <c r="N71" s="367">
        <v>5900</v>
      </c>
    </row>
    <row r="72" spans="1:14" ht="52.5" customHeight="1" x14ac:dyDescent="0.4">
      <c r="A72" s="530"/>
      <c r="B72" s="401" t="s">
        <v>311</v>
      </c>
      <c r="C72" s="375" t="s">
        <v>362</v>
      </c>
      <c r="D72" s="393"/>
      <c r="E72" s="360"/>
      <c r="F72" s="403"/>
      <c r="G72" s="372"/>
      <c r="H72" s="372"/>
      <c r="I72" s="372"/>
      <c r="J72" s="372"/>
      <c r="K72" s="372"/>
      <c r="L72" s="367">
        <v>3578</v>
      </c>
      <c r="M72" s="367">
        <v>0</v>
      </c>
      <c r="N72" s="367">
        <v>3800</v>
      </c>
    </row>
    <row r="73" spans="1:14" ht="52.5" customHeight="1" x14ac:dyDescent="0.4">
      <c r="A73" s="530"/>
      <c r="B73" s="401" t="s">
        <v>311</v>
      </c>
      <c r="C73" s="375" t="s">
        <v>363</v>
      </c>
      <c r="D73" s="393"/>
      <c r="E73" s="360"/>
      <c r="F73" s="403"/>
      <c r="G73" s="372"/>
      <c r="H73" s="372"/>
      <c r="I73" s="372"/>
      <c r="J73" s="372"/>
      <c r="K73" s="372"/>
      <c r="L73" s="367" t="s">
        <v>314</v>
      </c>
      <c r="M73" s="367">
        <v>0</v>
      </c>
      <c r="N73" s="367">
        <v>400</v>
      </c>
    </row>
    <row r="74" spans="1:14" ht="52.5" customHeight="1" x14ac:dyDescent="0.4">
      <c r="A74" s="530"/>
      <c r="B74" s="401" t="s">
        <v>356</v>
      </c>
      <c r="C74" s="404" t="s">
        <v>364</v>
      </c>
      <c r="D74" s="393"/>
      <c r="E74" s="360"/>
      <c r="F74" s="403"/>
      <c r="G74" s="372"/>
      <c r="H74" s="372"/>
      <c r="I74" s="372"/>
      <c r="J74" s="372"/>
      <c r="K74" s="372"/>
      <c r="L74" s="367">
        <v>430</v>
      </c>
      <c r="M74" s="367">
        <v>0</v>
      </c>
      <c r="N74" s="367">
        <v>480</v>
      </c>
    </row>
    <row r="75" spans="1:14" ht="52.5" customHeight="1" x14ac:dyDescent="0.4">
      <c r="A75" s="530"/>
      <c r="B75" s="401" t="s">
        <v>356</v>
      </c>
      <c r="C75" s="404" t="s">
        <v>365</v>
      </c>
      <c r="D75" s="393"/>
      <c r="E75" s="360"/>
      <c r="F75" s="403"/>
      <c r="G75" s="372"/>
      <c r="H75" s="372"/>
      <c r="I75" s="372"/>
      <c r="J75" s="372"/>
      <c r="K75" s="372"/>
      <c r="L75" s="367">
        <v>4200</v>
      </c>
      <c r="M75" s="367">
        <v>0</v>
      </c>
      <c r="N75" s="367">
        <v>5000</v>
      </c>
    </row>
    <row r="76" spans="1:14" ht="52.5" customHeight="1" x14ac:dyDescent="0.4">
      <c r="A76" s="530"/>
      <c r="B76" s="401" t="s">
        <v>356</v>
      </c>
      <c r="C76" s="404" t="s">
        <v>366</v>
      </c>
      <c r="D76" s="393"/>
      <c r="E76" s="360"/>
      <c r="F76" s="403"/>
      <c r="G76" s="372"/>
      <c r="H76" s="372"/>
      <c r="I76" s="372"/>
      <c r="J76" s="372"/>
      <c r="K76" s="372"/>
      <c r="L76" s="367">
        <v>313</v>
      </c>
      <c r="M76" s="367">
        <v>0</v>
      </c>
      <c r="N76" s="367">
        <v>442</v>
      </c>
    </row>
    <row r="77" spans="1:14" ht="52.5" customHeight="1" x14ac:dyDescent="0.4">
      <c r="A77" s="530"/>
      <c r="B77" s="401" t="s">
        <v>356</v>
      </c>
      <c r="C77" s="404" t="s">
        <v>367</v>
      </c>
      <c r="D77" s="393"/>
      <c r="E77" s="360"/>
      <c r="F77" s="403"/>
      <c r="G77" s="372"/>
      <c r="H77" s="372"/>
      <c r="I77" s="372"/>
      <c r="J77" s="372"/>
      <c r="K77" s="372"/>
      <c r="L77" s="367">
        <v>845</v>
      </c>
      <c r="M77" s="367">
        <v>0</v>
      </c>
      <c r="N77" s="367">
        <v>750</v>
      </c>
    </row>
    <row r="78" spans="1:14" ht="52.5" customHeight="1" x14ac:dyDescent="0.4">
      <c r="A78" s="530"/>
      <c r="B78" s="401" t="s">
        <v>356</v>
      </c>
      <c r="C78" s="404" t="s">
        <v>368</v>
      </c>
      <c r="D78" s="393"/>
      <c r="E78" s="360"/>
      <c r="F78" s="403"/>
      <c r="G78" s="372"/>
      <c r="H78" s="372"/>
      <c r="I78" s="372"/>
      <c r="J78" s="372"/>
      <c r="K78" s="372"/>
      <c r="L78" s="367">
        <v>250</v>
      </c>
      <c r="M78" s="367">
        <v>0</v>
      </c>
      <c r="N78" s="367">
        <v>250</v>
      </c>
    </row>
    <row r="79" spans="1:14" ht="52.5" customHeight="1" x14ac:dyDescent="0.4">
      <c r="A79" s="530"/>
      <c r="B79" s="401" t="s">
        <v>356</v>
      </c>
      <c r="C79" s="404" t="s">
        <v>369</v>
      </c>
      <c r="D79" s="393"/>
      <c r="E79" s="360"/>
      <c r="F79" s="403"/>
      <c r="G79" s="372"/>
      <c r="H79" s="372"/>
      <c r="I79" s="372"/>
      <c r="J79" s="372"/>
      <c r="K79" s="372"/>
      <c r="L79" s="367">
        <v>1151</v>
      </c>
      <c r="M79" s="367">
        <v>0</v>
      </c>
      <c r="N79" s="367">
        <v>1300</v>
      </c>
    </row>
    <row r="80" spans="1:14" ht="52.5" customHeight="1" x14ac:dyDescent="0.4">
      <c r="A80" s="530"/>
      <c r="B80" s="401" t="s">
        <v>356</v>
      </c>
      <c r="C80" s="404" t="s">
        <v>370</v>
      </c>
      <c r="D80" s="393"/>
      <c r="E80" s="360"/>
      <c r="F80" s="403"/>
      <c r="G80" s="372"/>
      <c r="H80" s="372"/>
      <c r="I80" s="372"/>
      <c r="J80" s="372"/>
      <c r="K80" s="372"/>
      <c r="L80" s="367">
        <v>450</v>
      </c>
      <c r="M80" s="367">
        <v>0</v>
      </c>
      <c r="N80" s="367">
        <v>450</v>
      </c>
    </row>
    <row r="81" spans="1:14" ht="52.5" customHeight="1" x14ac:dyDescent="0.4">
      <c r="A81" s="530"/>
      <c r="B81" s="401" t="s">
        <v>356</v>
      </c>
      <c r="C81" s="404" t="s">
        <v>371</v>
      </c>
      <c r="D81" s="393"/>
      <c r="E81" s="360"/>
      <c r="F81" s="403"/>
      <c r="G81" s="372"/>
      <c r="H81" s="372"/>
      <c r="I81" s="372"/>
      <c r="J81" s="372"/>
      <c r="K81" s="372"/>
      <c r="L81" s="367">
        <v>240</v>
      </c>
      <c r="M81" s="367">
        <v>0</v>
      </c>
      <c r="N81" s="367">
        <v>220</v>
      </c>
    </row>
    <row r="82" spans="1:14" ht="52.5" customHeight="1" x14ac:dyDescent="0.4">
      <c r="A82" s="530"/>
      <c r="B82" s="401" t="s">
        <v>356</v>
      </c>
      <c r="C82" s="404" t="s">
        <v>372</v>
      </c>
      <c r="D82" s="393"/>
      <c r="E82" s="360"/>
      <c r="F82" s="403"/>
      <c r="G82" s="372"/>
      <c r="H82" s="372"/>
      <c r="I82" s="372"/>
      <c r="J82" s="372"/>
      <c r="K82" s="372"/>
      <c r="L82" s="367">
        <v>3843</v>
      </c>
      <c r="M82" s="367">
        <v>0</v>
      </c>
      <c r="N82" s="367">
        <v>3829</v>
      </c>
    </row>
    <row r="83" spans="1:14" ht="52.5" customHeight="1" x14ac:dyDescent="0.4">
      <c r="A83" s="530"/>
      <c r="B83" s="401" t="s">
        <v>356</v>
      </c>
      <c r="C83" s="404" t="s">
        <v>373</v>
      </c>
      <c r="D83" s="393"/>
      <c r="E83" s="360"/>
      <c r="F83" s="403"/>
      <c r="G83" s="372"/>
      <c r="H83" s="372"/>
      <c r="I83" s="372"/>
      <c r="J83" s="372"/>
      <c r="K83" s="372"/>
      <c r="L83" s="367">
        <v>184</v>
      </c>
      <c r="M83" s="367">
        <v>0</v>
      </c>
      <c r="N83" s="367">
        <v>180</v>
      </c>
    </row>
    <row r="84" spans="1:14" ht="52.5" customHeight="1" x14ac:dyDescent="0.4">
      <c r="A84" s="530"/>
      <c r="B84" s="401" t="s">
        <v>356</v>
      </c>
      <c r="C84" s="404" t="s">
        <v>374</v>
      </c>
      <c r="D84" s="393"/>
      <c r="E84" s="360"/>
      <c r="F84" s="403"/>
      <c r="G84" s="372"/>
      <c r="H84" s="372"/>
      <c r="I84" s="372"/>
      <c r="J84" s="372"/>
      <c r="K84" s="372"/>
      <c r="L84" s="367">
        <v>700</v>
      </c>
      <c r="M84" s="367">
        <v>0</v>
      </c>
      <c r="N84" s="367">
        <v>700</v>
      </c>
    </row>
    <row r="85" spans="1:14" ht="52.5" customHeight="1" x14ac:dyDescent="0.4">
      <c r="A85" s="530"/>
      <c r="B85" s="401" t="s">
        <v>356</v>
      </c>
      <c r="C85" s="404" t="s">
        <v>375</v>
      </c>
      <c r="D85" s="393"/>
      <c r="E85" s="360"/>
      <c r="F85" s="403"/>
      <c r="G85" s="372"/>
      <c r="H85" s="372"/>
      <c r="I85" s="372"/>
      <c r="J85" s="372"/>
      <c r="K85" s="372"/>
      <c r="L85" s="367">
        <v>650</v>
      </c>
      <c r="M85" s="367">
        <v>0</v>
      </c>
      <c r="N85" s="367">
        <v>900</v>
      </c>
    </row>
    <row r="86" spans="1:14" ht="52.5" customHeight="1" x14ac:dyDescent="0.4">
      <c r="A86" s="530"/>
      <c r="B86" s="401" t="s">
        <v>356</v>
      </c>
      <c r="C86" s="404" t="s">
        <v>376</v>
      </c>
      <c r="D86" s="393"/>
      <c r="E86" s="360"/>
      <c r="F86" s="403"/>
      <c r="G86" s="372"/>
      <c r="H86" s="372"/>
      <c r="I86" s="372"/>
      <c r="J86" s="372"/>
      <c r="K86" s="372"/>
      <c r="L86" s="367" t="s">
        <v>291</v>
      </c>
      <c r="M86" s="367">
        <v>15500</v>
      </c>
      <c r="N86" s="367" t="s">
        <v>314</v>
      </c>
    </row>
    <row r="87" spans="1:14" ht="52.5" customHeight="1" x14ac:dyDescent="0.4">
      <c r="A87" s="530"/>
      <c r="B87" s="401" t="s">
        <v>356</v>
      </c>
      <c r="C87" s="404" t="s">
        <v>377</v>
      </c>
      <c r="D87" s="393"/>
      <c r="E87" s="360"/>
      <c r="F87" s="403"/>
      <c r="G87" s="372"/>
      <c r="H87" s="372"/>
      <c r="I87" s="372"/>
      <c r="J87" s="372"/>
      <c r="K87" s="372"/>
      <c r="L87" s="367" t="s">
        <v>314</v>
      </c>
      <c r="M87" s="367">
        <v>0</v>
      </c>
      <c r="N87" s="367">
        <v>100</v>
      </c>
    </row>
    <row r="88" spans="1:14" ht="52.5" customHeight="1" x14ac:dyDescent="0.4">
      <c r="A88" s="530"/>
      <c r="B88" s="401" t="s">
        <v>358</v>
      </c>
      <c r="C88" s="404" t="s">
        <v>378</v>
      </c>
      <c r="D88" s="393"/>
      <c r="E88" s="360"/>
      <c r="F88" s="403"/>
      <c r="G88" s="372"/>
      <c r="H88" s="372"/>
      <c r="I88" s="372"/>
      <c r="J88" s="372"/>
      <c r="K88" s="372"/>
      <c r="L88" s="367">
        <v>1715</v>
      </c>
      <c r="M88" s="367">
        <v>0</v>
      </c>
      <c r="N88" s="367">
        <v>2750</v>
      </c>
    </row>
    <row r="89" spans="1:14" ht="52.5" customHeight="1" x14ac:dyDescent="0.4">
      <c r="A89" s="530"/>
      <c r="B89" s="401" t="s">
        <v>358</v>
      </c>
      <c r="C89" s="402" t="s">
        <v>379</v>
      </c>
      <c r="D89" s="393"/>
      <c r="E89" s="360"/>
      <c r="F89" s="403"/>
      <c r="G89" s="372"/>
      <c r="H89" s="372"/>
      <c r="I89" s="372"/>
      <c r="J89" s="372"/>
      <c r="K89" s="372"/>
      <c r="L89" s="367">
        <v>91</v>
      </c>
      <c r="M89" s="367">
        <v>0</v>
      </c>
      <c r="N89" s="367">
        <v>90</v>
      </c>
    </row>
    <row r="90" spans="1:14" ht="52.5" customHeight="1" x14ac:dyDescent="0.4">
      <c r="A90" s="530"/>
      <c r="B90" s="401" t="s">
        <v>358</v>
      </c>
      <c r="C90" s="405" t="s">
        <v>380</v>
      </c>
      <c r="D90" s="393"/>
      <c r="E90" s="360"/>
      <c r="F90" s="403"/>
      <c r="G90" s="372"/>
      <c r="H90" s="372"/>
      <c r="I90" s="372"/>
      <c r="J90" s="372"/>
      <c r="K90" s="372"/>
      <c r="L90" s="367">
        <v>4874</v>
      </c>
      <c r="M90" s="367">
        <v>0</v>
      </c>
      <c r="N90" s="367">
        <v>5000</v>
      </c>
    </row>
    <row r="91" spans="1:14" ht="52.5" customHeight="1" x14ac:dyDescent="0.4">
      <c r="A91" s="530"/>
      <c r="B91" s="401" t="s">
        <v>358</v>
      </c>
      <c r="C91" s="406" t="s">
        <v>381</v>
      </c>
      <c r="D91" s="393"/>
      <c r="E91" s="360"/>
      <c r="F91" s="403"/>
      <c r="G91" s="372"/>
      <c r="H91" s="372"/>
      <c r="I91" s="372"/>
      <c r="J91" s="372"/>
      <c r="K91" s="372"/>
      <c r="L91" s="367">
        <v>391</v>
      </c>
      <c r="M91" s="367">
        <v>0</v>
      </c>
      <c r="N91" s="367">
        <v>550</v>
      </c>
    </row>
    <row r="92" spans="1:14" ht="52.5" customHeight="1" x14ac:dyDescent="0.4">
      <c r="A92" s="530"/>
      <c r="B92" s="401" t="s">
        <v>358</v>
      </c>
      <c r="C92" s="406" t="s">
        <v>382</v>
      </c>
      <c r="D92" s="393"/>
      <c r="E92" s="360"/>
      <c r="F92" s="403"/>
      <c r="G92" s="372"/>
      <c r="H92" s="372"/>
      <c r="I92" s="372"/>
      <c r="J92" s="372"/>
      <c r="K92" s="372"/>
      <c r="L92" s="367">
        <v>400</v>
      </c>
      <c r="M92" s="367">
        <v>0</v>
      </c>
      <c r="N92" s="367">
        <v>400</v>
      </c>
    </row>
    <row r="93" spans="1:14" ht="52.5" customHeight="1" x14ac:dyDescent="0.4">
      <c r="A93" s="530"/>
      <c r="B93" s="401" t="s">
        <v>358</v>
      </c>
      <c r="C93" s="406" t="s">
        <v>383</v>
      </c>
      <c r="D93" s="393"/>
      <c r="E93" s="360"/>
      <c r="F93" s="403"/>
      <c r="G93" s="372"/>
      <c r="H93" s="372"/>
      <c r="I93" s="372"/>
      <c r="J93" s="372"/>
      <c r="K93" s="372"/>
      <c r="L93" s="367">
        <v>252</v>
      </c>
      <c r="M93" s="367">
        <v>0</v>
      </c>
      <c r="N93" s="367">
        <v>750</v>
      </c>
    </row>
    <row r="94" spans="1:14" ht="52.5" customHeight="1" x14ac:dyDescent="0.4">
      <c r="A94" s="530"/>
      <c r="B94" s="401" t="s">
        <v>358</v>
      </c>
      <c r="C94" s="406" t="s">
        <v>384</v>
      </c>
      <c r="D94" s="393"/>
      <c r="E94" s="360"/>
      <c r="F94" s="403"/>
      <c r="G94" s="372"/>
      <c r="H94" s="372"/>
      <c r="I94" s="372"/>
      <c r="J94" s="372"/>
      <c r="K94" s="372"/>
      <c r="L94" s="367" t="s">
        <v>314</v>
      </c>
      <c r="M94" s="367">
        <v>0</v>
      </c>
      <c r="N94" s="367">
        <v>250</v>
      </c>
    </row>
    <row r="95" spans="1:14" ht="52.5" customHeight="1" x14ac:dyDescent="0.4">
      <c r="A95" s="530"/>
      <c r="B95" s="401" t="s">
        <v>358</v>
      </c>
      <c r="C95" s="404" t="s">
        <v>385</v>
      </c>
      <c r="D95" s="393"/>
      <c r="E95" s="360"/>
      <c r="F95" s="403"/>
      <c r="G95" s="372"/>
      <c r="H95" s="372"/>
      <c r="I95" s="372"/>
      <c r="J95" s="372"/>
      <c r="K95" s="372"/>
      <c r="L95" s="367">
        <v>151</v>
      </c>
      <c r="M95" s="367">
        <v>0</v>
      </c>
      <c r="N95" s="367">
        <v>120</v>
      </c>
    </row>
    <row r="96" spans="1:14" ht="52.5" customHeight="1" x14ac:dyDescent="0.4">
      <c r="A96" s="530"/>
      <c r="B96" s="401" t="s">
        <v>358</v>
      </c>
      <c r="C96" s="406" t="s">
        <v>386</v>
      </c>
      <c r="D96" s="393"/>
      <c r="E96" s="360"/>
      <c r="F96" s="403"/>
      <c r="G96" s="372"/>
      <c r="H96" s="372"/>
      <c r="I96" s="372"/>
      <c r="J96" s="372"/>
      <c r="K96" s="372"/>
      <c r="L96" s="367">
        <v>84</v>
      </c>
      <c r="M96" s="367">
        <v>0</v>
      </c>
      <c r="N96" s="367">
        <v>68</v>
      </c>
    </row>
    <row r="97" spans="1:14" ht="52.5" customHeight="1" x14ac:dyDescent="0.4">
      <c r="A97" s="530"/>
      <c r="B97" s="401" t="s">
        <v>358</v>
      </c>
      <c r="C97" s="406" t="s">
        <v>387</v>
      </c>
      <c r="D97" s="393"/>
      <c r="E97" s="360"/>
      <c r="F97" s="403"/>
      <c r="G97" s="372"/>
      <c r="H97" s="372"/>
      <c r="I97" s="372"/>
      <c r="J97" s="372"/>
      <c r="K97" s="372"/>
      <c r="L97" s="367">
        <v>1679</v>
      </c>
      <c r="M97" s="367">
        <v>0</v>
      </c>
      <c r="N97" s="367">
        <v>2050</v>
      </c>
    </row>
    <row r="98" spans="1:14" ht="52.5" customHeight="1" x14ac:dyDescent="0.4">
      <c r="A98" s="530"/>
      <c r="B98" s="401" t="s">
        <v>358</v>
      </c>
      <c r="C98" s="404" t="s">
        <v>388</v>
      </c>
      <c r="D98" s="393"/>
      <c r="E98" s="360"/>
      <c r="F98" s="403"/>
      <c r="G98" s="372"/>
      <c r="H98" s="372"/>
      <c r="I98" s="372"/>
      <c r="J98" s="372"/>
      <c r="K98" s="372"/>
      <c r="L98" s="367">
        <v>3043</v>
      </c>
      <c r="M98" s="367">
        <v>0</v>
      </c>
      <c r="N98" s="367">
        <v>2152</v>
      </c>
    </row>
    <row r="99" spans="1:14" ht="52.5" customHeight="1" x14ac:dyDescent="0.4">
      <c r="A99" s="530"/>
      <c r="B99" s="401" t="s">
        <v>358</v>
      </c>
      <c r="C99" s="407" t="s">
        <v>389</v>
      </c>
      <c r="D99" s="393"/>
      <c r="E99" s="360"/>
      <c r="F99" s="403"/>
      <c r="G99" s="372"/>
      <c r="H99" s="372"/>
      <c r="I99" s="372"/>
      <c r="J99" s="372"/>
      <c r="K99" s="372"/>
      <c r="L99" s="367">
        <v>3738</v>
      </c>
      <c r="M99" s="367">
        <v>0</v>
      </c>
      <c r="N99" s="367">
        <v>3952</v>
      </c>
    </row>
    <row r="100" spans="1:14" ht="52.5" customHeight="1" x14ac:dyDescent="0.4">
      <c r="A100" s="530"/>
      <c r="B100" s="401" t="s">
        <v>358</v>
      </c>
      <c r="C100" s="406" t="s">
        <v>390</v>
      </c>
      <c r="D100" s="393"/>
      <c r="E100" s="360"/>
      <c r="F100" s="403"/>
      <c r="G100" s="372"/>
      <c r="H100" s="372"/>
      <c r="I100" s="372"/>
      <c r="J100" s="372"/>
      <c r="K100" s="372"/>
      <c r="L100" s="367">
        <v>177</v>
      </c>
      <c r="M100" s="367">
        <v>0</v>
      </c>
      <c r="N100" s="367">
        <v>158</v>
      </c>
    </row>
    <row r="101" spans="1:14" ht="52.5" customHeight="1" x14ac:dyDescent="0.4">
      <c r="A101" s="530"/>
      <c r="B101" s="401" t="s">
        <v>358</v>
      </c>
      <c r="C101" s="407" t="s">
        <v>391</v>
      </c>
      <c r="D101" s="393"/>
      <c r="E101" s="360"/>
      <c r="F101" s="403"/>
      <c r="G101" s="372"/>
      <c r="H101" s="372"/>
      <c r="I101" s="372"/>
      <c r="J101" s="372"/>
      <c r="K101" s="372"/>
      <c r="L101" s="367">
        <v>1400</v>
      </c>
      <c r="M101" s="367">
        <v>0</v>
      </c>
      <c r="N101" s="367">
        <v>1500</v>
      </c>
    </row>
    <row r="102" spans="1:14" ht="52.5" customHeight="1" x14ac:dyDescent="0.4">
      <c r="A102" s="530"/>
      <c r="B102" s="401" t="s">
        <v>358</v>
      </c>
      <c r="C102" s="407" t="s">
        <v>392</v>
      </c>
      <c r="D102" s="393"/>
      <c r="E102" s="360"/>
      <c r="F102" s="403"/>
      <c r="G102" s="372"/>
      <c r="H102" s="372"/>
      <c r="I102" s="372"/>
      <c r="J102" s="372"/>
      <c r="K102" s="372"/>
      <c r="L102" s="367">
        <v>3350</v>
      </c>
      <c r="M102" s="367">
        <v>0</v>
      </c>
      <c r="N102" s="367">
        <v>3250</v>
      </c>
    </row>
    <row r="103" spans="1:14" ht="52.5" customHeight="1" x14ac:dyDescent="0.4">
      <c r="A103" s="530"/>
      <c r="B103" s="401" t="s">
        <v>358</v>
      </c>
      <c r="C103" s="405" t="s">
        <v>393</v>
      </c>
      <c r="D103" s="393"/>
      <c r="E103" s="360"/>
      <c r="F103" s="403"/>
      <c r="G103" s="372"/>
      <c r="H103" s="372"/>
      <c r="I103" s="372"/>
      <c r="J103" s="372"/>
      <c r="K103" s="372"/>
      <c r="L103" s="367">
        <v>2250</v>
      </c>
      <c r="M103" s="367">
        <v>0</v>
      </c>
      <c r="N103" s="367">
        <v>2000</v>
      </c>
    </row>
    <row r="104" spans="1:14" ht="52.5" customHeight="1" x14ac:dyDescent="0.4">
      <c r="A104" s="530"/>
      <c r="B104" s="401" t="s">
        <v>358</v>
      </c>
      <c r="C104" s="407" t="s">
        <v>394</v>
      </c>
      <c r="D104" s="393"/>
      <c r="E104" s="360"/>
      <c r="F104" s="403"/>
      <c r="G104" s="372"/>
      <c r="H104" s="372"/>
      <c r="I104" s="372"/>
      <c r="J104" s="372"/>
      <c r="K104" s="372"/>
      <c r="L104" s="367">
        <v>1600</v>
      </c>
      <c r="M104" s="367">
        <v>0</v>
      </c>
      <c r="N104" s="367">
        <v>1700</v>
      </c>
    </row>
    <row r="105" spans="1:14" ht="52.5" customHeight="1" x14ac:dyDescent="0.4">
      <c r="A105" s="530"/>
      <c r="B105" s="401" t="s">
        <v>358</v>
      </c>
      <c r="C105" s="406" t="s">
        <v>395</v>
      </c>
      <c r="D105" s="393"/>
      <c r="E105" s="360"/>
      <c r="F105" s="403"/>
      <c r="G105" s="372"/>
      <c r="H105" s="372"/>
      <c r="I105" s="372"/>
      <c r="J105" s="372"/>
      <c r="K105" s="372"/>
      <c r="L105" s="367">
        <v>550</v>
      </c>
      <c r="M105" s="367">
        <v>0</v>
      </c>
      <c r="N105" s="367">
        <v>570</v>
      </c>
    </row>
    <row r="106" spans="1:14" ht="52.5" customHeight="1" x14ac:dyDescent="0.4">
      <c r="A106" s="530"/>
      <c r="B106" s="401" t="s">
        <v>358</v>
      </c>
      <c r="C106" s="406" t="s">
        <v>396</v>
      </c>
      <c r="D106" s="393"/>
      <c r="E106" s="360"/>
      <c r="F106" s="403"/>
      <c r="G106" s="372"/>
      <c r="H106" s="372"/>
      <c r="I106" s="372"/>
      <c r="J106" s="372"/>
      <c r="K106" s="372"/>
      <c r="L106" s="367" t="s">
        <v>314</v>
      </c>
      <c r="M106" s="367">
        <v>0</v>
      </c>
      <c r="N106" s="367">
        <v>1000</v>
      </c>
    </row>
    <row r="107" spans="1:14" ht="52.5" customHeight="1" x14ac:dyDescent="0.4">
      <c r="A107" s="530"/>
      <c r="B107" s="401" t="s">
        <v>358</v>
      </c>
      <c r="C107" s="407" t="s">
        <v>397</v>
      </c>
      <c r="D107" s="393"/>
      <c r="E107" s="360"/>
      <c r="F107" s="403"/>
      <c r="G107" s="372"/>
      <c r="H107" s="372"/>
      <c r="I107" s="372"/>
      <c r="J107" s="372"/>
      <c r="K107" s="372"/>
      <c r="L107" s="367">
        <v>4000</v>
      </c>
      <c r="M107" s="367">
        <v>0</v>
      </c>
      <c r="N107" s="367">
        <v>4200</v>
      </c>
    </row>
    <row r="108" spans="1:14" ht="52.5" customHeight="1" x14ac:dyDescent="0.4">
      <c r="A108" s="530"/>
      <c r="B108" s="401" t="s">
        <v>358</v>
      </c>
      <c r="C108" s="407" t="s">
        <v>398</v>
      </c>
      <c r="D108" s="393"/>
      <c r="E108" s="360"/>
      <c r="F108" s="403"/>
      <c r="G108" s="372"/>
      <c r="H108" s="372"/>
      <c r="I108" s="372"/>
      <c r="J108" s="372"/>
      <c r="K108" s="372"/>
      <c r="L108" s="367">
        <v>653</v>
      </c>
      <c r="M108" s="367">
        <v>0</v>
      </c>
      <c r="N108" s="367">
        <v>700</v>
      </c>
    </row>
    <row r="109" spans="1:14" ht="52.5" customHeight="1" x14ac:dyDescent="0.4">
      <c r="A109" s="530"/>
      <c r="B109" s="401" t="s">
        <v>358</v>
      </c>
      <c r="C109" s="407" t="s">
        <v>399</v>
      </c>
      <c r="D109" s="393"/>
      <c r="E109" s="360"/>
      <c r="F109" s="403"/>
      <c r="G109" s="372"/>
      <c r="H109" s="372"/>
      <c r="I109" s="372"/>
      <c r="J109" s="372"/>
      <c r="K109" s="372"/>
      <c r="L109" s="367">
        <v>2000</v>
      </c>
      <c r="M109" s="367">
        <v>0</v>
      </c>
      <c r="N109" s="367">
        <v>2200</v>
      </c>
    </row>
    <row r="110" spans="1:14" ht="52.5" customHeight="1" x14ac:dyDescent="0.4">
      <c r="A110" s="530"/>
      <c r="B110" s="401" t="s">
        <v>358</v>
      </c>
      <c r="C110" s="407" t="s">
        <v>400</v>
      </c>
      <c r="D110" s="393"/>
      <c r="E110" s="360"/>
      <c r="F110" s="403"/>
      <c r="G110" s="372"/>
      <c r="H110" s="372"/>
      <c r="I110" s="372"/>
      <c r="J110" s="372"/>
      <c r="K110" s="372"/>
      <c r="L110" s="367">
        <v>1880</v>
      </c>
      <c r="M110" s="367">
        <v>0</v>
      </c>
      <c r="N110" s="367">
        <v>2200</v>
      </c>
    </row>
    <row r="111" spans="1:14" ht="52.5" customHeight="1" x14ac:dyDescent="0.4">
      <c r="A111" s="530"/>
      <c r="B111" s="401" t="s">
        <v>358</v>
      </c>
      <c r="C111" s="406" t="s">
        <v>401</v>
      </c>
      <c r="D111" s="393"/>
      <c r="E111" s="360"/>
      <c r="F111" s="403"/>
      <c r="G111" s="372"/>
      <c r="H111" s="372"/>
      <c r="I111" s="372"/>
      <c r="J111" s="372"/>
      <c r="K111" s="372"/>
      <c r="L111" s="367">
        <v>2650</v>
      </c>
      <c r="M111" s="367">
        <v>0</v>
      </c>
      <c r="N111" s="367">
        <v>2476</v>
      </c>
    </row>
    <row r="112" spans="1:14" ht="52.5" customHeight="1" x14ac:dyDescent="0.4">
      <c r="A112" s="530"/>
      <c r="B112" s="401" t="s">
        <v>358</v>
      </c>
      <c r="C112" s="405" t="s">
        <v>402</v>
      </c>
      <c r="D112" s="393"/>
      <c r="E112" s="360"/>
      <c r="F112" s="403"/>
      <c r="G112" s="372"/>
      <c r="H112" s="372"/>
      <c r="I112" s="372"/>
      <c r="J112" s="372"/>
      <c r="K112" s="372"/>
      <c r="L112" s="367" t="s">
        <v>314</v>
      </c>
      <c r="M112" s="367">
        <v>0</v>
      </c>
      <c r="N112" s="367">
        <v>655</v>
      </c>
    </row>
    <row r="113" spans="1:14" ht="52.5" customHeight="1" x14ac:dyDescent="0.4">
      <c r="A113" s="530"/>
      <c r="B113" s="401" t="s">
        <v>358</v>
      </c>
      <c r="C113" s="406" t="s">
        <v>403</v>
      </c>
      <c r="D113" s="393"/>
      <c r="E113" s="360"/>
      <c r="F113" s="403"/>
      <c r="G113" s="372"/>
      <c r="H113" s="372"/>
      <c r="I113" s="372"/>
      <c r="J113" s="372"/>
      <c r="K113" s="372"/>
      <c r="L113" s="367">
        <v>3600</v>
      </c>
      <c r="M113" s="367">
        <v>0</v>
      </c>
      <c r="N113" s="367">
        <v>4000</v>
      </c>
    </row>
    <row r="114" spans="1:14" ht="52.5" customHeight="1" x14ac:dyDescent="0.4">
      <c r="A114" s="530"/>
      <c r="B114" s="401" t="s">
        <v>358</v>
      </c>
      <c r="C114" s="406" t="s">
        <v>404</v>
      </c>
      <c r="D114" s="393"/>
      <c r="E114" s="360"/>
      <c r="F114" s="403"/>
      <c r="G114" s="372"/>
      <c r="H114" s="372"/>
      <c r="I114" s="372"/>
      <c r="J114" s="372"/>
      <c r="K114" s="372"/>
      <c r="L114" s="367">
        <v>3400</v>
      </c>
      <c r="M114" s="367">
        <v>0</v>
      </c>
      <c r="N114" s="367">
        <v>3400</v>
      </c>
    </row>
    <row r="115" spans="1:14" ht="52.5" customHeight="1" x14ac:dyDescent="0.4">
      <c r="A115" s="530"/>
      <c r="B115" s="401" t="s">
        <v>358</v>
      </c>
      <c r="C115" s="405" t="s">
        <v>405</v>
      </c>
      <c r="D115" s="393"/>
      <c r="E115" s="360"/>
      <c r="F115" s="403"/>
      <c r="G115" s="372"/>
      <c r="H115" s="372"/>
      <c r="I115" s="372"/>
      <c r="J115" s="372"/>
      <c r="K115" s="372"/>
      <c r="L115" s="367">
        <v>700</v>
      </c>
      <c r="M115" s="367">
        <v>0</v>
      </c>
      <c r="N115" s="367">
        <v>1350</v>
      </c>
    </row>
    <row r="116" spans="1:14" ht="52.5" customHeight="1" x14ac:dyDescent="0.4">
      <c r="A116" s="530"/>
      <c r="B116" s="401" t="s">
        <v>358</v>
      </c>
      <c r="C116" s="405" t="s">
        <v>406</v>
      </c>
      <c r="D116" s="393"/>
      <c r="E116" s="360"/>
      <c r="F116" s="403"/>
      <c r="G116" s="372"/>
      <c r="H116" s="372"/>
      <c r="I116" s="372"/>
      <c r="J116" s="372"/>
      <c r="K116" s="372"/>
      <c r="L116" s="367" t="s">
        <v>314</v>
      </c>
      <c r="M116" s="367">
        <v>0</v>
      </c>
      <c r="N116" s="367">
        <v>1450</v>
      </c>
    </row>
    <row r="117" spans="1:14" ht="52.5" customHeight="1" x14ac:dyDescent="0.4">
      <c r="A117" s="530"/>
      <c r="B117" s="401" t="s">
        <v>358</v>
      </c>
      <c r="C117" s="407" t="s">
        <v>407</v>
      </c>
      <c r="D117" s="393"/>
      <c r="E117" s="360"/>
      <c r="F117" s="403"/>
      <c r="G117" s="372"/>
      <c r="H117" s="372"/>
      <c r="I117" s="372"/>
      <c r="J117" s="372"/>
      <c r="K117" s="372"/>
      <c r="L117" s="367">
        <v>1743</v>
      </c>
      <c r="M117" s="367">
        <v>0</v>
      </c>
      <c r="N117" s="367">
        <v>1840</v>
      </c>
    </row>
    <row r="118" spans="1:14" ht="52.5" customHeight="1" x14ac:dyDescent="0.4">
      <c r="A118" s="530"/>
      <c r="B118" s="401" t="s">
        <v>358</v>
      </c>
      <c r="C118" s="407" t="s">
        <v>408</v>
      </c>
      <c r="D118" s="393"/>
      <c r="E118" s="360"/>
      <c r="F118" s="403"/>
      <c r="G118" s="372"/>
      <c r="H118" s="372"/>
      <c r="I118" s="372"/>
      <c r="J118" s="372"/>
      <c r="K118" s="372"/>
      <c r="L118" s="367">
        <v>8493</v>
      </c>
      <c r="M118" s="367">
        <v>0</v>
      </c>
      <c r="N118" s="367">
        <v>9420</v>
      </c>
    </row>
    <row r="119" spans="1:14" ht="52.5" customHeight="1" x14ac:dyDescent="0.4">
      <c r="A119" s="530"/>
      <c r="B119" s="401" t="s">
        <v>358</v>
      </c>
      <c r="C119" s="405" t="s">
        <v>409</v>
      </c>
      <c r="D119" s="393"/>
      <c r="E119" s="360"/>
      <c r="F119" s="403"/>
      <c r="G119" s="372"/>
      <c r="H119" s="372"/>
      <c r="I119" s="372"/>
      <c r="J119" s="372"/>
      <c r="K119" s="372"/>
      <c r="L119" s="367">
        <v>2600</v>
      </c>
      <c r="M119" s="367">
        <v>0</v>
      </c>
      <c r="N119" s="367">
        <v>2600</v>
      </c>
    </row>
    <row r="120" spans="1:14" ht="52.5" customHeight="1" x14ac:dyDescent="0.4">
      <c r="A120" s="530"/>
      <c r="B120" s="401" t="s">
        <v>358</v>
      </c>
      <c r="C120" s="407" t="s">
        <v>410</v>
      </c>
      <c r="D120" s="393"/>
      <c r="E120" s="360"/>
      <c r="F120" s="403"/>
      <c r="G120" s="372"/>
      <c r="H120" s="372"/>
      <c r="I120" s="372"/>
      <c r="J120" s="372"/>
      <c r="K120" s="372"/>
      <c r="L120" s="367">
        <v>7306</v>
      </c>
      <c r="M120" s="367" t="s">
        <v>314</v>
      </c>
      <c r="N120" s="367">
        <v>6200</v>
      </c>
    </row>
    <row r="121" spans="1:14" ht="52.5" customHeight="1" x14ac:dyDescent="0.4">
      <c r="A121" s="530"/>
      <c r="B121" s="401" t="s">
        <v>358</v>
      </c>
      <c r="C121" s="407" t="s">
        <v>411</v>
      </c>
      <c r="D121" s="393"/>
      <c r="E121" s="360"/>
      <c r="F121" s="403"/>
      <c r="G121" s="372"/>
      <c r="H121" s="372"/>
      <c r="I121" s="372"/>
      <c r="J121" s="372"/>
      <c r="K121" s="372"/>
      <c r="L121" s="367">
        <v>16270</v>
      </c>
      <c r="M121" s="367">
        <v>0</v>
      </c>
      <c r="N121" s="367">
        <v>14120</v>
      </c>
    </row>
    <row r="122" spans="1:14" ht="52.5" customHeight="1" x14ac:dyDescent="0.4">
      <c r="A122" s="530"/>
      <c r="B122" s="401" t="s">
        <v>358</v>
      </c>
      <c r="C122" s="407" t="s">
        <v>412</v>
      </c>
      <c r="D122" s="393"/>
      <c r="E122" s="360"/>
      <c r="F122" s="403"/>
      <c r="G122" s="372"/>
      <c r="H122" s="372"/>
      <c r="I122" s="372"/>
      <c r="J122" s="372"/>
      <c r="K122" s="372"/>
      <c r="L122" s="367">
        <v>2990</v>
      </c>
      <c r="M122" s="367">
        <v>0</v>
      </c>
      <c r="N122" s="367">
        <v>3000</v>
      </c>
    </row>
    <row r="123" spans="1:14" ht="52.5" customHeight="1" x14ac:dyDescent="0.4">
      <c r="A123" s="530"/>
      <c r="B123" s="401" t="s">
        <v>358</v>
      </c>
      <c r="C123" s="407" t="s">
        <v>413</v>
      </c>
      <c r="D123" s="393"/>
      <c r="E123" s="360"/>
      <c r="F123" s="403"/>
      <c r="G123" s="372"/>
      <c r="H123" s="372"/>
      <c r="I123" s="372"/>
      <c r="J123" s="372"/>
      <c r="K123" s="372"/>
      <c r="L123" s="367" t="s">
        <v>314</v>
      </c>
      <c r="M123" s="367">
        <v>0</v>
      </c>
      <c r="N123" s="367">
        <v>5250</v>
      </c>
    </row>
    <row r="124" spans="1:14" ht="52.5" customHeight="1" x14ac:dyDescent="0.4">
      <c r="A124" s="530"/>
      <c r="B124" s="401" t="s">
        <v>358</v>
      </c>
      <c r="C124" s="406" t="s">
        <v>414</v>
      </c>
      <c r="D124" s="393"/>
      <c r="E124" s="360"/>
      <c r="F124" s="403"/>
      <c r="G124" s="372"/>
      <c r="H124" s="372"/>
      <c r="I124" s="372"/>
      <c r="J124" s="372"/>
      <c r="K124" s="372"/>
      <c r="L124" s="367">
        <v>8150</v>
      </c>
      <c r="M124" s="367">
        <v>0</v>
      </c>
      <c r="N124" s="367">
        <v>8000</v>
      </c>
    </row>
    <row r="125" spans="1:14" ht="52.5" customHeight="1" x14ac:dyDescent="0.4">
      <c r="A125" s="530"/>
      <c r="B125" s="401" t="s">
        <v>358</v>
      </c>
      <c r="C125" s="407" t="s">
        <v>415</v>
      </c>
      <c r="D125" s="393"/>
      <c r="E125" s="360"/>
      <c r="F125" s="403"/>
      <c r="G125" s="372"/>
      <c r="H125" s="372"/>
      <c r="I125" s="372"/>
      <c r="J125" s="372"/>
      <c r="K125" s="372"/>
      <c r="L125" s="367">
        <v>1460</v>
      </c>
      <c r="M125" s="367">
        <v>0</v>
      </c>
      <c r="N125" s="367">
        <v>1460</v>
      </c>
    </row>
    <row r="126" spans="1:14" ht="52.5" customHeight="1" x14ac:dyDescent="0.4">
      <c r="A126" s="530"/>
      <c r="B126" s="401" t="s">
        <v>358</v>
      </c>
      <c r="C126" s="407" t="s">
        <v>416</v>
      </c>
      <c r="D126" s="393"/>
      <c r="E126" s="360"/>
      <c r="F126" s="403"/>
      <c r="G126" s="372"/>
      <c r="H126" s="372"/>
      <c r="I126" s="372"/>
      <c r="J126" s="372"/>
      <c r="K126" s="372"/>
      <c r="L126" s="367">
        <v>1250</v>
      </c>
      <c r="M126" s="367">
        <v>0</v>
      </c>
      <c r="N126" s="367">
        <v>1130</v>
      </c>
    </row>
    <row r="127" spans="1:14" ht="52.5" customHeight="1" x14ac:dyDescent="0.4">
      <c r="A127" s="530"/>
      <c r="B127" s="401" t="s">
        <v>358</v>
      </c>
      <c r="C127" s="407" t="s">
        <v>417</v>
      </c>
      <c r="D127" s="393"/>
      <c r="E127" s="360"/>
      <c r="F127" s="403"/>
      <c r="G127" s="372"/>
      <c r="H127" s="372"/>
      <c r="I127" s="372"/>
      <c r="J127" s="372"/>
      <c r="K127" s="372"/>
      <c r="L127" s="367">
        <v>7330</v>
      </c>
      <c r="M127" s="367">
        <v>0</v>
      </c>
      <c r="N127" s="367">
        <v>7650</v>
      </c>
    </row>
    <row r="128" spans="1:14" ht="52.5" customHeight="1" x14ac:dyDescent="0.4">
      <c r="A128" s="530"/>
      <c r="B128" s="401" t="s">
        <v>358</v>
      </c>
      <c r="C128" s="407" t="s">
        <v>418</v>
      </c>
      <c r="D128" s="393"/>
      <c r="E128" s="360"/>
      <c r="F128" s="403"/>
      <c r="G128" s="372"/>
      <c r="H128" s="372"/>
      <c r="I128" s="372"/>
      <c r="J128" s="372"/>
      <c r="K128" s="372"/>
      <c r="L128" s="367">
        <v>476</v>
      </c>
      <c r="M128" s="367">
        <v>0</v>
      </c>
      <c r="N128" s="367">
        <v>550</v>
      </c>
    </row>
    <row r="129" spans="1:16" ht="52.5" customHeight="1" x14ac:dyDescent="0.4">
      <c r="A129" s="530"/>
      <c r="B129" s="401" t="s">
        <v>358</v>
      </c>
      <c r="C129" s="407" t="s">
        <v>419</v>
      </c>
      <c r="D129" s="393"/>
      <c r="E129" s="360"/>
      <c r="F129" s="403"/>
      <c r="G129" s="372"/>
      <c r="H129" s="372"/>
      <c r="I129" s="372"/>
      <c r="J129" s="372"/>
      <c r="K129" s="372"/>
      <c r="L129" s="367">
        <v>1973</v>
      </c>
      <c r="M129" s="367">
        <v>0</v>
      </c>
      <c r="N129" s="367">
        <v>3190</v>
      </c>
    </row>
    <row r="130" spans="1:16" ht="52.5" customHeight="1" x14ac:dyDescent="0.4">
      <c r="A130" s="530"/>
      <c r="B130" s="401" t="s">
        <v>358</v>
      </c>
      <c r="C130" s="407" t="s">
        <v>420</v>
      </c>
      <c r="D130" s="393"/>
      <c r="E130" s="360"/>
      <c r="F130" s="403"/>
      <c r="G130" s="372"/>
      <c r="H130" s="372"/>
      <c r="I130" s="372"/>
      <c r="J130" s="372"/>
      <c r="K130" s="372"/>
      <c r="L130" s="367" t="s">
        <v>314</v>
      </c>
      <c r="M130" s="367">
        <v>0</v>
      </c>
      <c r="N130" s="367">
        <v>3000</v>
      </c>
    </row>
    <row r="131" spans="1:16" ht="52.5" customHeight="1" x14ac:dyDescent="0.4">
      <c r="A131" s="530"/>
      <c r="B131" s="401" t="s">
        <v>358</v>
      </c>
      <c r="C131" s="407" t="s">
        <v>421</v>
      </c>
      <c r="D131" s="393"/>
      <c r="E131" s="360"/>
      <c r="F131" s="403"/>
      <c r="G131" s="372"/>
      <c r="H131" s="372"/>
      <c r="I131" s="372"/>
      <c r="J131" s="372"/>
      <c r="K131" s="372"/>
      <c r="L131" s="367">
        <v>2725</v>
      </c>
      <c r="M131" s="367">
        <v>0</v>
      </c>
      <c r="N131" s="367">
        <v>4500</v>
      </c>
    </row>
    <row r="132" spans="1:16" ht="52.5" customHeight="1" x14ac:dyDescent="0.4">
      <c r="A132" s="530"/>
      <c r="B132" s="401" t="s">
        <v>358</v>
      </c>
      <c r="C132" s="406" t="s">
        <v>422</v>
      </c>
      <c r="D132" s="393"/>
      <c r="E132" s="360"/>
      <c r="F132" s="403"/>
      <c r="G132" s="372"/>
      <c r="H132" s="372"/>
      <c r="I132" s="372"/>
      <c r="J132" s="372"/>
      <c r="K132" s="372"/>
      <c r="L132" s="367">
        <v>11100</v>
      </c>
      <c r="M132" s="367">
        <v>0</v>
      </c>
      <c r="N132" s="367">
        <v>15503</v>
      </c>
    </row>
    <row r="133" spans="1:16" ht="52.5" customHeight="1" x14ac:dyDescent="0.4">
      <c r="A133" s="530"/>
      <c r="B133" s="401" t="s">
        <v>358</v>
      </c>
      <c r="C133" s="406" t="s">
        <v>423</v>
      </c>
      <c r="D133" s="393"/>
      <c r="E133" s="360"/>
      <c r="F133" s="403"/>
      <c r="G133" s="372"/>
      <c r="H133" s="372"/>
      <c r="I133" s="372"/>
      <c r="J133" s="372"/>
      <c r="K133" s="372"/>
      <c r="L133" s="367" t="s">
        <v>314</v>
      </c>
      <c r="M133" s="367">
        <v>0</v>
      </c>
      <c r="N133" s="367">
        <v>900</v>
      </c>
    </row>
    <row r="134" spans="1:16" ht="52.5" customHeight="1" x14ac:dyDescent="0.4">
      <c r="A134" s="530"/>
      <c r="B134" s="401" t="s">
        <v>358</v>
      </c>
      <c r="C134" s="406" t="s">
        <v>424</v>
      </c>
      <c r="D134" s="393"/>
      <c r="E134" s="360"/>
      <c r="F134" s="403"/>
      <c r="G134" s="372"/>
      <c r="H134" s="372"/>
      <c r="I134" s="372"/>
      <c r="J134" s="372"/>
      <c r="K134" s="372"/>
      <c r="L134" s="367" t="s">
        <v>314</v>
      </c>
      <c r="M134" s="367">
        <v>2830</v>
      </c>
      <c r="N134" s="367" t="s">
        <v>314</v>
      </c>
    </row>
    <row r="135" spans="1:16" ht="52.5" customHeight="1" x14ac:dyDescent="0.4">
      <c r="A135" s="530"/>
      <c r="B135" s="401" t="s">
        <v>358</v>
      </c>
      <c r="C135" s="406" t="s">
        <v>425</v>
      </c>
      <c r="D135" s="393"/>
      <c r="E135" s="360"/>
      <c r="F135" s="403"/>
      <c r="G135" s="372"/>
      <c r="H135" s="372"/>
      <c r="I135" s="372"/>
      <c r="J135" s="372"/>
      <c r="K135" s="372"/>
      <c r="L135" s="367" t="s">
        <v>314</v>
      </c>
      <c r="M135" s="367">
        <v>1608</v>
      </c>
      <c r="N135" s="367" t="s">
        <v>314</v>
      </c>
    </row>
    <row r="136" spans="1:16" ht="52.5" customHeight="1" x14ac:dyDescent="0.4">
      <c r="A136" s="530"/>
      <c r="B136" s="401" t="s">
        <v>358</v>
      </c>
      <c r="C136" s="406" t="s">
        <v>426</v>
      </c>
      <c r="D136" s="393"/>
      <c r="E136" s="360"/>
      <c r="F136" s="403"/>
      <c r="G136" s="372"/>
      <c r="H136" s="372"/>
      <c r="I136" s="372"/>
      <c r="J136" s="372"/>
      <c r="K136" s="372"/>
      <c r="L136" s="367" t="s">
        <v>314</v>
      </c>
      <c r="M136" s="367">
        <v>3700</v>
      </c>
      <c r="N136" s="367" t="s">
        <v>314</v>
      </c>
    </row>
    <row r="137" spans="1:16" ht="52.5" customHeight="1" x14ac:dyDescent="0.4">
      <c r="A137" s="530"/>
      <c r="B137" s="401" t="s">
        <v>358</v>
      </c>
      <c r="C137" s="406" t="s">
        <v>427</v>
      </c>
      <c r="D137" s="393"/>
      <c r="E137" s="360"/>
      <c r="F137" s="403"/>
      <c r="G137" s="372"/>
      <c r="H137" s="372"/>
      <c r="I137" s="372"/>
      <c r="J137" s="372"/>
      <c r="K137" s="372"/>
      <c r="L137" s="367" t="s">
        <v>314</v>
      </c>
      <c r="M137" s="367">
        <v>3020</v>
      </c>
      <c r="N137" s="367" t="s">
        <v>314</v>
      </c>
    </row>
    <row r="138" spans="1:16" ht="52.5" customHeight="1" x14ac:dyDescent="0.4">
      <c r="A138" s="530"/>
      <c r="B138" s="401" t="s">
        <v>358</v>
      </c>
      <c r="C138" s="406" t="s">
        <v>428</v>
      </c>
      <c r="D138" s="393"/>
      <c r="E138" s="360"/>
      <c r="F138" s="403"/>
      <c r="G138" s="372"/>
      <c r="H138" s="372"/>
      <c r="I138" s="372"/>
      <c r="J138" s="372"/>
      <c r="K138" s="372"/>
      <c r="L138" s="367" t="s">
        <v>314</v>
      </c>
      <c r="M138" s="367">
        <v>110000</v>
      </c>
      <c r="N138" s="367" t="s">
        <v>314</v>
      </c>
    </row>
    <row r="139" spans="1:16" ht="52.5" customHeight="1" x14ac:dyDescent="0.4">
      <c r="A139" s="530"/>
      <c r="B139" s="401" t="s">
        <v>358</v>
      </c>
      <c r="C139" s="375" t="s">
        <v>429</v>
      </c>
      <c r="D139" s="393"/>
      <c r="E139" s="360"/>
      <c r="F139" s="403"/>
      <c r="G139" s="372"/>
      <c r="H139" s="372"/>
      <c r="I139" s="372"/>
      <c r="J139" s="372"/>
      <c r="K139" s="372"/>
      <c r="L139" s="367" t="s">
        <v>430</v>
      </c>
      <c r="M139" s="367">
        <v>0</v>
      </c>
      <c r="N139" s="367" t="s">
        <v>431</v>
      </c>
    </row>
    <row r="140" spans="1:16" ht="52.5" customHeight="1" x14ac:dyDescent="0.4">
      <c r="A140" s="531"/>
      <c r="B140" s="408" t="s">
        <v>311</v>
      </c>
      <c r="C140" s="379" t="s">
        <v>432</v>
      </c>
      <c r="D140" s="393"/>
      <c r="E140" s="360"/>
      <c r="F140" s="403"/>
      <c r="G140" s="372"/>
      <c r="H140" s="372"/>
      <c r="I140" s="372"/>
      <c r="J140" s="372"/>
      <c r="K140" s="372"/>
      <c r="L140" s="372">
        <v>1352</v>
      </c>
      <c r="M140" s="372">
        <v>0</v>
      </c>
      <c r="N140" s="372">
        <v>1100</v>
      </c>
    </row>
    <row r="141" spans="1:16" ht="30.75" customHeight="1" x14ac:dyDescent="0.4">
      <c r="A141" s="520" t="s">
        <v>433</v>
      </c>
      <c r="B141" s="523"/>
      <c r="C141" s="409"/>
      <c r="D141" s="354">
        <v>5821000</v>
      </c>
      <c r="E141" s="380" t="s">
        <v>434</v>
      </c>
      <c r="F141" s="327">
        <v>24226</v>
      </c>
      <c r="G141" s="328">
        <v>20779</v>
      </c>
      <c r="H141" s="328">
        <v>14982</v>
      </c>
      <c r="I141" s="328">
        <f>SUM(I68:I68)</f>
        <v>10890</v>
      </c>
      <c r="J141" s="328">
        <f>SUM(J68:J68)</f>
        <v>10253</v>
      </c>
      <c r="K141" s="328">
        <v>10532</v>
      </c>
      <c r="L141" s="328">
        <f>SUM(L68:L140)</f>
        <v>156699</v>
      </c>
      <c r="M141" s="328">
        <f>SUM(M68:M140)</f>
        <v>136658</v>
      </c>
      <c r="N141" s="328">
        <f>SUM(N68:N140)</f>
        <v>180497</v>
      </c>
      <c r="O141" s="282"/>
      <c r="P141" s="282"/>
    </row>
    <row r="142" spans="1:16" ht="36" customHeight="1" x14ac:dyDescent="0.4">
      <c r="A142" s="522" t="s">
        <v>435</v>
      </c>
      <c r="B142" s="388" t="s">
        <v>287</v>
      </c>
      <c r="C142" s="389" t="s">
        <v>436</v>
      </c>
      <c r="D142" s="410">
        <v>250000</v>
      </c>
      <c r="E142" s="411">
        <v>53366</v>
      </c>
      <c r="F142" s="412">
        <v>500</v>
      </c>
      <c r="G142" s="347">
        <v>500</v>
      </c>
      <c r="H142" s="347">
        <v>250</v>
      </c>
      <c r="I142" s="413">
        <v>223</v>
      </c>
      <c r="J142" s="413">
        <v>240</v>
      </c>
      <c r="K142" s="413">
        <v>190</v>
      </c>
      <c r="L142" s="413">
        <v>142</v>
      </c>
      <c r="M142" s="413">
        <v>0</v>
      </c>
      <c r="N142" s="413">
        <v>140</v>
      </c>
    </row>
    <row r="143" spans="1:16" ht="36" customHeight="1" x14ac:dyDescent="0.4">
      <c r="A143" s="532"/>
      <c r="B143" s="388" t="s">
        <v>287</v>
      </c>
      <c r="C143" s="389" t="s">
        <v>437</v>
      </c>
      <c r="D143" s="410">
        <v>250000</v>
      </c>
      <c r="E143" s="411">
        <v>53366</v>
      </c>
      <c r="F143" s="412">
        <v>500</v>
      </c>
      <c r="G143" s="347">
        <v>500</v>
      </c>
      <c r="H143" s="347">
        <v>250</v>
      </c>
      <c r="I143" s="413">
        <v>155</v>
      </c>
      <c r="J143" s="413">
        <v>146</v>
      </c>
      <c r="K143" s="413">
        <v>102</v>
      </c>
      <c r="L143" s="413">
        <v>131</v>
      </c>
      <c r="M143" s="413">
        <v>0</v>
      </c>
      <c r="N143" s="413">
        <v>150</v>
      </c>
    </row>
    <row r="144" spans="1:16" ht="18" customHeight="1" x14ac:dyDescent="0.4">
      <c r="A144" s="520" t="s">
        <v>285</v>
      </c>
      <c r="B144" s="521"/>
      <c r="C144" s="324"/>
      <c r="D144" s="414">
        <v>695173</v>
      </c>
      <c r="E144" s="380">
        <v>89300</v>
      </c>
      <c r="F144" s="327">
        <v>848</v>
      </c>
      <c r="G144" s="328">
        <v>841</v>
      </c>
      <c r="H144" s="328">
        <v>523</v>
      </c>
      <c r="I144" s="328">
        <f t="shared" ref="I144:N144" si="3">SUM(I142:I143)</f>
        <v>378</v>
      </c>
      <c r="J144" s="328">
        <f t="shared" si="3"/>
        <v>386</v>
      </c>
      <c r="K144" s="328">
        <f t="shared" si="3"/>
        <v>292</v>
      </c>
      <c r="L144" s="328">
        <f t="shared" si="3"/>
        <v>273</v>
      </c>
      <c r="M144" s="328">
        <f t="shared" si="3"/>
        <v>0</v>
      </c>
      <c r="N144" s="328">
        <f t="shared" si="3"/>
        <v>290</v>
      </c>
    </row>
    <row r="145" spans="1:15" ht="52.5" customHeight="1" x14ac:dyDescent="0.4">
      <c r="A145" s="522" t="s">
        <v>438</v>
      </c>
      <c r="B145" s="336" t="s">
        <v>439</v>
      </c>
      <c r="C145" s="337" t="s">
        <v>440</v>
      </c>
      <c r="D145" s="415"/>
      <c r="E145" s="416"/>
      <c r="F145" s="366" t="s">
        <v>291</v>
      </c>
      <c r="G145" s="367" t="s">
        <v>284</v>
      </c>
      <c r="H145" s="367">
        <v>5269</v>
      </c>
      <c r="I145" s="349">
        <v>5293</v>
      </c>
      <c r="J145" s="349">
        <v>5293</v>
      </c>
      <c r="K145" s="349">
        <v>5107</v>
      </c>
      <c r="L145" s="349">
        <v>5836</v>
      </c>
      <c r="M145" s="349">
        <v>0</v>
      </c>
      <c r="N145" s="349">
        <v>5531</v>
      </c>
    </row>
    <row r="146" spans="1:15" ht="52.5" customHeight="1" x14ac:dyDescent="0.4">
      <c r="A146" s="523"/>
      <c r="B146" s="417" t="s">
        <v>441</v>
      </c>
      <c r="C146" s="337" t="s">
        <v>442</v>
      </c>
      <c r="D146" s="415"/>
      <c r="E146" s="416"/>
      <c r="F146" s="366" t="s">
        <v>291</v>
      </c>
      <c r="G146" s="367" t="s">
        <v>284</v>
      </c>
      <c r="H146" s="367">
        <v>5269</v>
      </c>
      <c r="I146" s="349" t="s">
        <v>291</v>
      </c>
      <c r="J146" s="349">
        <v>273</v>
      </c>
      <c r="K146" s="349">
        <v>344</v>
      </c>
      <c r="L146" s="349">
        <v>316</v>
      </c>
      <c r="M146" s="349">
        <v>0</v>
      </c>
      <c r="N146" s="349">
        <v>278</v>
      </c>
    </row>
    <row r="147" spans="1:15" ht="18" customHeight="1" x14ac:dyDescent="0.4">
      <c r="A147" s="524" t="s">
        <v>285</v>
      </c>
      <c r="B147" s="522"/>
      <c r="C147" s="418"/>
      <c r="D147" s="419">
        <v>6614000</v>
      </c>
      <c r="E147" s="420" t="s">
        <v>443</v>
      </c>
      <c r="F147" s="421">
        <v>8878</v>
      </c>
      <c r="G147" s="422">
        <v>10723</v>
      </c>
      <c r="H147" s="422">
        <v>12029</v>
      </c>
      <c r="I147" s="422">
        <f t="shared" ref="I147:N147" si="4">SUM(I145:I146)</f>
        <v>5293</v>
      </c>
      <c r="J147" s="422">
        <f t="shared" si="4"/>
        <v>5566</v>
      </c>
      <c r="K147" s="422">
        <f t="shared" si="4"/>
        <v>5451</v>
      </c>
      <c r="L147" s="422">
        <f t="shared" si="4"/>
        <v>6152</v>
      </c>
      <c r="M147" s="422">
        <f t="shared" si="4"/>
        <v>0</v>
      </c>
      <c r="N147" s="422">
        <f t="shared" si="4"/>
        <v>5809</v>
      </c>
    </row>
    <row r="148" spans="1:15" ht="52.5" customHeight="1" x14ac:dyDescent="0.4">
      <c r="A148" s="423" t="s">
        <v>444</v>
      </c>
      <c r="B148" s="424" t="s">
        <v>445</v>
      </c>
      <c r="C148" s="425" t="s">
        <v>446</v>
      </c>
      <c r="D148" s="415"/>
      <c r="E148" s="416"/>
      <c r="F148" s="366" t="s">
        <v>291</v>
      </c>
      <c r="G148" s="367" t="s">
        <v>284</v>
      </c>
      <c r="H148" s="367">
        <v>5269</v>
      </c>
      <c r="I148" s="426">
        <v>520</v>
      </c>
      <c r="J148" s="426">
        <v>10780</v>
      </c>
      <c r="K148" s="426">
        <v>9820</v>
      </c>
      <c r="L148" s="426">
        <v>10002</v>
      </c>
      <c r="M148" s="426">
        <v>0</v>
      </c>
      <c r="N148" s="426">
        <v>9410</v>
      </c>
    </row>
    <row r="149" spans="1:15" ht="18" customHeight="1" thickBot="1" x14ac:dyDescent="0.45">
      <c r="A149" s="524" t="s">
        <v>285</v>
      </c>
      <c r="B149" s="522"/>
      <c r="C149" s="427"/>
      <c r="D149" s="419">
        <v>6614000</v>
      </c>
      <c r="E149" s="420" t="s">
        <v>443</v>
      </c>
      <c r="F149" s="421">
        <v>8878</v>
      </c>
      <c r="G149" s="422">
        <v>10723</v>
      </c>
      <c r="H149" s="422">
        <v>12029</v>
      </c>
      <c r="I149" s="422">
        <f>SUM(I148:I148)</f>
        <v>520</v>
      </c>
      <c r="J149" s="422">
        <f>SUM(J148:J148)</f>
        <v>10780</v>
      </c>
      <c r="K149" s="422">
        <v>9820</v>
      </c>
      <c r="L149" s="422">
        <f>SUM(L148)</f>
        <v>10002</v>
      </c>
      <c r="M149" s="422">
        <f>SUM(M148)</f>
        <v>0</v>
      </c>
      <c r="N149" s="422">
        <f>SUM(N148)</f>
        <v>9410</v>
      </c>
    </row>
    <row r="150" spans="1:15" ht="42" customHeight="1" thickBot="1" x14ac:dyDescent="0.45">
      <c r="A150" s="525" t="s">
        <v>447</v>
      </c>
      <c r="B150" s="526"/>
      <c r="C150" s="428"/>
      <c r="D150" s="429">
        <v>348343608</v>
      </c>
      <c r="E150" s="430">
        <v>30322000</v>
      </c>
      <c r="F150" s="431">
        <v>481320</v>
      </c>
      <c r="G150" s="432">
        <v>491225</v>
      </c>
      <c r="H150" s="432">
        <v>463082</v>
      </c>
      <c r="I150" s="432">
        <f>SUM(I17,I26,I52,I56,I67,I141,I144,I147,I149)</f>
        <v>416299</v>
      </c>
      <c r="J150" s="432">
        <f>SUM(J17,J26,J52,J56,J67,J141,J144,J147,J149)</f>
        <v>427905</v>
      </c>
      <c r="K150" s="432">
        <f>SUM(K17,K26,K52,K56,K67,K141,K144,K147,K149)</f>
        <v>427697</v>
      </c>
      <c r="L150" s="432">
        <f>SUM(L17,L26,L52,L56,L67,L141,L144,L147,L149)</f>
        <v>616138</v>
      </c>
      <c r="M150" s="432">
        <f>SUM(M17,M26,M52,M56,M67,M141,M144,M147,M149)</f>
        <v>196822</v>
      </c>
      <c r="N150" s="432">
        <f>N149+N147+N144+N141+N67+N56+N52+N26+N17</f>
        <v>637656</v>
      </c>
      <c r="O150" s="282"/>
    </row>
    <row r="151" spans="1:15" ht="9" customHeight="1" x14ac:dyDescent="0.4">
      <c r="A151" s="527"/>
      <c r="B151" s="528"/>
      <c r="C151" s="528"/>
      <c r="D151" s="529"/>
      <c r="E151" s="529"/>
      <c r="F151" s="433"/>
      <c r="K151" s="293"/>
      <c r="L151" s="293"/>
      <c r="M151" s="293"/>
    </row>
    <row r="152" spans="1:15" ht="18" customHeight="1" x14ac:dyDescent="0.4">
      <c r="A152" s="519" t="s">
        <v>448</v>
      </c>
      <c r="B152" s="519"/>
      <c r="C152" s="519"/>
      <c r="D152" s="290"/>
      <c r="E152" s="290"/>
      <c r="F152" s="433"/>
    </row>
    <row r="153" spans="1:15" ht="27" customHeight="1" x14ac:dyDescent="0.4">
      <c r="A153" s="519" t="s">
        <v>449</v>
      </c>
      <c r="B153" s="519"/>
      <c r="C153" s="519"/>
      <c r="D153" s="293"/>
      <c r="E153" s="293"/>
      <c r="F153" s="434"/>
    </row>
    <row r="154" spans="1:15" s="436" customFormat="1" ht="18" customHeight="1" x14ac:dyDescent="0.4">
      <c r="A154" s="435" t="s">
        <v>450</v>
      </c>
      <c r="B154" s="435"/>
      <c r="C154" s="435"/>
      <c r="D154" s="435"/>
      <c r="E154" s="435"/>
      <c r="F154" s="435"/>
      <c r="G154" s="435"/>
      <c r="H154" s="435"/>
      <c r="I154" s="435"/>
      <c r="J154" s="435"/>
      <c r="N154" s="435"/>
    </row>
    <row r="155" spans="1:15" ht="18" customHeight="1" x14ac:dyDescent="0.4">
      <c r="A155" s="437"/>
    </row>
    <row r="157" spans="1:15" ht="18" customHeight="1" x14ac:dyDescent="0.4">
      <c r="A157" s="438" t="s">
        <v>451</v>
      </c>
    </row>
  </sheetData>
  <mergeCells count="26">
    <mergeCell ref="A6:H6"/>
    <mergeCell ref="A7:H7"/>
    <mergeCell ref="A11:A15"/>
    <mergeCell ref="B11:B15"/>
    <mergeCell ref="C11:C15"/>
    <mergeCell ref="D11:E11"/>
    <mergeCell ref="A142:A143"/>
    <mergeCell ref="A17:B17"/>
    <mergeCell ref="A18:A25"/>
    <mergeCell ref="A26:B26"/>
    <mergeCell ref="A27:A51"/>
    <mergeCell ref="A52:B52"/>
    <mergeCell ref="A53:A55"/>
    <mergeCell ref="A56:B56"/>
    <mergeCell ref="A57:A66"/>
    <mergeCell ref="A67:B67"/>
    <mergeCell ref="A68:A140"/>
    <mergeCell ref="A141:B141"/>
    <mergeCell ref="A152:C152"/>
    <mergeCell ref="A153:C153"/>
    <mergeCell ref="A144:B144"/>
    <mergeCell ref="A145:A146"/>
    <mergeCell ref="A147:B147"/>
    <mergeCell ref="A149:B149"/>
    <mergeCell ref="A150:B150"/>
    <mergeCell ref="A151:E151"/>
  </mergeCells>
  <phoneticPr fontId="3"/>
  <pageMargins left="0.70866141732283472" right="0.70866141732283472" top="0.74803149606299213" bottom="0.74803149606299213" header="0.31496062992125984" footer="0.31496062992125984"/>
  <pageSetup paperSize="9" scale="78" fitToHeight="0" orientation="portrait" r:id="rId1"/>
  <headerFooter alignWithMargins="0"/>
  <rowBreaks count="1" manualBreakCount="1">
    <brk id="52"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22-1-1</vt:lpstr>
      <vt:lpstr>22-1-2</vt:lpstr>
      <vt:lpstr>22-1-3</vt:lpstr>
      <vt:lpstr>22-2</vt:lpstr>
      <vt:lpstr>22-3</vt:lpstr>
      <vt:lpstr>22-4</vt:lpstr>
      <vt:lpstr>22-5</vt:lpstr>
      <vt:lpstr>22-6</vt:lpstr>
      <vt:lpstr>22-7</vt:lpstr>
      <vt:lpstr>'22-1-1'!Print_Area</vt:lpstr>
      <vt:lpstr>'22-1-2'!Print_Area</vt:lpstr>
      <vt:lpstr>'22-1-3'!Print_Area</vt:lpstr>
      <vt:lpstr>'22-3'!Print_Area</vt:lpstr>
      <vt:lpstr>'22-4'!Print_Area</vt:lpstr>
      <vt:lpstr>'22-5'!Print_Area</vt:lpstr>
      <vt:lpstr>'22-6'!Print_Area</vt:lpstr>
      <vt:lpstr>'22-7'!Print_Area</vt:lpstr>
      <vt:lpstr>'22-7'!Print_Titles</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2021-04-07T02:28:11Z</dcterms:created>
  <dcterms:modified xsi:type="dcterms:W3CDTF">2021-08-03T01:43:15Z</dcterms:modified>
</cp:coreProperties>
</file>