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総括\★科学技術要覧（H２６～）\令和２年度版\05_HP掲載\エクセルデータまとめ\作業済み\"/>
    </mc:Choice>
  </mc:AlternateContent>
  <bookViews>
    <workbookView xWindow="0" yWindow="0" windowWidth="28800" windowHeight="13515" activeTab="4"/>
  </bookViews>
  <sheets>
    <sheet name="19-1" sheetId="2" r:id="rId1"/>
    <sheet name="19-2" sheetId="3" r:id="rId2"/>
    <sheet name="19-3" sheetId="4" r:id="rId3"/>
    <sheet name="19-4" sheetId="5" r:id="rId4"/>
    <sheet name="19-5" sheetId="6" r:id="rId5"/>
  </sheets>
  <externalReferences>
    <externalReference r:id="rId6"/>
    <externalReference r:id="rId7"/>
    <externalReference r:id="rId8"/>
    <externalReference r:id="rId9"/>
    <externalReference r:id="rId10"/>
  </externalReferences>
  <definedNames>
    <definedName name="_11__123Graph_Xｸﾞﾗﾌ_1" hidden="1">#REF!</definedName>
    <definedName name="_2__123Graph_Aｸﾞﾗﾌ_1" hidden="1">#REF!</definedName>
    <definedName name="_4__123Graph_Bｸﾞﾗﾌ_1" hidden="1">#REF!</definedName>
    <definedName name="_6__123Graph_Cｸﾞﾗﾌ_1" hidden="1">#REF!</definedName>
    <definedName name="_7__123Graph_Dｸﾞﾗﾌ_1" hidden="1">#REF!</definedName>
    <definedName name="_8__123Graph_Eｸﾞﾗﾌ_1" hidden="1">#REF!</definedName>
    <definedName name="_9__123Graph_Fｸﾞﾗﾌ_1" hidden="1">#REF!</definedName>
    <definedName name="_Key1" hidden="1">#REF!</definedName>
    <definedName name="_Order1" hidden="1">0</definedName>
    <definedName name="_Sort" hidden="1">#REF!</definedName>
    <definedName name="asdf" hidden="1">[1]A!$T$4:$U$10</definedName>
    <definedName name="_xlnm.Print_Area" localSheetId="0">'19-1'!$A$4:$P$50</definedName>
    <definedName name="_xlnm.Print_Area" localSheetId="1">'19-2'!$A$5:$P$48</definedName>
    <definedName name="_xlnm.Print_Area" localSheetId="2">'19-3'!$A$5:$O$63</definedName>
    <definedName name="_xlnm.Print_Area" localSheetId="3">'19-4'!$A$5:$V$79</definedName>
    <definedName name="_xlnm.Print_Area" localSheetId="4">'19-5'!$A$4:$H$67</definedName>
    <definedName name="qqq" hidden="1">[1]A!$B$18:$Q$18</definedName>
    <definedName name="qqqqqqq" hidden="1">[1]A!$B$19:$Q$19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1" i="6" l="1"/>
  <c r="G61" i="6"/>
  <c r="F61" i="6"/>
  <c r="E61" i="6"/>
  <c r="D61" i="6"/>
  <c r="H60" i="6"/>
  <c r="G60" i="6"/>
  <c r="F60" i="6"/>
  <c r="E60" i="6"/>
  <c r="D60" i="6"/>
  <c r="H59" i="6"/>
  <c r="G59" i="6"/>
  <c r="F59" i="6"/>
  <c r="E59" i="6"/>
  <c r="D59" i="6"/>
  <c r="H58" i="6"/>
  <c r="G58" i="6"/>
  <c r="F58" i="6"/>
  <c r="E58" i="6"/>
  <c r="D58" i="6"/>
  <c r="H57" i="6"/>
  <c r="G57" i="6"/>
  <c r="F57" i="6"/>
  <c r="E57" i="6"/>
  <c r="D57" i="6"/>
  <c r="H56" i="6"/>
  <c r="G56" i="6"/>
  <c r="F56" i="6"/>
  <c r="E56" i="6"/>
  <c r="D56" i="6"/>
  <c r="H55" i="6"/>
  <c r="G55" i="6"/>
  <c r="F55" i="6"/>
  <c r="E55" i="6"/>
  <c r="D55" i="6"/>
  <c r="H54" i="6"/>
  <c r="G54" i="6"/>
  <c r="F54" i="6"/>
  <c r="E54" i="6"/>
  <c r="D54" i="6"/>
  <c r="H53" i="6"/>
  <c r="G53" i="6"/>
  <c r="F53" i="6"/>
  <c r="E53" i="6"/>
  <c r="D53" i="6"/>
  <c r="H52" i="6"/>
  <c r="G52" i="6"/>
  <c r="F52" i="6"/>
  <c r="E52" i="6"/>
  <c r="D52" i="6"/>
  <c r="H51" i="6"/>
  <c r="G51" i="6"/>
  <c r="F51" i="6"/>
  <c r="E51" i="6"/>
  <c r="D51" i="6"/>
  <c r="H50" i="6"/>
  <c r="G50" i="6"/>
  <c r="F50" i="6"/>
  <c r="E50" i="6"/>
  <c r="D50" i="6"/>
  <c r="H49" i="6"/>
  <c r="G49" i="6"/>
  <c r="F49" i="6"/>
  <c r="E49" i="6"/>
  <c r="D49" i="6"/>
  <c r="H48" i="6"/>
  <c r="G48" i="6"/>
  <c r="F48" i="6"/>
  <c r="E48" i="6"/>
  <c r="D48" i="6"/>
  <c r="H47" i="6"/>
  <c r="G47" i="6"/>
  <c r="F47" i="6"/>
  <c r="E47" i="6"/>
  <c r="D47" i="6"/>
  <c r="H46" i="6"/>
  <c r="G46" i="6"/>
  <c r="F46" i="6"/>
  <c r="E46" i="6"/>
  <c r="D46" i="6"/>
  <c r="H45" i="6"/>
  <c r="G45" i="6"/>
  <c r="F45" i="6"/>
  <c r="E45" i="6"/>
  <c r="D45" i="6"/>
  <c r="H44" i="6"/>
  <c r="G44" i="6"/>
  <c r="F44" i="6"/>
  <c r="E44" i="6"/>
  <c r="D44" i="6"/>
  <c r="H28" i="6"/>
  <c r="G28" i="6"/>
  <c r="F28" i="6"/>
  <c r="E28" i="6"/>
  <c r="D28" i="6"/>
  <c r="H27" i="6"/>
  <c r="G27" i="6"/>
  <c r="F27" i="6"/>
  <c r="E27" i="6"/>
  <c r="D27" i="6"/>
  <c r="H26" i="6"/>
  <c r="G26" i="6"/>
  <c r="F26" i="6"/>
  <c r="E26" i="6"/>
  <c r="D26" i="6"/>
  <c r="H25" i="6"/>
  <c r="G25" i="6"/>
  <c r="F25" i="6"/>
  <c r="E25" i="6"/>
  <c r="D25" i="6"/>
  <c r="H24" i="6"/>
  <c r="G24" i="6"/>
  <c r="F24" i="6"/>
  <c r="E24" i="6"/>
  <c r="D24" i="6"/>
  <c r="H23" i="6"/>
  <c r="G23" i="6"/>
  <c r="F23" i="6"/>
  <c r="E23" i="6"/>
  <c r="D23" i="6"/>
  <c r="H22" i="6"/>
  <c r="G22" i="6"/>
  <c r="F22" i="6"/>
  <c r="E22" i="6"/>
  <c r="D22" i="6"/>
  <c r="H21" i="6"/>
  <c r="G21" i="6"/>
  <c r="F21" i="6"/>
  <c r="E21" i="6"/>
  <c r="D21" i="6"/>
  <c r="H20" i="6"/>
  <c r="G20" i="6"/>
  <c r="F20" i="6"/>
  <c r="E20" i="6"/>
  <c r="D20" i="6"/>
  <c r="H19" i="6"/>
  <c r="G19" i="6"/>
  <c r="F19" i="6"/>
  <c r="E19" i="6"/>
  <c r="D19" i="6"/>
  <c r="H18" i="6"/>
  <c r="G18" i="6"/>
  <c r="F18" i="6"/>
  <c r="E18" i="6"/>
  <c r="D18" i="6"/>
  <c r="H17" i="6"/>
  <c r="G17" i="6"/>
  <c r="F17" i="6"/>
  <c r="E17" i="6"/>
  <c r="D17" i="6"/>
  <c r="H16" i="6"/>
  <c r="G16" i="6"/>
  <c r="F16" i="6"/>
  <c r="E16" i="6"/>
  <c r="D16" i="6"/>
  <c r="H15" i="6"/>
  <c r="G15" i="6"/>
  <c r="F15" i="6"/>
  <c r="E15" i="6"/>
  <c r="D15" i="6"/>
  <c r="H14" i="6"/>
  <c r="G14" i="6"/>
  <c r="F14" i="6"/>
  <c r="E14" i="6"/>
  <c r="D14" i="6"/>
  <c r="H13" i="6"/>
  <c r="G13" i="6"/>
  <c r="F13" i="6"/>
  <c r="E13" i="6"/>
  <c r="D13" i="6"/>
  <c r="H12" i="6"/>
  <c r="G12" i="6"/>
  <c r="F12" i="6"/>
  <c r="E12" i="6"/>
  <c r="D12" i="6"/>
  <c r="H11" i="6"/>
  <c r="G11" i="6"/>
  <c r="F11" i="6"/>
  <c r="E11" i="6"/>
  <c r="D11" i="6"/>
  <c r="U75" i="5" l="1"/>
  <c r="S75" i="5"/>
  <c r="R75" i="5"/>
  <c r="Q75" i="5"/>
  <c r="P75" i="5"/>
  <c r="O75" i="5"/>
  <c r="J75" i="5"/>
  <c r="H75" i="5"/>
  <c r="G75" i="5"/>
  <c r="F75" i="5"/>
  <c r="E75" i="5"/>
  <c r="D75" i="5"/>
  <c r="U74" i="5"/>
  <c r="S74" i="5"/>
  <c r="R74" i="5"/>
  <c r="Q74" i="5"/>
  <c r="P74" i="5"/>
  <c r="O74" i="5"/>
  <c r="J74" i="5"/>
  <c r="H74" i="5"/>
  <c r="G74" i="5"/>
  <c r="F74" i="5"/>
  <c r="E74" i="5"/>
  <c r="D74" i="5"/>
  <c r="U73" i="5"/>
  <c r="S73" i="5"/>
  <c r="R73" i="5"/>
  <c r="Q73" i="5"/>
  <c r="P73" i="5"/>
  <c r="O73" i="5"/>
  <c r="J73" i="5"/>
  <c r="H73" i="5"/>
  <c r="G73" i="5"/>
  <c r="F73" i="5"/>
  <c r="E73" i="5"/>
  <c r="D73" i="5"/>
  <c r="U72" i="5"/>
  <c r="S72" i="5"/>
  <c r="R72" i="5"/>
  <c r="Q72" i="5"/>
  <c r="P72" i="5"/>
  <c r="O72" i="5"/>
  <c r="J72" i="5"/>
  <c r="H72" i="5"/>
  <c r="G72" i="5"/>
  <c r="F72" i="5"/>
  <c r="E72" i="5"/>
  <c r="D72" i="5"/>
  <c r="U71" i="5"/>
  <c r="S71" i="5"/>
  <c r="R71" i="5"/>
  <c r="Q71" i="5"/>
  <c r="P71" i="5"/>
  <c r="O71" i="5"/>
  <c r="J71" i="5"/>
  <c r="H71" i="5"/>
  <c r="G71" i="5"/>
  <c r="F71" i="5"/>
  <c r="E71" i="5"/>
  <c r="D71" i="5"/>
  <c r="U70" i="5"/>
  <c r="S70" i="5"/>
  <c r="R70" i="5"/>
  <c r="Q70" i="5"/>
  <c r="P70" i="5"/>
  <c r="O70" i="5"/>
  <c r="J70" i="5"/>
  <c r="H70" i="5"/>
  <c r="G70" i="5"/>
  <c r="F70" i="5"/>
  <c r="E70" i="5"/>
  <c r="D70" i="5"/>
  <c r="U69" i="5"/>
  <c r="S69" i="5"/>
  <c r="R69" i="5"/>
  <c r="Q69" i="5"/>
  <c r="P69" i="5"/>
  <c r="O69" i="5"/>
  <c r="J69" i="5"/>
  <c r="H69" i="5"/>
  <c r="G69" i="5"/>
  <c r="F69" i="5"/>
  <c r="E69" i="5"/>
  <c r="D69" i="5"/>
  <c r="U68" i="5"/>
  <c r="S68" i="5"/>
  <c r="R68" i="5"/>
  <c r="Q68" i="5"/>
  <c r="P68" i="5"/>
  <c r="O68" i="5"/>
  <c r="J68" i="5"/>
  <c r="H68" i="5"/>
  <c r="G68" i="5"/>
  <c r="F68" i="5"/>
  <c r="E68" i="5"/>
  <c r="D68" i="5"/>
  <c r="U67" i="5"/>
  <c r="S67" i="5"/>
  <c r="R67" i="5"/>
  <c r="Q67" i="5"/>
  <c r="P67" i="5"/>
  <c r="O67" i="5"/>
  <c r="J67" i="5"/>
  <c r="H67" i="5"/>
  <c r="G67" i="5"/>
  <c r="F67" i="5"/>
  <c r="E67" i="5"/>
  <c r="D67" i="5"/>
  <c r="U66" i="5"/>
  <c r="S66" i="5"/>
  <c r="R66" i="5"/>
  <c r="Q66" i="5"/>
  <c r="P66" i="5"/>
  <c r="O66" i="5"/>
  <c r="J66" i="5"/>
  <c r="H66" i="5"/>
  <c r="G66" i="5"/>
  <c r="F66" i="5"/>
  <c r="E66" i="5"/>
  <c r="D66" i="5"/>
  <c r="U65" i="5"/>
  <c r="S65" i="5"/>
  <c r="R65" i="5"/>
  <c r="Q65" i="5"/>
  <c r="P65" i="5"/>
  <c r="O65" i="5"/>
  <c r="J65" i="5"/>
  <c r="H65" i="5"/>
  <c r="G65" i="5"/>
  <c r="F65" i="5"/>
  <c r="E65" i="5"/>
  <c r="D65" i="5"/>
  <c r="U64" i="5"/>
  <c r="S64" i="5"/>
  <c r="R64" i="5"/>
  <c r="Q64" i="5"/>
  <c r="P64" i="5"/>
  <c r="O64" i="5"/>
  <c r="J64" i="5"/>
  <c r="H64" i="5"/>
  <c r="G64" i="5"/>
  <c r="F64" i="5"/>
  <c r="E64" i="5"/>
  <c r="D64" i="5"/>
  <c r="U63" i="5"/>
  <c r="S63" i="5"/>
  <c r="R63" i="5"/>
  <c r="Q63" i="5"/>
  <c r="P63" i="5"/>
  <c r="O63" i="5"/>
  <c r="J63" i="5"/>
  <c r="H63" i="5"/>
  <c r="G63" i="5"/>
  <c r="F63" i="5"/>
  <c r="E63" i="5"/>
  <c r="D63" i="5"/>
  <c r="U62" i="5"/>
  <c r="S62" i="5"/>
  <c r="R62" i="5"/>
  <c r="Q62" i="5"/>
  <c r="P62" i="5"/>
  <c r="O62" i="5"/>
  <c r="J62" i="5"/>
  <c r="H62" i="5"/>
  <c r="G62" i="5"/>
  <c r="F62" i="5"/>
  <c r="E62" i="5"/>
  <c r="D62" i="5"/>
  <c r="U61" i="5"/>
  <c r="S61" i="5"/>
  <c r="R61" i="5"/>
  <c r="Q61" i="5"/>
  <c r="P61" i="5"/>
  <c r="O61" i="5"/>
  <c r="J61" i="5"/>
  <c r="H61" i="5"/>
  <c r="G61" i="5"/>
  <c r="F61" i="5"/>
  <c r="E61" i="5"/>
  <c r="D61" i="5"/>
  <c r="U60" i="5"/>
  <c r="S60" i="5"/>
  <c r="R60" i="5"/>
  <c r="Q60" i="5"/>
  <c r="P60" i="5"/>
  <c r="O60" i="5"/>
  <c r="J60" i="5"/>
  <c r="H60" i="5"/>
  <c r="G60" i="5"/>
  <c r="F60" i="5"/>
  <c r="E60" i="5"/>
  <c r="D60" i="5"/>
  <c r="U59" i="5"/>
  <c r="S59" i="5"/>
  <c r="R59" i="5"/>
  <c r="Q59" i="5"/>
  <c r="P59" i="5"/>
  <c r="O59" i="5"/>
  <c r="J59" i="5"/>
  <c r="H59" i="5"/>
  <c r="G59" i="5"/>
  <c r="F59" i="5"/>
  <c r="E59" i="5"/>
  <c r="D59" i="5"/>
  <c r="U58" i="5"/>
  <c r="S58" i="5"/>
  <c r="R58" i="5"/>
  <c r="Q58" i="5"/>
  <c r="P58" i="5"/>
  <c r="O58" i="5"/>
  <c r="J58" i="5"/>
  <c r="H58" i="5"/>
  <c r="G58" i="5"/>
  <c r="F58" i="5"/>
  <c r="E58" i="5"/>
  <c r="D58" i="5"/>
  <c r="V51" i="5"/>
  <c r="U51" i="5"/>
  <c r="T51" i="5"/>
  <c r="S51" i="5"/>
  <c r="R51" i="5"/>
  <c r="Q51" i="5"/>
  <c r="P51" i="5"/>
  <c r="O51" i="5"/>
  <c r="K51" i="5"/>
  <c r="J51" i="5"/>
  <c r="I51" i="5"/>
  <c r="H51" i="5"/>
  <c r="G51" i="5"/>
  <c r="F51" i="5"/>
  <c r="E51" i="5"/>
  <c r="D51" i="5"/>
  <c r="V50" i="5"/>
  <c r="U50" i="5"/>
  <c r="T50" i="5"/>
  <c r="S50" i="5"/>
  <c r="R50" i="5"/>
  <c r="Q50" i="5"/>
  <c r="P50" i="5"/>
  <c r="O50" i="5"/>
  <c r="K50" i="5"/>
  <c r="J50" i="5"/>
  <c r="I50" i="5"/>
  <c r="H50" i="5"/>
  <c r="G50" i="5"/>
  <c r="F50" i="5"/>
  <c r="E50" i="5"/>
  <c r="D50" i="5"/>
  <c r="V49" i="5"/>
  <c r="U49" i="5"/>
  <c r="T49" i="5"/>
  <c r="S49" i="5"/>
  <c r="R49" i="5"/>
  <c r="Q49" i="5"/>
  <c r="P49" i="5"/>
  <c r="O49" i="5"/>
  <c r="K49" i="5"/>
  <c r="J49" i="5"/>
  <c r="I49" i="5"/>
  <c r="H49" i="5"/>
  <c r="G49" i="5"/>
  <c r="F49" i="5"/>
  <c r="E49" i="5"/>
  <c r="D49" i="5"/>
  <c r="V48" i="5"/>
  <c r="U48" i="5"/>
  <c r="T48" i="5"/>
  <c r="S48" i="5"/>
  <c r="R48" i="5"/>
  <c r="Q48" i="5"/>
  <c r="P48" i="5"/>
  <c r="O48" i="5"/>
  <c r="K48" i="5"/>
  <c r="J48" i="5"/>
  <c r="I48" i="5"/>
  <c r="H48" i="5"/>
  <c r="G48" i="5"/>
  <c r="F48" i="5"/>
  <c r="E48" i="5"/>
  <c r="D48" i="5"/>
  <c r="V47" i="5"/>
  <c r="U47" i="5"/>
  <c r="T47" i="5"/>
  <c r="S47" i="5"/>
  <c r="R47" i="5"/>
  <c r="Q47" i="5"/>
  <c r="P47" i="5"/>
  <c r="O47" i="5"/>
  <c r="K47" i="5"/>
  <c r="J47" i="5"/>
  <c r="I47" i="5"/>
  <c r="H47" i="5"/>
  <c r="G47" i="5"/>
  <c r="F47" i="5"/>
  <c r="E47" i="5"/>
  <c r="D47" i="5"/>
  <c r="V46" i="5"/>
  <c r="U46" i="5"/>
  <c r="T46" i="5"/>
  <c r="S46" i="5"/>
  <c r="R46" i="5"/>
  <c r="Q46" i="5"/>
  <c r="P46" i="5"/>
  <c r="O46" i="5"/>
  <c r="K46" i="5"/>
  <c r="J46" i="5"/>
  <c r="I46" i="5"/>
  <c r="H46" i="5"/>
  <c r="G46" i="5"/>
  <c r="F46" i="5"/>
  <c r="E46" i="5"/>
  <c r="D46" i="5"/>
  <c r="V45" i="5"/>
  <c r="U45" i="5"/>
  <c r="T45" i="5"/>
  <c r="S45" i="5"/>
  <c r="R45" i="5"/>
  <c r="Q45" i="5"/>
  <c r="P45" i="5"/>
  <c r="O45" i="5"/>
  <c r="K45" i="5"/>
  <c r="J45" i="5"/>
  <c r="I45" i="5"/>
  <c r="H45" i="5"/>
  <c r="G45" i="5"/>
  <c r="F45" i="5"/>
  <c r="E45" i="5"/>
  <c r="D45" i="5"/>
  <c r="V44" i="5"/>
  <c r="U44" i="5"/>
  <c r="T44" i="5"/>
  <c r="S44" i="5"/>
  <c r="R44" i="5"/>
  <c r="Q44" i="5"/>
  <c r="P44" i="5"/>
  <c r="O44" i="5"/>
  <c r="K44" i="5"/>
  <c r="J44" i="5"/>
  <c r="I44" i="5"/>
  <c r="H44" i="5"/>
  <c r="G44" i="5"/>
  <c r="F44" i="5"/>
  <c r="E44" i="5"/>
  <c r="D44" i="5"/>
  <c r="V43" i="5"/>
  <c r="U43" i="5"/>
  <c r="T43" i="5"/>
  <c r="S43" i="5"/>
  <c r="R43" i="5"/>
  <c r="Q43" i="5"/>
  <c r="P43" i="5"/>
  <c r="O43" i="5"/>
  <c r="K43" i="5"/>
  <c r="J43" i="5"/>
  <c r="I43" i="5"/>
  <c r="H43" i="5"/>
  <c r="G43" i="5"/>
  <c r="F43" i="5"/>
  <c r="E43" i="5"/>
  <c r="D43" i="5"/>
  <c r="V42" i="5"/>
  <c r="U42" i="5"/>
  <c r="T42" i="5"/>
  <c r="S42" i="5"/>
  <c r="R42" i="5"/>
  <c r="Q42" i="5"/>
  <c r="P42" i="5"/>
  <c r="O42" i="5"/>
  <c r="K42" i="5"/>
  <c r="J42" i="5"/>
  <c r="I42" i="5"/>
  <c r="H42" i="5"/>
  <c r="G42" i="5"/>
  <c r="F42" i="5"/>
  <c r="E42" i="5"/>
  <c r="D42" i="5"/>
  <c r="V41" i="5"/>
  <c r="U41" i="5"/>
  <c r="T41" i="5"/>
  <c r="S41" i="5"/>
  <c r="R41" i="5"/>
  <c r="Q41" i="5"/>
  <c r="P41" i="5"/>
  <c r="O41" i="5"/>
  <c r="K41" i="5"/>
  <c r="J41" i="5"/>
  <c r="I41" i="5"/>
  <c r="H41" i="5"/>
  <c r="G41" i="5"/>
  <c r="F41" i="5"/>
  <c r="E41" i="5"/>
  <c r="D41" i="5"/>
  <c r="V40" i="5"/>
  <c r="U40" i="5"/>
  <c r="T40" i="5"/>
  <c r="S40" i="5"/>
  <c r="R40" i="5"/>
  <c r="Q40" i="5"/>
  <c r="P40" i="5"/>
  <c r="O40" i="5"/>
  <c r="K40" i="5"/>
  <c r="J40" i="5"/>
  <c r="I40" i="5"/>
  <c r="H40" i="5"/>
  <c r="G40" i="5"/>
  <c r="F40" i="5"/>
  <c r="E40" i="5"/>
  <c r="D40" i="5"/>
  <c r="V39" i="5"/>
  <c r="U39" i="5"/>
  <c r="T39" i="5"/>
  <c r="S39" i="5"/>
  <c r="R39" i="5"/>
  <c r="Q39" i="5"/>
  <c r="P39" i="5"/>
  <c r="O39" i="5"/>
  <c r="K39" i="5"/>
  <c r="J39" i="5"/>
  <c r="I39" i="5"/>
  <c r="H39" i="5"/>
  <c r="G39" i="5"/>
  <c r="F39" i="5"/>
  <c r="E39" i="5"/>
  <c r="D39" i="5"/>
  <c r="V38" i="5"/>
  <c r="U38" i="5"/>
  <c r="T38" i="5"/>
  <c r="S38" i="5"/>
  <c r="R38" i="5"/>
  <c r="Q38" i="5"/>
  <c r="P38" i="5"/>
  <c r="O38" i="5"/>
  <c r="K38" i="5"/>
  <c r="J38" i="5"/>
  <c r="I38" i="5"/>
  <c r="H38" i="5"/>
  <c r="G38" i="5"/>
  <c r="F38" i="5"/>
  <c r="E38" i="5"/>
  <c r="D38" i="5"/>
  <c r="V37" i="5"/>
  <c r="U37" i="5"/>
  <c r="T37" i="5"/>
  <c r="S37" i="5"/>
  <c r="R37" i="5"/>
  <c r="Q37" i="5"/>
  <c r="P37" i="5"/>
  <c r="O37" i="5"/>
  <c r="K37" i="5"/>
  <c r="J37" i="5"/>
  <c r="I37" i="5"/>
  <c r="H37" i="5"/>
  <c r="G37" i="5"/>
  <c r="F37" i="5"/>
  <c r="E37" i="5"/>
  <c r="D37" i="5"/>
  <c r="V36" i="5"/>
  <c r="U36" i="5"/>
  <c r="T36" i="5"/>
  <c r="S36" i="5"/>
  <c r="R36" i="5"/>
  <c r="Q36" i="5"/>
  <c r="P36" i="5"/>
  <c r="O36" i="5"/>
  <c r="K36" i="5"/>
  <c r="J36" i="5"/>
  <c r="I36" i="5"/>
  <c r="H36" i="5"/>
  <c r="G36" i="5"/>
  <c r="F36" i="5"/>
  <c r="E36" i="5"/>
  <c r="D36" i="5"/>
  <c r="V35" i="5"/>
  <c r="U35" i="5"/>
  <c r="T35" i="5"/>
  <c r="S35" i="5"/>
  <c r="R35" i="5"/>
  <c r="Q35" i="5"/>
  <c r="P35" i="5"/>
  <c r="O35" i="5"/>
  <c r="K35" i="5"/>
  <c r="J35" i="5"/>
  <c r="I35" i="5"/>
  <c r="H35" i="5"/>
  <c r="G35" i="5"/>
  <c r="F35" i="5"/>
  <c r="E35" i="5"/>
  <c r="D35" i="5"/>
  <c r="V34" i="5"/>
  <c r="U34" i="5"/>
  <c r="T34" i="5"/>
  <c r="S34" i="5"/>
  <c r="R34" i="5"/>
  <c r="Q34" i="5"/>
  <c r="P34" i="5"/>
  <c r="O34" i="5"/>
  <c r="K34" i="5"/>
  <c r="J34" i="5"/>
  <c r="I34" i="5"/>
  <c r="H34" i="5"/>
  <c r="G34" i="5"/>
  <c r="F34" i="5"/>
  <c r="E34" i="5"/>
  <c r="D34" i="5"/>
  <c r="V27" i="5"/>
  <c r="U27" i="5"/>
  <c r="T27" i="5"/>
  <c r="S27" i="5"/>
  <c r="R27" i="5"/>
  <c r="Q27" i="5"/>
  <c r="P27" i="5"/>
  <c r="O27" i="5"/>
  <c r="K27" i="5"/>
  <c r="J27" i="5"/>
  <c r="I27" i="5"/>
  <c r="H27" i="5"/>
  <c r="G27" i="5"/>
  <c r="F27" i="5"/>
  <c r="E27" i="5"/>
  <c r="D27" i="5"/>
  <c r="V26" i="5"/>
  <c r="U26" i="5"/>
  <c r="T26" i="5"/>
  <c r="S26" i="5"/>
  <c r="R26" i="5"/>
  <c r="Q26" i="5"/>
  <c r="P26" i="5"/>
  <c r="O26" i="5"/>
  <c r="K26" i="5"/>
  <c r="J26" i="5"/>
  <c r="I26" i="5"/>
  <c r="H26" i="5"/>
  <c r="G26" i="5"/>
  <c r="F26" i="5"/>
  <c r="E26" i="5"/>
  <c r="D26" i="5"/>
  <c r="V25" i="5"/>
  <c r="U25" i="5"/>
  <c r="T25" i="5"/>
  <c r="S25" i="5"/>
  <c r="R25" i="5"/>
  <c r="Q25" i="5"/>
  <c r="P25" i="5"/>
  <c r="O25" i="5"/>
  <c r="K25" i="5"/>
  <c r="J25" i="5"/>
  <c r="I25" i="5"/>
  <c r="H25" i="5"/>
  <c r="G25" i="5"/>
  <c r="F25" i="5"/>
  <c r="E25" i="5"/>
  <c r="D25" i="5"/>
  <c r="V24" i="5"/>
  <c r="U24" i="5"/>
  <c r="T24" i="5"/>
  <c r="S24" i="5"/>
  <c r="R24" i="5"/>
  <c r="Q24" i="5"/>
  <c r="P24" i="5"/>
  <c r="O24" i="5"/>
  <c r="K24" i="5"/>
  <c r="J24" i="5"/>
  <c r="I24" i="5"/>
  <c r="H24" i="5"/>
  <c r="G24" i="5"/>
  <c r="F24" i="5"/>
  <c r="E24" i="5"/>
  <c r="D24" i="5"/>
  <c r="V23" i="5"/>
  <c r="U23" i="5"/>
  <c r="T23" i="5"/>
  <c r="S23" i="5"/>
  <c r="R23" i="5"/>
  <c r="Q23" i="5"/>
  <c r="P23" i="5"/>
  <c r="O23" i="5"/>
  <c r="K23" i="5"/>
  <c r="J23" i="5"/>
  <c r="I23" i="5"/>
  <c r="H23" i="5"/>
  <c r="G23" i="5"/>
  <c r="F23" i="5"/>
  <c r="E23" i="5"/>
  <c r="D23" i="5"/>
  <c r="V22" i="5"/>
  <c r="U22" i="5"/>
  <c r="T22" i="5"/>
  <c r="S22" i="5"/>
  <c r="R22" i="5"/>
  <c r="Q22" i="5"/>
  <c r="P22" i="5"/>
  <c r="O22" i="5"/>
  <c r="K22" i="5"/>
  <c r="J22" i="5"/>
  <c r="I22" i="5"/>
  <c r="H22" i="5"/>
  <c r="G22" i="5"/>
  <c r="F22" i="5"/>
  <c r="E22" i="5"/>
  <c r="D22" i="5"/>
  <c r="V21" i="5"/>
  <c r="U21" i="5"/>
  <c r="T21" i="5"/>
  <c r="S21" i="5"/>
  <c r="R21" i="5"/>
  <c r="Q21" i="5"/>
  <c r="P21" i="5"/>
  <c r="O21" i="5"/>
  <c r="K21" i="5"/>
  <c r="J21" i="5"/>
  <c r="I21" i="5"/>
  <c r="H21" i="5"/>
  <c r="G21" i="5"/>
  <c r="F21" i="5"/>
  <c r="E21" i="5"/>
  <c r="D21" i="5"/>
  <c r="V20" i="5"/>
  <c r="U20" i="5"/>
  <c r="T20" i="5"/>
  <c r="S20" i="5"/>
  <c r="R20" i="5"/>
  <c r="Q20" i="5"/>
  <c r="P20" i="5"/>
  <c r="O20" i="5"/>
  <c r="K20" i="5"/>
  <c r="J20" i="5"/>
  <c r="I20" i="5"/>
  <c r="H20" i="5"/>
  <c r="G20" i="5"/>
  <c r="F20" i="5"/>
  <c r="E20" i="5"/>
  <c r="D20" i="5"/>
  <c r="V19" i="5"/>
  <c r="U19" i="5"/>
  <c r="T19" i="5"/>
  <c r="S19" i="5"/>
  <c r="R19" i="5"/>
  <c r="Q19" i="5"/>
  <c r="P19" i="5"/>
  <c r="O19" i="5"/>
  <c r="K19" i="5"/>
  <c r="J19" i="5"/>
  <c r="I19" i="5"/>
  <c r="H19" i="5"/>
  <c r="G19" i="5"/>
  <c r="F19" i="5"/>
  <c r="E19" i="5"/>
  <c r="D19" i="5"/>
  <c r="V18" i="5"/>
  <c r="U18" i="5"/>
  <c r="T18" i="5"/>
  <c r="S18" i="5"/>
  <c r="R18" i="5"/>
  <c r="Q18" i="5"/>
  <c r="P18" i="5"/>
  <c r="O18" i="5"/>
  <c r="K18" i="5"/>
  <c r="J18" i="5"/>
  <c r="I18" i="5"/>
  <c r="H18" i="5"/>
  <c r="G18" i="5"/>
  <c r="F18" i="5"/>
  <c r="E18" i="5"/>
  <c r="D18" i="5"/>
  <c r="V17" i="5"/>
  <c r="U17" i="5"/>
  <c r="T17" i="5"/>
  <c r="S17" i="5"/>
  <c r="R17" i="5"/>
  <c r="Q17" i="5"/>
  <c r="P17" i="5"/>
  <c r="O17" i="5"/>
  <c r="K17" i="5"/>
  <c r="J17" i="5"/>
  <c r="I17" i="5"/>
  <c r="H17" i="5"/>
  <c r="G17" i="5"/>
  <c r="F17" i="5"/>
  <c r="E17" i="5"/>
  <c r="D17" i="5"/>
  <c r="V16" i="5"/>
  <c r="U16" i="5"/>
  <c r="T16" i="5"/>
  <c r="S16" i="5"/>
  <c r="R16" i="5"/>
  <c r="Q16" i="5"/>
  <c r="P16" i="5"/>
  <c r="O16" i="5"/>
  <c r="K16" i="5"/>
  <c r="J16" i="5"/>
  <c r="I16" i="5"/>
  <c r="H16" i="5"/>
  <c r="G16" i="5"/>
  <c r="F16" i="5"/>
  <c r="E16" i="5"/>
  <c r="D16" i="5"/>
  <c r="V15" i="5"/>
  <c r="U15" i="5"/>
  <c r="T15" i="5"/>
  <c r="S15" i="5"/>
  <c r="R15" i="5"/>
  <c r="Q15" i="5"/>
  <c r="P15" i="5"/>
  <c r="O15" i="5"/>
  <c r="K15" i="5"/>
  <c r="J15" i="5"/>
  <c r="I15" i="5"/>
  <c r="H15" i="5"/>
  <c r="G15" i="5"/>
  <c r="F15" i="5"/>
  <c r="E15" i="5"/>
  <c r="D15" i="5"/>
  <c r="V14" i="5"/>
  <c r="U14" i="5"/>
  <c r="T14" i="5"/>
  <c r="S14" i="5"/>
  <c r="R14" i="5"/>
  <c r="Q14" i="5"/>
  <c r="P14" i="5"/>
  <c r="O14" i="5"/>
  <c r="K14" i="5"/>
  <c r="J14" i="5"/>
  <c r="I14" i="5"/>
  <c r="H14" i="5"/>
  <c r="G14" i="5"/>
  <c r="F14" i="5"/>
  <c r="E14" i="5"/>
  <c r="D14" i="5"/>
  <c r="V13" i="5"/>
  <c r="U13" i="5"/>
  <c r="T13" i="5"/>
  <c r="S13" i="5"/>
  <c r="R13" i="5"/>
  <c r="Q13" i="5"/>
  <c r="P13" i="5"/>
  <c r="O13" i="5"/>
  <c r="K13" i="5"/>
  <c r="J13" i="5"/>
  <c r="I13" i="5"/>
  <c r="H13" i="5"/>
  <c r="G13" i="5"/>
  <c r="F13" i="5"/>
  <c r="E13" i="5"/>
  <c r="D13" i="5"/>
  <c r="V12" i="5"/>
  <c r="U12" i="5"/>
  <c r="T12" i="5"/>
  <c r="S12" i="5"/>
  <c r="R12" i="5"/>
  <c r="Q12" i="5"/>
  <c r="P12" i="5"/>
  <c r="O12" i="5"/>
  <c r="K12" i="5"/>
  <c r="J12" i="5"/>
  <c r="I12" i="5"/>
  <c r="H12" i="5"/>
  <c r="G12" i="5"/>
  <c r="F12" i="5"/>
  <c r="E12" i="5"/>
  <c r="D12" i="5"/>
  <c r="V11" i="5"/>
  <c r="U11" i="5"/>
  <c r="T11" i="5"/>
  <c r="S11" i="5"/>
  <c r="R11" i="5"/>
  <c r="Q11" i="5"/>
  <c r="P11" i="5"/>
  <c r="O11" i="5"/>
  <c r="K11" i="5"/>
  <c r="J11" i="5"/>
  <c r="I11" i="5"/>
  <c r="H11" i="5"/>
  <c r="G11" i="5"/>
  <c r="F11" i="5"/>
  <c r="E11" i="5"/>
  <c r="D11" i="5"/>
  <c r="V10" i="5"/>
  <c r="U10" i="5"/>
  <c r="T10" i="5"/>
  <c r="S10" i="5"/>
  <c r="R10" i="5"/>
  <c r="Q10" i="5"/>
  <c r="P10" i="5"/>
  <c r="O10" i="5"/>
  <c r="K10" i="5"/>
  <c r="J10" i="5"/>
  <c r="I10" i="5"/>
  <c r="H10" i="5"/>
  <c r="G10" i="5"/>
  <c r="F10" i="5"/>
  <c r="E10" i="5"/>
  <c r="D10" i="5"/>
  <c r="O56" i="4" l="1"/>
  <c r="N56" i="4"/>
  <c r="M56" i="4"/>
  <c r="L56" i="4"/>
  <c r="K56" i="4"/>
  <c r="J56" i="4"/>
  <c r="I56" i="4"/>
  <c r="H56" i="4"/>
  <c r="G56" i="4"/>
  <c r="F56" i="4"/>
  <c r="E56" i="4"/>
  <c r="O55" i="4"/>
  <c r="N55" i="4"/>
  <c r="M55" i="4"/>
  <c r="L55" i="4"/>
  <c r="K55" i="4"/>
  <c r="J55" i="4"/>
  <c r="I55" i="4"/>
  <c r="H55" i="4"/>
  <c r="G55" i="4"/>
  <c r="F55" i="4"/>
  <c r="E55" i="4"/>
  <c r="O54" i="4"/>
  <c r="N54" i="4"/>
  <c r="M54" i="4"/>
  <c r="L54" i="4"/>
  <c r="K54" i="4"/>
  <c r="J54" i="4"/>
  <c r="I54" i="4"/>
  <c r="H54" i="4"/>
  <c r="G54" i="4"/>
  <c r="F54" i="4"/>
  <c r="E54" i="4"/>
  <c r="D54" i="4"/>
  <c r="C54" i="4"/>
  <c r="O53" i="4"/>
  <c r="N53" i="4"/>
  <c r="M53" i="4"/>
  <c r="L53" i="4"/>
  <c r="K53" i="4"/>
  <c r="J53" i="4"/>
  <c r="I53" i="4"/>
  <c r="H53" i="4"/>
  <c r="G53" i="4"/>
  <c r="F53" i="4"/>
  <c r="E53" i="4"/>
  <c r="D53" i="4"/>
  <c r="C53" i="4"/>
  <c r="O52" i="4"/>
  <c r="N52" i="4"/>
  <c r="M52" i="4"/>
  <c r="L52" i="4"/>
  <c r="K52" i="4"/>
  <c r="J52" i="4"/>
  <c r="I52" i="4"/>
  <c r="H52" i="4"/>
  <c r="G52" i="4"/>
  <c r="F52" i="4"/>
  <c r="E52" i="4"/>
  <c r="D52" i="4"/>
  <c r="C52" i="4"/>
  <c r="O51" i="4"/>
  <c r="N51" i="4"/>
  <c r="M51" i="4"/>
  <c r="L51" i="4"/>
  <c r="K51" i="4"/>
  <c r="J51" i="4"/>
  <c r="I51" i="4"/>
  <c r="H51" i="4"/>
  <c r="G51" i="4"/>
  <c r="F51" i="4"/>
  <c r="E51" i="4"/>
  <c r="D51" i="4"/>
  <c r="C51" i="4"/>
  <c r="O50" i="4"/>
  <c r="N50" i="4"/>
  <c r="M50" i="4"/>
  <c r="L50" i="4"/>
  <c r="K50" i="4"/>
  <c r="J50" i="4"/>
  <c r="I50" i="4"/>
  <c r="H50" i="4"/>
  <c r="G50" i="4"/>
  <c r="F50" i="4"/>
  <c r="E50" i="4"/>
  <c r="D50" i="4"/>
  <c r="C50" i="4"/>
  <c r="O49" i="4"/>
  <c r="N49" i="4"/>
  <c r="M49" i="4"/>
  <c r="L49" i="4"/>
  <c r="K49" i="4"/>
  <c r="J49" i="4"/>
  <c r="I49" i="4"/>
  <c r="H49" i="4"/>
  <c r="G49" i="4"/>
  <c r="F49" i="4"/>
  <c r="E49" i="4"/>
  <c r="D49" i="4"/>
  <c r="C49" i="4"/>
  <c r="O48" i="4"/>
  <c r="N48" i="4"/>
  <c r="M48" i="4"/>
  <c r="L48" i="4"/>
  <c r="K48" i="4"/>
  <c r="J48" i="4"/>
  <c r="I48" i="4"/>
  <c r="H48" i="4"/>
  <c r="G48" i="4"/>
  <c r="F48" i="4"/>
  <c r="E48" i="4"/>
  <c r="D48" i="4"/>
  <c r="C48" i="4"/>
  <c r="O47" i="4"/>
  <c r="N47" i="4"/>
  <c r="M47" i="4"/>
  <c r="L47" i="4"/>
  <c r="K47" i="4"/>
  <c r="J47" i="4"/>
  <c r="I47" i="4"/>
  <c r="H47" i="4"/>
  <c r="G47" i="4"/>
  <c r="F47" i="4"/>
  <c r="E47" i="4"/>
  <c r="D47" i="4"/>
  <c r="C47" i="4"/>
  <c r="O46" i="4"/>
  <c r="N46" i="4"/>
  <c r="M46" i="4"/>
  <c r="L46" i="4"/>
  <c r="K46" i="4"/>
  <c r="J46" i="4"/>
  <c r="I46" i="4"/>
  <c r="H46" i="4"/>
  <c r="G46" i="4"/>
  <c r="F46" i="4"/>
  <c r="E46" i="4"/>
  <c r="D46" i="4"/>
  <c r="C46" i="4"/>
  <c r="O45" i="4"/>
  <c r="N45" i="4"/>
  <c r="M45" i="4"/>
  <c r="L45" i="4"/>
  <c r="K45" i="4"/>
  <c r="J45" i="4"/>
  <c r="I45" i="4"/>
  <c r="H45" i="4"/>
  <c r="G45" i="4"/>
  <c r="F45" i="4"/>
  <c r="E45" i="4"/>
  <c r="D45" i="4"/>
  <c r="C45" i="4"/>
  <c r="O44" i="4"/>
  <c r="N44" i="4"/>
  <c r="M44" i="4"/>
  <c r="L44" i="4"/>
  <c r="K44" i="4"/>
  <c r="J44" i="4"/>
  <c r="I44" i="4"/>
  <c r="H44" i="4"/>
  <c r="G44" i="4"/>
  <c r="F44" i="4"/>
  <c r="E44" i="4"/>
  <c r="D44" i="4"/>
  <c r="C44" i="4"/>
  <c r="O43" i="4"/>
  <c r="N43" i="4"/>
  <c r="M43" i="4"/>
  <c r="L43" i="4"/>
  <c r="K43" i="4"/>
  <c r="J43" i="4"/>
  <c r="I43" i="4"/>
  <c r="H43" i="4"/>
  <c r="G43" i="4"/>
  <c r="F43" i="4"/>
  <c r="E43" i="4"/>
  <c r="D43" i="4"/>
  <c r="C43" i="4"/>
  <c r="O42" i="4"/>
  <c r="N42" i="4"/>
  <c r="M42" i="4"/>
  <c r="L42" i="4"/>
  <c r="K42" i="4"/>
  <c r="J42" i="4"/>
  <c r="I42" i="4"/>
  <c r="H42" i="4"/>
  <c r="G42" i="4"/>
  <c r="F42" i="4"/>
  <c r="E42" i="4"/>
  <c r="D42" i="4"/>
  <c r="C42" i="4"/>
  <c r="O41" i="4"/>
  <c r="N41" i="4"/>
  <c r="M41" i="4"/>
  <c r="L41" i="4"/>
  <c r="K41" i="4"/>
  <c r="J41" i="4"/>
  <c r="I41" i="4"/>
  <c r="H41" i="4"/>
  <c r="G41" i="4"/>
  <c r="F41" i="4"/>
  <c r="E41" i="4"/>
  <c r="O40" i="4"/>
  <c r="N40" i="4"/>
  <c r="M40" i="4"/>
  <c r="L40" i="4"/>
  <c r="K40" i="4"/>
  <c r="J40" i="4"/>
  <c r="I40" i="4"/>
  <c r="H40" i="4"/>
  <c r="G40" i="4"/>
  <c r="F40" i="4"/>
  <c r="E40" i="4"/>
  <c r="O27" i="4"/>
  <c r="N27" i="4"/>
  <c r="M27" i="4"/>
  <c r="L27" i="4"/>
  <c r="K27" i="4"/>
  <c r="J27" i="4"/>
  <c r="I27" i="4"/>
  <c r="H27" i="4"/>
  <c r="G27" i="4"/>
  <c r="F27" i="4"/>
  <c r="E27" i="4"/>
  <c r="O26" i="4"/>
  <c r="N26" i="4"/>
  <c r="M26" i="4"/>
  <c r="L26" i="4"/>
  <c r="K26" i="4"/>
  <c r="J26" i="4"/>
  <c r="I26" i="4"/>
  <c r="H26" i="4"/>
  <c r="G26" i="4"/>
  <c r="F26" i="4"/>
  <c r="E26" i="4"/>
  <c r="O25" i="4"/>
  <c r="N25" i="4"/>
  <c r="M25" i="4"/>
  <c r="L25" i="4"/>
  <c r="K25" i="4"/>
  <c r="J25" i="4"/>
  <c r="I25" i="4"/>
  <c r="H25" i="4"/>
  <c r="G25" i="4"/>
  <c r="F25" i="4"/>
  <c r="E25" i="4"/>
  <c r="D25" i="4"/>
  <c r="C25" i="4"/>
  <c r="O24" i="4"/>
  <c r="N24" i="4"/>
  <c r="M24" i="4"/>
  <c r="L24" i="4"/>
  <c r="K24" i="4"/>
  <c r="J24" i="4"/>
  <c r="I24" i="4"/>
  <c r="H24" i="4"/>
  <c r="G24" i="4"/>
  <c r="F24" i="4"/>
  <c r="E24" i="4"/>
  <c r="D24" i="4"/>
  <c r="C24" i="4"/>
  <c r="O23" i="4"/>
  <c r="N23" i="4"/>
  <c r="M23" i="4"/>
  <c r="L23" i="4"/>
  <c r="K23" i="4"/>
  <c r="J23" i="4"/>
  <c r="I23" i="4"/>
  <c r="H23" i="4"/>
  <c r="G23" i="4"/>
  <c r="F23" i="4"/>
  <c r="E23" i="4"/>
  <c r="D23" i="4"/>
  <c r="C23" i="4"/>
  <c r="O22" i="4"/>
  <c r="N22" i="4"/>
  <c r="M22" i="4"/>
  <c r="L22" i="4"/>
  <c r="K22" i="4"/>
  <c r="J22" i="4"/>
  <c r="I22" i="4"/>
  <c r="H22" i="4"/>
  <c r="G22" i="4"/>
  <c r="F22" i="4"/>
  <c r="E22" i="4"/>
  <c r="D22" i="4"/>
  <c r="C22" i="4"/>
  <c r="O21" i="4"/>
  <c r="N21" i="4"/>
  <c r="M21" i="4"/>
  <c r="L21" i="4"/>
  <c r="K21" i="4"/>
  <c r="J21" i="4"/>
  <c r="I21" i="4"/>
  <c r="H21" i="4"/>
  <c r="G21" i="4"/>
  <c r="F21" i="4"/>
  <c r="E21" i="4"/>
  <c r="D21" i="4"/>
  <c r="C21" i="4"/>
  <c r="O20" i="4"/>
  <c r="N20" i="4"/>
  <c r="M20" i="4"/>
  <c r="L20" i="4"/>
  <c r="K20" i="4"/>
  <c r="J20" i="4"/>
  <c r="I20" i="4"/>
  <c r="H20" i="4"/>
  <c r="G20" i="4"/>
  <c r="F20" i="4"/>
  <c r="E20" i="4"/>
  <c r="D20" i="4"/>
  <c r="C20" i="4"/>
  <c r="O19" i="4"/>
  <c r="N19" i="4"/>
  <c r="M19" i="4"/>
  <c r="L19" i="4"/>
  <c r="K19" i="4"/>
  <c r="J19" i="4"/>
  <c r="I19" i="4"/>
  <c r="H19" i="4"/>
  <c r="G19" i="4"/>
  <c r="F19" i="4"/>
  <c r="E19" i="4"/>
  <c r="D19" i="4"/>
  <c r="C19" i="4"/>
  <c r="O18" i="4"/>
  <c r="N18" i="4"/>
  <c r="M18" i="4"/>
  <c r="L18" i="4"/>
  <c r="K18" i="4"/>
  <c r="J18" i="4"/>
  <c r="I18" i="4"/>
  <c r="H18" i="4"/>
  <c r="G18" i="4"/>
  <c r="F18" i="4"/>
  <c r="E18" i="4"/>
  <c r="D18" i="4"/>
  <c r="C18" i="4"/>
  <c r="O17" i="4"/>
  <c r="N17" i="4"/>
  <c r="M17" i="4"/>
  <c r="L17" i="4"/>
  <c r="K17" i="4"/>
  <c r="J17" i="4"/>
  <c r="I17" i="4"/>
  <c r="H17" i="4"/>
  <c r="G17" i="4"/>
  <c r="F17" i="4"/>
  <c r="E17" i="4"/>
  <c r="D17" i="4"/>
  <c r="C17" i="4"/>
  <c r="O16" i="4"/>
  <c r="N16" i="4"/>
  <c r="M16" i="4"/>
  <c r="L16" i="4"/>
  <c r="K16" i="4"/>
  <c r="J16" i="4"/>
  <c r="I16" i="4"/>
  <c r="H16" i="4"/>
  <c r="G16" i="4"/>
  <c r="F16" i="4"/>
  <c r="E16" i="4"/>
  <c r="D16" i="4"/>
  <c r="C16" i="4"/>
  <c r="O15" i="4"/>
  <c r="N15" i="4"/>
  <c r="M15" i="4"/>
  <c r="L15" i="4"/>
  <c r="K15" i="4"/>
  <c r="J15" i="4"/>
  <c r="I15" i="4"/>
  <c r="H15" i="4"/>
  <c r="G15" i="4"/>
  <c r="F15" i="4"/>
  <c r="E15" i="4"/>
  <c r="D15" i="4"/>
  <c r="C15" i="4"/>
  <c r="O14" i="4"/>
  <c r="N14" i="4"/>
  <c r="M14" i="4"/>
  <c r="L14" i="4"/>
  <c r="K14" i="4"/>
  <c r="J14" i="4"/>
  <c r="I14" i="4"/>
  <c r="H14" i="4"/>
  <c r="G14" i="4"/>
  <c r="F14" i="4"/>
  <c r="E14" i="4"/>
  <c r="D14" i="4"/>
  <c r="C14" i="4"/>
  <c r="O13" i="4"/>
  <c r="N13" i="4"/>
  <c r="M13" i="4"/>
  <c r="L13" i="4"/>
  <c r="K13" i="4"/>
  <c r="J13" i="4"/>
  <c r="I13" i="4"/>
  <c r="H13" i="4"/>
  <c r="G13" i="4"/>
  <c r="F13" i="4"/>
  <c r="E13" i="4"/>
  <c r="D13" i="4"/>
  <c r="C13" i="4"/>
  <c r="O12" i="4"/>
  <c r="N12" i="4"/>
  <c r="M12" i="4"/>
  <c r="L12" i="4"/>
  <c r="K12" i="4"/>
  <c r="J12" i="4"/>
  <c r="I12" i="4"/>
  <c r="H12" i="4"/>
  <c r="G12" i="4"/>
  <c r="F12" i="4"/>
  <c r="E12" i="4"/>
  <c r="O11" i="4"/>
  <c r="N11" i="4"/>
  <c r="M11" i="4"/>
  <c r="L11" i="4"/>
  <c r="K11" i="4"/>
  <c r="J11" i="4"/>
  <c r="I11" i="4"/>
  <c r="H11" i="4"/>
  <c r="G11" i="4"/>
  <c r="F11" i="4"/>
  <c r="E11" i="4"/>
  <c r="P41" i="3" l="1"/>
  <c r="O41" i="3"/>
  <c r="N41" i="3"/>
  <c r="M41" i="3"/>
  <c r="L41" i="3"/>
  <c r="K41" i="3"/>
  <c r="J41" i="3"/>
  <c r="H41" i="3"/>
  <c r="G41" i="3"/>
  <c r="F41" i="3"/>
  <c r="E41" i="3"/>
  <c r="P40" i="3"/>
  <c r="O40" i="3"/>
  <c r="N40" i="3"/>
  <c r="M40" i="3"/>
  <c r="L40" i="3"/>
  <c r="K40" i="3"/>
  <c r="J40" i="3"/>
  <c r="H40" i="3"/>
  <c r="G40" i="3"/>
  <c r="F40" i="3"/>
  <c r="E40" i="3"/>
  <c r="P39" i="3"/>
  <c r="O39" i="3"/>
  <c r="N39" i="3"/>
  <c r="M39" i="3"/>
  <c r="L39" i="3"/>
  <c r="K39" i="3"/>
  <c r="J39" i="3"/>
  <c r="H39" i="3"/>
  <c r="G39" i="3"/>
  <c r="F39" i="3"/>
  <c r="E39" i="3"/>
  <c r="P38" i="3"/>
  <c r="O38" i="3"/>
  <c r="N38" i="3"/>
  <c r="M38" i="3"/>
  <c r="L38" i="3"/>
  <c r="K38" i="3"/>
  <c r="J38" i="3"/>
  <c r="H38" i="3"/>
  <c r="G38" i="3"/>
  <c r="F38" i="3"/>
  <c r="E38" i="3"/>
  <c r="P37" i="3"/>
  <c r="O37" i="3"/>
  <c r="N37" i="3"/>
  <c r="M37" i="3"/>
  <c r="L37" i="3"/>
  <c r="K37" i="3"/>
  <c r="J37" i="3"/>
  <c r="H37" i="3"/>
  <c r="G37" i="3"/>
  <c r="F37" i="3"/>
  <c r="E37" i="3"/>
  <c r="P36" i="3"/>
  <c r="O36" i="3"/>
  <c r="N36" i="3"/>
  <c r="M36" i="3"/>
  <c r="L36" i="3"/>
  <c r="K36" i="3"/>
  <c r="J36" i="3"/>
  <c r="H36" i="3"/>
  <c r="G36" i="3"/>
  <c r="F36" i="3"/>
  <c r="E36" i="3"/>
  <c r="P35" i="3"/>
  <c r="O35" i="3"/>
  <c r="N35" i="3"/>
  <c r="M35" i="3"/>
  <c r="L35" i="3"/>
  <c r="K35" i="3"/>
  <c r="J35" i="3"/>
  <c r="H35" i="3"/>
  <c r="G35" i="3"/>
  <c r="F35" i="3"/>
  <c r="E35" i="3"/>
  <c r="P34" i="3"/>
  <c r="O34" i="3"/>
  <c r="N34" i="3"/>
  <c r="M34" i="3"/>
  <c r="L34" i="3"/>
  <c r="K34" i="3"/>
  <c r="J34" i="3"/>
  <c r="H34" i="3"/>
  <c r="G34" i="3"/>
  <c r="F34" i="3"/>
  <c r="E34" i="3"/>
  <c r="P18" i="3"/>
  <c r="O18" i="3"/>
  <c r="N18" i="3"/>
  <c r="M18" i="3"/>
  <c r="L18" i="3"/>
  <c r="K18" i="3"/>
  <c r="J18" i="3"/>
  <c r="H18" i="3"/>
  <c r="G18" i="3"/>
  <c r="F18" i="3"/>
  <c r="E18" i="3"/>
  <c r="P17" i="3"/>
  <c r="O17" i="3"/>
  <c r="N17" i="3"/>
  <c r="M17" i="3"/>
  <c r="L17" i="3"/>
  <c r="K17" i="3"/>
  <c r="J17" i="3"/>
  <c r="H17" i="3"/>
  <c r="G17" i="3"/>
  <c r="F17" i="3"/>
  <c r="E17" i="3"/>
  <c r="P16" i="3"/>
  <c r="O16" i="3"/>
  <c r="N16" i="3"/>
  <c r="M16" i="3"/>
  <c r="L16" i="3"/>
  <c r="K16" i="3"/>
  <c r="J16" i="3"/>
  <c r="H16" i="3"/>
  <c r="G16" i="3"/>
  <c r="F16" i="3"/>
  <c r="E16" i="3"/>
  <c r="P15" i="3"/>
  <c r="O15" i="3"/>
  <c r="N15" i="3"/>
  <c r="M15" i="3"/>
  <c r="L15" i="3"/>
  <c r="K15" i="3"/>
  <c r="J15" i="3"/>
  <c r="H15" i="3"/>
  <c r="G15" i="3"/>
  <c r="F15" i="3"/>
  <c r="E15" i="3"/>
  <c r="P14" i="3"/>
  <c r="O14" i="3"/>
  <c r="N14" i="3"/>
  <c r="M14" i="3"/>
  <c r="L14" i="3"/>
  <c r="K14" i="3"/>
  <c r="J14" i="3"/>
  <c r="H14" i="3"/>
  <c r="G14" i="3"/>
  <c r="F14" i="3"/>
  <c r="E14" i="3"/>
  <c r="P13" i="3"/>
  <c r="O13" i="3"/>
  <c r="N13" i="3"/>
  <c r="M13" i="3"/>
  <c r="L13" i="3"/>
  <c r="K13" i="3"/>
  <c r="J13" i="3"/>
  <c r="H13" i="3"/>
  <c r="G13" i="3"/>
  <c r="F13" i="3"/>
  <c r="E13" i="3"/>
  <c r="P12" i="3"/>
  <c r="O12" i="3"/>
  <c r="N12" i="3"/>
  <c r="M12" i="3"/>
  <c r="L12" i="3"/>
  <c r="K12" i="3"/>
  <c r="J12" i="3"/>
  <c r="H12" i="3"/>
  <c r="G12" i="3"/>
  <c r="F12" i="3"/>
  <c r="E12" i="3"/>
  <c r="P11" i="3"/>
  <c r="O11" i="3"/>
  <c r="N11" i="3"/>
  <c r="M11" i="3"/>
  <c r="L11" i="3"/>
  <c r="K11" i="3"/>
  <c r="J11" i="3"/>
  <c r="H11" i="3"/>
  <c r="G11" i="3"/>
  <c r="F11" i="3"/>
  <c r="E11" i="3"/>
</calcChain>
</file>

<file path=xl/sharedStrings.xml><?xml version="1.0" encoding="utf-8"?>
<sst xmlns="http://schemas.openxmlformats.org/spreadsheetml/2006/main" count="585" uniqueCount="170">
  <si>
    <t>19　特許　 Patents</t>
    <phoneticPr fontId="4"/>
  </si>
  <si>
    <r>
      <t>19-1　日本人・外国人別特許件数の推移</t>
    </r>
    <r>
      <rPr>
        <sz val="9"/>
        <rFont val="ＭＳ Ｐゴシック"/>
        <family val="3"/>
        <charset val="128"/>
      </rPr>
      <t>　 Number of patent applications and grants by Japanese and foreign nationals</t>
    </r>
    <phoneticPr fontId="4"/>
  </si>
  <si>
    <t>19-1-1　出願　 Patent applications</t>
    <phoneticPr fontId="4"/>
  </si>
  <si>
    <t>21-1-2　登録　 Patent grants</t>
    <phoneticPr fontId="4"/>
  </si>
  <si>
    <t>（単位： 件  applications）</t>
    <phoneticPr fontId="4"/>
  </si>
  <si>
    <t>（単位： 件  grants）</t>
    <phoneticPr fontId="4"/>
  </si>
  <si>
    <t>年</t>
    <phoneticPr fontId="4"/>
  </si>
  <si>
    <t>日 本 人</t>
  </si>
  <si>
    <t>外 国 人</t>
  </si>
  <si>
    <t>合　　　計</t>
    <rPh sb="0" eb="1">
      <t>ゴウ</t>
    </rPh>
    <phoneticPr fontId="4"/>
  </si>
  <si>
    <t>比率</t>
    <phoneticPr fontId="4"/>
  </si>
  <si>
    <t>Year</t>
    <phoneticPr fontId="4"/>
  </si>
  <si>
    <t>Japanese</t>
  </si>
  <si>
    <t>Ratio （％）</t>
  </si>
  <si>
    <t>Foreign nationals</t>
    <phoneticPr fontId="4"/>
  </si>
  <si>
    <t>Total</t>
  </si>
  <si>
    <t>('81)</t>
  </si>
  <si>
    <t>('82)</t>
  </si>
  <si>
    <t>('83)</t>
  </si>
  <si>
    <t>('84)</t>
  </si>
  <si>
    <t>('85)</t>
  </si>
  <si>
    <t>('86)</t>
  </si>
  <si>
    <t>('87)</t>
  </si>
  <si>
    <t>('88)</t>
  </si>
  <si>
    <t>元</t>
  </si>
  <si>
    <t>('89)</t>
  </si>
  <si>
    <t>('90)</t>
  </si>
  <si>
    <t>('91)</t>
  </si>
  <si>
    <t>('92)</t>
  </si>
  <si>
    <t>('93)</t>
  </si>
  <si>
    <t>('94)</t>
  </si>
  <si>
    <t>('95)</t>
  </si>
  <si>
    <t>('96)</t>
  </si>
  <si>
    <t>('97)</t>
  </si>
  <si>
    <t>('98)</t>
  </si>
  <si>
    <t>('99)</t>
  </si>
  <si>
    <t>('00)</t>
  </si>
  <si>
    <t>('01)</t>
  </si>
  <si>
    <t>('02)</t>
  </si>
  <si>
    <t>('03)</t>
  </si>
  <si>
    <t>('04)</t>
  </si>
  <si>
    <t>('05)</t>
  </si>
  <si>
    <t>('06)</t>
  </si>
  <si>
    <t>('07)</t>
  </si>
  <si>
    <t>('08)</t>
  </si>
  <si>
    <t>('09)</t>
  </si>
  <si>
    <t>('10)</t>
  </si>
  <si>
    <t>('11)</t>
  </si>
  <si>
    <t>('12)</t>
  </si>
  <si>
    <t>('13)</t>
  </si>
  <si>
    <t>('14)</t>
    <phoneticPr fontId="4"/>
  </si>
  <si>
    <t>('14)</t>
  </si>
  <si>
    <t>('15)</t>
  </si>
  <si>
    <t>('16)</t>
    <phoneticPr fontId="4"/>
  </si>
  <si>
    <t>('17)</t>
    <phoneticPr fontId="4"/>
  </si>
  <si>
    <t>('18)</t>
    <phoneticPr fontId="4"/>
  </si>
  <si>
    <t>('19)</t>
    <phoneticPr fontId="4"/>
  </si>
  <si>
    <t>資料： 特許庁「特許庁年報」、「特許行政年次報告書」</t>
    <phoneticPr fontId="4"/>
  </si>
  <si>
    <t>19　特許　 Patents</t>
    <rPh sb="3" eb="5">
      <t>トッキョ</t>
    </rPh>
    <phoneticPr fontId="4"/>
  </si>
  <si>
    <t>19-2　部門別特許件数の推移　 Number of patents by field</t>
    <phoneticPr fontId="4"/>
  </si>
  <si>
    <t>19-2-1　出願　 Patent applications</t>
    <phoneticPr fontId="4"/>
  </si>
  <si>
    <r>
      <t>1</t>
    </r>
    <r>
      <rPr>
        <sz val="10"/>
        <rFont val="ＭＳ Ｐゴシック"/>
        <family val="3"/>
        <charset val="128"/>
      </rPr>
      <t xml:space="preserve">部門別
</t>
    </r>
    <r>
      <rPr>
        <sz val="10"/>
        <color indexed="9"/>
        <rFont val="ＭＳ Ｐゴシック"/>
        <family val="3"/>
        <charset val="128"/>
      </rPr>
      <t>1</t>
    </r>
    <r>
      <rPr>
        <sz val="10"/>
        <rFont val="ＭＳ Ｐゴシック"/>
        <family val="3"/>
        <charset val="128"/>
      </rPr>
      <t>Field</t>
    </r>
    <phoneticPr fontId="4"/>
  </si>
  <si>
    <r>
      <t>年</t>
    </r>
    <r>
      <rPr>
        <sz val="11"/>
        <color indexed="9"/>
        <rFont val="ＭＳ Ｐゴシック"/>
        <family val="3"/>
        <charset val="128"/>
      </rPr>
      <t>1</t>
    </r>
    <r>
      <rPr>
        <sz val="11"/>
        <rFont val="ＭＳ Ｐゴシック"/>
        <family val="3"/>
        <charset val="128"/>
      </rPr>
      <t xml:space="preserve">
</t>
    </r>
    <r>
      <rPr>
        <sz val="8"/>
        <rFont val="ＭＳ Ｐゴシック"/>
        <family val="3"/>
        <charset val="128"/>
      </rPr>
      <t>Year</t>
    </r>
    <r>
      <rPr>
        <sz val="10"/>
        <color indexed="9"/>
        <rFont val="ＭＳ Ｐゴシック"/>
        <family val="3"/>
        <charset val="128"/>
      </rPr>
      <t>1</t>
    </r>
    <phoneticPr fontId="4"/>
  </si>
  <si>
    <t>21('09)</t>
    <phoneticPr fontId="4"/>
  </si>
  <si>
    <t>22('10)</t>
    <phoneticPr fontId="4"/>
  </si>
  <si>
    <t>23('11)</t>
    <phoneticPr fontId="4"/>
  </si>
  <si>
    <t>24('12)</t>
    <phoneticPr fontId="4"/>
  </si>
  <si>
    <t>25('13)</t>
    <phoneticPr fontId="4"/>
  </si>
  <si>
    <t>26('14)</t>
    <phoneticPr fontId="4"/>
  </si>
  <si>
    <t>27('15)</t>
    <phoneticPr fontId="4"/>
  </si>
  <si>
    <t>28('16)</t>
    <phoneticPr fontId="4"/>
  </si>
  <si>
    <t>29('17)</t>
    <phoneticPr fontId="4"/>
  </si>
  <si>
    <t>30('18)</t>
    <phoneticPr fontId="4"/>
  </si>
  <si>
    <t>構成比</t>
    <phoneticPr fontId="4"/>
  </si>
  <si>
    <t>Ratio</t>
    <phoneticPr fontId="4"/>
  </si>
  <si>
    <t>（％）</t>
    <phoneticPr fontId="4"/>
  </si>
  <si>
    <r>
      <t xml:space="preserve">生  活  用  品
</t>
    </r>
    <r>
      <rPr>
        <sz val="9"/>
        <rFont val="ＭＳ Ｐゴシック"/>
        <family val="3"/>
        <charset val="128"/>
      </rPr>
      <t>（Ａ０１～Ａ６３）</t>
    </r>
    <phoneticPr fontId="4"/>
  </si>
  <si>
    <t>Human necessities</t>
    <phoneticPr fontId="4"/>
  </si>
  <si>
    <r>
      <t xml:space="preserve">処 理・操 作・輸 送
</t>
    </r>
    <r>
      <rPr>
        <sz val="9"/>
        <rFont val="ＭＳ Ｐゴシック"/>
        <family val="3"/>
        <charset val="128"/>
      </rPr>
      <t>（Ｂ０１～Ｂ８２）</t>
    </r>
    <phoneticPr fontId="4"/>
  </si>
  <si>
    <t>Performing, operations,  transportation</t>
    <phoneticPr fontId="4"/>
  </si>
  <si>
    <r>
      <t xml:space="preserve">化 学・冶 金・繊 維
</t>
    </r>
    <r>
      <rPr>
        <sz val="8"/>
        <rFont val="ＭＳ Ｐゴシック"/>
        <family val="3"/>
        <charset val="128"/>
      </rPr>
      <t>（Ｃ０１～Ｃ３０（Ｃ４０），Ｄ０１～Ｄ２１）</t>
    </r>
    <phoneticPr fontId="4"/>
  </si>
  <si>
    <t>Chemistry, metallurgy, textiles</t>
    <phoneticPr fontId="4"/>
  </si>
  <si>
    <r>
      <t xml:space="preserve">建　　　　　　　設
</t>
    </r>
    <r>
      <rPr>
        <sz val="9"/>
        <rFont val="ＭＳ Ｐゴシック"/>
        <family val="3"/>
        <charset val="128"/>
      </rPr>
      <t>（Ｅ０１～Ｅ２１）</t>
    </r>
    <phoneticPr fontId="4"/>
  </si>
  <si>
    <t>Fixed construction</t>
    <phoneticPr fontId="4"/>
  </si>
  <si>
    <r>
      <t xml:space="preserve">機　械　工　学
</t>
    </r>
    <r>
      <rPr>
        <sz val="9"/>
        <rFont val="ＭＳ Ｐゴシック"/>
        <family val="3"/>
        <charset val="128"/>
      </rPr>
      <t>（Ｆ０１～Ｆ４２）</t>
    </r>
    <phoneticPr fontId="4"/>
  </si>
  <si>
    <t>Mechanical engineering</t>
    <phoneticPr fontId="4"/>
  </si>
  <si>
    <r>
      <t xml:space="preserve">物　　　　　　　理
</t>
    </r>
    <r>
      <rPr>
        <sz val="9"/>
        <rFont val="ＭＳ Ｐゴシック"/>
        <family val="3"/>
        <charset val="128"/>
      </rPr>
      <t>（Ｇ０１～Ｇ２１）</t>
    </r>
    <phoneticPr fontId="4"/>
  </si>
  <si>
    <t>Physics</t>
    <phoneticPr fontId="4"/>
  </si>
  <si>
    <r>
      <t xml:space="preserve">電　　　　　　　気
</t>
    </r>
    <r>
      <rPr>
        <sz val="9"/>
        <rFont val="ＭＳ Ｐゴシック"/>
        <family val="3"/>
        <charset val="128"/>
      </rPr>
      <t>（Ｈ０１～Ｈ０５）</t>
    </r>
    <phoneticPr fontId="4"/>
  </si>
  <si>
    <t>Electricity</t>
    <phoneticPr fontId="4"/>
  </si>
  <si>
    <t>合計</t>
    <rPh sb="0" eb="1">
      <t>ゴウ</t>
    </rPh>
    <phoneticPr fontId="4"/>
  </si>
  <si>
    <t>Total</t>
    <phoneticPr fontId="4"/>
  </si>
  <si>
    <t>注） １. 本表の件数は、分類が付与された件数である。</t>
    <phoneticPr fontId="4"/>
  </si>
  <si>
    <r>
      <t xml:space="preserve">注） </t>
    </r>
    <r>
      <rPr>
        <sz val="10"/>
        <rFont val="ＭＳ Ｐ明朝"/>
        <family val="1"/>
        <charset val="128"/>
      </rPr>
      <t>２. （　）内は、「特許行政年次報告書」における分類記号で、各部門の内訳を表す。</t>
    </r>
    <rPh sb="9" eb="10">
      <t>ナイ</t>
    </rPh>
    <rPh sb="13" eb="15">
      <t>トッキョ</t>
    </rPh>
    <rPh sb="15" eb="17">
      <t>ギョウセイ</t>
    </rPh>
    <rPh sb="17" eb="19">
      <t>ネンジ</t>
    </rPh>
    <rPh sb="19" eb="21">
      <t>ホウコク</t>
    </rPh>
    <rPh sb="21" eb="22">
      <t>ショ</t>
    </rPh>
    <rPh sb="27" eb="29">
      <t>ブンルイ</t>
    </rPh>
    <rPh sb="29" eb="31">
      <t>キゴウ</t>
    </rPh>
    <rPh sb="33" eb="34">
      <t>カク</t>
    </rPh>
    <rPh sb="34" eb="36">
      <t>ブモン</t>
    </rPh>
    <rPh sb="37" eb="39">
      <t>ウチワケ</t>
    </rPh>
    <rPh sb="40" eb="41">
      <t>アラワ</t>
    </rPh>
    <phoneticPr fontId="4"/>
  </si>
  <si>
    <r>
      <rPr>
        <sz val="10"/>
        <color theme="0"/>
        <rFont val="ＭＳ Ｐ明朝"/>
        <family val="1"/>
        <charset val="128"/>
      </rPr>
      <t>注）</t>
    </r>
    <r>
      <rPr>
        <sz val="10"/>
        <rFont val="ＭＳ Ｐ明朝"/>
        <family val="1"/>
        <charset val="128"/>
      </rPr>
      <t xml:space="preserve"> ３．化学・冶金・繊維については、平成17年より「C40」の分類の値を加えた件数となっている。</t>
    </r>
    <rPh sb="5" eb="7">
      <t>カガク</t>
    </rPh>
    <rPh sb="8" eb="10">
      <t>ヤキン</t>
    </rPh>
    <rPh sb="11" eb="13">
      <t>センイ</t>
    </rPh>
    <rPh sb="19" eb="21">
      <t>ヘイセイ</t>
    </rPh>
    <rPh sb="23" eb="24">
      <t>ネン</t>
    </rPh>
    <rPh sb="32" eb="34">
      <t>ブンルイ</t>
    </rPh>
    <rPh sb="35" eb="36">
      <t>アタイ</t>
    </rPh>
    <rPh sb="37" eb="38">
      <t>クワ</t>
    </rPh>
    <rPh sb="40" eb="42">
      <t>ケンスウ</t>
    </rPh>
    <phoneticPr fontId="4"/>
  </si>
  <si>
    <t>資料： 特許庁「特許行政年次報告書」</t>
    <phoneticPr fontId="4"/>
  </si>
  <si>
    <t>19-2-2　登録　 Patent grants</t>
    <phoneticPr fontId="4"/>
  </si>
  <si>
    <r>
      <t>1</t>
    </r>
    <r>
      <rPr>
        <sz val="10"/>
        <rFont val="ＭＳ Ｐゴシック"/>
        <family val="3"/>
        <charset val="128"/>
      </rPr>
      <t xml:space="preserve">部門別
</t>
    </r>
    <r>
      <rPr>
        <sz val="10"/>
        <color indexed="9"/>
        <rFont val="ＭＳ Ｐゴシック"/>
        <family val="3"/>
        <charset val="128"/>
      </rPr>
      <t>1</t>
    </r>
    <r>
      <rPr>
        <sz val="10"/>
        <rFont val="ＭＳ Ｐゴシック"/>
        <family val="3"/>
        <charset val="128"/>
      </rPr>
      <t>F</t>
    </r>
    <r>
      <rPr>
        <sz val="8"/>
        <rFont val="ＭＳ Ｐゴシック"/>
        <family val="3"/>
        <charset val="128"/>
      </rPr>
      <t>ield</t>
    </r>
    <phoneticPr fontId="4"/>
  </si>
  <si>
    <r>
      <t>年</t>
    </r>
    <r>
      <rPr>
        <sz val="11"/>
        <color indexed="9"/>
        <rFont val="ＭＳ Ｐゴシック"/>
        <family val="3"/>
        <charset val="128"/>
      </rPr>
      <t>1</t>
    </r>
    <r>
      <rPr>
        <sz val="10"/>
        <rFont val="ＭＳ Ｐゴシック"/>
        <family val="3"/>
        <charset val="128"/>
      </rPr>
      <t xml:space="preserve">
</t>
    </r>
    <r>
      <rPr>
        <sz val="8"/>
        <rFont val="ＭＳ Ｐゴシック"/>
        <family val="3"/>
        <charset val="128"/>
      </rPr>
      <t>Year</t>
    </r>
    <r>
      <rPr>
        <sz val="10"/>
        <color indexed="9"/>
        <rFont val="ＭＳ Ｐゴシック"/>
        <family val="3"/>
        <charset val="128"/>
      </rPr>
      <t>1</t>
    </r>
    <phoneticPr fontId="4"/>
  </si>
  <si>
    <t>元('19)</t>
    <rPh sb="0" eb="1">
      <t>ガン</t>
    </rPh>
    <phoneticPr fontId="4"/>
  </si>
  <si>
    <t>登録総数</t>
    <rPh sb="0" eb="2">
      <t>トウロク</t>
    </rPh>
    <rPh sb="2" eb="4">
      <t>ソウスウ</t>
    </rPh>
    <phoneticPr fontId="4"/>
  </si>
  <si>
    <r>
      <rPr>
        <sz val="10"/>
        <color theme="0"/>
        <rFont val="ＭＳ Ｐ明朝"/>
        <family val="1"/>
        <charset val="128"/>
      </rPr>
      <t>注）</t>
    </r>
    <r>
      <rPr>
        <sz val="10"/>
        <rFont val="ＭＳ Ｐ明朝"/>
        <family val="1"/>
        <charset val="128"/>
      </rPr>
      <t xml:space="preserve"> ２．登録総数は、表に掲載されていない部門の件数も含むため、表中の各年の合計値と一致しない場合がある。</t>
    </r>
    <rPh sb="5" eb="7">
      <t>トウロク</t>
    </rPh>
    <rPh sb="7" eb="9">
      <t>ソウスウ</t>
    </rPh>
    <rPh sb="11" eb="12">
      <t>ヒョウ</t>
    </rPh>
    <rPh sb="13" eb="15">
      <t>ケイサイ</t>
    </rPh>
    <rPh sb="21" eb="23">
      <t>ブモン</t>
    </rPh>
    <rPh sb="24" eb="26">
      <t>ケンスウ</t>
    </rPh>
    <rPh sb="27" eb="28">
      <t>フク</t>
    </rPh>
    <rPh sb="32" eb="34">
      <t>ヒョウチュウ</t>
    </rPh>
    <rPh sb="35" eb="37">
      <t>カクネン</t>
    </rPh>
    <rPh sb="38" eb="41">
      <t>ゴウケイチ</t>
    </rPh>
    <rPh sb="42" eb="44">
      <t>イッチ</t>
    </rPh>
    <rPh sb="47" eb="49">
      <t>バアイ</t>
    </rPh>
    <phoneticPr fontId="4"/>
  </si>
  <si>
    <r>
      <t>注）</t>
    </r>
    <r>
      <rPr>
        <sz val="10"/>
        <rFont val="ＭＳ Ｐ明朝"/>
        <family val="1"/>
        <charset val="128"/>
      </rPr>
      <t xml:space="preserve"> ３． （　）内は、「特許行政年次報告書」における分類記号で、各部門の内訳を表す。</t>
    </r>
    <rPh sb="9" eb="10">
      <t>ナイ</t>
    </rPh>
    <rPh sb="13" eb="15">
      <t>トッキョ</t>
    </rPh>
    <rPh sb="15" eb="17">
      <t>ギョウセイ</t>
    </rPh>
    <rPh sb="17" eb="19">
      <t>ネンジ</t>
    </rPh>
    <rPh sb="19" eb="21">
      <t>ホウコク</t>
    </rPh>
    <rPh sb="21" eb="22">
      <t>ショ</t>
    </rPh>
    <rPh sb="27" eb="29">
      <t>ブンルイ</t>
    </rPh>
    <rPh sb="29" eb="31">
      <t>キゴウ</t>
    </rPh>
    <rPh sb="33" eb="34">
      <t>カク</t>
    </rPh>
    <rPh sb="34" eb="36">
      <t>ブモン</t>
    </rPh>
    <rPh sb="37" eb="39">
      <t>ウチワケ</t>
    </rPh>
    <rPh sb="40" eb="41">
      <t>アラワ</t>
    </rPh>
    <phoneticPr fontId="4"/>
  </si>
  <si>
    <r>
      <rPr>
        <sz val="10"/>
        <color theme="0"/>
        <rFont val="ＭＳ Ｐ明朝"/>
        <family val="1"/>
        <charset val="128"/>
      </rPr>
      <t>注）</t>
    </r>
    <r>
      <rPr>
        <sz val="10"/>
        <color rgb="FFC00000"/>
        <rFont val="ＭＳ Ｐ明朝"/>
        <family val="1"/>
        <charset val="128"/>
      </rPr>
      <t xml:space="preserve"> </t>
    </r>
    <r>
      <rPr>
        <sz val="10"/>
        <rFont val="ＭＳ Ｐ明朝"/>
        <family val="1"/>
        <charset val="128"/>
      </rPr>
      <t>４．化学・冶金・繊維については、平成21年より「Ｃ４０」の分類の値を加えた件数となっている。</t>
    </r>
    <rPh sb="19" eb="21">
      <t>ヘイセイ</t>
    </rPh>
    <phoneticPr fontId="4"/>
  </si>
  <si>
    <t xml:space="preserve">19-3　日本における国籍別特許件数の推移　 Number of patents in Japan by applicants' nationality　 </t>
    <phoneticPr fontId="4"/>
  </si>
  <si>
    <t>19-3-1　出願　 Patent applications</t>
    <phoneticPr fontId="4"/>
  </si>
  <si>
    <r>
      <t>1</t>
    </r>
    <r>
      <rPr>
        <sz val="10"/>
        <rFont val="ＭＳ Ｐゴシック"/>
        <family val="3"/>
        <charset val="128"/>
      </rPr>
      <t xml:space="preserve">国籍
</t>
    </r>
    <r>
      <rPr>
        <sz val="10"/>
        <color indexed="9"/>
        <rFont val="ＭＳ Ｐゴシック"/>
        <family val="3"/>
        <charset val="128"/>
      </rPr>
      <t>1</t>
    </r>
    <r>
      <rPr>
        <sz val="8"/>
        <rFont val="ＭＳ Ｐゴシック"/>
        <family val="3"/>
        <charset val="128"/>
      </rPr>
      <t>Nationality</t>
    </r>
    <phoneticPr fontId="4"/>
  </si>
  <si>
    <t xml:space="preserve"> （％）</t>
    <phoneticPr fontId="4"/>
  </si>
  <si>
    <t>日本人</t>
  </si>
  <si>
    <t xml:space="preserve">  Japanese</t>
  </si>
  <si>
    <t>外国人</t>
  </si>
  <si>
    <t xml:space="preserve">  Foreign nationals</t>
    <phoneticPr fontId="4"/>
  </si>
  <si>
    <t>そ 　　の 　　他</t>
  </si>
  <si>
    <t xml:space="preserve">  Others</t>
  </si>
  <si>
    <t>合計</t>
  </si>
  <si>
    <t xml:space="preserve">  Total</t>
  </si>
  <si>
    <t>19-3-2  登録   Patent grants</t>
    <phoneticPr fontId="4"/>
  </si>
  <si>
    <t>19-4　日本人の外国への特許件数の推移　 Number of Japanese-oriented overseas patents</t>
    <phoneticPr fontId="4"/>
  </si>
  <si>
    <t>19-4-1　出願　 Patent applications</t>
    <phoneticPr fontId="4"/>
  </si>
  <si>
    <t>19-4-2　登録　 Patent grants</t>
    <rPh sb="7" eb="9">
      <t>トウロク</t>
    </rPh>
    <phoneticPr fontId="4"/>
  </si>
  <si>
    <r>
      <t>国別</t>
    </r>
    <r>
      <rPr>
        <sz val="10"/>
        <color theme="0"/>
        <rFont val="ＭＳ Ｐゴシック"/>
        <family val="3"/>
        <charset val="128"/>
      </rPr>
      <t>1</t>
    </r>
    <r>
      <rPr>
        <sz val="10"/>
        <color indexed="8"/>
        <rFont val="ＭＳ Ｐゴシック"/>
        <family val="3"/>
        <charset val="128"/>
      </rPr>
      <t xml:space="preserve">
Country</t>
    </r>
    <r>
      <rPr>
        <sz val="10"/>
        <color theme="0"/>
        <rFont val="ＭＳ Ｐゴシック"/>
        <family val="3"/>
        <charset val="128"/>
      </rPr>
      <t>1</t>
    </r>
    <phoneticPr fontId="4"/>
  </si>
  <si>
    <t>米　　　国</t>
  </si>
  <si>
    <t>中　　　国</t>
    <rPh sb="0" eb="1">
      <t>チュウ</t>
    </rPh>
    <phoneticPr fontId="4"/>
  </si>
  <si>
    <t>欧州特許庁</t>
    <rPh sb="0" eb="2">
      <t>オウシュウ</t>
    </rPh>
    <rPh sb="2" eb="4">
      <t>トッキョ</t>
    </rPh>
    <rPh sb="4" eb="5">
      <t>チョウ</t>
    </rPh>
    <phoneticPr fontId="4"/>
  </si>
  <si>
    <t>韓　　　国</t>
    <rPh sb="0" eb="1">
      <t>カン</t>
    </rPh>
    <phoneticPr fontId="4"/>
  </si>
  <si>
    <t>United States</t>
  </si>
  <si>
    <t>China</t>
  </si>
  <si>
    <t>European Patent Office</t>
  </si>
  <si>
    <t>Rep. of Korea</t>
  </si>
  <si>
    <r>
      <t>1</t>
    </r>
    <r>
      <rPr>
        <sz val="10"/>
        <color indexed="8"/>
        <rFont val="ＭＳ Ｐゴシック"/>
        <family val="3"/>
        <charset val="128"/>
      </rPr>
      <t xml:space="preserve">年
</t>
    </r>
    <r>
      <rPr>
        <sz val="10"/>
        <color indexed="9"/>
        <rFont val="ＭＳ Ｐゴシック"/>
        <family val="3"/>
        <charset val="128"/>
      </rPr>
      <t>1</t>
    </r>
    <r>
      <rPr>
        <sz val="8"/>
        <color indexed="8"/>
        <rFont val="ＭＳ Ｐゴシック"/>
        <family val="3"/>
        <charset val="128"/>
      </rPr>
      <t>Year</t>
    </r>
    <phoneticPr fontId="4"/>
  </si>
  <si>
    <t>千件</t>
    <rPh sb="0" eb="2">
      <t>センケン</t>
    </rPh>
    <phoneticPr fontId="4"/>
  </si>
  <si>
    <t>割合</t>
    <rPh sb="0" eb="2">
      <t>ワリアイ</t>
    </rPh>
    <phoneticPr fontId="4"/>
  </si>
  <si>
    <t>（1,000 applications）</t>
    <phoneticPr fontId="4"/>
  </si>
  <si>
    <t>（％）</t>
  </si>
  <si>
    <t>（1,000 applications）</t>
  </si>
  <si>
    <t>('15)</t>
    <phoneticPr fontId="4"/>
  </si>
  <si>
    <t>ド   イ   ツ</t>
  </si>
  <si>
    <t>ロシア</t>
  </si>
  <si>
    <t>カ　ナ　ダ</t>
  </si>
  <si>
    <t>オーストラリア</t>
  </si>
  <si>
    <t>Germany</t>
  </si>
  <si>
    <t>Russian Federation</t>
  </si>
  <si>
    <t>Canada</t>
  </si>
  <si>
    <t>Australia</t>
  </si>
  <si>
    <t>英　　　国</t>
    <rPh sb="0" eb="1">
      <t>エイ</t>
    </rPh>
    <phoneticPr fontId="4"/>
  </si>
  <si>
    <t>フ ラ ン ス</t>
  </si>
  <si>
    <t>その他</t>
    <rPh sb="2" eb="3">
      <t>タ</t>
    </rPh>
    <phoneticPr fontId="4"/>
  </si>
  <si>
    <t>合　　　計</t>
    <rPh sb="0" eb="1">
      <t>ゴウ</t>
    </rPh>
    <rPh sb="4" eb="5">
      <t>ケイ</t>
    </rPh>
    <phoneticPr fontId="4"/>
  </si>
  <si>
    <t>United Kingdom</t>
  </si>
  <si>
    <t>France</t>
  </si>
  <si>
    <t>Others</t>
  </si>
  <si>
    <t>注） ＰＣＴ国際特許出願に基づく国内移行段階件数を含む。</t>
    <rPh sb="25" eb="26">
      <t>フク</t>
    </rPh>
    <phoneticPr fontId="4"/>
  </si>
  <si>
    <t>注） ＰＣＴ国際特許出願に基づく登録件数を含む。</t>
    <rPh sb="6" eb="8">
      <t>コクサイ</t>
    </rPh>
    <rPh sb="8" eb="10">
      <t>トッキョ</t>
    </rPh>
    <rPh sb="10" eb="12">
      <t>シュツガン</t>
    </rPh>
    <rPh sb="13" eb="14">
      <t>モト</t>
    </rPh>
    <rPh sb="16" eb="18">
      <t>トウロク</t>
    </rPh>
    <rPh sb="18" eb="20">
      <t>ケンスウ</t>
    </rPh>
    <phoneticPr fontId="18"/>
  </si>
  <si>
    <t>資料： WIPO Statistics Database, Nov 2020</t>
    <phoneticPr fontId="4"/>
  </si>
  <si>
    <t>19-5　日本人の外国・自国別特許件数の推移　 Number of overseas and Japanese patents by Japanese applicants</t>
    <phoneticPr fontId="4"/>
  </si>
  <si>
    <t>19-5-1　出願　 Patent applications</t>
    <phoneticPr fontId="4"/>
  </si>
  <si>
    <t>（単位： 万件  10,000 applications）</t>
    <phoneticPr fontId="4"/>
  </si>
  <si>
    <t>外　　国</t>
    <phoneticPr fontId="4"/>
  </si>
  <si>
    <t>日　　本</t>
    <rPh sb="0" eb="1">
      <t>ヒ</t>
    </rPh>
    <rPh sb="3" eb="4">
      <t>ホン</t>
    </rPh>
    <phoneticPr fontId="4"/>
  </si>
  <si>
    <t>合　　計</t>
    <rPh sb="0" eb="1">
      <t>ゴウ</t>
    </rPh>
    <phoneticPr fontId="4"/>
  </si>
  <si>
    <t>比率</t>
    <rPh sb="0" eb="2">
      <t>ﾋﾘﾂ</t>
    </rPh>
    <phoneticPr fontId="19" type="noConversion"/>
  </si>
  <si>
    <t>Overseas</t>
    <phoneticPr fontId="4"/>
  </si>
  <si>
    <t>Japan</t>
  </si>
  <si>
    <t>注） １. 日本人が外国及び自国に出願した件数である。</t>
    <rPh sb="6" eb="8">
      <t>ニホン</t>
    </rPh>
    <rPh sb="8" eb="9">
      <t>ジン</t>
    </rPh>
    <rPh sb="10" eb="12">
      <t>ガイコク</t>
    </rPh>
    <rPh sb="12" eb="13">
      <t>オヨ</t>
    </rPh>
    <phoneticPr fontId="4"/>
  </si>
  <si>
    <r>
      <t xml:space="preserve">注） </t>
    </r>
    <r>
      <rPr>
        <sz val="10"/>
        <rFont val="ＭＳ Ｐ明朝"/>
        <family val="1"/>
        <charset val="128"/>
      </rPr>
      <t>２. PCT国際特許出願に基づく国内・地域段階移行件数を含む。</t>
    </r>
    <rPh sb="0" eb="1">
      <t>チュウ</t>
    </rPh>
    <rPh sb="22" eb="24">
      <t>チイキ</t>
    </rPh>
    <rPh sb="26" eb="28">
      <t>イコウ</t>
    </rPh>
    <phoneticPr fontId="4"/>
  </si>
  <si>
    <t>19-5-2　登録　 Patent grants</t>
    <phoneticPr fontId="4"/>
  </si>
  <si>
    <t xml:space="preserve"> （単位： 万件  10,000 grants）</t>
    <phoneticPr fontId="4"/>
  </si>
  <si>
    <t>合　　計</t>
    <rPh sb="0" eb="1">
      <t>ゴウ</t>
    </rPh>
    <rPh sb="3" eb="4">
      <t>ケイ</t>
    </rPh>
    <phoneticPr fontId="4"/>
  </si>
  <si>
    <t>注） １. 日本人による出願が、外国及び自国において登録された件数である。　</t>
    <rPh sb="6" eb="8">
      <t>ニホン</t>
    </rPh>
    <rPh sb="8" eb="9">
      <t>ジン</t>
    </rPh>
    <rPh sb="12" eb="14">
      <t>シュツガン</t>
    </rPh>
    <rPh sb="16" eb="18">
      <t>ガイコク</t>
    </rPh>
    <rPh sb="20" eb="22">
      <t>ジコク</t>
    </rPh>
    <rPh sb="26" eb="28">
      <t>トウロク</t>
    </rPh>
    <phoneticPr fontId="4"/>
  </si>
  <si>
    <r>
      <t xml:space="preserve">注） </t>
    </r>
    <r>
      <rPr>
        <sz val="10"/>
        <rFont val="ＭＳ Ｐ明朝"/>
        <family val="1"/>
        <charset val="128"/>
      </rPr>
      <t>２. PCT国際特許出願に基づく登録件数を含む。</t>
    </r>
    <rPh sb="0" eb="1">
      <t>チュウ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</si>
</sst>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.0;[Red]\-#,##0.0"/>
    <numFmt numFmtId="177" formatCode="0.0"/>
    <numFmt numFmtId="178" formatCode="0.0_);[Red]\(0.0\)"/>
    <numFmt numFmtId="179" formatCode="#,##0.0_ ;[Red]\-#,##0.0\ "/>
  </numFmts>
  <fonts count="20" x14ac:knownFonts="1"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0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color indexed="9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indexed="9"/>
      <name val="ＭＳ Ｐ明朝"/>
      <family val="1"/>
      <charset val="128"/>
    </font>
    <font>
      <sz val="10"/>
      <color theme="0"/>
      <name val="ＭＳ Ｐ明朝"/>
      <family val="1"/>
      <charset val="128"/>
    </font>
    <font>
      <sz val="10"/>
      <color rgb="FFC00000"/>
      <name val="ＭＳ Ｐ明朝"/>
      <family val="1"/>
      <charset val="128"/>
    </font>
    <font>
      <sz val="10"/>
      <color indexed="8"/>
      <name val="ＭＳ Ｐゴシック"/>
      <family val="3"/>
      <charset val="128"/>
    </font>
    <font>
      <sz val="10"/>
      <color theme="0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10"/>
      <color indexed="8"/>
      <name val="ＭＳ Ｐ明朝"/>
      <family val="1"/>
      <charset val="128"/>
    </font>
    <font>
      <sz val="11"/>
      <name val="Times New Roman"/>
      <family val="1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270">
    <xf numFmtId="0" fontId="0" fillId="0" borderId="0" xfId="0">
      <alignment vertical="center"/>
    </xf>
    <xf numFmtId="0" fontId="2" fillId="0" borderId="0" xfId="1" applyFont="1" applyAlignment="1">
      <alignment vertical="center"/>
    </xf>
    <xf numFmtId="0" fontId="2" fillId="0" borderId="0" xfId="1" applyFont="1" applyBorder="1" applyAlignment="1">
      <alignment vertical="center"/>
    </xf>
    <xf numFmtId="0" fontId="2" fillId="0" borderId="0" xfId="1" applyFont="1" applyBorder="1" applyAlignment="1">
      <alignment horizontal="right" vertical="center"/>
    </xf>
    <xf numFmtId="0" fontId="2" fillId="0" borderId="3" xfId="1" applyFont="1" applyBorder="1" applyAlignment="1">
      <alignment vertical="center"/>
    </xf>
    <xf numFmtId="0" fontId="2" fillId="0" borderId="6" xfId="1" applyFont="1" applyBorder="1" applyAlignment="1">
      <alignment vertical="center"/>
    </xf>
    <xf numFmtId="0" fontId="2" fillId="0" borderId="8" xfId="1" applyFont="1" applyBorder="1" applyAlignment="1">
      <alignment horizontal="center" vertical="center" wrapText="1"/>
    </xf>
    <xf numFmtId="0" fontId="6" fillId="0" borderId="12" xfId="1" applyFont="1" applyBorder="1" applyAlignment="1">
      <alignment horizontal="center" vertical="top"/>
    </xf>
    <xf numFmtId="0" fontId="6" fillId="0" borderId="13" xfId="1" applyFont="1" applyBorder="1" applyAlignment="1">
      <alignment horizontal="center" vertical="top"/>
    </xf>
    <xf numFmtId="0" fontId="6" fillId="0" borderId="14" xfId="1" applyFont="1" applyBorder="1" applyAlignment="1">
      <alignment horizontal="center" vertical="top"/>
    </xf>
    <xf numFmtId="0" fontId="6" fillId="0" borderId="0" xfId="1" applyFont="1" applyBorder="1" applyAlignment="1">
      <alignment vertical="top"/>
    </xf>
    <xf numFmtId="0" fontId="6" fillId="0" borderId="11" xfId="1" applyFont="1" applyBorder="1" applyAlignment="1">
      <alignment horizontal="center" vertical="top"/>
    </xf>
    <xf numFmtId="38" fontId="2" fillId="0" borderId="7" xfId="2" applyFont="1" applyBorder="1" applyAlignment="1">
      <alignment vertical="center"/>
    </xf>
    <xf numFmtId="176" fontId="2" fillId="0" borderId="0" xfId="2" applyNumberFormat="1" applyFont="1" applyBorder="1" applyAlignment="1">
      <alignment vertical="center"/>
    </xf>
    <xf numFmtId="38" fontId="2" fillId="0" borderId="0" xfId="2" applyFont="1" applyBorder="1" applyAlignment="1">
      <alignment vertical="center"/>
    </xf>
    <xf numFmtId="38" fontId="2" fillId="0" borderId="9" xfId="2" applyFont="1" applyBorder="1" applyAlignment="1">
      <alignment vertical="center"/>
    </xf>
    <xf numFmtId="0" fontId="2" fillId="0" borderId="10" xfId="1" applyFont="1" applyBorder="1" applyAlignment="1">
      <alignment vertical="center"/>
    </xf>
    <xf numFmtId="176" fontId="2" fillId="0" borderId="16" xfId="2" applyNumberFormat="1" applyFont="1" applyBorder="1" applyAlignment="1">
      <alignment vertical="center"/>
    </xf>
    <xf numFmtId="38" fontId="2" fillId="0" borderId="7" xfId="2" quotePrefix="1" applyFont="1" applyBorder="1" applyAlignment="1">
      <alignment horizontal="right" vertical="center"/>
    </xf>
    <xf numFmtId="38" fontId="2" fillId="0" borderId="0" xfId="2" quotePrefix="1" applyFont="1" applyBorder="1" applyAlignment="1">
      <alignment horizontal="right" vertical="center"/>
    </xf>
    <xf numFmtId="0" fontId="2" fillId="0" borderId="17" xfId="1" applyFont="1" applyBorder="1" applyAlignment="1">
      <alignment vertical="center"/>
    </xf>
    <xf numFmtId="38" fontId="2" fillId="0" borderId="18" xfId="2" quotePrefix="1" applyFont="1" applyBorder="1" applyAlignment="1">
      <alignment horizontal="right" vertical="center"/>
    </xf>
    <xf numFmtId="176" fontId="2" fillId="0" borderId="17" xfId="2" applyNumberFormat="1" applyFont="1" applyBorder="1" applyAlignment="1">
      <alignment vertical="center"/>
    </xf>
    <xf numFmtId="38" fontId="2" fillId="0" borderId="17" xfId="2" applyFont="1" applyBorder="1" applyAlignment="1">
      <alignment vertical="center"/>
    </xf>
    <xf numFmtId="38" fontId="2" fillId="0" borderId="19" xfId="2" applyFont="1" applyBorder="1" applyAlignment="1">
      <alignment vertical="center"/>
    </xf>
    <xf numFmtId="0" fontId="2" fillId="0" borderId="20" xfId="1" applyFont="1" applyBorder="1" applyAlignment="1">
      <alignment vertical="center"/>
    </xf>
    <xf numFmtId="38" fontId="2" fillId="0" borderId="17" xfId="2" quotePrefix="1" applyFont="1" applyBorder="1" applyAlignment="1">
      <alignment horizontal="right" vertical="center"/>
    </xf>
    <xf numFmtId="176" fontId="2" fillId="0" borderId="21" xfId="2" applyNumberFormat="1" applyFont="1" applyBorder="1" applyAlignment="1">
      <alignment vertical="center"/>
    </xf>
    <xf numFmtId="176" fontId="2" fillId="0" borderId="0" xfId="2" quotePrefix="1" applyNumberFormat="1" applyFont="1" applyBorder="1" applyAlignment="1">
      <alignment horizontal="right" vertical="center"/>
    </xf>
    <xf numFmtId="176" fontId="2" fillId="0" borderId="16" xfId="2" quotePrefix="1" applyNumberFormat="1" applyFont="1" applyBorder="1" applyAlignment="1">
      <alignment horizontal="right" vertical="center"/>
    </xf>
    <xf numFmtId="0" fontId="2" fillId="0" borderId="22" xfId="1" applyFont="1" applyBorder="1" applyAlignment="1">
      <alignment vertical="center"/>
    </xf>
    <xf numFmtId="38" fontId="2" fillId="0" borderId="23" xfId="2" quotePrefix="1" applyFont="1" applyBorder="1" applyAlignment="1">
      <alignment horizontal="right" vertical="center"/>
    </xf>
    <xf numFmtId="176" fontId="2" fillId="0" borderId="22" xfId="2" applyNumberFormat="1" applyFont="1" applyBorder="1" applyAlignment="1">
      <alignment vertical="center"/>
    </xf>
    <xf numFmtId="38" fontId="2" fillId="0" borderId="22" xfId="2" applyFont="1" applyBorder="1" applyAlignment="1">
      <alignment vertical="center"/>
    </xf>
    <xf numFmtId="38" fontId="2" fillId="0" borderId="24" xfId="2" applyFont="1" applyBorder="1" applyAlignment="1">
      <alignment vertical="center"/>
    </xf>
    <xf numFmtId="0" fontId="2" fillId="0" borderId="25" xfId="1" applyFont="1" applyBorder="1" applyAlignment="1">
      <alignment vertical="center"/>
    </xf>
    <xf numFmtId="38" fontId="2" fillId="0" borderId="22" xfId="2" quotePrefix="1" applyFont="1" applyBorder="1" applyAlignment="1">
      <alignment horizontal="right" vertical="center"/>
    </xf>
    <xf numFmtId="176" fontId="2" fillId="0" borderId="26" xfId="2" applyNumberFormat="1" applyFont="1" applyBorder="1" applyAlignment="1">
      <alignment vertical="center"/>
    </xf>
    <xf numFmtId="0" fontId="2" fillId="0" borderId="0" xfId="1" quotePrefix="1" applyFont="1" applyBorder="1" applyAlignment="1">
      <alignment vertical="center"/>
    </xf>
    <xf numFmtId="0" fontId="2" fillId="0" borderId="11" xfId="1" applyFont="1" applyBorder="1" applyAlignment="1">
      <alignment vertical="center"/>
    </xf>
    <xf numFmtId="38" fontId="2" fillId="0" borderId="12" xfId="2" applyFont="1" applyBorder="1" applyAlignment="1">
      <alignment vertical="center"/>
    </xf>
    <xf numFmtId="38" fontId="2" fillId="0" borderId="11" xfId="2" applyFont="1" applyBorder="1" applyAlignment="1">
      <alignment vertical="center"/>
    </xf>
    <xf numFmtId="38" fontId="2" fillId="0" borderId="14" xfId="2" applyFont="1" applyBorder="1" applyAlignment="1">
      <alignment vertical="center"/>
    </xf>
    <xf numFmtId="0" fontId="2" fillId="0" borderId="15" xfId="1" applyFont="1" applyBorder="1" applyAlignment="1">
      <alignment vertical="center"/>
    </xf>
    <xf numFmtId="0" fontId="2" fillId="0" borderId="27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7" fillId="0" borderId="0" xfId="1" applyFont="1" applyBorder="1" applyAlignment="1">
      <alignment vertical="center"/>
    </xf>
    <xf numFmtId="0" fontId="2" fillId="0" borderId="1" xfId="1" applyFont="1" applyBorder="1" applyAlignment="1">
      <alignment horizontal="right" vertical="top" wrapText="1"/>
    </xf>
    <xf numFmtId="0" fontId="2" fillId="0" borderId="0" xfId="1" applyFont="1" applyBorder="1" applyAlignment="1">
      <alignment horizontal="right" vertical="top" wrapText="1"/>
    </xf>
    <xf numFmtId="0" fontId="2" fillId="0" borderId="33" xfId="1" applyFont="1" applyBorder="1" applyAlignment="1">
      <alignment horizontal="center" vertical="center"/>
    </xf>
    <xf numFmtId="0" fontId="6" fillId="0" borderId="9" xfId="1" applyFont="1" applyBorder="1" applyAlignment="1">
      <alignment horizontal="center" vertical="top"/>
    </xf>
    <xf numFmtId="0" fontId="2" fillId="0" borderId="11" xfId="1" applyFont="1" applyBorder="1" applyAlignment="1">
      <alignment horizontal="left" vertical="center" wrapText="1"/>
    </xf>
    <xf numFmtId="0" fontId="6" fillId="0" borderId="14" xfId="1" applyFont="1" applyBorder="1" applyAlignment="1">
      <alignment horizontal="centerContinuous" vertical="top" wrapText="1"/>
    </xf>
    <xf numFmtId="0" fontId="2" fillId="0" borderId="0" xfId="1" applyFont="1" applyBorder="1" applyAlignment="1">
      <alignment horizontal="left" vertical="center" wrapText="1"/>
    </xf>
    <xf numFmtId="0" fontId="6" fillId="0" borderId="0" xfId="1" applyFont="1" applyBorder="1" applyAlignment="1">
      <alignment horizontal="left" vertical="center" wrapText="1"/>
    </xf>
    <xf numFmtId="0" fontId="2" fillId="0" borderId="2" xfId="1" applyFont="1" applyBorder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2" fillId="0" borderId="0" xfId="1" applyFont="1" applyBorder="1" applyAlignment="1">
      <alignment horizontal="centerContinuous" vertical="center"/>
    </xf>
    <xf numFmtId="0" fontId="2" fillId="0" borderId="0" xfId="1" applyFont="1" applyBorder="1" applyAlignment="1">
      <alignment horizontal="distributed" vertical="center" wrapText="1"/>
    </xf>
    <xf numFmtId="0" fontId="2" fillId="0" borderId="0" xfId="1" applyFont="1" applyBorder="1" applyAlignment="1">
      <alignment horizontal="distributed" vertical="center"/>
    </xf>
    <xf numFmtId="177" fontId="2" fillId="0" borderId="0" xfId="1" applyNumberFormat="1" applyFont="1" applyBorder="1" applyAlignment="1">
      <alignment vertical="center"/>
    </xf>
    <xf numFmtId="0" fontId="2" fillId="0" borderId="0" xfId="1" applyFont="1" applyFill="1" applyBorder="1" applyAlignment="1">
      <alignment horizontal="distributed" vertical="center" wrapText="1"/>
    </xf>
    <xf numFmtId="0" fontId="2" fillId="0" borderId="35" xfId="1" applyFont="1" applyBorder="1" applyAlignment="1">
      <alignment horizontal="distributed" vertical="center"/>
    </xf>
    <xf numFmtId="0" fontId="6" fillId="0" borderId="35" xfId="1" applyFont="1" applyBorder="1" applyAlignment="1">
      <alignment horizontal="left" vertical="center" wrapText="1"/>
    </xf>
    <xf numFmtId="38" fontId="2" fillId="0" borderId="36" xfId="2" applyFont="1" applyBorder="1" applyAlignment="1">
      <alignment vertical="center"/>
    </xf>
    <xf numFmtId="38" fontId="2" fillId="0" borderId="35" xfId="2" applyFont="1" applyBorder="1" applyAlignment="1">
      <alignment vertical="center"/>
    </xf>
    <xf numFmtId="177" fontId="2" fillId="0" borderId="35" xfId="1" applyNumberFormat="1" applyFont="1" applyBorder="1" applyAlignment="1">
      <alignment vertical="center"/>
    </xf>
    <xf numFmtId="0" fontId="2" fillId="0" borderId="11" xfId="1" applyFont="1" applyBorder="1" applyAlignment="1">
      <alignment horizontal="center" vertical="center"/>
    </xf>
    <xf numFmtId="0" fontId="6" fillId="0" borderId="11" xfId="1" applyFont="1" applyBorder="1" applyAlignment="1">
      <alignment horizontal="center" vertical="center"/>
    </xf>
    <xf numFmtId="177" fontId="2" fillId="0" borderId="11" xfId="1" applyNumberFormat="1" applyFont="1" applyBorder="1" applyAlignment="1">
      <alignment vertical="center"/>
    </xf>
    <xf numFmtId="0" fontId="11" fillId="0" borderId="0" xfId="1" applyFont="1" applyBorder="1" applyAlignment="1">
      <alignment vertical="center"/>
    </xf>
    <xf numFmtId="0" fontId="7" fillId="0" borderId="0" xfId="1" applyFont="1" applyFill="1" applyBorder="1" applyAlignment="1">
      <alignment vertical="center"/>
    </xf>
    <xf numFmtId="0" fontId="7" fillId="0" borderId="0" xfId="1" applyFont="1" applyFill="1" applyAlignment="1">
      <alignment vertical="center"/>
    </xf>
    <xf numFmtId="0" fontId="2" fillId="0" borderId="1" xfId="1" applyFont="1" applyBorder="1" applyAlignment="1">
      <alignment horizontal="right" vertical="center" wrapText="1"/>
    </xf>
    <xf numFmtId="0" fontId="2" fillId="0" borderId="0" xfId="1" applyFont="1" applyBorder="1" applyAlignment="1">
      <alignment horizontal="right" vertical="center" wrapText="1"/>
    </xf>
    <xf numFmtId="0" fontId="6" fillId="0" borderId="14" xfId="1" applyFont="1" applyBorder="1" applyAlignment="1">
      <alignment horizontal="center" vertical="top" wrapText="1"/>
    </xf>
    <xf numFmtId="0" fontId="2" fillId="0" borderId="7" xfId="1" applyFont="1" applyBorder="1" applyAlignment="1">
      <alignment horizontal="center" vertical="center"/>
    </xf>
    <xf numFmtId="0" fontId="2" fillId="0" borderId="35" xfId="1" applyFont="1" applyFill="1" applyBorder="1" applyAlignment="1">
      <alignment horizontal="distributed" vertical="center"/>
    </xf>
    <xf numFmtId="177" fontId="2" fillId="0" borderId="35" xfId="1" applyNumberFormat="1" applyFont="1" applyFill="1" applyBorder="1" applyAlignment="1">
      <alignment vertical="center"/>
    </xf>
    <xf numFmtId="0" fontId="13" fillId="0" borderId="0" xfId="1" applyFont="1" applyFill="1" applyBorder="1" applyAlignment="1">
      <alignment vertical="center"/>
    </xf>
    <xf numFmtId="0" fontId="2" fillId="0" borderId="0" xfId="1" applyFont="1" applyFill="1" applyAlignment="1">
      <alignment vertical="center"/>
    </xf>
    <xf numFmtId="38" fontId="2" fillId="0" borderId="0" xfId="1" applyNumberFormat="1" applyFont="1" applyAlignment="1">
      <alignment vertical="center"/>
    </xf>
    <xf numFmtId="0" fontId="6" fillId="0" borderId="0" xfId="1" applyFont="1" applyBorder="1" applyAlignment="1">
      <alignment vertical="center"/>
    </xf>
    <xf numFmtId="178" fontId="2" fillId="0" borderId="0" xfId="1" applyNumberFormat="1" applyFont="1" applyAlignment="1">
      <alignment vertical="center"/>
    </xf>
    <xf numFmtId="177" fontId="2" fillId="0" borderId="0" xfId="1" applyNumberFormat="1" applyFont="1"/>
    <xf numFmtId="178" fontId="2" fillId="0" borderId="0" xfId="2" applyNumberFormat="1" applyFont="1" applyBorder="1" applyAlignment="1">
      <alignment horizontal="right" vertical="center"/>
    </xf>
    <xf numFmtId="0" fontId="2" fillId="0" borderId="1" xfId="1" applyFont="1" applyBorder="1" applyAlignment="1">
      <alignment horizontal="centerContinuous" vertical="center"/>
    </xf>
    <xf numFmtId="0" fontId="2" fillId="0" borderId="1" xfId="1" applyFont="1" applyBorder="1" applyAlignment="1">
      <alignment vertical="center"/>
    </xf>
    <xf numFmtId="38" fontId="2" fillId="0" borderId="1" xfId="2" applyFont="1" applyBorder="1" applyAlignment="1">
      <alignment vertical="center"/>
    </xf>
    <xf numFmtId="177" fontId="2" fillId="0" borderId="1" xfId="1" applyNumberFormat="1" applyFont="1" applyBorder="1" applyAlignment="1">
      <alignment vertical="center"/>
    </xf>
    <xf numFmtId="0" fontId="2" fillId="0" borderId="11" xfId="1" applyFont="1" applyBorder="1" applyAlignment="1">
      <alignment horizontal="right" vertical="center"/>
    </xf>
    <xf numFmtId="0" fontId="2" fillId="0" borderId="37" xfId="1" applyFont="1" applyBorder="1" applyAlignment="1">
      <alignment vertical="center"/>
    </xf>
    <xf numFmtId="0" fontId="6" fillId="0" borderId="9" xfId="1" applyFont="1" applyBorder="1" applyAlignment="1">
      <alignment horizontal="center" vertical="top" wrapText="1"/>
    </xf>
    <xf numFmtId="0" fontId="2" fillId="0" borderId="1" xfId="1" applyFont="1" applyBorder="1" applyAlignment="1">
      <alignment horizontal="left" vertical="center" wrapText="1"/>
    </xf>
    <xf numFmtId="0" fontId="6" fillId="0" borderId="1" xfId="1" applyFont="1" applyBorder="1" applyAlignment="1">
      <alignment vertical="center"/>
    </xf>
    <xf numFmtId="177" fontId="2" fillId="0" borderId="0" xfId="1" applyNumberFormat="1" applyFont="1" applyAlignment="1">
      <alignment vertical="center"/>
    </xf>
    <xf numFmtId="0" fontId="2" fillId="0" borderId="11" xfId="1" applyFont="1" applyBorder="1" applyAlignment="1">
      <alignment horizontal="centerContinuous" vertical="center"/>
    </xf>
    <xf numFmtId="0" fontId="6" fillId="0" borderId="11" xfId="1" applyFont="1" applyBorder="1" applyAlignment="1">
      <alignment vertical="center"/>
    </xf>
    <xf numFmtId="0" fontId="14" fillId="0" borderId="0" xfId="1" applyFont="1" applyAlignment="1">
      <alignment vertical="center"/>
    </xf>
    <xf numFmtId="0" fontId="14" fillId="0" borderId="0" xfId="1" applyFont="1" applyBorder="1" applyAlignment="1">
      <alignment vertical="center"/>
    </xf>
    <xf numFmtId="0" fontId="14" fillId="0" borderId="40" xfId="1" applyFont="1" applyBorder="1" applyAlignment="1">
      <alignment horizontal="center" vertical="center" wrapText="1"/>
    </xf>
    <xf numFmtId="0" fontId="2" fillId="0" borderId="41" xfId="1" applyFont="1" applyBorder="1" applyAlignment="1">
      <alignment horizontal="center" vertical="center" wrapText="1"/>
    </xf>
    <xf numFmtId="0" fontId="14" fillId="0" borderId="35" xfId="1" applyFont="1" applyBorder="1" applyAlignment="1">
      <alignment horizontal="center" vertical="center" wrapText="1"/>
    </xf>
    <xf numFmtId="0" fontId="2" fillId="0" borderId="42" xfId="1" applyFont="1" applyBorder="1" applyAlignment="1">
      <alignment horizontal="center" vertical="center" wrapText="1"/>
    </xf>
    <xf numFmtId="0" fontId="14" fillId="0" borderId="33" xfId="1" applyFont="1" applyBorder="1" applyAlignment="1">
      <alignment horizontal="center" vertical="center" wrapText="1"/>
    </xf>
    <xf numFmtId="0" fontId="2" fillId="0" borderId="43" xfId="1" applyFont="1" applyBorder="1" applyAlignment="1">
      <alignment horizontal="center" vertical="center" wrapText="1"/>
    </xf>
    <xf numFmtId="0" fontId="6" fillId="0" borderId="44" xfId="1" applyFont="1" applyBorder="1" applyAlignment="1">
      <alignment horizontal="center" vertical="top" shrinkToFit="1"/>
    </xf>
    <xf numFmtId="0" fontId="6" fillId="0" borderId="16" xfId="1" applyFont="1" applyBorder="1" applyAlignment="1">
      <alignment horizontal="center" vertical="top"/>
    </xf>
    <xf numFmtId="0" fontId="6" fillId="0" borderId="0" xfId="1" applyFont="1" applyBorder="1" applyAlignment="1">
      <alignment horizontal="center" vertical="top" shrinkToFit="1"/>
    </xf>
    <xf numFmtId="0" fontId="6" fillId="0" borderId="45" xfId="1" applyFont="1" applyBorder="1" applyAlignment="1">
      <alignment horizontal="center" vertical="top"/>
    </xf>
    <xf numFmtId="0" fontId="6" fillId="0" borderId="46" xfId="1" applyFont="1" applyBorder="1" applyAlignment="1">
      <alignment horizontal="center" vertical="top"/>
    </xf>
    <xf numFmtId="0" fontId="6" fillId="0" borderId="47" xfId="1" applyFont="1" applyBorder="1" applyAlignment="1">
      <alignment horizontal="center" vertical="top"/>
    </xf>
    <xf numFmtId="0" fontId="14" fillId="0" borderId="0" xfId="1" applyFont="1" applyBorder="1" applyAlignment="1">
      <alignment horizontal="right" vertical="center" wrapText="1"/>
    </xf>
    <xf numFmtId="0" fontId="14" fillId="0" borderId="5" xfId="1" applyFont="1" applyBorder="1" applyAlignment="1">
      <alignment horizontal="left" vertical="center" wrapText="1"/>
    </xf>
    <xf numFmtId="0" fontId="2" fillId="0" borderId="48" xfId="1" applyFont="1" applyBorder="1" applyAlignment="1">
      <alignment vertical="center"/>
    </xf>
    <xf numFmtId="0" fontId="2" fillId="0" borderId="30" xfId="1" applyFont="1" applyBorder="1" applyAlignment="1">
      <alignment vertical="center"/>
    </xf>
    <xf numFmtId="0" fontId="2" fillId="0" borderId="49" xfId="1" applyFont="1" applyBorder="1" applyAlignment="1">
      <alignment vertical="center"/>
    </xf>
    <xf numFmtId="0" fontId="2" fillId="0" borderId="50" xfId="1" applyFont="1" applyBorder="1" applyAlignment="1">
      <alignment vertical="center"/>
    </xf>
    <xf numFmtId="0" fontId="2" fillId="0" borderId="45" xfId="1" applyFont="1" applyBorder="1" applyAlignment="1">
      <alignment horizontal="center" vertical="center" wrapText="1"/>
    </xf>
    <xf numFmtId="0" fontId="2" fillId="0" borderId="4" xfId="1" applyFont="1" applyBorder="1" applyAlignment="1">
      <alignment vertical="center"/>
    </xf>
    <xf numFmtId="0" fontId="2" fillId="0" borderId="51" xfId="1" applyFont="1" applyBorder="1" applyAlignment="1">
      <alignment vertical="center"/>
    </xf>
    <xf numFmtId="0" fontId="14" fillId="0" borderId="0" xfId="1" quotePrefix="1" applyFont="1" applyBorder="1" applyAlignment="1">
      <alignment horizontal="right" vertical="center"/>
    </xf>
    <xf numFmtId="0" fontId="14" fillId="0" borderId="10" xfId="1" applyFont="1" applyBorder="1" applyAlignment="1">
      <alignment vertical="center"/>
    </xf>
    <xf numFmtId="179" fontId="14" fillId="0" borderId="44" xfId="2" quotePrefix="1" applyNumberFormat="1" applyFont="1" applyFill="1" applyBorder="1" applyAlignment="1">
      <alignment horizontal="right" vertical="center"/>
    </xf>
    <xf numFmtId="179" fontId="14" fillId="0" borderId="16" xfId="2" quotePrefix="1" applyNumberFormat="1" applyFont="1" applyFill="1" applyBorder="1" applyAlignment="1">
      <alignment horizontal="right" vertical="center"/>
    </xf>
    <xf numFmtId="179" fontId="14" fillId="0" borderId="0" xfId="2" quotePrefix="1" applyNumberFormat="1" applyFont="1" applyFill="1" applyBorder="1" applyAlignment="1">
      <alignment horizontal="right" vertical="center"/>
    </xf>
    <xf numFmtId="179" fontId="14" fillId="0" borderId="45" xfId="2" quotePrefix="1" applyNumberFormat="1" applyFont="1" applyFill="1" applyBorder="1" applyAlignment="1">
      <alignment horizontal="right" vertical="center"/>
    </xf>
    <xf numFmtId="178" fontId="14" fillId="0" borderId="44" xfId="2" quotePrefix="1" applyNumberFormat="1" applyFont="1" applyFill="1" applyBorder="1" applyAlignment="1">
      <alignment horizontal="right" vertical="center"/>
    </xf>
    <xf numFmtId="179" fontId="14" fillId="0" borderId="9" xfId="2" quotePrefix="1" applyNumberFormat="1" applyFont="1" applyFill="1" applyBorder="1" applyAlignment="1">
      <alignment horizontal="right" vertical="center"/>
    </xf>
    <xf numFmtId="179" fontId="14" fillId="0" borderId="47" xfId="2" quotePrefix="1" applyNumberFormat="1" applyFont="1" applyFill="1" applyBorder="1" applyAlignment="1">
      <alignment horizontal="right" vertical="center"/>
    </xf>
    <xf numFmtId="0" fontId="14" fillId="0" borderId="0" xfId="1" applyFont="1" applyFill="1" applyAlignment="1">
      <alignment vertical="center"/>
    </xf>
    <xf numFmtId="0" fontId="14" fillId="0" borderId="10" xfId="1" applyFont="1" applyFill="1" applyBorder="1" applyAlignment="1">
      <alignment vertical="center"/>
    </xf>
    <xf numFmtId="0" fontId="14" fillId="0" borderId="0" xfId="1" applyFont="1" applyFill="1" applyBorder="1" applyAlignment="1">
      <alignment vertical="center"/>
    </xf>
    <xf numFmtId="0" fontId="14" fillId="0" borderId="0" xfId="1" quotePrefix="1" applyFont="1" applyFill="1" applyBorder="1" applyAlignment="1">
      <alignment horizontal="right" vertical="center"/>
    </xf>
    <xf numFmtId="178" fontId="14" fillId="0" borderId="0" xfId="2" quotePrefix="1" applyNumberFormat="1" applyFont="1" applyFill="1" applyBorder="1" applyAlignment="1">
      <alignment horizontal="right" vertical="center"/>
    </xf>
    <xf numFmtId="0" fontId="14" fillId="0" borderId="52" xfId="1" applyFont="1" applyFill="1" applyBorder="1" applyAlignment="1">
      <alignment horizontal="centerContinuous" vertical="center"/>
    </xf>
    <xf numFmtId="0" fontId="14" fillId="0" borderId="27" xfId="1" applyFont="1" applyFill="1" applyBorder="1" applyAlignment="1">
      <alignment horizontal="centerContinuous" vertical="center"/>
    </xf>
    <xf numFmtId="0" fontId="14" fillId="0" borderId="0" xfId="1" applyFont="1" applyFill="1" applyBorder="1" applyAlignment="1">
      <alignment horizontal="centerContinuous" vertical="center"/>
    </xf>
    <xf numFmtId="0" fontId="14" fillId="0" borderId="46" xfId="1" applyFont="1" applyFill="1" applyBorder="1" applyAlignment="1">
      <alignment horizontal="centerContinuous" vertical="center"/>
    </xf>
    <xf numFmtId="0" fontId="14" fillId="0" borderId="14" xfId="1" applyFont="1" applyFill="1" applyBorder="1" applyAlignment="1">
      <alignment horizontal="centerContinuous" vertical="center"/>
    </xf>
    <xf numFmtId="0" fontId="14" fillId="0" borderId="53" xfId="1" applyFont="1" applyFill="1" applyBorder="1" applyAlignment="1">
      <alignment horizontal="centerContinuous" vertical="center"/>
    </xf>
    <xf numFmtId="0" fontId="14" fillId="0" borderId="40" xfId="1" applyFont="1" applyFill="1" applyBorder="1" applyAlignment="1">
      <alignment horizontal="center" vertical="center" wrapText="1"/>
    </xf>
    <xf numFmtId="0" fontId="2" fillId="0" borderId="42" xfId="1" applyFont="1" applyFill="1" applyBorder="1" applyAlignment="1">
      <alignment horizontal="center" vertical="center" wrapText="1"/>
    </xf>
    <xf numFmtId="0" fontId="14" fillId="0" borderId="54" xfId="1" applyFont="1" applyFill="1" applyBorder="1" applyAlignment="1">
      <alignment horizontal="center" vertical="center" wrapText="1"/>
    </xf>
    <xf numFmtId="0" fontId="2" fillId="0" borderId="35" xfId="1" applyFont="1" applyFill="1" applyBorder="1" applyAlignment="1">
      <alignment horizontal="center" vertical="center" wrapText="1"/>
    </xf>
    <xf numFmtId="0" fontId="2" fillId="0" borderId="43" xfId="1" applyFont="1" applyFill="1" applyBorder="1" applyAlignment="1">
      <alignment horizontal="center" vertical="center" wrapText="1"/>
    </xf>
    <xf numFmtId="0" fontId="6" fillId="0" borderId="44" xfId="1" applyFont="1" applyFill="1" applyBorder="1" applyAlignment="1">
      <alignment horizontal="center" vertical="top" shrinkToFit="1"/>
    </xf>
    <xf numFmtId="0" fontId="6" fillId="0" borderId="46" xfId="1" applyFont="1" applyFill="1" applyBorder="1" applyAlignment="1">
      <alignment horizontal="center" vertical="top"/>
    </xf>
    <xf numFmtId="0" fontId="6" fillId="0" borderId="55" xfId="1" applyFont="1" applyFill="1" applyBorder="1" applyAlignment="1">
      <alignment horizontal="center" vertical="top" shrinkToFit="1"/>
    </xf>
    <xf numFmtId="0" fontId="6" fillId="0" borderId="0" xfId="1" applyFont="1" applyFill="1" applyBorder="1" applyAlignment="1">
      <alignment horizontal="center" vertical="top" shrinkToFit="1"/>
    </xf>
    <xf numFmtId="0" fontId="6" fillId="0" borderId="53" xfId="1" applyFont="1" applyFill="1" applyBorder="1" applyAlignment="1">
      <alignment horizontal="center" vertical="top"/>
    </xf>
    <xf numFmtId="0" fontId="14" fillId="0" borderId="1" xfId="1" applyFont="1" applyBorder="1" applyAlignment="1">
      <alignment horizontal="right" vertical="center" wrapText="1"/>
    </xf>
    <xf numFmtId="0" fontId="2" fillId="0" borderId="56" xfId="1" applyFont="1" applyFill="1" applyBorder="1" applyAlignment="1">
      <alignment vertical="center"/>
    </xf>
    <xf numFmtId="0" fontId="2" fillId="0" borderId="45" xfId="1" applyFont="1" applyFill="1" applyBorder="1" applyAlignment="1">
      <alignment vertical="center"/>
    </xf>
    <xf numFmtId="0" fontId="2" fillId="0" borderId="57" xfId="1" applyFont="1" applyFill="1" applyBorder="1" applyAlignment="1">
      <alignment vertical="center"/>
    </xf>
    <xf numFmtId="0" fontId="2" fillId="0" borderId="50" xfId="1" applyFont="1" applyFill="1" applyBorder="1" applyAlignment="1">
      <alignment vertical="center"/>
    </xf>
    <xf numFmtId="0" fontId="2" fillId="0" borderId="1" xfId="1" applyFont="1" applyFill="1" applyBorder="1" applyAlignment="1">
      <alignment vertical="center"/>
    </xf>
    <xf numFmtId="0" fontId="2" fillId="0" borderId="47" xfId="1" applyFont="1" applyFill="1" applyBorder="1" applyAlignment="1">
      <alignment vertical="center"/>
    </xf>
    <xf numFmtId="0" fontId="14" fillId="0" borderId="1" xfId="1" applyFont="1" applyFill="1" applyBorder="1" applyAlignment="1">
      <alignment horizontal="right" vertical="center" wrapText="1"/>
    </xf>
    <xf numFmtId="0" fontId="14" fillId="0" borderId="5" xfId="1" applyFont="1" applyFill="1" applyBorder="1" applyAlignment="1">
      <alignment horizontal="left" vertical="center" wrapText="1"/>
    </xf>
    <xf numFmtId="179" fontId="14" fillId="0" borderId="58" xfId="2" quotePrefix="1" applyNumberFormat="1" applyFont="1" applyFill="1" applyBorder="1" applyAlignment="1">
      <alignment horizontal="right" vertical="center"/>
    </xf>
    <xf numFmtId="179" fontId="14" fillId="0" borderId="57" xfId="2" quotePrefix="1" applyNumberFormat="1" applyFont="1" applyFill="1" applyBorder="1" applyAlignment="1">
      <alignment horizontal="right" vertical="center"/>
    </xf>
    <xf numFmtId="0" fontId="14" fillId="0" borderId="11" xfId="1" quotePrefix="1" applyFont="1" applyBorder="1" applyAlignment="1">
      <alignment horizontal="right" vertical="center"/>
    </xf>
    <xf numFmtId="0" fontId="14" fillId="0" borderId="11" xfId="1" applyFont="1" applyBorder="1" applyAlignment="1">
      <alignment vertical="center"/>
    </xf>
    <xf numFmtId="0" fontId="14" fillId="0" borderId="58" xfId="1" applyFont="1" applyFill="1" applyBorder="1" applyAlignment="1">
      <alignment horizontal="right" vertical="center"/>
    </xf>
    <xf numFmtId="0" fontId="14" fillId="0" borderId="45" xfId="1" applyFont="1" applyFill="1" applyBorder="1" applyAlignment="1">
      <alignment horizontal="right" vertical="center"/>
    </xf>
    <xf numFmtId="0" fontId="14" fillId="0" borderId="11" xfId="1" applyFont="1" applyFill="1" applyBorder="1" applyAlignment="1">
      <alignment vertical="center"/>
    </xf>
    <xf numFmtId="0" fontId="14" fillId="0" borderId="46" xfId="1" applyFont="1" applyFill="1" applyBorder="1" applyAlignment="1">
      <alignment vertical="center"/>
    </xf>
    <xf numFmtId="0" fontId="14" fillId="0" borderId="14" xfId="1" applyFont="1" applyFill="1" applyBorder="1" applyAlignment="1">
      <alignment vertical="center"/>
    </xf>
    <xf numFmtId="0" fontId="14" fillId="0" borderId="53" xfId="1" applyFont="1" applyFill="1" applyBorder="1" applyAlignment="1">
      <alignment vertical="center"/>
    </xf>
    <xf numFmtId="0" fontId="14" fillId="0" borderId="11" xfId="1" quotePrefix="1" applyFont="1" applyFill="1" applyBorder="1" applyAlignment="1">
      <alignment horizontal="right" vertical="center"/>
    </xf>
    <xf numFmtId="0" fontId="14" fillId="0" borderId="0" xfId="1" applyFont="1" applyBorder="1" applyAlignment="1">
      <alignment horizontal="left" vertical="center" wrapText="1"/>
    </xf>
    <xf numFmtId="0" fontId="2" fillId="0" borderId="9" xfId="1" applyFont="1" applyFill="1" applyBorder="1" applyAlignment="1">
      <alignment vertical="center"/>
    </xf>
    <xf numFmtId="0" fontId="2" fillId="0" borderId="16" xfId="1" applyFont="1" applyFill="1" applyBorder="1" applyAlignment="1">
      <alignment vertical="center"/>
    </xf>
    <xf numFmtId="0" fontId="2" fillId="0" borderId="0" xfId="1" applyFont="1" applyFill="1" applyBorder="1" applyAlignment="1">
      <alignment vertical="center"/>
    </xf>
    <xf numFmtId="0" fontId="14" fillId="0" borderId="0" xfId="1" applyFont="1" applyFill="1" applyBorder="1" applyAlignment="1">
      <alignment horizontal="right" vertical="center" wrapText="1"/>
    </xf>
    <xf numFmtId="0" fontId="14" fillId="0" borderId="0" xfId="1" applyFont="1" applyFill="1" applyBorder="1" applyAlignment="1">
      <alignment horizontal="left" vertical="center" wrapText="1"/>
    </xf>
    <xf numFmtId="0" fontId="14" fillId="0" borderId="15" xfId="1" applyFont="1" applyBorder="1" applyAlignment="1">
      <alignment vertical="center"/>
    </xf>
    <xf numFmtId="0" fontId="14" fillId="0" borderId="53" xfId="1" applyFont="1" applyBorder="1" applyAlignment="1">
      <alignment vertical="center"/>
    </xf>
    <xf numFmtId="0" fontId="14" fillId="0" borderId="55" xfId="1" applyFont="1" applyBorder="1" applyAlignment="1">
      <alignment vertical="center"/>
    </xf>
    <xf numFmtId="0" fontId="14" fillId="0" borderId="27" xfId="1" applyFont="1" applyBorder="1" applyAlignment="1">
      <alignment vertical="center"/>
    </xf>
    <xf numFmtId="0" fontId="14" fillId="0" borderId="14" xfId="1" applyFont="1" applyBorder="1" applyAlignment="1">
      <alignment vertical="center"/>
    </xf>
    <xf numFmtId="0" fontId="17" fillId="0" borderId="0" xfId="1" applyFont="1" applyAlignment="1">
      <alignment vertical="center"/>
    </xf>
    <xf numFmtId="0" fontId="17" fillId="0" borderId="0" xfId="1" applyFont="1" applyBorder="1" applyAlignment="1">
      <alignment vertical="center"/>
    </xf>
    <xf numFmtId="0" fontId="11" fillId="0" borderId="0" xfId="1" applyFont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Border="1" applyAlignment="1">
      <alignment horizontal="left" vertical="center"/>
    </xf>
    <xf numFmtId="0" fontId="2" fillId="0" borderId="8" xfId="1" applyFont="1" applyFill="1" applyBorder="1" applyAlignment="1">
      <alignment horizontal="center" vertical="center" wrapText="1"/>
    </xf>
    <xf numFmtId="0" fontId="6" fillId="0" borderId="32" xfId="1" applyFont="1" applyFill="1" applyBorder="1" applyAlignment="1">
      <alignment horizontal="center" vertical="top" wrapText="1"/>
    </xf>
    <xf numFmtId="0" fontId="6" fillId="0" borderId="13" xfId="1" applyFont="1" applyFill="1" applyBorder="1" applyAlignment="1">
      <alignment horizontal="center" vertical="top" wrapText="1"/>
    </xf>
    <xf numFmtId="0" fontId="2" fillId="0" borderId="0" xfId="1" applyFont="1" applyFill="1" applyBorder="1" applyAlignment="1">
      <alignment horizontal="center" vertical="center" wrapText="1"/>
    </xf>
    <xf numFmtId="0" fontId="2" fillId="0" borderId="16" xfId="1" applyFont="1" applyFill="1" applyBorder="1" applyAlignment="1">
      <alignment horizontal="center" vertical="center" wrapText="1"/>
    </xf>
    <xf numFmtId="179" fontId="2" fillId="0" borderId="7" xfId="2" applyNumberFormat="1" applyFont="1" applyBorder="1" applyAlignment="1">
      <alignment vertical="center"/>
    </xf>
    <xf numFmtId="179" fontId="2" fillId="0" borderId="0" xfId="2" applyNumberFormat="1" applyFont="1" applyBorder="1" applyAlignment="1">
      <alignment vertical="center"/>
    </xf>
    <xf numFmtId="179" fontId="2" fillId="0" borderId="16" xfId="2" applyNumberFormat="1" applyFont="1" applyBorder="1" applyAlignment="1">
      <alignment vertical="center"/>
    </xf>
    <xf numFmtId="0" fontId="2" fillId="0" borderId="4" xfId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0" fontId="6" fillId="0" borderId="11" xfId="1" applyFont="1" applyBorder="1" applyAlignment="1">
      <alignment horizontal="center" vertical="top"/>
    </xf>
    <xf numFmtId="0" fontId="6" fillId="0" borderId="15" xfId="1" applyFont="1" applyBorder="1" applyAlignment="1">
      <alignment horizontal="center" vertical="top"/>
    </xf>
    <xf numFmtId="0" fontId="2" fillId="0" borderId="1" xfId="1" applyFont="1" applyBorder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0" fontId="2" fillId="0" borderId="30" xfId="1" applyFont="1" applyBorder="1" applyAlignment="1">
      <alignment horizontal="center" vertical="center"/>
    </xf>
    <xf numFmtId="0" fontId="2" fillId="0" borderId="16" xfId="1" applyFont="1" applyBorder="1" applyAlignment="1">
      <alignment horizontal="center" vertical="center"/>
    </xf>
    <xf numFmtId="0" fontId="2" fillId="0" borderId="27" xfId="1" applyFont="1" applyBorder="1" applyAlignment="1">
      <alignment horizontal="center" vertical="center"/>
    </xf>
    <xf numFmtId="0" fontId="2" fillId="0" borderId="29" xfId="1" applyFont="1" applyBorder="1" applyAlignment="1">
      <alignment horizontal="center" vertical="center"/>
    </xf>
    <xf numFmtId="0" fontId="2" fillId="0" borderId="32" xfId="1" applyFont="1" applyBorder="1" applyAlignment="1">
      <alignment horizontal="center" vertical="center"/>
    </xf>
    <xf numFmtId="0" fontId="2" fillId="0" borderId="13" xfId="1" applyFont="1" applyBorder="1" applyAlignment="1">
      <alignment horizontal="center" vertical="center"/>
    </xf>
    <xf numFmtId="0" fontId="2" fillId="0" borderId="14" xfId="1" applyFont="1" applyBorder="1" applyAlignment="1">
      <alignment horizontal="center" vertical="center"/>
    </xf>
    <xf numFmtId="0" fontId="8" fillId="0" borderId="1" xfId="1" applyFont="1" applyBorder="1" applyAlignment="1">
      <alignment horizontal="left" wrapText="1"/>
    </xf>
    <xf numFmtId="0" fontId="8" fillId="0" borderId="0" xfId="1" applyFont="1" applyBorder="1" applyAlignment="1">
      <alignment horizontal="left" wrapText="1"/>
    </xf>
    <xf numFmtId="0" fontId="2" fillId="0" borderId="11" xfId="1" applyFont="1" applyBorder="1" applyAlignment="1">
      <alignment horizontal="left" wrapText="1"/>
    </xf>
    <xf numFmtId="0" fontId="2" fillId="0" borderId="1" xfId="1" applyFont="1" applyBorder="1" applyAlignment="1">
      <alignment horizontal="right" vertical="top" wrapText="1"/>
    </xf>
    <xf numFmtId="0" fontId="2" fillId="0" borderId="0" xfId="1" applyFont="1" applyBorder="1" applyAlignment="1">
      <alignment horizontal="right" vertical="top" wrapText="1"/>
    </xf>
    <xf numFmtId="0" fontId="2" fillId="0" borderId="11" xfId="1" applyFont="1" applyBorder="1" applyAlignment="1">
      <alignment horizontal="right" vertical="top" wrapText="1"/>
    </xf>
    <xf numFmtId="0" fontId="2" fillId="0" borderId="12" xfId="1" applyFont="1" applyBorder="1" applyAlignment="1">
      <alignment horizontal="center" vertical="center"/>
    </xf>
    <xf numFmtId="0" fontId="2" fillId="0" borderId="28" xfId="1" applyFont="1" applyBorder="1" applyAlignment="1">
      <alignment horizontal="center" vertical="center"/>
    </xf>
    <xf numFmtId="0" fontId="2" fillId="0" borderId="31" xfId="1" applyFont="1" applyBorder="1" applyAlignment="1">
      <alignment horizontal="center" vertical="center"/>
    </xf>
    <xf numFmtId="0" fontId="2" fillId="0" borderId="34" xfId="1" applyFont="1" applyBorder="1" applyAlignment="1">
      <alignment horizontal="center" vertical="center"/>
    </xf>
    <xf numFmtId="0" fontId="2" fillId="0" borderId="0" xfId="1" applyFont="1" applyBorder="1" applyAlignment="1">
      <alignment horizontal="distributed" vertical="center"/>
    </xf>
    <xf numFmtId="0" fontId="2" fillId="0" borderId="0" xfId="1" applyFont="1" applyBorder="1" applyAlignment="1">
      <alignment horizontal="left" wrapText="1"/>
    </xf>
    <xf numFmtId="0" fontId="2" fillId="0" borderId="1" xfId="1" applyFont="1" applyBorder="1" applyAlignment="1">
      <alignment horizontal="left" wrapText="1"/>
    </xf>
    <xf numFmtId="178" fontId="14" fillId="0" borderId="9" xfId="2" quotePrefix="1" applyNumberFormat="1" applyFont="1" applyFill="1" applyBorder="1" applyAlignment="1">
      <alignment horizontal="right" vertical="center"/>
    </xf>
    <xf numFmtId="178" fontId="14" fillId="0" borderId="16" xfId="2" quotePrefix="1" applyNumberFormat="1" applyFont="1" applyFill="1" applyBorder="1" applyAlignment="1">
      <alignment horizontal="right" vertical="center"/>
    </xf>
    <xf numFmtId="178" fontId="14" fillId="0" borderId="0" xfId="2" quotePrefix="1" applyNumberFormat="1" applyFont="1" applyFill="1" applyBorder="1" applyAlignment="1">
      <alignment horizontal="right" vertical="center"/>
    </xf>
    <xf numFmtId="0" fontId="6" fillId="0" borderId="14" xfId="1" applyFont="1" applyFill="1" applyBorder="1" applyAlignment="1">
      <alignment horizontal="center" vertical="top"/>
    </xf>
    <xf numFmtId="0" fontId="6" fillId="0" borderId="27" xfId="1" applyFont="1" applyFill="1" applyBorder="1" applyAlignment="1">
      <alignment horizontal="center" vertical="top"/>
    </xf>
    <xf numFmtId="0" fontId="6" fillId="0" borderId="11" xfId="1" applyFont="1" applyFill="1" applyBorder="1" applyAlignment="1">
      <alignment horizontal="center" vertical="top"/>
    </xf>
    <xf numFmtId="0" fontId="16" fillId="0" borderId="39" xfId="1" applyFont="1" applyFill="1" applyBorder="1" applyAlignment="1">
      <alignment horizontal="center" vertical="top"/>
    </xf>
    <xf numFmtId="0" fontId="6" fillId="0" borderId="37" xfId="1" applyFont="1" applyFill="1" applyBorder="1" applyAlignment="1">
      <alignment vertical="top"/>
    </xf>
    <xf numFmtId="0" fontId="6" fillId="0" borderId="39" xfId="1" applyFont="1" applyFill="1" applyBorder="1" applyAlignment="1">
      <alignment horizontal="center" vertical="top"/>
    </xf>
    <xf numFmtId="0" fontId="6" fillId="0" borderId="37" xfId="1" applyFont="1" applyFill="1" applyBorder="1" applyAlignment="1">
      <alignment horizontal="center" vertical="top"/>
    </xf>
    <xf numFmtId="0" fontId="14" fillId="0" borderId="10" xfId="1" applyFont="1" applyBorder="1" applyAlignment="1">
      <alignment horizontal="left" wrapText="1"/>
    </xf>
    <xf numFmtId="0" fontId="14" fillId="0" borderId="11" xfId="1" applyFont="1" applyBorder="1" applyAlignment="1">
      <alignment horizontal="left" wrapText="1"/>
    </xf>
    <xf numFmtId="0" fontId="14" fillId="0" borderId="15" xfId="1" applyFont="1" applyBorder="1" applyAlignment="1">
      <alignment horizontal="left" wrapText="1"/>
    </xf>
    <xf numFmtId="0" fontId="14" fillId="0" borderId="33" xfId="1" applyFont="1" applyFill="1" applyBorder="1" applyAlignment="1">
      <alignment horizontal="center" vertical="center" wrapText="1"/>
    </xf>
    <xf numFmtId="0" fontId="14" fillId="0" borderId="41" xfId="1" applyFont="1" applyFill="1" applyBorder="1" applyAlignment="1">
      <alignment horizontal="center" vertical="center" wrapText="1"/>
    </xf>
    <xf numFmtId="0" fontId="14" fillId="0" borderId="35" xfId="1" applyFont="1" applyFill="1" applyBorder="1" applyAlignment="1">
      <alignment horizontal="center" vertical="center" wrapText="1"/>
    </xf>
    <xf numFmtId="0" fontId="14" fillId="0" borderId="4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vertical="center"/>
    </xf>
    <xf numFmtId="0" fontId="2" fillId="0" borderId="30" xfId="1" applyFont="1" applyFill="1" applyBorder="1" applyAlignment="1">
      <alignment vertical="center"/>
    </xf>
    <xf numFmtId="0" fontId="14" fillId="0" borderId="4" xfId="1" applyFont="1" applyFill="1" applyBorder="1" applyAlignment="1">
      <alignment horizontal="center" vertical="center" wrapText="1"/>
    </xf>
    <xf numFmtId="0" fontId="14" fillId="0" borderId="1" xfId="1" applyFont="1" applyFill="1" applyBorder="1" applyAlignment="1">
      <alignment horizontal="center" vertical="center" wrapText="1"/>
    </xf>
    <xf numFmtId="0" fontId="6" fillId="0" borderId="38" xfId="1" applyFont="1" applyFill="1" applyBorder="1" applyAlignment="1">
      <alignment vertical="top"/>
    </xf>
    <xf numFmtId="0" fontId="14" fillId="0" borderId="1" xfId="1" applyFont="1" applyBorder="1" applyAlignment="1">
      <alignment horizontal="right" vertical="top" wrapText="1"/>
    </xf>
    <xf numFmtId="0" fontId="14" fillId="0" borderId="5" xfId="1" applyFont="1" applyBorder="1" applyAlignment="1">
      <alignment horizontal="right" vertical="top" wrapText="1"/>
    </xf>
    <xf numFmtId="0" fontId="14" fillId="0" borderId="0" xfId="1" applyFont="1" applyBorder="1" applyAlignment="1">
      <alignment horizontal="right" vertical="top" wrapText="1"/>
    </xf>
    <xf numFmtId="0" fontId="14" fillId="0" borderId="10" xfId="1" applyFont="1" applyBorder="1" applyAlignment="1">
      <alignment horizontal="right" vertical="top" wrapText="1"/>
    </xf>
    <xf numFmtId="0" fontId="14" fillId="0" borderId="1" xfId="1" applyFont="1" applyFill="1" applyBorder="1" applyAlignment="1">
      <alignment horizontal="center" vertical="center"/>
    </xf>
    <xf numFmtId="0" fontId="16" fillId="0" borderId="37" xfId="1" applyFont="1" applyFill="1" applyBorder="1" applyAlignment="1">
      <alignment horizontal="center" vertical="top"/>
    </xf>
    <xf numFmtId="0" fontId="6" fillId="0" borderId="37" xfId="1" applyFont="1" applyBorder="1" applyAlignment="1">
      <alignment horizontal="center" vertical="top"/>
    </xf>
    <xf numFmtId="0" fontId="6" fillId="0" borderId="38" xfId="1" applyFont="1" applyBorder="1" applyAlignment="1">
      <alignment horizontal="center" vertical="top"/>
    </xf>
    <xf numFmtId="0" fontId="16" fillId="0" borderId="39" xfId="1" applyFont="1" applyBorder="1" applyAlignment="1">
      <alignment horizontal="center" vertical="top"/>
    </xf>
    <xf numFmtId="0" fontId="6" fillId="0" borderId="37" xfId="1" applyFont="1" applyBorder="1" applyAlignment="1">
      <alignment vertical="top"/>
    </xf>
    <xf numFmtId="0" fontId="14" fillId="0" borderId="1" xfId="1" applyFont="1" applyBorder="1" applyAlignment="1">
      <alignment horizontal="center" vertical="center"/>
    </xf>
    <xf numFmtId="0" fontId="2" fillId="0" borderId="30" xfId="1" applyFont="1" applyBorder="1" applyAlignment="1">
      <alignment vertical="center"/>
    </xf>
    <xf numFmtId="0" fontId="14" fillId="0" borderId="30" xfId="1" applyFont="1" applyBorder="1" applyAlignment="1">
      <alignment horizontal="center" vertical="center"/>
    </xf>
    <xf numFmtId="0" fontId="14" fillId="0" borderId="4" xfId="1" applyFont="1" applyBorder="1" applyAlignment="1">
      <alignment horizontal="center" vertical="center"/>
    </xf>
    <xf numFmtId="0" fontId="2" fillId="0" borderId="1" xfId="1" applyFont="1" applyBorder="1" applyAlignment="1">
      <alignment vertical="center"/>
    </xf>
    <xf numFmtId="0" fontId="16" fillId="0" borderId="37" xfId="1" applyFont="1" applyBorder="1" applyAlignment="1">
      <alignment horizontal="center" vertical="top"/>
    </xf>
    <xf numFmtId="0" fontId="6" fillId="0" borderId="38" xfId="1" applyFont="1" applyBorder="1" applyAlignment="1">
      <alignment vertical="top"/>
    </xf>
    <xf numFmtId="0" fontId="16" fillId="0" borderId="38" xfId="1" applyFont="1" applyBorder="1" applyAlignment="1">
      <alignment horizontal="center" vertical="top"/>
    </xf>
    <xf numFmtId="0" fontId="6" fillId="0" borderId="0" xfId="1" applyFont="1" applyBorder="1" applyAlignment="1">
      <alignment horizontal="center" vertical="top"/>
    </xf>
    <xf numFmtId="0" fontId="6" fillId="0" borderId="31" xfId="1" applyFont="1" applyBorder="1" applyAlignment="1">
      <alignment horizontal="center" vertical="top"/>
    </xf>
    <xf numFmtId="0" fontId="6" fillId="0" borderId="34" xfId="1" applyFont="1" applyBorder="1" applyAlignment="1">
      <alignment horizontal="center" vertical="top"/>
    </xf>
    <xf numFmtId="0" fontId="6" fillId="0" borderId="32" xfId="1" applyFont="1" applyBorder="1" applyAlignment="1">
      <alignment horizontal="center" vertical="top"/>
    </xf>
    <xf numFmtId="0" fontId="6" fillId="0" borderId="13" xfId="1" applyFont="1" applyBorder="1" applyAlignment="1">
      <alignment horizontal="center" vertical="top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calcChain" Target="calcChain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28</xdr:row>
      <xdr:rowOff>9525</xdr:rowOff>
    </xdr:from>
    <xdr:to>
      <xdr:col>4</xdr:col>
      <xdr:colOff>0</xdr:colOff>
      <xdr:row>32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90500" y="6353175"/>
          <a:ext cx="3238500" cy="790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</xdr:row>
      <xdr:rowOff>9525</xdr:rowOff>
    </xdr:from>
    <xdr:to>
      <xdr:col>4</xdr:col>
      <xdr:colOff>0</xdr:colOff>
      <xdr:row>9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200025" y="962025"/>
          <a:ext cx="3228975" cy="790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0</xdr:rowOff>
    </xdr:from>
    <xdr:to>
      <xdr:col>4</xdr:col>
      <xdr:colOff>0</xdr:colOff>
      <xdr:row>9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000-0000012C0000}"/>
            </a:ext>
          </a:extLst>
        </xdr:cNvPr>
        <xdr:cNvSpPr>
          <a:spLocks noChangeShapeType="1"/>
        </xdr:cNvSpPr>
      </xdr:nvSpPr>
      <xdr:spPr bwMode="auto">
        <a:xfrm>
          <a:off x="190500" y="1104900"/>
          <a:ext cx="3209925" cy="800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59</xdr:row>
      <xdr:rowOff>0</xdr:rowOff>
    </xdr:from>
    <xdr:to>
      <xdr:col>4</xdr:col>
      <xdr:colOff>0</xdr:colOff>
      <xdr:row>59</xdr:row>
      <xdr:rowOff>0</xdr:rowOff>
    </xdr:to>
    <xdr:pic>
      <xdr:nvPicPr>
        <xdr:cNvPr id="3" name="ピクチャ 7">
          <a:extLst>
            <a:ext uri="{FF2B5EF4-FFF2-40B4-BE49-F238E27FC236}">
              <a16:creationId xmlns:a16="http://schemas.microsoft.com/office/drawing/2014/main" id="{00000000-0008-0000-0000-0000022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400425" y="10220325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8</xdr:row>
      <xdr:rowOff>0</xdr:rowOff>
    </xdr:from>
    <xdr:to>
      <xdr:col>4</xdr:col>
      <xdr:colOff>0</xdr:colOff>
      <xdr:row>8</xdr:row>
      <xdr:rowOff>9525</xdr:rowOff>
    </xdr:to>
    <xdr:pic>
      <xdr:nvPicPr>
        <xdr:cNvPr id="4" name="ピクチャ 11">
          <a:extLst>
            <a:ext uri="{FF2B5EF4-FFF2-40B4-BE49-F238E27FC236}">
              <a16:creationId xmlns:a16="http://schemas.microsoft.com/office/drawing/2014/main" id="{00000000-0008-0000-0000-0000042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400425" y="1714500"/>
          <a:ext cx="0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34</xdr:row>
      <xdr:rowOff>0</xdr:rowOff>
    </xdr:from>
    <xdr:to>
      <xdr:col>3</xdr:col>
      <xdr:colOff>1333500</xdr:colOff>
      <xdr:row>38</xdr:row>
      <xdr:rowOff>0</xdr:rowOff>
    </xdr:to>
    <xdr:sp macro="" textlink="">
      <xdr:nvSpPr>
        <xdr:cNvPr id="5" name="Line 5">
          <a:extLst>
            <a:ext uri="{FF2B5EF4-FFF2-40B4-BE49-F238E27FC236}">
              <a16:creationId xmlns:a16="http://schemas.microsoft.com/office/drawing/2014/main" id="{00000000-0008-0000-0000-0000052C0000}"/>
            </a:ext>
          </a:extLst>
        </xdr:cNvPr>
        <xdr:cNvSpPr>
          <a:spLocks noChangeShapeType="1"/>
        </xdr:cNvSpPr>
      </xdr:nvSpPr>
      <xdr:spPr bwMode="auto">
        <a:xfrm>
          <a:off x="190500" y="6105525"/>
          <a:ext cx="3124200" cy="800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3</xdr:col>
      <xdr:colOff>0</xdr:colOff>
      <xdr:row>8</xdr:row>
      <xdr:rowOff>0</xdr:rowOff>
    </xdr:to>
    <xdr:sp macro="" textlink="">
      <xdr:nvSpPr>
        <xdr:cNvPr id="2" name="Line 1725"/>
        <xdr:cNvSpPr>
          <a:spLocks noChangeShapeType="1"/>
        </xdr:cNvSpPr>
      </xdr:nvSpPr>
      <xdr:spPr bwMode="auto">
        <a:xfrm>
          <a:off x="200025" y="914400"/>
          <a:ext cx="942975" cy="828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5</xdr:row>
      <xdr:rowOff>9525</xdr:rowOff>
    </xdr:from>
    <xdr:to>
      <xdr:col>4</xdr:col>
      <xdr:colOff>0</xdr:colOff>
      <xdr:row>5</xdr:row>
      <xdr:rowOff>171450</xdr:rowOff>
    </xdr:to>
    <xdr:sp macro="" textlink="">
      <xdr:nvSpPr>
        <xdr:cNvPr id="3" name="テキスト 28"/>
        <xdr:cNvSpPr txBox="1">
          <a:spLocks noChangeArrowheads="1"/>
        </xdr:cNvSpPr>
      </xdr:nvSpPr>
      <xdr:spPr bwMode="auto">
        <a:xfrm>
          <a:off x="2019300" y="1162050"/>
          <a:ext cx="0" cy="1619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＊</a:t>
          </a:r>
        </a:p>
      </xdr:txBody>
    </xdr:sp>
    <xdr:clientData/>
  </xdr:twoCellAnchor>
  <xdr:twoCellAnchor>
    <xdr:from>
      <xdr:col>6</xdr:col>
      <xdr:colOff>0</xdr:colOff>
      <xdr:row>5</xdr:row>
      <xdr:rowOff>9525</xdr:rowOff>
    </xdr:from>
    <xdr:to>
      <xdr:col>6</xdr:col>
      <xdr:colOff>0</xdr:colOff>
      <xdr:row>5</xdr:row>
      <xdr:rowOff>171450</xdr:rowOff>
    </xdr:to>
    <xdr:sp macro="" textlink="">
      <xdr:nvSpPr>
        <xdr:cNvPr id="4" name="テキスト 28"/>
        <xdr:cNvSpPr txBox="1">
          <a:spLocks noChangeArrowheads="1"/>
        </xdr:cNvSpPr>
      </xdr:nvSpPr>
      <xdr:spPr bwMode="auto">
        <a:xfrm>
          <a:off x="3467100" y="1162050"/>
          <a:ext cx="0" cy="1619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＊</a:t>
          </a:r>
        </a:p>
      </xdr:txBody>
    </xdr:sp>
    <xdr:clientData/>
  </xdr:twoCellAnchor>
  <xdr:twoCellAnchor>
    <xdr:from>
      <xdr:col>8</xdr:col>
      <xdr:colOff>0</xdr:colOff>
      <xdr:row>5</xdr:row>
      <xdr:rowOff>9525</xdr:rowOff>
    </xdr:from>
    <xdr:to>
      <xdr:col>8</xdr:col>
      <xdr:colOff>0</xdr:colOff>
      <xdr:row>5</xdr:row>
      <xdr:rowOff>171450</xdr:rowOff>
    </xdr:to>
    <xdr:sp macro="" textlink="">
      <xdr:nvSpPr>
        <xdr:cNvPr id="5" name="テキスト 28"/>
        <xdr:cNvSpPr txBox="1">
          <a:spLocks noChangeArrowheads="1"/>
        </xdr:cNvSpPr>
      </xdr:nvSpPr>
      <xdr:spPr bwMode="auto">
        <a:xfrm>
          <a:off x="4905375" y="1162050"/>
          <a:ext cx="0" cy="1619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＊</a:t>
          </a:r>
        </a:p>
      </xdr:txBody>
    </xdr:sp>
    <xdr:clientData/>
  </xdr:twoCellAnchor>
  <xdr:twoCellAnchor>
    <xdr:from>
      <xdr:col>4</xdr:col>
      <xdr:colOff>0</xdr:colOff>
      <xdr:row>5</xdr:row>
      <xdr:rowOff>9525</xdr:rowOff>
    </xdr:from>
    <xdr:to>
      <xdr:col>4</xdr:col>
      <xdr:colOff>0</xdr:colOff>
      <xdr:row>5</xdr:row>
      <xdr:rowOff>171450</xdr:rowOff>
    </xdr:to>
    <xdr:sp macro="" textlink="">
      <xdr:nvSpPr>
        <xdr:cNvPr id="6" name="テキスト 28"/>
        <xdr:cNvSpPr txBox="1">
          <a:spLocks noChangeArrowheads="1"/>
        </xdr:cNvSpPr>
      </xdr:nvSpPr>
      <xdr:spPr bwMode="auto">
        <a:xfrm>
          <a:off x="2019300" y="1162050"/>
          <a:ext cx="0" cy="1619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＊</a:t>
          </a:r>
        </a:p>
      </xdr:txBody>
    </xdr:sp>
    <xdr:clientData/>
  </xdr:twoCellAnchor>
  <xdr:twoCellAnchor>
    <xdr:from>
      <xdr:col>6</xdr:col>
      <xdr:colOff>0</xdr:colOff>
      <xdr:row>5</xdr:row>
      <xdr:rowOff>9525</xdr:rowOff>
    </xdr:from>
    <xdr:to>
      <xdr:col>6</xdr:col>
      <xdr:colOff>0</xdr:colOff>
      <xdr:row>5</xdr:row>
      <xdr:rowOff>171450</xdr:rowOff>
    </xdr:to>
    <xdr:sp macro="" textlink="">
      <xdr:nvSpPr>
        <xdr:cNvPr id="7" name="テキスト 28"/>
        <xdr:cNvSpPr txBox="1">
          <a:spLocks noChangeArrowheads="1"/>
        </xdr:cNvSpPr>
      </xdr:nvSpPr>
      <xdr:spPr bwMode="auto">
        <a:xfrm>
          <a:off x="3467100" y="1162050"/>
          <a:ext cx="0" cy="1619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＊</a:t>
          </a:r>
        </a:p>
      </xdr:txBody>
    </xdr:sp>
    <xdr:clientData/>
  </xdr:twoCellAnchor>
  <xdr:twoCellAnchor>
    <xdr:from>
      <xdr:col>8</xdr:col>
      <xdr:colOff>0</xdr:colOff>
      <xdr:row>5</xdr:row>
      <xdr:rowOff>9525</xdr:rowOff>
    </xdr:from>
    <xdr:to>
      <xdr:col>8</xdr:col>
      <xdr:colOff>0</xdr:colOff>
      <xdr:row>5</xdr:row>
      <xdr:rowOff>171450</xdr:rowOff>
    </xdr:to>
    <xdr:sp macro="" textlink="">
      <xdr:nvSpPr>
        <xdr:cNvPr id="8" name="テキスト 28"/>
        <xdr:cNvSpPr txBox="1">
          <a:spLocks noChangeArrowheads="1"/>
        </xdr:cNvSpPr>
      </xdr:nvSpPr>
      <xdr:spPr bwMode="auto">
        <a:xfrm>
          <a:off x="4905375" y="1162050"/>
          <a:ext cx="0" cy="1619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＊</a:t>
          </a:r>
        </a:p>
      </xdr:txBody>
    </xdr:sp>
    <xdr:clientData/>
  </xdr:twoCellAnchor>
  <xdr:twoCellAnchor>
    <xdr:from>
      <xdr:col>4</xdr:col>
      <xdr:colOff>0</xdr:colOff>
      <xdr:row>5</xdr:row>
      <xdr:rowOff>9525</xdr:rowOff>
    </xdr:from>
    <xdr:to>
      <xdr:col>4</xdr:col>
      <xdr:colOff>0</xdr:colOff>
      <xdr:row>5</xdr:row>
      <xdr:rowOff>171450</xdr:rowOff>
    </xdr:to>
    <xdr:sp macro="" textlink="">
      <xdr:nvSpPr>
        <xdr:cNvPr id="9" name="テキスト 28"/>
        <xdr:cNvSpPr txBox="1">
          <a:spLocks noChangeArrowheads="1"/>
        </xdr:cNvSpPr>
      </xdr:nvSpPr>
      <xdr:spPr bwMode="auto">
        <a:xfrm>
          <a:off x="2019300" y="1162050"/>
          <a:ext cx="0" cy="1619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＊</a:t>
          </a:r>
        </a:p>
      </xdr:txBody>
    </xdr:sp>
    <xdr:clientData/>
  </xdr:twoCellAnchor>
  <xdr:twoCellAnchor>
    <xdr:from>
      <xdr:col>6</xdr:col>
      <xdr:colOff>0</xdr:colOff>
      <xdr:row>5</xdr:row>
      <xdr:rowOff>9525</xdr:rowOff>
    </xdr:from>
    <xdr:to>
      <xdr:col>6</xdr:col>
      <xdr:colOff>0</xdr:colOff>
      <xdr:row>5</xdr:row>
      <xdr:rowOff>171450</xdr:rowOff>
    </xdr:to>
    <xdr:sp macro="" textlink="">
      <xdr:nvSpPr>
        <xdr:cNvPr id="10" name="テキスト 28"/>
        <xdr:cNvSpPr txBox="1">
          <a:spLocks noChangeArrowheads="1"/>
        </xdr:cNvSpPr>
      </xdr:nvSpPr>
      <xdr:spPr bwMode="auto">
        <a:xfrm>
          <a:off x="3467100" y="1162050"/>
          <a:ext cx="0" cy="1619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＊</a:t>
          </a:r>
        </a:p>
      </xdr:txBody>
    </xdr:sp>
    <xdr:clientData/>
  </xdr:twoCellAnchor>
  <xdr:twoCellAnchor>
    <xdr:from>
      <xdr:col>8</xdr:col>
      <xdr:colOff>0</xdr:colOff>
      <xdr:row>5</xdr:row>
      <xdr:rowOff>9525</xdr:rowOff>
    </xdr:from>
    <xdr:to>
      <xdr:col>8</xdr:col>
      <xdr:colOff>0</xdr:colOff>
      <xdr:row>5</xdr:row>
      <xdr:rowOff>171450</xdr:rowOff>
    </xdr:to>
    <xdr:sp macro="" textlink="">
      <xdr:nvSpPr>
        <xdr:cNvPr id="11" name="テキスト 28"/>
        <xdr:cNvSpPr txBox="1">
          <a:spLocks noChangeArrowheads="1"/>
        </xdr:cNvSpPr>
      </xdr:nvSpPr>
      <xdr:spPr bwMode="auto">
        <a:xfrm>
          <a:off x="4905375" y="1162050"/>
          <a:ext cx="0" cy="1619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＊</a:t>
          </a:r>
        </a:p>
      </xdr:txBody>
    </xdr:sp>
    <xdr:clientData/>
  </xdr:twoCellAnchor>
  <xdr:twoCellAnchor>
    <xdr:from>
      <xdr:col>4</xdr:col>
      <xdr:colOff>0</xdr:colOff>
      <xdr:row>5</xdr:row>
      <xdr:rowOff>9525</xdr:rowOff>
    </xdr:from>
    <xdr:to>
      <xdr:col>4</xdr:col>
      <xdr:colOff>0</xdr:colOff>
      <xdr:row>5</xdr:row>
      <xdr:rowOff>171450</xdr:rowOff>
    </xdr:to>
    <xdr:sp macro="" textlink="">
      <xdr:nvSpPr>
        <xdr:cNvPr id="12" name="テキスト 28"/>
        <xdr:cNvSpPr txBox="1">
          <a:spLocks noChangeArrowheads="1"/>
        </xdr:cNvSpPr>
      </xdr:nvSpPr>
      <xdr:spPr bwMode="auto">
        <a:xfrm>
          <a:off x="2019300" y="1162050"/>
          <a:ext cx="0" cy="1619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＊</a:t>
          </a:r>
        </a:p>
      </xdr:txBody>
    </xdr:sp>
    <xdr:clientData/>
  </xdr:twoCellAnchor>
  <xdr:twoCellAnchor>
    <xdr:from>
      <xdr:col>6</xdr:col>
      <xdr:colOff>0</xdr:colOff>
      <xdr:row>5</xdr:row>
      <xdr:rowOff>9525</xdr:rowOff>
    </xdr:from>
    <xdr:to>
      <xdr:col>6</xdr:col>
      <xdr:colOff>0</xdr:colOff>
      <xdr:row>5</xdr:row>
      <xdr:rowOff>171450</xdr:rowOff>
    </xdr:to>
    <xdr:sp macro="" textlink="">
      <xdr:nvSpPr>
        <xdr:cNvPr id="13" name="テキスト 28"/>
        <xdr:cNvSpPr txBox="1">
          <a:spLocks noChangeArrowheads="1"/>
        </xdr:cNvSpPr>
      </xdr:nvSpPr>
      <xdr:spPr bwMode="auto">
        <a:xfrm>
          <a:off x="3467100" y="1162050"/>
          <a:ext cx="0" cy="1619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＊</a:t>
          </a:r>
        </a:p>
      </xdr:txBody>
    </xdr:sp>
    <xdr:clientData/>
  </xdr:twoCellAnchor>
  <xdr:twoCellAnchor>
    <xdr:from>
      <xdr:col>8</xdr:col>
      <xdr:colOff>0</xdr:colOff>
      <xdr:row>5</xdr:row>
      <xdr:rowOff>9525</xdr:rowOff>
    </xdr:from>
    <xdr:to>
      <xdr:col>8</xdr:col>
      <xdr:colOff>0</xdr:colOff>
      <xdr:row>5</xdr:row>
      <xdr:rowOff>171450</xdr:rowOff>
    </xdr:to>
    <xdr:sp macro="" textlink="">
      <xdr:nvSpPr>
        <xdr:cNvPr id="14" name="テキスト 28"/>
        <xdr:cNvSpPr txBox="1">
          <a:spLocks noChangeArrowheads="1"/>
        </xdr:cNvSpPr>
      </xdr:nvSpPr>
      <xdr:spPr bwMode="auto">
        <a:xfrm>
          <a:off x="4905375" y="1162050"/>
          <a:ext cx="0" cy="1619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＊</a:t>
          </a:r>
        </a:p>
      </xdr:txBody>
    </xdr:sp>
    <xdr:clientData/>
  </xdr:twoCellAnchor>
  <xdr:twoCellAnchor>
    <xdr:from>
      <xdr:col>4</xdr:col>
      <xdr:colOff>0</xdr:colOff>
      <xdr:row>7</xdr:row>
      <xdr:rowOff>9525</xdr:rowOff>
    </xdr:from>
    <xdr:to>
      <xdr:col>4</xdr:col>
      <xdr:colOff>0</xdr:colOff>
      <xdr:row>7</xdr:row>
      <xdr:rowOff>171450</xdr:rowOff>
    </xdr:to>
    <xdr:sp macro="" textlink="">
      <xdr:nvSpPr>
        <xdr:cNvPr id="15" name="テキスト 28"/>
        <xdr:cNvSpPr txBox="1">
          <a:spLocks noChangeArrowheads="1"/>
        </xdr:cNvSpPr>
      </xdr:nvSpPr>
      <xdr:spPr bwMode="auto">
        <a:xfrm>
          <a:off x="2019300" y="1562100"/>
          <a:ext cx="0" cy="1619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＊</a:t>
          </a:r>
        </a:p>
      </xdr:txBody>
    </xdr:sp>
    <xdr:clientData/>
  </xdr:twoCellAnchor>
  <xdr:twoCellAnchor>
    <xdr:from>
      <xdr:col>4</xdr:col>
      <xdr:colOff>0</xdr:colOff>
      <xdr:row>7</xdr:row>
      <xdr:rowOff>9525</xdr:rowOff>
    </xdr:from>
    <xdr:to>
      <xdr:col>4</xdr:col>
      <xdr:colOff>0</xdr:colOff>
      <xdr:row>7</xdr:row>
      <xdr:rowOff>171450</xdr:rowOff>
    </xdr:to>
    <xdr:sp macro="" textlink="">
      <xdr:nvSpPr>
        <xdr:cNvPr id="16" name="テキスト 6"/>
        <xdr:cNvSpPr txBox="1">
          <a:spLocks noChangeArrowheads="1"/>
        </xdr:cNvSpPr>
      </xdr:nvSpPr>
      <xdr:spPr bwMode="auto">
        <a:xfrm>
          <a:off x="2019300" y="1562100"/>
          <a:ext cx="0" cy="1619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＊</a:t>
          </a:r>
        </a:p>
      </xdr:txBody>
    </xdr:sp>
    <xdr:clientData/>
  </xdr:twoCellAnchor>
  <xdr:twoCellAnchor>
    <xdr:from>
      <xdr:col>4</xdr:col>
      <xdr:colOff>0</xdr:colOff>
      <xdr:row>6</xdr:row>
      <xdr:rowOff>9525</xdr:rowOff>
    </xdr:from>
    <xdr:to>
      <xdr:col>4</xdr:col>
      <xdr:colOff>0</xdr:colOff>
      <xdr:row>6</xdr:row>
      <xdr:rowOff>171450</xdr:rowOff>
    </xdr:to>
    <xdr:sp macro="" textlink="">
      <xdr:nvSpPr>
        <xdr:cNvPr id="17" name="テキスト 6"/>
        <xdr:cNvSpPr txBox="1">
          <a:spLocks noChangeArrowheads="1"/>
        </xdr:cNvSpPr>
      </xdr:nvSpPr>
      <xdr:spPr bwMode="auto">
        <a:xfrm>
          <a:off x="2019300" y="1333500"/>
          <a:ext cx="0" cy="1619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＊</a:t>
          </a:r>
        </a:p>
      </xdr:txBody>
    </xdr:sp>
    <xdr:clientData/>
  </xdr:twoCellAnchor>
  <xdr:twoCellAnchor>
    <xdr:from>
      <xdr:col>6</xdr:col>
      <xdr:colOff>0</xdr:colOff>
      <xdr:row>7</xdr:row>
      <xdr:rowOff>9525</xdr:rowOff>
    </xdr:from>
    <xdr:to>
      <xdr:col>6</xdr:col>
      <xdr:colOff>0</xdr:colOff>
      <xdr:row>7</xdr:row>
      <xdr:rowOff>171450</xdr:rowOff>
    </xdr:to>
    <xdr:sp macro="" textlink="">
      <xdr:nvSpPr>
        <xdr:cNvPr id="18" name="テキスト 28"/>
        <xdr:cNvSpPr txBox="1">
          <a:spLocks noChangeArrowheads="1"/>
        </xdr:cNvSpPr>
      </xdr:nvSpPr>
      <xdr:spPr bwMode="auto">
        <a:xfrm>
          <a:off x="3467100" y="1562100"/>
          <a:ext cx="0" cy="1619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＊</a:t>
          </a:r>
        </a:p>
      </xdr:txBody>
    </xdr:sp>
    <xdr:clientData/>
  </xdr:twoCellAnchor>
  <xdr:twoCellAnchor>
    <xdr:from>
      <xdr:col>8</xdr:col>
      <xdr:colOff>0</xdr:colOff>
      <xdr:row>7</xdr:row>
      <xdr:rowOff>9525</xdr:rowOff>
    </xdr:from>
    <xdr:to>
      <xdr:col>8</xdr:col>
      <xdr:colOff>0</xdr:colOff>
      <xdr:row>7</xdr:row>
      <xdr:rowOff>171450</xdr:rowOff>
    </xdr:to>
    <xdr:sp macro="" textlink="">
      <xdr:nvSpPr>
        <xdr:cNvPr id="19" name="テキスト 28"/>
        <xdr:cNvSpPr txBox="1">
          <a:spLocks noChangeArrowheads="1"/>
        </xdr:cNvSpPr>
      </xdr:nvSpPr>
      <xdr:spPr bwMode="auto">
        <a:xfrm>
          <a:off x="4905375" y="1562100"/>
          <a:ext cx="0" cy="1619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＊</a:t>
          </a:r>
        </a:p>
      </xdr:txBody>
    </xdr:sp>
    <xdr:clientData/>
  </xdr:twoCellAnchor>
  <xdr:twoCellAnchor>
    <xdr:from>
      <xdr:col>10</xdr:col>
      <xdr:colOff>0</xdr:colOff>
      <xdr:row>7</xdr:row>
      <xdr:rowOff>9525</xdr:rowOff>
    </xdr:from>
    <xdr:to>
      <xdr:col>10</xdr:col>
      <xdr:colOff>0</xdr:colOff>
      <xdr:row>7</xdr:row>
      <xdr:rowOff>171450</xdr:rowOff>
    </xdr:to>
    <xdr:sp macro="" textlink="">
      <xdr:nvSpPr>
        <xdr:cNvPr id="20" name="テキスト 6"/>
        <xdr:cNvSpPr txBox="1">
          <a:spLocks noChangeArrowheads="1"/>
        </xdr:cNvSpPr>
      </xdr:nvSpPr>
      <xdr:spPr bwMode="auto">
        <a:xfrm>
          <a:off x="6353175" y="1562100"/>
          <a:ext cx="0" cy="1619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＊</a:t>
          </a:r>
        </a:p>
      </xdr:txBody>
    </xdr:sp>
    <xdr:clientData/>
  </xdr:twoCellAnchor>
  <xdr:twoCellAnchor>
    <xdr:from>
      <xdr:col>10</xdr:col>
      <xdr:colOff>0</xdr:colOff>
      <xdr:row>6</xdr:row>
      <xdr:rowOff>9525</xdr:rowOff>
    </xdr:from>
    <xdr:to>
      <xdr:col>10</xdr:col>
      <xdr:colOff>0</xdr:colOff>
      <xdr:row>6</xdr:row>
      <xdr:rowOff>171450</xdr:rowOff>
    </xdr:to>
    <xdr:sp macro="" textlink="">
      <xdr:nvSpPr>
        <xdr:cNvPr id="21" name="テキスト 6"/>
        <xdr:cNvSpPr txBox="1">
          <a:spLocks noChangeArrowheads="1"/>
        </xdr:cNvSpPr>
      </xdr:nvSpPr>
      <xdr:spPr bwMode="auto">
        <a:xfrm>
          <a:off x="6353175" y="1333500"/>
          <a:ext cx="0" cy="1619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＊</a:t>
          </a:r>
        </a:p>
      </xdr:txBody>
    </xdr:sp>
    <xdr:clientData/>
  </xdr:twoCellAnchor>
  <xdr:twoCellAnchor>
    <xdr:from>
      <xdr:col>4</xdr:col>
      <xdr:colOff>0</xdr:colOff>
      <xdr:row>7</xdr:row>
      <xdr:rowOff>9525</xdr:rowOff>
    </xdr:from>
    <xdr:to>
      <xdr:col>4</xdr:col>
      <xdr:colOff>0</xdr:colOff>
      <xdr:row>7</xdr:row>
      <xdr:rowOff>171450</xdr:rowOff>
    </xdr:to>
    <xdr:sp macro="" textlink="">
      <xdr:nvSpPr>
        <xdr:cNvPr id="22" name="テキスト 28"/>
        <xdr:cNvSpPr txBox="1">
          <a:spLocks noChangeArrowheads="1"/>
        </xdr:cNvSpPr>
      </xdr:nvSpPr>
      <xdr:spPr bwMode="auto">
        <a:xfrm>
          <a:off x="2019300" y="1562100"/>
          <a:ext cx="0" cy="1619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＊</a:t>
          </a:r>
        </a:p>
      </xdr:txBody>
    </xdr:sp>
    <xdr:clientData/>
  </xdr:twoCellAnchor>
  <xdr:twoCellAnchor>
    <xdr:from>
      <xdr:col>4</xdr:col>
      <xdr:colOff>0</xdr:colOff>
      <xdr:row>7</xdr:row>
      <xdr:rowOff>9525</xdr:rowOff>
    </xdr:from>
    <xdr:to>
      <xdr:col>4</xdr:col>
      <xdr:colOff>0</xdr:colOff>
      <xdr:row>7</xdr:row>
      <xdr:rowOff>171450</xdr:rowOff>
    </xdr:to>
    <xdr:sp macro="" textlink="">
      <xdr:nvSpPr>
        <xdr:cNvPr id="23" name="テキスト 6"/>
        <xdr:cNvSpPr txBox="1">
          <a:spLocks noChangeArrowheads="1"/>
        </xdr:cNvSpPr>
      </xdr:nvSpPr>
      <xdr:spPr bwMode="auto">
        <a:xfrm>
          <a:off x="2019300" y="1562100"/>
          <a:ext cx="0" cy="1619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＊</a:t>
          </a:r>
        </a:p>
      </xdr:txBody>
    </xdr:sp>
    <xdr:clientData/>
  </xdr:twoCellAnchor>
  <xdr:twoCellAnchor>
    <xdr:from>
      <xdr:col>4</xdr:col>
      <xdr:colOff>0</xdr:colOff>
      <xdr:row>6</xdr:row>
      <xdr:rowOff>9525</xdr:rowOff>
    </xdr:from>
    <xdr:to>
      <xdr:col>4</xdr:col>
      <xdr:colOff>0</xdr:colOff>
      <xdr:row>6</xdr:row>
      <xdr:rowOff>171450</xdr:rowOff>
    </xdr:to>
    <xdr:sp macro="" textlink="">
      <xdr:nvSpPr>
        <xdr:cNvPr id="24" name="テキスト 6"/>
        <xdr:cNvSpPr txBox="1">
          <a:spLocks noChangeArrowheads="1"/>
        </xdr:cNvSpPr>
      </xdr:nvSpPr>
      <xdr:spPr bwMode="auto">
        <a:xfrm>
          <a:off x="2019300" y="1333500"/>
          <a:ext cx="0" cy="1619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＊</a:t>
          </a:r>
        </a:p>
      </xdr:txBody>
    </xdr:sp>
    <xdr:clientData/>
  </xdr:twoCellAnchor>
  <xdr:twoCellAnchor>
    <xdr:from>
      <xdr:col>6</xdr:col>
      <xdr:colOff>0</xdr:colOff>
      <xdr:row>7</xdr:row>
      <xdr:rowOff>9525</xdr:rowOff>
    </xdr:from>
    <xdr:to>
      <xdr:col>6</xdr:col>
      <xdr:colOff>0</xdr:colOff>
      <xdr:row>7</xdr:row>
      <xdr:rowOff>171450</xdr:rowOff>
    </xdr:to>
    <xdr:sp macro="" textlink="">
      <xdr:nvSpPr>
        <xdr:cNvPr id="25" name="テキスト 28"/>
        <xdr:cNvSpPr txBox="1">
          <a:spLocks noChangeArrowheads="1"/>
        </xdr:cNvSpPr>
      </xdr:nvSpPr>
      <xdr:spPr bwMode="auto">
        <a:xfrm>
          <a:off x="3467100" y="1562100"/>
          <a:ext cx="0" cy="1619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＊</a:t>
          </a:r>
        </a:p>
      </xdr:txBody>
    </xdr:sp>
    <xdr:clientData/>
  </xdr:twoCellAnchor>
  <xdr:twoCellAnchor>
    <xdr:from>
      <xdr:col>8</xdr:col>
      <xdr:colOff>0</xdr:colOff>
      <xdr:row>7</xdr:row>
      <xdr:rowOff>9525</xdr:rowOff>
    </xdr:from>
    <xdr:to>
      <xdr:col>8</xdr:col>
      <xdr:colOff>0</xdr:colOff>
      <xdr:row>7</xdr:row>
      <xdr:rowOff>171450</xdr:rowOff>
    </xdr:to>
    <xdr:sp macro="" textlink="">
      <xdr:nvSpPr>
        <xdr:cNvPr id="26" name="テキスト 28"/>
        <xdr:cNvSpPr txBox="1">
          <a:spLocks noChangeArrowheads="1"/>
        </xdr:cNvSpPr>
      </xdr:nvSpPr>
      <xdr:spPr bwMode="auto">
        <a:xfrm>
          <a:off x="4905375" y="1562100"/>
          <a:ext cx="0" cy="1619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＊</a:t>
          </a:r>
        </a:p>
      </xdr:txBody>
    </xdr:sp>
    <xdr:clientData/>
  </xdr:twoCellAnchor>
  <xdr:twoCellAnchor>
    <xdr:from>
      <xdr:col>10</xdr:col>
      <xdr:colOff>0</xdr:colOff>
      <xdr:row>7</xdr:row>
      <xdr:rowOff>9525</xdr:rowOff>
    </xdr:from>
    <xdr:to>
      <xdr:col>10</xdr:col>
      <xdr:colOff>0</xdr:colOff>
      <xdr:row>7</xdr:row>
      <xdr:rowOff>171450</xdr:rowOff>
    </xdr:to>
    <xdr:sp macro="" textlink="">
      <xdr:nvSpPr>
        <xdr:cNvPr id="27" name="テキスト 6"/>
        <xdr:cNvSpPr txBox="1">
          <a:spLocks noChangeArrowheads="1"/>
        </xdr:cNvSpPr>
      </xdr:nvSpPr>
      <xdr:spPr bwMode="auto">
        <a:xfrm>
          <a:off x="6353175" y="1562100"/>
          <a:ext cx="0" cy="1619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＊</a:t>
          </a:r>
        </a:p>
      </xdr:txBody>
    </xdr:sp>
    <xdr:clientData/>
  </xdr:twoCellAnchor>
  <xdr:twoCellAnchor>
    <xdr:from>
      <xdr:col>10</xdr:col>
      <xdr:colOff>0</xdr:colOff>
      <xdr:row>6</xdr:row>
      <xdr:rowOff>9525</xdr:rowOff>
    </xdr:from>
    <xdr:to>
      <xdr:col>10</xdr:col>
      <xdr:colOff>0</xdr:colOff>
      <xdr:row>6</xdr:row>
      <xdr:rowOff>171450</xdr:rowOff>
    </xdr:to>
    <xdr:sp macro="" textlink="">
      <xdr:nvSpPr>
        <xdr:cNvPr id="28" name="テキスト 6"/>
        <xdr:cNvSpPr txBox="1">
          <a:spLocks noChangeArrowheads="1"/>
        </xdr:cNvSpPr>
      </xdr:nvSpPr>
      <xdr:spPr bwMode="auto">
        <a:xfrm>
          <a:off x="6353175" y="1333500"/>
          <a:ext cx="0" cy="1619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＊</a:t>
          </a:r>
        </a:p>
      </xdr:txBody>
    </xdr:sp>
    <xdr:clientData/>
  </xdr:twoCellAnchor>
  <xdr:twoCellAnchor>
    <xdr:from>
      <xdr:col>4</xdr:col>
      <xdr:colOff>0</xdr:colOff>
      <xdr:row>7</xdr:row>
      <xdr:rowOff>9525</xdr:rowOff>
    </xdr:from>
    <xdr:to>
      <xdr:col>4</xdr:col>
      <xdr:colOff>0</xdr:colOff>
      <xdr:row>7</xdr:row>
      <xdr:rowOff>171450</xdr:rowOff>
    </xdr:to>
    <xdr:sp macro="" textlink="">
      <xdr:nvSpPr>
        <xdr:cNvPr id="29" name="テキスト 28"/>
        <xdr:cNvSpPr txBox="1">
          <a:spLocks noChangeArrowheads="1"/>
        </xdr:cNvSpPr>
      </xdr:nvSpPr>
      <xdr:spPr bwMode="auto">
        <a:xfrm>
          <a:off x="2019300" y="1562100"/>
          <a:ext cx="0" cy="1619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＊</a:t>
          </a:r>
        </a:p>
      </xdr:txBody>
    </xdr:sp>
    <xdr:clientData/>
  </xdr:twoCellAnchor>
  <xdr:twoCellAnchor>
    <xdr:from>
      <xdr:col>4</xdr:col>
      <xdr:colOff>0</xdr:colOff>
      <xdr:row>7</xdr:row>
      <xdr:rowOff>9525</xdr:rowOff>
    </xdr:from>
    <xdr:to>
      <xdr:col>4</xdr:col>
      <xdr:colOff>0</xdr:colOff>
      <xdr:row>7</xdr:row>
      <xdr:rowOff>171450</xdr:rowOff>
    </xdr:to>
    <xdr:sp macro="" textlink="">
      <xdr:nvSpPr>
        <xdr:cNvPr id="30" name="テキスト 6"/>
        <xdr:cNvSpPr txBox="1">
          <a:spLocks noChangeArrowheads="1"/>
        </xdr:cNvSpPr>
      </xdr:nvSpPr>
      <xdr:spPr bwMode="auto">
        <a:xfrm>
          <a:off x="2019300" y="1562100"/>
          <a:ext cx="0" cy="1619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＊</a:t>
          </a:r>
        </a:p>
      </xdr:txBody>
    </xdr:sp>
    <xdr:clientData/>
  </xdr:twoCellAnchor>
  <xdr:twoCellAnchor>
    <xdr:from>
      <xdr:col>4</xdr:col>
      <xdr:colOff>0</xdr:colOff>
      <xdr:row>6</xdr:row>
      <xdr:rowOff>9525</xdr:rowOff>
    </xdr:from>
    <xdr:to>
      <xdr:col>4</xdr:col>
      <xdr:colOff>0</xdr:colOff>
      <xdr:row>6</xdr:row>
      <xdr:rowOff>171450</xdr:rowOff>
    </xdr:to>
    <xdr:sp macro="" textlink="">
      <xdr:nvSpPr>
        <xdr:cNvPr id="31" name="テキスト 6"/>
        <xdr:cNvSpPr txBox="1">
          <a:spLocks noChangeArrowheads="1"/>
        </xdr:cNvSpPr>
      </xdr:nvSpPr>
      <xdr:spPr bwMode="auto">
        <a:xfrm>
          <a:off x="2019300" y="1333500"/>
          <a:ext cx="0" cy="1619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＊</a:t>
          </a:r>
        </a:p>
      </xdr:txBody>
    </xdr:sp>
    <xdr:clientData/>
  </xdr:twoCellAnchor>
  <xdr:twoCellAnchor>
    <xdr:from>
      <xdr:col>6</xdr:col>
      <xdr:colOff>0</xdr:colOff>
      <xdr:row>7</xdr:row>
      <xdr:rowOff>9525</xdr:rowOff>
    </xdr:from>
    <xdr:to>
      <xdr:col>6</xdr:col>
      <xdr:colOff>0</xdr:colOff>
      <xdr:row>7</xdr:row>
      <xdr:rowOff>171450</xdr:rowOff>
    </xdr:to>
    <xdr:sp macro="" textlink="">
      <xdr:nvSpPr>
        <xdr:cNvPr id="32" name="テキスト 28"/>
        <xdr:cNvSpPr txBox="1">
          <a:spLocks noChangeArrowheads="1"/>
        </xdr:cNvSpPr>
      </xdr:nvSpPr>
      <xdr:spPr bwMode="auto">
        <a:xfrm>
          <a:off x="3467100" y="1562100"/>
          <a:ext cx="0" cy="1619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＊</a:t>
          </a:r>
        </a:p>
      </xdr:txBody>
    </xdr:sp>
    <xdr:clientData/>
  </xdr:twoCellAnchor>
  <xdr:twoCellAnchor>
    <xdr:from>
      <xdr:col>7</xdr:col>
      <xdr:colOff>676275</xdr:colOff>
      <xdr:row>6</xdr:row>
      <xdr:rowOff>19050</xdr:rowOff>
    </xdr:from>
    <xdr:to>
      <xdr:col>7</xdr:col>
      <xdr:colOff>676275</xdr:colOff>
      <xdr:row>6</xdr:row>
      <xdr:rowOff>180975</xdr:rowOff>
    </xdr:to>
    <xdr:sp macro="" textlink="">
      <xdr:nvSpPr>
        <xdr:cNvPr id="33" name="テキスト 29"/>
        <xdr:cNvSpPr txBox="1">
          <a:spLocks noChangeArrowheads="1"/>
        </xdr:cNvSpPr>
      </xdr:nvSpPr>
      <xdr:spPr bwMode="auto">
        <a:xfrm>
          <a:off x="4714875" y="1343025"/>
          <a:ext cx="0" cy="1619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＊</a:t>
          </a:r>
        </a:p>
      </xdr:txBody>
    </xdr:sp>
    <xdr:clientData/>
  </xdr:twoCellAnchor>
  <xdr:twoCellAnchor>
    <xdr:from>
      <xdr:col>8</xdr:col>
      <xdr:colOff>0</xdr:colOff>
      <xdr:row>7</xdr:row>
      <xdr:rowOff>9525</xdr:rowOff>
    </xdr:from>
    <xdr:to>
      <xdr:col>8</xdr:col>
      <xdr:colOff>0</xdr:colOff>
      <xdr:row>7</xdr:row>
      <xdr:rowOff>171450</xdr:rowOff>
    </xdr:to>
    <xdr:sp macro="" textlink="">
      <xdr:nvSpPr>
        <xdr:cNvPr id="34" name="テキスト 28"/>
        <xdr:cNvSpPr txBox="1">
          <a:spLocks noChangeArrowheads="1"/>
        </xdr:cNvSpPr>
      </xdr:nvSpPr>
      <xdr:spPr bwMode="auto">
        <a:xfrm>
          <a:off x="4905375" y="1562100"/>
          <a:ext cx="0" cy="1619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＊</a:t>
          </a:r>
        </a:p>
      </xdr:txBody>
    </xdr:sp>
    <xdr:clientData/>
  </xdr:twoCellAnchor>
  <xdr:twoCellAnchor>
    <xdr:from>
      <xdr:col>10</xdr:col>
      <xdr:colOff>0</xdr:colOff>
      <xdr:row>7</xdr:row>
      <xdr:rowOff>9525</xdr:rowOff>
    </xdr:from>
    <xdr:to>
      <xdr:col>10</xdr:col>
      <xdr:colOff>0</xdr:colOff>
      <xdr:row>7</xdr:row>
      <xdr:rowOff>171450</xdr:rowOff>
    </xdr:to>
    <xdr:sp macro="" textlink="">
      <xdr:nvSpPr>
        <xdr:cNvPr id="35" name="テキスト 6"/>
        <xdr:cNvSpPr txBox="1">
          <a:spLocks noChangeArrowheads="1"/>
        </xdr:cNvSpPr>
      </xdr:nvSpPr>
      <xdr:spPr bwMode="auto">
        <a:xfrm>
          <a:off x="6353175" y="1562100"/>
          <a:ext cx="0" cy="1619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＊</a:t>
          </a:r>
        </a:p>
      </xdr:txBody>
    </xdr:sp>
    <xdr:clientData/>
  </xdr:twoCellAnchor>
  <xdr:twoCellAnchor>
    <xdr:from>
      <xdr:col>10</xdr:col>
      <xdr:colOff>0</xdr:colOff>
      <xdr:row>6</xdr:row>
      <xdr:rowOff>9525</xdr:rowOff>
    </xdr:from>
    <xdr:to>
      <xdr:col>10</xdr:col>
      <xdr:colOff>0</xdr:colOff>
      <xdr:row>6</xdr:row>
      <xdr:rowOff>171450</xdr:rowOff>
    </xdr:to>
    <xdr:sp macro="" textlink="">
      <xdr:nvSpPr>
        <xdr:cNvPr id="36" name="テキスト 6"/>
        <xdr:cNvSpPr txBox="1">
          <a:spLocks noChangeArrowheads="1"/>
        </xdr:cNvSpPr>
      </xdr:nvSpPr>
      <xdr:spPr bwMode="auto">
        <a:xfrm>
          <a:off x="6353175" y="1333500"/>
          <a:ext cx="0" cy="1619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＊</a:t>
          </a:r>
        </a:p>
      </xdr:txBody>
    </xdr:sp>
    <xdr:clientData/>
  </xdr:twoCellAnchor>
  <xdr:twoCellAnchor>
    <xdr:from>
      <xdr:col>4</xdr:col>
      <xdr:colOff>0</xdr:colOff>
      <xdr:row>7</xdr:row>
      <xdr:rowOff>9525</xdr:rowOff>
    </xdr:from>
    <xdr:to>
      <xdr:col>4</xdr:col>
      <xdr:colOff>0</xdr:colOff>
      <xdr:row>7</xdr:row>
      <xdr:rowOff>171450</xdr:rowOff>
    </xdr:to>
    <xdr:sp macro="" textlink="">
      <xdr:nvSpPr>
        <xdr:cNvPr id="37" name="テキスト 28"/>
        <xdr:cNvSpPr txBox="1">
          <a:spLocks noChangeArrowheads="1"/>
        </xdr:cNvSpPr>
      </xdr:nvSpPr>
      <xdr:spPr bwMode="auto">
        <a:xfrm>
          <a:off x="2019300" y="1562100"/>
          <a:ext cx="0" cy="1619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＊</a:t>
          </a:r>
        </a:p>
      </xdr:txBody>
    </xdr:sp>
    <xdr:clientData/>
  </xdr:twoCellAnchor>
  <xdr:twoCellAnchor>
    <xdr:from>
      <xdr:col>4</xdr:col>
      <xdr:colOff>0</xdr:colOff>
      <xdr:row>7</xdr:row>
      <xdr:rowOff>9525</xdr:rowOff>
    </xdr:from>
    <xdr:to>
      <xdr:col>4</xdr:col>
      <xdr:colOff>0</xdr:colOff>
      <xdr:row>7</xdr:row>
      <xdr:rowOff>171450</xdr:rowOff>
    </xdr:to>
    <xdr:sp macro="" textlink="">
      <xdr:nvSpPr>
        <xdr:cNvPr id="38" name="テキスト 6"/>
        <xdr:cNvSpPr txBox="1">
          <a:spLocks noChangeArrowheads="1"/>
        </xdr:cNvSpPr>
      </xdr:nvSpPr>
      <xdr:spPr bwMode="auto">
        <a:xfrm>
          <a:off x="2019300" y="1562100"/>
          <a:ext cx="0" cy="1619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＊</a:t>
          </a:r>
        </a:p>
      </xdr:txBody>
    </xdr:sp>
    <xdr:clientData/>
  </xdr:twoCellAnchor>
  <xdr:twoCellAnchor>
    <xdr:from>
      <xdr:col>4</xdr:col>
      <xdr:colOff>0</xdr:colOff>
      <xdr:row>6</xdr:row>
      <xdr:rowOff>9525</xdr:rowOff>
    </xdr:from>
    <xdr:to>
      <xdr:col>4</xdr:col>
      <xdr:colOff>0</xdr:colOff>
      <xdr:row>6</xdr:row>
      <xdr:rowOff>171450</xdr:rowOff>
    </xdr:to>
    <xdr:sp macro="" textlink="">
      <xdr:nvSpPr>
        <xdr:cNvPr id="39" name="テキスト 6"/>
        <xdr:cNvSpPr txBox="1">
          <a:spLocks noChangeArrowheads="1"/>
        </xdr:cNvSpPr>
      </xdr:nvSpPr>
      <xdr:spPr bwMode="auto">
        <a:xfrm>
          <a:off x="2019300" y="1333500"/>
          <a:ext cx="0" cy="1619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＊</a:t>
          </a:r>
        </a:p>
      </xdr:txBody>
    </xdr:sp>
    <xdr:clientData/>
  </xdr:twoCellAnchor>
  <xdr:twoCellAnchor>
    <xdr:from>
      <xdr:col>6</xdr:col>
      <xdr:colOff>0</xdr:colOff>
      <xdr:row>7</xdr:row>
      <xdr:rowOff>9525</xdr:rowOff>
    </xdr:from>
    <xdr:to>
      <xdr:col>6</xdr:col>
      <xdr:colOff>0</xdr:colOff>
      <xdr:row>7</xdr:row>
      <xdr:rowOff>171450</xdr:rowOff>
    </xdr:to>
    <xdr:sp macro="" textlink="">
      <xdr:nvSpPr>
        <xdr:cNvPr id="40" name="テキスト 28"/>
        <xdr:cNvSpPr txBox="1">
          <a:spLocks noChangeArrowheads="1"/>
        </xdr:cNvSpPr>
      </xdr:nvSpPr>
      <xdr:spPr bwMode="auto">
        <a:xfrm>
          <a:off x="3467100" y="1562100"/>
          <a:ext cx="0" cy="1619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＊</a:t>
          </a:r>
        </a:p>
      </xdr:txBody>
    </xdr:sp>
    <xdr:clientData/>
  </xdr:twoCellAnchor>
  <xdr:twoCellAnchor>
    <xdr:from>
      <xdr:col>8</xdr:col>
      <xdr:colOff>0</xdr:colOff>
      <xdr:row>7</xdr:row>
      <xdr:rowOff>9525</xdr:rowOff>
    </xdr:from>
    <xdr:to>
      <xdr:col>8</xdr:col>
      <xdr:colOff>0</xdr:colOff>
      <xdr:row>7</xdr:row>
      <xdr:rowOff>171450</xdr:rowOff>
    </xdr:to>
    <xdr:sp macro="" textlink="">
      <xdr:nvSpPr>
        <xdr:cNvPr id="41" name="テキスト 28"/>
        <xdr:cNvSpPr txBox="1">
          <a:spLocks noChangeArrowheads="1"/>
        </xdr:cNvSpPr>
      </xdr:nvSpPr>
      <xdr:spPr bwMode="auto">
        <a:xfrm>
          <a:off x="4905375" y="1562100"/>
          <a:ext cx="0" cy="1619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＊</a:t>
          </a:r>
        </a:p>
      </xdr:txBody>
    </xdr:sp>
    <xdr:clientData/>
  </xdr:twoCellAnchor>
  <xdr:twoCellAnchor>
    <xdr:from>
      <xdr:col>10</xdr:col>
      <xdr:colOff>0</xdr:colOff>
      <xdr:row>7</xdr:row>
      <xdr:rowOff>9525</xdr:rowOff>
    </xdr:from>
    <xdr:to>
      <xdr:col>10</xdr:col>
      <xdr:colOff>0</xdr:colOff>
      <xdr:row>7</xdr:row>
      <xdr:rowOff>171450</xdr:rowOff>
    </xdr:to>
    <xdr:sp macro="" textlink="">
      <xdr:nvSpPr>
        <xdr:cNvPr id="42" name="テキスト 6"/>
        <xdr:cNvSpPr txBox="1">
          <a:spLocks noChangeArrowheads="1"/>
        </xdr:cNvSpPr>
      </xdr:nvSpPr>
      <xdr:spPr bwMode="auto">
        <a:xfrm>
          <a:off x="6353175" y="1562100"/>
          <a:ext cx="0" cy="1619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＊</a:t>
          </a:r>
        </a:p>
      </xdr:txBody>
    </xdr:sp>
    <xdr:clientData/>
  </xdr:twoCellAnchor>
  <xdr:twoCellAnchor>
    <xdr:from>
      <xdr:col>10</xdr:col>
      <xdr:colOff>0</xdr:colOff>
      <xdr:row>6</xdr:row>
      <xdr:rowOff>9525</xdr:rowOff>
    </xdr:from>
    <xdr:to>
      <xdr:col>10</xdr:col>
      <xdr:colOff>0</xdr:colOff>
      <xdr:row>6</xdr:row>
      <xdr:rowOff>171450</xdr:rowOff>
    </xdr:to>
    <xdr:sp macro="" textlink="">
      <xdr:nvSpPr>
        <xdr:cNvPr id="43" name="テキスト 6"/>
        <xdr:cNvSpPr txBox="1">
          <a:spLocks noChangeArrowheads="1"/>
        </xdr:cNvSpPr>
      </xdr:nvSpPr>
      <xdr:spPr bwMode="auto">
        <a:xfrm>
          <a:off x="6353175" y="1333500"/>
          <a:ext cx="0" cy="1619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＊</a:t>
          </a:r>
        </a:p>
      </xdr:txBody>
    </xdr:sp>
    <xdr:clientData/>
  </xdr:twoCellAnchor>
  <xdr:twoCellAnchor>
    <xdr:from>
      <xdr:col>9</xdr:col>
      <xdr:colOff>400050</xdr:colOff>
      <xdr:row>6</xdr:row>
      <xdr:rowOff>76200</xdr:rowOff>
    </xdr:from>
    <xdr:to>
      <xdr:col>9</xdr:col>
      <xdr:colOff>400050</xdr:colOff>
      <xdr:row>7</xdr:row>
      <xdr:rowOff>9525</xdr:rowOff>
    </xdr:to>
    <xdr:sp macro="" textlink="">
      <xdr:nvSpPr>
        <xdr:cNvPr id="44" name="テキスト 27"/>
        <xdr:cNvSpPr txBox="1">
          <a:spLocks noChangeArrowheads="1"/>
        </xdr:cNvSpPr>
      </xdr:nvSpPr>
      <xdr:spPr bwMode="auto">
        <a:xfrm>
          <a:off x="5876925" y="1400175"/>
          <a:ext cx="0" cy="1619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＊</a:t>
          </a:r>
        </a:p>
      </xdr:txBody>
    </xdr:sp>
    <xdr:clientData/>
  </xdr:twoCellAnchor>
  <xdr:twoCellAnchor>
    <xdr:from>
      <xdr:col>12</xdr:col>
      <xdr:colOff>0</xdr:colOff>
      <xdr:row>4</xdr:row>
      <xdr:rowOff>0</xdr:rowOff>
    </xdr:from>
    <xdr:to>
      <xdr:col>14</xdr:col>
      <xdr:colOff>0</xdr:colOff>
      <xdr:row>8</xdr:row>
      <xdr:rowOff>0</xdr:rowOff>
    </xdr:to>
    <xdr:sp macro="" textlink="">
      <xdr:nvSpPr>
        <xdr:cNvPr id="45" name="Line 1725"/>
        <xdr:cNvSpPr>
          <a:spLocks noChangeShapeType="1"/>
        </xdr:cNvSpPr>
      </xdr:nvSpPr>
      <xdr:spPr bwMode="auto">
        <a:xfrm>
          <a:off x="7115175" y="914400"/>
          <a:ext cx="809625" cy="828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0</xdr:colOff>
      <xdr:row>28</xdr:row>
      <xdr:rowOff>0</xdr:rowOff>
    </xdr:from>
    <xdr:to>
      <xdr:col>14</xdr:col>
      <xdr:colOff>0</xdr:colOff>
      <xdr:row>32</xdr:row>
      <xdr:rowOff>0</xdr:rowOff>
    </xdr:to>
    <xdr:sp macro="" textlink="">
      <xdr:nvSpPr>
        <xdr:cNvPr id="46" name="Line 1725"/>
        <xdr:cNvSpPr>
          <a:spLocks noChangeShapeType="1"/>
        </xdr:cNvSpPr>
      </xdr:nvSpPr>
      <xdr:spPr bwMode="auto">
        <a:xfrm>
          <a:off x="7115175" y="4791075"/>
          <a:ext cx="809625" cy="828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28</xdr:row>
      <xdr:rowOff>0</xdr:rowOff>
    </xdr:from>
    <xdr:to>
      <xdr:col>3</xdr:col>
      <xdr:colOff>0</xdr:colOff>
      <xdr:row>32</xdr:row>
      <xdr:rowOff>0</xdr:rowOff>
    </xdr:to>
    <xdr:sp macro="" textlink="">
      <xdr:nvSpPr>
        <xdr:cNvPr id="47" name="Line 1725"/>
        <xdr:cNvSpPr>
          <a:spLocks noChangeShapeType="1"/>
        </xdr:cNvSpPr>
      </xdr:nvSpPr>
      <xdr:spPr bwMode="auto">
        <a:xfrm>
          <a:off x="200025" y="4791075"/>
          <a:ext cx="942975" cy="828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52</xdr:row>
      <xdr:rowOff>0</xdr:rowOff>
    </xdr:from>
    <xdr:to>
      <xdr:col>3</xdr:col>
      <xdr:colOff>0</xdr:colOff>
      <xdr:row>56</xdr:row>
      <xdr:rowOff>0</xdr:rowOff>
    </xdr:to>
    <xdr:sp macro="" textlink="">
      <xdr:nvSpPr>
        <xdr:cNvPr id="48" name="Line 1725"/>
        <xdr:cNvSpPr>
          <a:spLocks noChangeShapeType="1"/>
        </xdr:cNvSpPr>
      </xdr:nvSpPr>
      <xdr:spPr bwMode="auto">
        <a:xfrm>
          <a:off x="200025" y="8667750"/>
          <a:ext cx="942975" cy="828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0</xdr:colOff>
      <xdr:row>52</xdr:row>
      <xdr:rowOff>0</xdr:rowOff>
    </xdr:from>
    <xdr:to>
      <xdr:col>14</xdr:col>
      <xdr:colOff>0</xdr:colOff>
      <xdr:row>56</xdr:row>
      <xdr:rowOff>0</xdr:rowOff>
    </xdr:to>
    <xdr:sp macro="" textlink="">
      <xdr:nvSpPr>
        <xdr:cNvPr id="49" name="Line 1725"/>
        <xdr:cNvSpPr>
          <a:spLocks noChangeShapeType="1"/>
        </xdr:cNvSpPr>
      </xdr:nvSpPr>
      <xdr:spPr bwMode="auto">
        <a:xfrm>
          <a:off x="7115175" y="8667750"/>
          <a:ext cx="809625" cy="828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42\WinDTP\02-0093168&#24179;&#25104;14&#24180;&#24230;&#31185;&#23398;&#25216;&#34899;&#22577;&#21578;\Word-2000\&#31532;&#65298;&#37096;\&#22259;&#34920;\&#31532;&#65299;&#31456;&#22259;&#34920;\&#31532;&#65298;&#31680;&#12288;&#29305;&#35377;\&#31532;2-3-13(2)&#22259;&#12288;&#22806;&#22269;&#20154;&#30331;&#37682;&#25913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207;&#25324;/&#9733;&#31185;&#23398;&#25216;&#34899;&#35201;&#35239;&#65288;H&#65298;&#65302;&#65374;&#65289;/&#20196;&#21644;&#65298;&#24180;&#29256;/04_&#21360;&#21047;/02_&#12487;&#12540;&#12479;&#19968;&#24335;&#36865;&#20184;/R02%200200@19-02-00%20&#37096;&#38272;&#21029;&#29305;&#35377;&#20214;&#25968;&#12398;&#25512;&#31227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207;&#25324;/&#9733;&#31185;&#23398;&#25216;&#34899;&#35201;&#35239;&#65288;H&#65298;&#65302;&#65374;&#65289;/&#20196;&#21644;&#65298;&#24180;&#29256;/04_&#21360;&#21047;/02_&#12487;&#12540;&#12479;&#19968;&#24335;&#36865;&#20184;/R02%200200@19-03-00%20&#26085;&#26412;&#12395;&#12362;&#12369;&#12427;&#22269;&#31821;&#21029;&#29305;&#35377;&#20214;&#25968;&#12398;&#25512;&#31227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207;&#25324;/&#9733;&#31185;&#23398;&#25216;&#34899;&#35201;&#35239;&#65288;H&#65298;&#65302;&#65374;&#65289;/&#20196;&#21644;&#65298;&#24180;&#29256;/04_&#21360;&#21047;/02_&#12487;&#12540;&#12479;&#19968;&#24335;&#36865;&#20184;/R02%200200@19-04-00%20&#26085;&#26412;&#20154;&#12398;&#22806;&#22269;&#12408;&#12398;&#29305;&#35377;&#20214;&#25968;&#12398;&#25512;&#31227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207;&#25324;/&#9733;&#31185;&#23398;&#25216;&#34899;&#35201;&#35239;&#65288;H&#65298;&#65302;&#65374;&#65289;/&#20196;&#21644;&#65298;&#24180;&#29256;/04_&#21360;&#21047;/02_&#12487;&#12540;&#12479;&#19968;&#24335;&#36865;&#20184;/R02%200200@19-05-00%20&#26085;&#26412;&#20154;&#12398;&#22806;&#22269;&#12539;&#33258;&#22269;&#21029;&#29305;&#35377;&#20214;&#25968;&#12398;&#25512;&#3122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</sheetNames>
    <sheetDataSet>
      <sheetData sheetId="0">
        <row r="4">
          <cell r="T4" t="str">
            <v>オランダ</v>
          </cell>
          <cell r="U4">
            <v>1.5528026493315344E-2</v>
          </cell>
        </row>
        <row r="5">
          <cell r="T5" t="str">
            <v>スイス</v>
          </cell>
          <cell r="U5">
            <v>2.3794922114559056E-2</v>
          </cell>
        </row>
        <row r="6">
          <cell r="T6" t="str">
            <v>イギリス</v>
          </cell>
          <cell r="U6">
            <v>4.219305777014596E-2</v>
          </cell>
        </row>
        <row r="7">
          <cell r="T7" t="str">
            <v>フランス</v>
          </cell>
          <cell r="U7">
            <v>5.4458481540537222E-2</v>
          </cell>
        </row>
        <row r="8">
          <cell r="T8" t="str">
            <v>韓国</v>
          </cell>
          <cell r="U8">
            <v>7.86458972157488E-2</v>
          </cell>
        </row>
        <row r="9">
          <cell r="T9" t="str">
            <v>ドイツ</v>
          </cell>
          <cell r="U9">
            <v>0.11988225193180424</v>
          </cell>
        </row>
        <row r="10">
          <cell r="T10" t="str">
            <v>米国</v>
          </cell>
          <cell r="U10">
            <v>0.46132711885195632</v>
          </cell>
        </row>
        <row r="18">
          <cell r="B18">
            <v>1.2639</v>
          </cell>
          <cell r="C18">
            <v>1.3087</v>
          </cell>
          <cell r="D18">
            <v>1.2843</v>
          </cell>
          <cell r="E18">
            <v>1.2903</v>
          </cell>
          <cell r="F18">
            <v>1.4846999999999999</v>
          </cell>
          <cell r="G18">
            <v>1.583</v>
          </cell>
          <cell r="H18">
            <v>1.5720000000000001</v>
          </cell>
          <cell r="I18">
            <v>1.593</v>
          </cell>
          <cell r="J18">
            <v>1.6762999999999999</v>
          </cell>
          <cell r="K18">
            <v>1.5912999999999999</v>
          </cell>
          <cell r="L18">
            <v>1.6482000000000001</v>
          </cell>
          <cell r="M18">
            <v>1.6795</v>
          </cell>
          <cell r="N18">
            <v>1.8806</v>
          </cell>
        </row>
        <row r="19">
          <cell r="B19">
            <v>0.57099999999999995</v>
          </cell>
          <cell r="C19">
            <v>0.59250000000000003</v>
          </cell>
          <cell r="D19">
            <v>0.58409999999999995</v>
          </cell>
          <cell r="E19">
            <v>0.60189999999999999</v>
          </cell>
          <cell r="F19">
            <v>0.60650000000000004</v>
          </cell>
          <cell r="G19">
            <v>0.58520000000000005</v>
          </cell>
          <cell r="H19">
            <v>0.53669999999999995</v>
          </cell>
          <cell r="I19">
            <v>0.51980000000000004</v>
          </cell>
          <cell r="J19">
            <v>0.49409999999999998</v>
          </cell>
          <cell r="K19">
            <v>0.46089999999999998</v>
          </cell>
          <cell r="L19">
            <v>0.4652</v>
          </cell>
          <cell r="M19">
            <v>0.45550000000000002</v>
          </cell>
          <cell r="N19">
            <v>0.48870000000000002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-2"/>
      <sheetName val="Calculation"/>
      <sheetName val="20【0205_01】"/>
      <sheetName val="20【0205_02】"/>
      <sheetName val="19【0205_01】"/>
      <sheetName val="19【0205_02】"/>
      <sheetName val="18【0205_01】"/>
      <sheetName val="18【0205_02】"/>
      <sheetName val="表・計算"/>
      <sheetName val="計算"/>
      <sheetName val="16【2-5-1】"/>
      <sheetName val="16【2-5-2】"/>
      <sheetName val="2-5-1"/>
      <sheetName val="2-5-2"/>
      <sheetName val="2-5-1（12）"/>
      <sheetName val="2-5-2（12）"/>
    </sheetNames>
    <sheetDataSet>
      <sheetData sheetId="0"/>
      <sheetData sheetId="1">
        <row r="5">
          <cell r="D5" t="str">
            <v>16('04)</v>
          </cell>
          <cell r="E5" t="str">
            <v>17('05)</v>
          </cell>
          <cell r="F5" t="str">
            <v>18('06)</v>
          </cell>
          <cell r="G5" t="str">
            <v>19('07)</v>
          </cell>
          <cell r="H5" t="str">
            <v>20('08)</v>
          </cell>
          <cell r="I5" t="str">
            <v>21('09)</v>
          </cell>
          <cell r="J5" t="str">
            <v>22('10)</v>
          </cell>
          <cell r="K5" t="str">
            <v>23('11)</v>
          </cell>
          <cell r="L5" t="str">
            <v>24('12)</v>
          </cell>
          <cell r="M5" t="str">
            <v>25('13)</v>
          </cell>
          <cell r="N5" t="str">
            <v>26('14)</v>
          </cell>
          <cell r="O5" t="str">
            <v>27('15)</v>
          </cell>
          <cell r="P5" t="str">
            <v>28('16)</v>
          </cell>
          <cell r="Q5" t="str">
            <v>29('17)</v>
          </cell>
          <cell r="R5" t="str">
            <v>30('18)</v>
          </cell>
        </row>
        <row r="7">
          <cell r="D7">
            <v>47456</v>
          </cell>
          <cell r="E7">
            <v>49015</v>
          </cell>
          <cell r="F7">
            <v>47832</v>
          </cell>
          <cell r="G7">
            <v>46436</v>
          </cell>
          <cell r="H7">
            <v>44438</v>
          </cell>
          <cell r="I7">
            <v>41401</v>
          </cell>
          <cell r="J7">
            <v>42070</v>
          </cell>
          <cell r="K7">
            <v>41099</v>
          </cell>
          <cell r="L7">
            <v>44334</v>
          </cell>
          <cell r="M7">
            <v>45191</v>
          </cell>
          <cell r="N7">
            <v>48400</v>
          </cell>
          <cell r="O7">
            <v>50348</v>
          </cell>
          <cell r="P7">
            <v>53115</v>
          </cell>
          <cell r="Q7">
            <v>54121</v>
          </cell>
          <cell r="R7">
            <v>52897</v>
          </cell>
          <cell r="S7">
            <v>16.963463949792995</v>
          </cell>
        </row>
        <row r="8">
          <cell r="D8">
            <v>68936</v>
          </cell>
          <cell r="E8">
            <v>69534</v>
          </cell>
          <cell r="F8">
            <v>63700</v>
          </cell>
          <cell r="G8">
            <v>62136</v>
          </cell>
          <cell r="H8">
            <v>61545</v>
          </cell>
          <cell r="I8">
            <v>54778</v>
          </cell>
          <cell r="J8">
            <v>53102</v>
          </cell>
          <cell r="K8">
            <v>52518</v>
          </cell>
          <cell r="L8">
            <v>52168</v>
          </cell>
          <cell r="M8">
            <v>51002</v>
          </cell>
          <cell r="N8">
            <v>51242</v>
          </cell>
          <cell r="O8">
            <v>50263</v>
          </cell>
          <cell r="P8">
            <v>50553</v>
          </cell>
          <cell r="Q8">
            <v>51356</v>
          </cell>
          <cell r="R8">
            <v>51328</v>
          </cell>
          <cell r="S8">
            <v>16.460303563812218</v>
          </cell>
        </row>
        <row r="9">
          <cell r="D9">
            <v>49037</v>
          </cell>
          <cell r="E9">
            <v>51866</v>
          </cell>
          <cell r="F9">
            <v>50197</v>
          </cell>
          <cell r="G9">
            <v>49278</v>
          </cell>
          <cell r="H9">
            <v>48832</v>
          </cell>
          <cell r="I9">
            <v>45252</v>
          </cell>
          <cell r="J9">
            <v>45101</v>
          </cell>
          <cell r="K9">
            <v>44650</v>
          </cell>
          <cell r="L9">
            <v>44361</v>
          </cell>
          <cell r="M9">
            <v>42779</v>
          </cell>
          <cell r="N9">
            <v>42860</v>
          </cell>
          <cell r="O9">
            <v>42658</v>
          </cell>
          <cell r="P9">
            <v>42207</v>
          </cell>
          <cell r="Q9">
            <v>42585</v>
          </cell>
          <cell r="R9">
            <v>42242</v>
          </cell>
          <cell r="S9">
            <v>13.546527102995551</v>
          </cell>
        </row>
        <row r="10">
          <cell r="D10">
            <v>13808</v>
          </cell>
          <cell r="E10">
            <v>13144</v>
          </cell>
          <cell r="F10">
            <v>11870</v>
          </cell>
          <cell r="G10">
            <v>11118</v>
          </cell>
          <cell r="H10">
            <v>10476</v>
          </cell>
          <cell r="I10">
            <v>9512</v>
          </cell>
          <cell r="J10">
            <v>9050</v>
          </cell>
          <cell r="K10">
            <v>9201</v>
          </cell>
          <cell r="L10">
            <v>9340</v>
          </cell>
          <cell r="M10">
            <v>9265</v>
          </cell>
          <cell r="N10">
            <v>9333</v>
          </cell>
          <cell r="O10">
            <v>9403</v>
          </cell>
          <cell r="P10">
            <v>9421</v>
          </cell>
          <cell r="Q10">
            <v>9240</v>
          </cell>
          <cell r="R10">
            <v>9200</v>
          </cell>
          <cell r="S10">
            <v>2.9503349592244468</v>
          </cell>
        </row>
        <row r="11">
          <cell r="D11">
            <v>34718</v>
          </cell>
          <cell r="E11">
            <v>34364</v>
          </cell>
          <cell r="F11">
            <v>34547</v>
          </cell>
          <cell r="G11">
            <v>33970</v>
          </cell>
          <cell r="H11">
            <v>34593</v>
          </cell>
          <cell r="I11">
            <v>29387</v>
          </cell>
          <cell r="J11">
            <v>29149</v>
          </cell>
          <cell r="K11">
            <v>29980</v>
          </cell>
          <cell r="L11">
            <v>30532</v>
          </cell>
          <cell r="M11">
            <v>28619</v>
          </cell>
          <cell r="N11">
            <v>28272</v>
          </cell>
          <cell r="O11">
            <v>27351</v>
          </cell>
          <cell r="P11">
            <v>26328</v>
          </cell>
          <cell r="Q11">
            <v>25947</v>
          </cell>
          <cell r="R11">
            <v>24377</v>
          </cell>
          <cell r="S11">
            <v>7.8174255761972109</v>
          </cell>
        </row>
        <row r="12">
          <cell r="D12">
            <v>103427</v>
          </cell>
          <cell r="E12">
            <v>105393</v>
          </cell>
          <cell r="F12">
            <v>100039</v>
          </cell>
          <cell r="G12">
            <v>95062</v>
          </cell>
          <cell r="H12">
            <v>92308</v>
          </cell>
          <cell r="I12">
            <v>80538</v>
          </cell>
          <cell r="J12">
            <v>78596</v>
          </cell>
          <cell r="K12">
            <v>76078</v>
          </cell>
          <cell r="L12">
            <v>74687</v>
          </cell>
          <cell r="M12">
            <v>70763</v>
          </cell>
          <cell r="N12">
            <v>68303</v>
          </cell>
          <cell r="O12">
            <v>66894</v>
          </cell>
          <cell r="P12">
            <v>67060</v>
          </cell>
          <cell r="Q12">
            <v>67740</v>
          </cell>
          <cell r="R12">
            <v>68995</v>
          </cell>
          <cell r="S12">
            <v>22.125908751270728</v>
          </cell>
        </row>
        <row r="13">
          <cell r="D13">
            <v>96623</v>
          </cell>
          <cell r="E13">
            <v>101855</v>
          </cell>
          <cell r="F13">
            <v>99399</v>
          </cell>
          <cell r="G13">
            <v>96887</v>
          </cell>
          <cell r="H13">
            <v>97425</v>
          </cell>
          <cell r="I13">
            <v>86517</v>
          </cell>
          <cell r="J13">
            <v>86389</v>
          </cell>
          <cell r="K13">
            <v>87834</v>
          </cell>
          <cell r="L13">
            <v>86156</v>
          </cell>
          <cell r="M13">
            <v>79414</v>
          </cell>
          <cell r="N13">
            <v>76252</v>
          </cell>
          <cell r="O13">
            <v>70374</v>
          </cell>
          <cell r="P13">
            <v>68262</v>
          </cell>
          <cell r="Q13">
            <v>66142</v>
          </cell>
          <cell r="R13">
            <v>62790</v>
          </cell>
          <cell r="S13">
            <v>20.136036096706849</v>
          </cell>
        </row>
        <row r="14">
          <cell r="D14">
            <v>414005</v>
          </cell>
          <cell r="E14">
            <v>425171</v>
          </cell>
          <cell r="F14">
            <v>407584</v>
          </cell>
          <cell r="G14">
            <v>394887</v>
          </cell>
          <cell r="H14">
            <v>389617</v>
          </cell>
          <cell r="I14">
            <v>347385</v>
          </cell>
          <cell r="J14">
            <v>343457</v>
          </cell>
          <cell r="K14">
            <v>341360</v>
          </cell>
          <cell r="L14">
            <v>341578</v>
          </cell>
          <cell r="M14">
            <v>327033</v>
          </cell>
          <cell r="N14">
            <v>324662</v>
          </cell>
          <cell r="O14">
            <v>317291</v>
          </cell>
          <cell r="P14">
            <v>316946</v>
          </cell>
          <cell r="Q14">
            <v>317131</v>
          </cell>
          <cell r="R14">
            <v>311829</v>
          </cell>
          <cell r="S14">
            <v>100</v>
          </cell>
        </row>
        <row r="19">
          <cell r="D19" t="str">
            <v>17('05)</v>
          </cell>
          <cell r="E19" t="str">
            <v>18('06)</v>
          </cell>
          <cell r="F19" t="str">
            <v>19('07)</v>
          </cell>
          <cell r="G19" t="str">
            <v>20('08)</v>
          </cell>
          <cell r="H19" t="str">
            <v>21('09)</v>
          </cell>
          <cell r="I19" t="str">
            <v>22('10)</v>
          </cell>
          <cell r="J19" t="str">
            <v>23('11)</v>
          </cell>
          <cell r="K19" t="str">
            <v>24('12)</v>
          </cell>
          <cell r="L19" t="str">
            <v>25('13)</v>
          </cell>
          <cell r="M19" t="str">
            <v>26('14)</v>
          </cell>
          <cell r="N19" t="str">
            <v>27('15)</v>
          </cell>
          <cell r="O19" t="str">
            <v>28('16)</v>
          </cell>
          <cell r="P19" t="str">
            <v>29('17)</v>
          </cell>
          <cell r="Q19" t="str">
            <v>30('18)</v>
          </cell>
          <cell r="R19" t="str">
            <v>元('19)</v>
          </cell>
        </row>
        <row r="21">
          <cell r="D21">
            <v>12881</v>
          </cell>
          <cell r="E21">
            <v>14179</v>
          </cell>
          <cell r="F21">
            <v>16057</v>
          </cell>
          <cell r="G21">
            <v>18401</v>
          </cell>
          <cell r="H21">
            <v>21649</v>
          </cell>
          <cell r="I21">
            <v>25877</v>
          </cell>
          <cell r="J21">
            <v>27286</v>
          </cell>
          <cell r="K21">
            <v>32398</v>
          </cell>
          <cell r="L21">
            <v>34705</v>
          </cell>
          <cell r="M21">
            <v>30189</v>
          </cell>
          <cell r="N21">
            <v>28731</v>
          </cell>
          <cell r="O21">
            <v>31945</v>
          </cell>
          <cell r="P21">
            <v>31316</v>
          </cell>
          <cell r="Q21">
            <v>30227</v>
          </cell>
          <cell r="R21">
            <v>28001</v>
          </cell>
          <cell r="S21">
            <v>15.56389305763993</v>
          </cell>
        </row>
        <row r="22">
          <cell r="D22">
            <v>23659</v>
          </cell>
          <cell r="E22">
            <v>26296</v>
          </cell>
          <cell r="F22">
            <v>29370</v>
          </cell>
          <cell r="G22">
            <v>32219</v>
          </cell>
          <cell r="H22">
            <v>36515</v>
          </cell>
          <cell r="I22">
            <v>39067</v>
          </cell>
          <cell r="J22">
            <v>40033</v>
          </cell>
          <cell r="K22">
            <v>44837</v>
          </cell>
          <cell r="L22">
            <v>44122</v>
          </cell>
          <cell r="M22">
            <v>35623</v>
          </cell>
          <cell r="N22">
            <v>30373</v>
          </cell>
          <cell r="O22">
            <v>33738</v>
          </cell>
          <cell r="P22">
            <v>32016</v>
          </cell>
          <cell r="Q22">
            <v>31777</v>
          </cell>
          <cell r="R22">
            <v>29765</v>
          </cell>
          <cell r="S22">
            <v>16.54438330276249</v>
          </cell>
        </row>
        <row r="23">
          <cell r="D23">
            <v>13741</v>
          </cell>
          <cell r="E23">
            <v>17257</v>
          </cell>
          <cell r="F23">
            <v>21464</v>
          </cell>
          <cell r="G23">
            <v>23068</v>
          </cell>
          <cell r="H23">
            <v>24102</v>
          </cell>
          <cell r="I23">
            <v>27682</v>
          </cell>
          <cell r="J23">
            <v>29430</v>
          </cell>
          <cell r="K23">
            <v>34896</v>
          </cell>
          <cell r="L23">
            <v>36711</v>
          </cell>
          <cell r="M23">
            <v>32412</v>
          </cell>
          <cell r="N23">
            <v>27978</v>
          </cell>
          <cell r="O23">
            <v>26142</v>
          </cell>
          <cell r="P23">
            <v>24232</v>
          </cell>
          <cell r="Q23">
            <v>23157</v>
          </cell>
          <cell r="R23">
            <v>21586</v>
          </cell>
          <cell r="S23">
            <v>11.998221332888667</v>
          </cell>
        </row>
        <row r="24">
          <cell r="D24">
            <v>6824</v>
          </cell>
          <cell r="E24">
            <v>7772</v>
          </cell>
          <cell r="F24">
            <v>8426</v>
          </cell>
          <cell r="G24">
            <v>7497</v>
          </cell>
          <cell r="H24">
            <v>6756</v>
          </cell>
          <cell r="I24">
            <v>7948</v>
          </cell>
          <cell r="J24">
            <v>8108</v>
          </cell>
          <cell r="K24">
            <v>8444</v>
          </cell>
          <cell r="L24">
            <v>8922</v>
          </cell>
          <cell r="M24">
            <v>6725</v>
          </cell>
          <cell r="N24">
            <v>5693</v>
          </cell>
          <cell r="O24">
            <v>6071</v>
          </cell>
          <cell r="P24">
            <v>6462</v>
          </cell>
          <cell r="Q24">
            <v>6748</v>
          </cell>
          <cell r="R24">
            <v>6129</v>
          </cell>
          <cell r="S24">
            <v>3.406703351675838</v>
          </cell>
        </row>
        <row r="25">
          <cell r="D25">
            <v>11782</v>
          </cell>
          <cell r="E25">
            <v>14072</v>
          </cell>
          <cell r="F25">
            <v>16383</v>
          </cell>
          <cell r="G25">
            <v>17553</v>
          </cell>
          <cell r="H25">
            <v>17971</v>
          </cell>
          <cell r="I25">
            <v>19460</v>
          </cell>
          <cell r="J25">
            <v>19653</v>
          </cell>
          <cell r="K25">
            <v>22378</v>
          </cell>
          <cell r="L25">
            <v>22225</v>
          </cell>
          <cell r="M25">
            <v>18436</v>
          </cell>
          <cell r="N25">
            <v>15359</v>
          </cell>
          <cell r="O25">
            <v>17540</v>
          </cell>
          <cell r="P25">
            <v>18315</v>
          </cell>
          <cell r="Q25">
            <v>16873</v>
          </cell>
          <cell r="R25">
            <v>15573</v>
          </cell>
          <cell r="S25">
            <v>8.6559946639986656</v>
          </cell>
        </row>
        <row r="26">
          <cell r="D26">
            <v>26752</v>
          </cell>
          <cell r="E26">
            <v>30703</v>
          </cell>
          <cell r="F26">
            <v>35382</v>
          </cell>
          <cell r="G26">
            <v>39117</v>
          </cell>
          <cell r="H26">
            <v>41700</v>
          </cell>
          <cell r="I26">
            <v>49214</v>
          </cell>
          <cell r="J26">
            <v>55528</v>
          </cell>
          <cell r="K26">
            <v>63374</v>
          </cell>
          <cell r="L26">
            <v>61211</v>
          </cell>
          <cell r="M26">
            <v>48105</v>
          </cell>
          <cell r="N26">
            <v>38387</v>
          </cell>
          <cell r="O26">
            <v>42317</v>
          </cell>
          <cell r="P26">
            <v>42036</v>
          </cell>
          <cell r="Q26">
            <v>41914</v>
          </cell>
          <cell r="R26">
            <v>39091</v>
          </cell>
          <cell r="S26">
            <v>21.7280862653549</v>
          </cell>
        </row>
        <row r="27">
          <cell r="D27">
            <v>27305</v>
          </cell>
          <cell r="E27">
            <v>31120</v>
          </cell>
          <cell r="F27">
            <v>37872</v>
          </cell>
          <cell r="G27">
            <v>39095</v>
          </cell>
          <cell r="H27">
            <v>44656</v>
          </cell>
          <cell r="I27">
            <v>53445</v>
          </cell>
          <cell r="J27">
            <v>58285</v>
          </cell>
          <cell r="K27">
            <v>68464</v>
          </cell>
          <cell r="L27">
            <v>69181</v>
          </cell>
          <cell r="M27">
            <v>55650</v>
          </cell>
          <cell r="N27">
            <v>42835</v>
          </cell>
          <cell r="O27">
            <v>45333</v>
          </cell>
          <cell r="P27">
            <v>45200</v>
          </cell>
          <cell r="Q27">
            <v>43828</v>
          </cell>
          <cell r="R27">
            <v>39764</v>
          </cell>
          <cell r="S27">
            <v>22.102162192207214</v>
          </cell>
        </row>
        <row r="28">
          <cell r="D28">
            <v>122944</v>
          </cell>
          <cell r="E28">
            <v>141399</v>
          </cell>
          <cell r="F28">
            <v>164954</v>
          </cell>
          <cell r="G28">
            <v>176950</v>
          </cell>
          <cell r="H28">
            <v>193349</v>
          </cell>
          <cell r="I28">
            <v>222693</v>
          </cell>
          <cell r="J28">
            <v>238323</v>
          </cell>
          <cell r="K28">
            <v>274791</v>
          </cell>
          <cell r="L28">
            <v>277079</v>
          </cell>
          <cell r="M28">
            <v>227142</v>
          </cell>
          <cell r="N28">
            <v>189358</v>
          </cell>
          <cell r="O28">
            <v>203087</v>
          </cell>
          <cell r="P28">
            <v>199577</v>
          </cell>
          <cell r="Q28">
            <v>194525</v>
          </cell>
          <cell r="R28">
            <v>179910</v>
          </cell>
          <cell r="S28">
            <v>100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-3"/>
      <sheetName val="Calculation2"/>
      <sheetName val="Calculation"/>
      <sheetName val="20【0402_01】"/>
      <sheetName val="20【0403_01】"/>
      <sheetName val="19【0402_01】"/>
      <sheetName val="19【0402_01】_2017"/>
      <sheetName val="19【0403_01】"/>
      <sheetName val="18【0402_01】"/>
      <sheetName val="18【0403_01】"/>
      <sheetName val="16計算"/>
      <sheetName val="16【4-2-1】"/>
      <sheetName val="16【4-3-1】"/>
      <sheetName val="計算"/>
      <sheetName val="4-2-1"/>
      <sheetName val="4-3-1"/>
      <sheetName val="2013-4-2-1"/>
      <sheetName val="2013-4-3-1"/>
      <sheetName val="作成メモ"/>
    </sheetNames>
    <sheetDataSet>
      <sheetData sheetId="0"/>
      <sheetData sheetId="1">
        <row r="5">
          <cell r="E5" t="str">
            <v>16('04)</v>
          </cell>
          <cell r="F5" t="str">
            <v>17('05)</v>
          </cell>
          <cell r="G5" t="str">
            <v>18('06)</v>
          </cell>
          <cell r="H5" t="str">
            <v>19('07)</v>
          </cell>
          <cell r="I5" t="str">
            <v>20('08)</v>
          </cell>
          <cell r="J5" t="str">
            <v>21('09)</v>
          </cell>
          <cell r="K5" t="str">
            <v>22('10)</v>
          </cell>
          <cell r="L5" t="str">
            <v>23('11)</v>
          </cell>
          <cell r="M5" t="str">
            <v>24('12)</v>
          </cell>
          <cell r="N5" t="str">
            <v>25('13)</v>
          </cell>
          <cell r="O5" t="str">
            <v>26('14)</v>
          </cell>
          <cell r="P5" t="str">
            <v>27('15)</v>
          </cell>
          <cell r="Q5" t="str">
            <v>28('16)</v>
          </cell>
          <cell r="R5" t="str">
            <v>29('17)</v>
          </cell>
          <cell r="S5" t="str">
            <v>30('18)</v>
          </cell>
          <cell r="T5" t="str">
            <v>元('19)</v>
          </cell>
        </row>
        <row r="7">
          <cell r="E7">
            <v>368416</v>
          </cell>
          <cell r="F7">
            <v>367960</v>
          </cell>
          <cell r="G7">
            <v>347060</v>
          </cell>
          <cell r="H7">
            <v>333498</v>
          </cell>
          <cell r="I7">
            <v>330110</v>
          </cell>
          <cell r="J7">
            <v>295315</v>
          </cell>
          <cell r="K7">
            <v>290081</v>
          </cell>
          <cell r="L7">
            <v>287580</v>
          </cell>
          <cell r="M7">
            <v>287013</v>
          </cell>
          <cell r="N7">
            <v>271731</v>
          </cell>
          <cell r="O7">
            <v>265959</v>
          </cell>
          <cell r="P7">
            <v>258839</v>
          </cell>
          <cell r="Q7">
            <v>260244</v>
          </cell>
          <cell r="R7">
            <v>260290</v>
          </cell>
          <cell r="S7">
            <v>253630</v>
          </cell>
          <cell r="T7">
            <v>245372</v>
          </cell>
          <cell r="U7">
            <v>79.674252928054443</v>
          </cell>
        </row>
        <row r="8">
          <cell r="E8">
            <v>54665</v>
          </cell>
          <cell r="F8">
            <v>59118</v>
          </cell>
          <cell r="G8">
            <v>61614</v>
          </cell>
          <cell r="H8">
            <v>62793</v>
          </cell>
          <cell r="I8">
            <v>60892</v>
          </cell>
          <cell r="J8">
            <v>53281</v>
          </cell>
          <cell r="K8">
            <v>54517</v>
          </cell>
          <cell r="L8">
            <v>55030</v>
          </cell>
          <cell r="M8">
            <v>55783</v>
          </cell>
          <cell r="N8">
            <v>56705</v>
          </cell>
          <cell r="O8">
            <v>60030</v>
          </cell>
          <cell r="P8">
            <v>59882</v>
          </cell>
          <cell r="Q8">
            <v>58137</v>
          </cell>
          <cell r="R8">
            <v>58189</v>
          </cell>
          <cell r="S8">
            <v>59937</v>
          </cell>
          <cell r="T8">
            <v>62597</v>
          </cell>
          <cell r="U8">
            <v>20.325747071945553</v>
          </cell>
        </row>
        <row r="9">
          <cell r="C9" t="str">
            <v>米  　　　　国</v>
          </cell>
          <cell r="D9" t="str">
            <v xml:space="preserve">  United  States</v>
          </cell>
          <cell r="E9">
            <v>22995</v>
          </cell>
          <cell r="F9">
            <v>23811</v>
          </cell>
          <cell r="G9">
            <v>24961</v>
          </cell>
          <cell r="H9">
            <v>26026</v>
          </cell>
          <cell r="I9">
            <v>25112</v>
          </cell>
          <cell r="J9">
            <v>22367</v>
          </cell>
          <cell r="K9">
            <v>23183</v>
          </cell>
          <cell r="L9">
            <v>23414</v>
          </cell>
          <cell r="M9">
            <v>22922</v>
          </cell>
          <cell r="N9">
            <v>23481</v>
          </cell>
          <cell r="O9">
            <v>25998</v>
          </cell>
          <cell r="P9">
            <v>26501</v>
          </cell>
          <cell r="Q9">
            <v>23979</v>
          </cell>
          <cell r="R9">
            <v>23949</v>
          </cell>
          <cell r="S9">
            <v>23121</v>
          </cell>
          <cell r="T9">
            <v>22867</v>
          </cell>
          <cell r="U9">
            <v>7.425097980640909</v>
          </cell>
        </row>
        <row r="10">
          <cell r="C10" t="str">
            <v>中国</v>
          </cell>
          <cell r="D10" t="str">
            <v xml:space="preserve">  China</v>
          </cell>
          <cell r="E10">
            <v>255</v>
          </cell>
          <cell r="F10">
            <v>397</v>
          </cell>
          <cell r="G10">
            <v>505</v>
          </cell>
          <cell r="H10">
            <v>666</v>
          </cell>
          <cell r="I10">
            <v>772</v>
          </cell>
          <cell r="J10">
            <v>891</v>
          </cell>
          <cell r="K10">
            <v>1063</v>
          </cell>
          <cell r="L10">
            <v>1401</v>
          </cell>
          <cell r="M10">
            <v>2022</v>
          </cell>
          <cell r="N10">
            <v>2064</v>
          </cell>
          <cell r="O10">
            <v>2531</v>
          </cell>
          <cell r="P10">
            <v>2840</v>
          </cell>
          <cell r="Q10">
            <v>3810</v>
          </cell>
          <cell r="R10">
            <v>4172</v>
          </cell>
          <cell r="S10">
            <v>5325</v>
          </cell>
          <cell r="T10">
            <v>7947</v>
          </cell>
          <cell r="U10">
            <v>2.5804545262672542</v>
          </cell>
        </row>
        <row r="11">
          <cell r="C11" t="str">
            <v>ド 　イ 　ツ</v>
          </cell>
          <cell r="D11" t="str">
            <v xml:space="preserve">  Germany</v>
          </cell>
          <cell r="E11">
            <v>7394</v>
          </cell>
          <cell r="F11">
            <v>7929</v>
          </cell>
          <cell r="G11">
            <v>7980</v>
          </cell>
          <cell r="H11">
            <v>8068</v>
          </cell>
          <cell r="I11">
            <v>8023</v>
          </cell>
          <cell r="J11">
            <v>6602</v>
          </cell>
          <cell r="K11">
            <v>6794</v>
          </cell>
          <cell r="L11">
            <v>6773</v>
          </cell>
          <cell r="M11">
            <v>6889</v>
          </cell>
          <cell r="N11">
            <v>6897</v>
          </cell>
          <cell r="O11">
            <v>6615</v>
          </cell>
          <cell r="P11">
            <v>6430</v>
          </cell>
          <cell r="Q11">
            <v>6388</v>
          </cell>
          <cell r="R11">
            <v>6230</v>
          </cell>
          <cell r="S11">
            <v>6431</v>
          </cell>
          <cell r="T11">
            <v>6207</v>
          </cell>
          <cell r="U11">
            <v>2.0154625952612113</v>
          </cell>
        </row>
        <row r="12">
          <cell r="C12" t="str">
            <v>韓国</v>
          </cell>
          <cell r="D12" t="str">
            <v xml:space="preserve">  Rep. of  Korea</v>
          </cell>
          <cell r="E12">
            <v>5781</v>
          </cell>
          <cell r="F12">
            <v>6845</v>
          </cell>
          <cell r="G12">
            <v>7220</v>
          </cell>
          <cell r="H12">
            <v>6347</v>
          </cell>
          <cell r="I12">
            <v>5599</v>
          </cell>
          <cell r="J12">
            <v>4782</v>
          </cell>
          <cell r="K12">
            <v>4872</v>
          </cell>
          <cell r="L12">
            <v>5007</v>
          </cell>
          <cell r="M12">
            <v>5708</v>
          </cell>
          <cell r="N12">
            <v>6134</v>
          </cell>
          <cell r="O12">
            <v>5682</v>
          </cell>
          <cell r="P12">
            <v>5222</v>
          </cell>
          <cell r="Q12">
            <v>5216</v>
          </cell>
          <cell r="R12">
            <v>4735</v>
          </cell>
          <cell r="S12">
            <v>5070</v>
          </cell>
          <cell r="T12">
            <v>5634</v>
          </cell>
          <cell r="U12">
            <v>1.8294049076368075</v>
          </cell>
        </row>
        <row r="13">
          <cell r="C13" t="str">
            <v>ス 　イ 　ス</v>
          </cell>
          <cell r="D13" t="str">
            <v xml:space="preserve">  Switzerland</v>
          </cell>
          <cell r="E13">
            <v>1799</v>
          </cell>
          <cell r="F13">
            <v>2001</v>
          </cell>
          <cell r="G13">
            <v>2180</v>
          </cell>
          <cell r="H13">
            <v>2417</v>
          </cell>
          <cell r="I13">
            <v>2437</v>
          </cell>
          <cell r="J13">
            <v>2242</v>
          </cell>
          <cell r="K13">
            <v>2232</v>
          </cell>
          <cell r="L13">
            <v>2139</v>
          </cell>
          <cell r="M13">
            <v>2271</v>
          </cell>
          <cell r="N13">
            <v>2414</v>
          </cell>
          <cell r="O13">
            <v>2454</v>
          </cell>
          <cell r="P13">
            <v>2551</v>
          </cell>
          <cell r="Q13">
            <v>2539</v>
          </cell>
          <cell r="R13">
            <v>2525</v>
          </cell>
          <cell r="S13">
            <v>2751</v>
          </cell>
          <cell r="T13">
            <v>2640</v>
          </cell>
          <cell r="U13">
            <v>0.85722913669882361</v>
          </cell>
        </row>
        <row r="14">
          <cell r="C14" t="str">
            <v>フ　ラ　ン　ス</v>
          </cell>
          <cell r="D14" t="str">
            <v xml:space="preserve">  France</v>
          </cell>
          <cell r="E14">
            <v>3144</v>
          </cell>
          <cell r="F14">
            <v>3180</v>
          </cell>
          <cell r="G14">
            <v>3242</v>
          </cell>
          <cell r="H14">
            <v>3336</v>
          </cell>
          <cell r="I14">
            <v>3458</v>
          </cell>
          <cell r="J14">
            <v>3283</v>
          </cell>
          <cell r="K14">
            <v>3425</v>
          </cell>
          <cell r="L14">
            <v>3447</v>
          </cell>
          <cell r="M14">
            <v>3722</v>
          </cell>
          <cell r="N14">
            <v>3325</v>
          </cell>
          <cell r="O14">
            <v>3452</v>
          </cell>
          <cell r="P14">
            <v>3369</v>
          </cell>
          <cell r="Q14">
            <v>3237</v>
          </cell>
          <cell r="R14">
            <v>2957</v>
          </cell>
          <cell r="S14">
            <v>2727</v>
          </cell>
          <cell r="T14">
            <v>2525</v>
          </cell>
          <cell r="U14">
            <v>0.81988771597141274</v>
          </cell>
        </row>
        <row r="15">
          <cell r="C15" t="str">
            <v>オ　ラ　ン　ダ</v>
          </cell>
          <cell r="D15" t="str">
            <v xml:space="preserve">  Netherlands</v>
          </cell>
          <cell r="E15">
            <v>3405</v>
          </cell>
          <cell r="F15">
            <v>4303</v>
          </cell>
          <cell r="G15">
            <v>3916</v>
          </cell>
          <cell r="H15">
            <v>3607</v>
          </cell>
          <cell r="I15">
            <v>3391</v>
          </cell>
          <cell r="J15">
            <v>2726</v>
          </cell>
          <cell r="K15">
            <v>2252</v>
          </cell>
          <cell r="L15">
            <v>2374</v>
          </cell>
          <cell r="M15">
            <v>1978</v>
          </cell>
          <cell r="N15">
            <v>1850</v>
          </cell>
          <cell r="O15">
            <v>2239</v>
          </cell>
          <cell r="P15">
            <v>2208</v>
          </cell>
          <cell r="Q15">
            <v>2272</v>
          </cell>
          <cell r="R15">
            <v>2301</v>
          </cell>
          <cell r="S15">
            <v>2003</v>
          </cell>
          <cell r="T15">
            <v>1991</v>
          </cell>
          <cell r="U15">
            <v>0.64649364059369607</v>
          </cell>
        </row>
        <row r="16">
          <cell r="C16" t="str">
            <v>英  　　　　国</v>
          </cell>
          <cell r="D16" t="str">
            <v xml:space="preserve">  United  Kingdom</v>
          </cell>
          <cell r="E16">
            <v>1840</v>
          </cell>
          <cell r="F16">
            <v>1898</v>
          </cell>
          <cell r="G16">
            <v>1814</v>
          </cell>
          <cell r="H16">
            <v>1929</v>
          </cell>
          <cell r="I16">
            <v>2079</v>
          </cell>
          <cell r="J16">
            <v>1775</v>
          </cell>
          <cell r="K16">
            <v>1738</v>
          </cell>
          <cell r="L16">
            <v>1739</v>
          </cell>
          <cell r="M16">
            <v>1654</v>
          </cell>
          <cell r="N16">
            <v>1665</v>
          </cell>
          <cell r="O16">
            <v>1731</v>
          </cell>
          <cell r="P16">
            <v>1715</v>
          </cell>
          <cell r="Q16">
            <v>1718</v>
          </cell>
          <cell r="R16">
            <v>1829</v>
          </cell>
          <cell r="S16">
            <v>1890</v>
          </cell>
          <cell r="T16">
            <v>1907</v>
          </cell>
          <cell r="U16">
            <v>0.61921816806236996</v>
          </cell>
        </row>
        <row r="17">
          <cell r="C17" t="str">
            <v>台湾</v>
          </cell>
          <cell r="D17" t="str">
            <v xml:space="preserve">  Taiwan</v>
          </cell>
          <cell r="E17">
            <v>1652</v>
          </cell>
          <cell r="F17">
            <v>1819</v>
          </cell>
          <cell r="G17">
            <v>1890</v>
          </cell>
          <cell r="H17">
            <v>1744</v>
          </cell>
          <cell r="I17">
            <v>1581</v>
          </cell>
          <cell r="J17">
            <v>1368</v>
          </cell>
          <cell r="K17">
            <v>1450</v>
          </cell>
          <cell r="L17">
            <v>1316</v>
          </cell>
          <cell r="M17">
            <v>1368</v>
          </cell>
          <cell r="N17">
            <v>1291</v>
          </cell>
          <cell r="O17">
            <v>1408</v>
          </cell>
          <cell r="P17">
            <v>1228</v>
          </cell>
          <cell r="Q17">
            <v>1306</v>
          </cell>
          <cell r="R17">
            <v>1450</v>
          </cell>
          <cell r="S17">
            <v>1626</v>
          </cell>
          <cell r="T17">
            <v>1548</v>
          </cell>
          <cell r="U17">
            <v>0.50264799379158298</v>
          </cell>
        </row>
        <row r="18">
          <cell r="C18" t="str">
            <v>スウェーデン</v>
          </cell>
          <cell r="D18" t="str">
            <v xml:space="preserve">  Sweden</v>
          </cell>
          <cell r="E18">
            <v>1072</v>
          </cell>
          <cell r="F18">
            <v>1152</v>
          </cell>
          <cell r="G18">
            <v>1287</v>
          </cell>
          <cell r="H18">
            <v>1481</v>
          </cell>
          <cell r="I18">
            <v>1576</v>
          </cell>
          <cell r="J18">
            <v>1454</v>
          </cell>
          <cell r="K18">
            <v>1369</v>
          </cell>
          <cell r="L18">
            <v>1342</v>
          </cell>
          <cell r="M18">
            <v>1170</v>
          </cell>
          <cell r="N18">
            <v>1024</v>
          </cell>
          <cell r="O18">
            <v>1038</v>
          </cell>
          <cell r="P18">
            <v>990</v>
          </cell>
          <cell r="Q18">
            <v>817</v>
          </cell>
          <cell r="R18">
            <v>899</v>
          </cell>
          <cell r="S18">
            <v>1041</v>
          </cell>
          <cell r="T18">
            <v>1207</v>
          </cell>
          <cell r="U18">
            <v>0.39192256363465156</v>
          </cell>
        </row>
        <row r="19">
          <cell r="C19" t="str">
            <v>イ　タ　リ　ア</v>
          </cell>
          <cell r="D19" t="str">
            <v xml:space="preserve">  Italy</v>
          </cell>
          <cell r="E19">
            <v>811</v>
          </cell>
          <cell r="F19">
            <v>830</v>
          </cell>
          <cell r="G19">
            <v>876</v>
          </cell>
          <cell r="H19">
            <v>818</v>
          </cell>
          <cell r="I19">
            <v>820</v>
          </cell>
          <cell r="J19">
            <v>683</v>
          </cell>
          <cell r="K19">
            <v>733</v>
          </cell>
          <cell r="L19">
            <v>753</v>
          </cell>
          <cell r="M19">
            <v>688</v>
          </cell>
          <cell r="N19">
            <v>699</v>
          </cell>
          <cell r="O19">
            <v>757</v>
          </cell>
          <cell r="P19">
            <v>765</v>
          </cell>
          <cell r="Q19">
            <v>802</v>
          </cell>
          <cell r="R19">
            <v>873</v>
          </cell>
          <cell r="S19">
            <v>938</v>
          </cell>
          <cell r="T19">
            <v>842</v>
          </cell>
          <cell r="U19">
            <v>0.27340414132591268</v>
          </cell>
        </row>
        <row r="20">
          <cell r="C20" t="str">
            <v>カ 　ナ 　ダ</v>
          </cell>
          <cell r="D20" t="str">
            <v xml:space="preserve">  Canada</v>
          </cell>
          <cell r="E20">
            <v>672</v>
          </cell>
          <cell r="F20">
            <v>680</v>
          </cell>
          <cell r="G20">
            <v>755</v>
          </cell>
          <cell r="H20">
            <v>807</v>
          </cell>
          <cell r="I20">
            <v>726</v>
          </cell>
          <cell r="J20">
            <v>687</v>
          </cell>
          <cell r="K20">
            <v>740</v>
          </cell>
          <cell r="L20">
            <v>751</v>
          </cell>
          <cell r="M20">
            <v>701</v>
          </cell>
          <cell r="N20">
            <v>691</v>
          </cell>
          <cell r="O20">
            <v>635</v>
          </cell>
          <cell r="P20">
            <v>648</v>
          </cell>
          <cell r="Q20">
            <v>545</v>
          </cell>
          <cell r="R20">
            <v>551</v>
          </cell>
          <cell r="S20">
            <v>608</v>
          </cell>
          <cell r="T20">
            <v>692</v>
          </cell>
          <cell r="U20">
            <v>0.22469794037711591</v>
          </cell>
        </row>
        <row r="21">
          <cell r="C21" t="str">
            <v>オーストラリア</v>
          </cell>
          <cell r="D21" t="str">
            <v xml:space="preserve">  Australia</v>
          </cell>
          <cell r="E21">
            <v>537</v>
          </cell>
          <cell r="F21">
            <v>510</v>
          </cell>
          <cell r="G21">
            <v>593</v>
          </cell>
          <cell r="H21">
            <v>613</v>
          </cell>
          <cell r="I21">
            <v>572</v>
          </cell>
          <cell r="J21">
            <v>466</v>
          </cell>
          <cell r="K21">
            <v>451</v>
          </cell>
          <cell r="L21">
            <v>464</v>
          </cell>
          <cell r="M21">
            <v>427</v>
          </cell>
          <cell r="N21">
            <v>442</v>
          </cell>
          <cell r="O21">
            <v>452</v>
          </cell>
          <cell r="P21">
            <v>448</v>
          </cell>
          <cell r="Q21">
            <v>415</v>
          </cell>
          <cell r="R21">
            <v>431</v>
          </cell>
          <cell r="S21">
            <v>452</v>
          </cell>
          <cell r="T21">
            <v>496</v>
          </cell>
          <cell r="U21">
            <v>0.16105517113735474</v>
          </cell>
        </row>
        <row r="22">
          <cell r="E22">
            <v>3308</v>
          </cell>
          <cell r="F22">
            <v>3763</v>
          </cell>
          <cell r="G22">
            <v>4395</v>
          </cell>
          <cell r="H22">
            <v>4934</v>
          </cell>
          <cell r="I22">
            <v>4746</v>
          </cell>
          <cell r="J22">
            <v>3955</v>
          </cell>
          <cell r="K22">
            <v>4215</v>
          </cell>
          <cell r="L22">
            <v>4110</v>
          </cell>
          <cell r="M22">
            <v>4263</v>
          </cell>
          <cell r="N22">
            <v>4728</v>
          </cell>
          <cell r="O22">
            <v>5038</v>
          </cell>
          <cell r="P22">
            <v>4967</v>
          </cell>
          <cell r="Q22">
            <v>5093</v>
          </cell>
          <cell r="R22">
            <v>5287</v>
          </cell>
          <cell r="S22">
            <v>5954</v>
          </cell>
          <cell r="T22">
            <v>6094</v>
          </cell>
          <cell r="U22">
            <v>1.9787705905464512</v>
          </cell>
        </row>
        <row r="23">
          <cell r="E23">
            <v>423081</v>
          </cell>
          <cell r="F23">
            <v>427078</v>
          </cell>
          <cell r="G23">
            <v>408674</v>
          </cell>
          <cell r="H23">
            <v>396291</v>
          </cell>
          <cell r="I23">
            <v>391002</v>
          </cell>
          <cell r="J23">
            <v>348596</v>
          </cell>
          <cell r="K23">
            <v>344598</v>
          </cell>
          <cell r="L23">
            <v>342610</v>
          </cell>
          <cell r="M23">
            <v>342796</v>
          </cell>
          <cell r="N23">
            <v>328436</v>
          </cell>
          <cell r="O23">
            <v>325989</v>
          </cell>
          <cell r="P23">
            <v>318721</v>
          </cell>
          <cell r="Q23">
            <v>318381</v>
          </cell>
          <cell r="R23">
            <v>318479</v>
          </cell>
          <cell r="S23">
            <v>313567</v>
          </cell>
          <cell r="T23">
            <v>307969</v>
          </cell>
          <cell r="U23">
            <v>100</v>
          </cell>
        </row>
        <row r="28">
          <cell r="E28" t="str">
            <v>16('04)</v>
          </cell>
          <cell r="F28" t="str">
            <v>17('05)</v>
          </cell>
          <cell r="G28" t="str">
            <v>18('06)</v>
          </cell>
          <cell r="H28" t="str">
            <v>19('07)</v>
          </cell>
          <cell r="I28" t="str">
            <v>20('08)</v>
          </cell>
          <cell r="J28" t="str">
            <v>21('09)</v>
          </cell>
          <cell r="K28" t="str">
            <v>22('10)</v>
          </cell>
          <cell r="L28" t="str">
            <v>23('11)</v>
          </cell>
          <cell r="M28" t="str">
            <v>24('12)</v>
          </cell>
          <cell r="N28" t="str">
            <v>25('13)</v>
          </cell>
          <cell r="O28" t="str">
            <v>26('14)</v>
          </cell>
          <cell r="P28" t="str">
            <v>27('15)</v>
          </cell>
          <cell r="Q28" t="str">
            <v>28('16)</v>
          </cell>
          <cell r="R28" t="str">
            <v>29('17)</v>
          </cell>
          <cell r="S28" t="str">
            <v>30('18)</v>
          </cell>
          <cell r="T28" t="str">
            <v>元('19)</v>
          </cell>
        </row>
        <row r="30">
          <cell r="E30">
            <v>112527</v>
          </cell>
          <cell r="F30">
            <v>111088</v>
          </cell>
          <cell r="G30">
            <v>126804</v>
          </cell>
          <cell r="H30">
            <v>145040</v>
          </cell>
          <cell r="I30">
            <v>151765</v>
          </cell>
          <cell r="J30">
            <v>164459</v>
          </cell>
          <cell r="K30">
            <v>187237</v>
          </cell>
          <cell r="L30">
            <v>197594</v>
          </cell>
          <cell r="M30">
            <v>224917</v>
          </cell>
          <cell r="N30">
            <v>225577</v>
          </cell>
          <cell r="O30">
            <v>177750</v>
          </cell>
          <cell r="P30">
            <v>146749</v>
          </cell>
          <cell r="Q30">
            <v>160643</v>
          </cell>
          <cell r="R30">
            <v>156844</v>
          </cell>
          <cell r="S30">
            <v>152440</v>
          </cell>
          <cell r="T30">
            <v>140865</v>
          </cell>
          <cell r="U30">
            <v>78.297482074370521</v>
          </cell>
        </row>
        <row r="31">
          <cell r="E31">
            <v>11665</v>
          </cell>
          <cell r="F31">
            <v>11856</v>
          </cell>
          <cell r="G31">
            <v>14595</v>
          </cell>
          <cell r="H31">
            <v>19914</v>
          </cell>
          <cell r="I31">
            <v>25185</v>
          </cell>
          <cell r="J31">
            <v>28890</v>
          </cell>
          <cell r="K31">
            <v>35456</v>
          </cell>
          <cell r="L31">
            <v>40729</v>
          </cell>
          <cell r="M31">
            <v>49874</v>
          </cell>
          <cell r="N31">
            <v>51508</v>
          </cell>
          <cell r="O31">
            <v>49392</v>
          </cell>
          <cell r="P31">
            <v>42609</v>
          </cell>
          <cell r="Q31">
            <v>42444</v>
          </cell>
          <cell r="R31">
            <v>42733</v>
          </cell>
          <cell r="S31">
            <v>42085</v>
          </cell>
          <cell r="T31">
            <v>39045</v>
          </cell>
          <cell r="U31">
            <v>21.702517925629479</v>
          </cell>
        </row>
        <row r="32">
          <cell r="C32" t="str">
            <v>米  　　　　国</v>
          </cell>
          <cell r="D32" t="str">
            <v xml:space="preserve">  United  States</v>
          </cell>
          <cell r="E32">
            <v>5256</v>
          </cell>
          <cell r="F32">
            <v>5168</v>
          </cell>
          <cell r="G32">
            <v>5993</v>
          </cell>
          <cell r="H32">
            <v>8023</v>
          </cell>
          <cell r="I32">
            <v>9873</v>
          </cell>
          <cell r="J32">
            <v>11033</v>
          </cell>
          <cell r="K32">
            <v>13824</v>
          </cell>
          <cell r="L32">
            <v>16262</v>
          </cell>
          <cell r="M32">
            <v>20103</v>
          </cell>
          <cell r="N32">
            <v>21131</v>
          </cell>
          <cell r="O32">
            <v>20229</v>
          </cell>
          <cell r="P32">
            <v>17995</v>
          </cell>
          <cell r="Q32">
            <v>17248</v>
          </cell>
          <cell r="R32">
            <v>17451</v>
          </cell>
          <cell r="S32">
            <v>17080</v>
          </cell>
          <cell r="T32">
            <v>14789</v>
          </cell>
          <cell r="U32">
            <v>8.2202212217219728</v>
          </cell>
        </row>
        <row r="33">
          <cell r="C33" t="str">
            <v>ド 　イ 　ツ</v>
          </cell>
          <cell r="D33" t="str">
            <v xml:space="preserve">  Germany</v>
          </cell>
          <cell r="E33">
            <v>1856</v>
          </cell>
          <cell r="F33">
            <v>1802</v>
          </cell>
          <cell r="G33">
            <v>2164</v>
          </cell>
          <cell r="H33">
            <v>3133</v>
          </cell>
          <cell r="I33">
            <v>4153</v>
          </cell>
          <cell r="J33">
            <v>4693</v>
          </cell>
          <cell r="K33">
            <v>5453</v>
          </cell>
          <cell r="L33">
            <v>5953</v>
          </cell>
          <cell r="M33">
            <v>6764</v>
          </cell>
          <cell r="N33">
            <v>6673</v>
          </cell>
          <cell r="O33">
            <v>6634</v>
          </cell>
          <cell r="P33">
            <v>5409</v>
          </cell>
          <cell r="Q33">
            <v>5160</v>
          </cell>
          <cell r="R33">
            <v>5055</v>
          </cell>
          <cell r="S33">
            <v>4576</v>
          </cell>
          <cell r="T33">
            <v>4197</v>
          </cell>
          <cell r="U33">
            <v>2.3328330832082709</v>
          </cell>
        </row>
        <row r="34">
          <cell r="C34" t="str">
            <v>韓国</v>
          </cell>
          <cell r="D34" t="str">
            <v xml:space="preserve">  Rep. of  Korea</v>
          </cell>
          <cell r="E34">
            <v>1122</v>
          </cell>
          <cell r="F34">
            <v>1470</v>
          </cell>
          <cell r="G34">
            <v>2002</v>
          </cell>
          <cell r="H34">
            <v>2538</v>
          </cell>
          <cell r="I34">
            <v>2596</v>
          </cell>
          <cell r="J34">
            <v>2777</v>
          </cell>
          <cell r="K34">
            <v>3505</v>
          </cell>
          <cell r="L34">
            <v>4048</v>
          </cell>
          <cell r="M34">
            <v>5165</v>
          </cell>
          <cell r="N34">
            <v>4984</v>
          </cell>
          <cell r="O34">
            <v>4336</v>
          </cell>
          <cell r="P34">
            <v>3886</v>
          </cell>
          <cell r="Q34">
            <v>4292</v>
          </cell>
          <cell r="R34">
            <v>4232</v>
          </cell>
          <cell r="S34">
            <v>4199</v>
          </cell>
          <cell r="T34">
            <v>3938</v>
          </cell>
          <cell r="U34">
            <v>2.1888722138847201</v>
          </cell>
        </row>
        <row r="35">
          <cell r="C35" t="str">
            <v>中国</v>
          </cell>
          <cell r="D35" t="str">
            <v xml:space="preserve">  China</v>
          </cell>
          <cell r="E35">
            <v>18</v>
          </cell>
          <cell r="F35">
            <v>19</v>
          </cell>
          <cell r="G35">
            <v>47</v>
          </cell>
          <cell r="H35">
            <v>67</v>
          </cell>
          <cell r="I35">
            <v>91</v>
          </cell>
          <cell r="J35">
            <v>156</v>
          </cell>
          <cell r="K35">
            <v>255</v>
          </cell>
          <cell r="L35">
            <v>416</v>
          </cell>
          <cell r="M35">
            <v>822</v>
          </cell>
          <cell r="N35">
            <v>1243</v>
          </cell>
          <cell r="O35">
            <v>1560</v>
          </cell>
          <cell r="P35">
            <v>1535</v>
          </cell>
          <cell r="Q35">
            <v>1832</v>
          </cell>
          <cell r="R35">
            <v>2415</v>
          </cell>
          <cell r="S35">
            <v>3152</v>
          </cell>
          <cell r="T35">
            <v>3738</v>
          </cell>
          <cell r="U35">
            <v>2.07770551942638</v>
          </cell>
        </row>
        <row r="36">
          <cell r="C36" t="str">
            <v>フ　ラ　ン　ス</v>
          </cell>
          <cell r="D36" t="str">
            <v xml:space="preserve">  France</v>
          </cell>
          <cell r="E36">
            <v>680</v>
          </cell>
          <cell r="F36">
            <v>681</v>
          </cell>
          <cell r="G36">
            <v>857</v>
          </cell>
          <cell r="H36">
            <v>1241</v>
          </cell>
          <cell r="I36">
            <v>1677</v>
          </cell>
          <cell r="J36">
            <v>1844</v>
          </cell>
          <cell r="K36">
            <v>2315</v>
          </cell>
          <cell r="L36">
            <v>2761</v>
          </cell>
          <cell r="M36">
            <v>3208</v>
          </cell>
          <cell r="N36">
            <v>3581</v>
          </cell>
          <cell r="O36">
            <v>3411</v>
          </cell>
          <cell r="P36">
            <v>2720</v>
          </cell>
          <cell r="Q36">
            <v>2544</v>
          </cell>
          <cell r="R36">
            <v>2192</v>
          </cell>
          <cell r="S36">
            <v>2096</v>
          </cell>
          <cell r="T36">
            <v>1877</v>
          </cell>
          <cell r="U36">
            <v>1.0432994274915235</v>
          </cell>
        </row>
        <row r="37">
          <cell r="C37" t="str">
            <v>オ　ラ　ン　ダ</v>
          </cell>
          <cell r="D37" t="str">
            <v xml:space="preserve">  Netherlands</v>
          </cell>
          <cell r="E37">
            <v>396</v>
          </cell>
          <cell r="F37">
            <v>394</v>
          </cell>
          <cell r="G37">
            <v>589</v>
          </cell>
          <cell r="H37">
            <v>871</v>
          </cell>
          <cell r="I37">
            <v>1196</v>
          </cell>
          <cell r="J37">
            <v>1533</v>
          </cell>
          <cell r="K37">
            <v>1689</v>
          </cell>
          <cell r="L37">
            <v>1768</v>
          </cell>
          <cell r="M37">
            <v>2233</v>
          </cell>
          <cell r="N37">
            <v>2099</v>
          </cell>
          <cell r="O37">
            <v>2238</v>
          </cell>
          <cell r="P37">
            <v>1859</v>
          </cell>
          <cell r="Q37">
            <v>1879</v>
          </cell>
          <cell r="R37">
            <v>2124</v>
          </cell>
          <cell r="S37">
            <v>1947</v>
          </cell>
          <cell r="T37">
            <v>1657</v>
          </cell>
          <cell r="U37">
            <v>0.92101606358734933</v>
          </cell>
        </row>
        <row r="38">
          <cell r="C38" t="str">
            <v>ス 　イ 　ス</v>
          </cell>
          <cell r="D38" t="str">
            <v xml:space="preserve">  Switzerland</v>
          </cell>
          <cell r="E38">
            <v>443</v>
          </cell>
          <cell r="F38">
            <v>440</v>
          </cell>
          <cell r="G38">
            <v>543</v>
          </cell>
          <cell r="H38">
            <v>749</v>
          </cell>
          <cell r="I38">
            <v>1141</v>
          </cell>
          <cell r="J38">
            <v>1340</v>
          </cell>
          <cell r="K38">
            <v>1541</v>
          </cell>
          <cell r="L38">
            <v>1794</v>
          </cell>
          <cell r="M38">
            <v>2098</v>
          </cell>
          <cell r="N38">
            <v>2223</v>
          </cell>
          <cell r="O38">
            <v>2024</v>
          </cell>
          <cell r="P38">
            <v>1737</v>
          </cell>
          <cell r="Q38">
            <v>1797</v>
          </cell>
          <cell r="R38">
            <v>1828</v>
          </cell>
          <cell r="S38">
            <v>1647</v>
          </cell>
          <cell r="T38">
            <v>1610</v>
          </cell>
          <cell r="U38">
            <v>0.89489189038963923</v>
          </cell>
        </row>
        <row r="39">
          <cell r="C39" t="str">
            <v>英  　　　　国</v>
          </cell>
          <cell r="D39" t="str">
            <v xml:space="preserve">  United  Kingdom</v>
          </cell>
          <cell r="E39">
            <v>408</v>
          </cell>
          <cell r="F39">
            <v>326</v>
          </cell>
          <cell r="G39">
            <v>458</v>
          </cell>
          <cell r="H39">
            <v>615</v>
          </cell>
          <cell r="I39">
            <v>766</v>
          </cell>
          <cell r="J39">
            <v>961</v>
          </cell>
          <cell r="K39">
            <v>1099</v>
          </cell>
          <cell r="L39">
            <v>1155</v>
          </cell>
          <cell r="M39">
            <v>1479</v>
          </cell>
          <cell r="N39">
            <v>1506</v>
          </cell>
          <cell r="O39">
            <v>1492</v>
          </cell>
          <cell r="P39">
            <v>1208</v>
          </cell>
          <cell r="Q39">
            <v>1217</v>
          </cell>
          <cell r="R39">
            <v>1144</v>
          </cell>
          <cell r="S39">
            <v>1149</v>
          </cell>
          <cell r="T39">
            <v>1048</v>
          </cell>
          <cell r="U39">
            <v>0.58251347896170302</v>
          </cell>
        </row>
        <row r="40">
          <cell r="C40" t="str">
            <v>台湾</v>
          </cell>
          <cell r="D40" t="str">
            <v xml:space="preserve">  Taiwan</v>
          </cell>
          <cell r="E40">
            <v>197</v>
          </cell>
          <cell r="F40">
            <v>245</v>
          </cell>
          <cell r="G40">
            <v>319</v>
          </cell>
          <cell r="H40">
            <v>391</v>
          </cell>
          <cell r="I40">
            <v>476</v>
          </cell>
          <cell r="J40">
            <v>578</v>
          </cell>
          <cell r="K40">
            <v>664</v>
          </cell>
          <cell r="L40">
            <v>750</v>
          </cell>
          <cell r="M40">
            <v>1031</v>
          </cell>
          <cell r="N40">
            <v>1102</v>
          </cell>
          <cell r="O40">
            <v>980</v>
          </cell>
          <cell r="P40">
            <v>814</v>
          </cell>
          <cell r="Q40">
            <v>859</v>
          </cell>
          <cell r="R40">
            <v>902</v>
          </cell>
          <cell r="S40">
            <v>897</v>
          </cell>
          <cell r="T40">
            <v>1008</v>
          </cell>
          <cell r="U40">
            <v>0.56028014007003502</v>
          </cell>
        </row>
        <row r="41">
          <cell r="C41" t="str">
            <v>スウェーデン</v>
          </cell>
          <cell r="D41" t="str">
            <v xml:space="preserve">  Sweden</v>
          </cell>
          <cell r="E41">
            <v>237</v>
          </cell>
          <cell r="F41">
            <v>260</v>
          </cell>
          <cell r="G41">
            <v>385</v>
          </cell>
          <cell r="H41">
            <v>524</v>
          </cell>
          <cell r="I41">
            <v>735</v>
          </cell>
          <cell r="J41">
            <v>896</v>
          </cell>
          <cell r="K41">
            <v>1227</v>
          </cell>
          <cell r="L41">
            <v>1243</v>
          </cell>
          <cell r="M41">
            <v>1499</v>
          </cell>
          <cell r="N41">
            <v>1492</v>
          </cell>
          <cell r="O41">
            <v>1074</v>
          </cell>
          <cell r="P41">
            <v>814</v>
          </cell>
          <cell r="Q41">
            <v>842</v>
          </cell>
          <cell r="R41">
            <v>747</v>
          </cell>
          <cell r="S41">
            <v>689</v>
          </cell>
          <cell r="T41">
            <v>706</v>
          </cell>
          <cell r="U41">
            <v>0.3924184314379412</v>
          </cell>
        </row>
        <row r="42">
          <cell r="C42" t="str">
            <v>イ　タ　リ　ア</v>
          </cell>
          <cell r="D42" t="str">
            <v xml:space="preserve">  Italy</v>
          </cell>
          <cell r="E42">
            <v>178</v>
          </cell>
          <cell r="F42">
            <v>142</v>
          </cell>
          <cell r="G42">
            <v>163</v>
          </cell>
          <cell r="H42">
            <v>273</v>
          </cell>
          <cell r="I42">
            <v>387</v>
          </cell>
          <cell r="J42">
            <v>456</v>
          </cell>
          <cell r="K42">
            <v>559</v>
          </cell>
          <cell r="L42">
            <v>607</v>
          </cell>
          <cell r="M42">
            <v>746</v>
          </cell>
          <cell r="N42">
            <v>751</v>
          </cell>
          <cell r="O42">
            <v>604</v>
          </cell>
          <cell r="P42">
            <v>543</v>
          </cell>
          <cell r="Q42">
            <v>572</v>
          </cell>
          <cell r="R42">
            <v>544</v>
          </cell>
          <cell r="S42">
            <v>527</v>
          </cell>
          <cell r="T42">
            <v>479</v>
          </cell>
          <cell r="U42">
            <v>0.26624423322772495</v>
          </cell>
        </row>
        <row r="43">
          <cell r="C43" t="str">
            <v>カ 　ナ 　ダ</v>
          </cell>
          <cell r="D43" t="str">
            <v xml:space="preserve">  Canada</v>
          </cell>
          <cell r="E43">
            <v>141</v>
          </cell>
          <cell r="F43">
            <v>110</v>
          </cell>
          <cell r="G43">
            <v>135</v>
          </cell>
          <cell r="H43">
            <v>192</v>
          </cell>
          <cell r="I43">
            <v>281</v>
          </cell>
          <cell r="J43">
            <v>347</v>
          </cell>
          <cell r="K43">
            <v>426</v>
          </cell>
          <cell r="L43">
            <v>459</v>
          </cell>
          <cell r="M43">
            <v>567</v>
          </cell>
          <cell r="N43">
            <v>574</v>
          </cell>
          <cell r="O43">
            <v>616</v>
          </cell>
          <cell r="P43">
            <v>453</v>
          </cell>
          <cell r="Q43">
            <v>357</v>
          </cell>
          <cell r="R43">
            <v>375</v>
          </cell>
          <cell r="S43">
            <v>330</v>
          </cell>
          <cell r="T43">
            <v>365</v>
          </cell>
          <cell r="U43">
            <v>0.20287921738647102</v>
          </cell>
        </row>
        <row r="44">
          <cell r="C44" t="str">
            <v>オーストラリア</v>
          </cell>
          <cell r="D44" t="str">
            <v xml:space="preserve">  Australia</v>
          </cell>
          <cell r="E44">
            <v>72</v>
          </cell>
          <cell r="F44">
            <v>87</v>
          </cell>
          <cell r="G44">
            <v>98</v>
          </cell>
          <cell r="H44">
            <v>132</v>
          </cell>
          <cell r="I44">
            <v>171</v>
          </cell>
          <cell r="J44">
            <v>220</v>
          </cell>
          <cell r="K44">
            <v>321</v>
          </cell>
          <cell r="L44">
            <v>368</v>
          </cell>
          <cell r="M44">
            <v>353</v>
          </cell>
          <cell r="N44">
            <v>331</v>
          </cell>
          <cell r="O44">
            <v>329</v>
          </cell>
          <cell r="P44">
            <v>289</v>
          </cell>
          <cell r="Q44">
            <v>250</v>
          </cell>
          <cell r="R44">
            <v>297</v>
          </cell>
          <cell r="S44">
            <v>238</v>
          </cell>
          <cell r="T44">
            <v>205</v>
          </cell>
          <cell r="U44">
            <v>0.11394586181979879</v>
          </cell>
        </row>
        <row r="45">
          <cell r="E45">
            <v>661</v>
          </cell>
          <cell r="F45">
            <v>712</v>
          </cell>
          <cell r="G45">
            <v>842</v>
          </cell>
          <cell r="H45">
            <v>1165</v>
          </cell>
          <cell r="I45">
            <v>1642</v>
          </cell>
          <cell r="J45">
            <v>2056</v>
          </cell>
          <cell r="K45">
            <v>2578</v>
          </cell>
          <cell r="L45">
            <v>3145</v>
          </cell>
          <cell r="M45">
            <v>3806</v>
          </cell>
          <cell r="N45">
            <v>3818</v>
          </cell>
          <cell r="O45">
            <v>3865</v>
          </cell>
          <cell r="P45">
            <v>3347</v>
          </cell>
          <cell r="Q45">
            <v>3595</v>
          </cell>
          <cell r="R45">
            <v>3427</v>
          </cell>
          <cell r="S45">
            <v>3558</v>
          </cell>
          <cell r="T45">
            <v>3428</v>
          </cell>
          <cell r="U45">
            <v>1.9053971430159526</v>
          </cell>
        </row>
        <row r="46">
          <cell r="E46">
            <v>124192</v>
          </cell>
          <cell r="F46">
            <v>122944</v>
          </cell>
          <cell r="G46">
            <v>141399</v>
          </cell>
          <cell r="H46">
            <v>164954</v>
          </cell>
          <cell r="I46">
            <v>176950</v>
          </cell>
          <cell r="J46">
            <v>193349</v>
          </cell>
          <cell r="K46">
            <v>222693</v>
          </cell>
          <cell r="L46">
            <v>238323</v>
          </cell>
          <cell r="M46">
            <v>274791</v>
          </cell>
          <cell r="N46">
            <v>277079</v>
          </cell>
          <cell r="O46">
            <v>227142</v>
          </cell>
          <cell r="P46">
            <v>189358</v>
          </cell>
          <cell r="Q46">
            <v>203087</v>
          </cell>
          <cell r="R46">
            <v>199577</v>
          </cell>
          <cell r="S46">
            <v>194525</v>
          </cell>
          <cell r="T46">
            <v>179910</v>
          </cell>
          <cell r="U46">
            <v>100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-4"/>
      <sheetName val="Calculation"/>
      <sheetName val="Calculation2"/>
      <sheetName val="20【WIPO1】"/>
      <sheetName val="20【WIPO2】"/>
      <sheetName val="20【WIPO3】"/>
      <sheetName val="20【WIPO4】"/>
      <sheetName val="19【WIPO1】"/>
      <sheetName val="19【WIPO2】"/>
      <sheetName val="19【WIPO3】"/>
      <sheetName val="19【WIPO4】"/>
      <sheetName val="18【WIPO application1】"/>
      <sheetName val="18【WIPO application2】"/>
      <sheetName val="18【WIPO grants1】"/>
      <sheetName val="18【WIPO grants2】"/>
      <sheetName val="16計算"/>
      <sheetName val="16データ"/>
      <sheetName val="16【WIPO application1_2016】"/>
      <sheetName val="16【WIPO application2_2016】"/>
      <sheetName val="16【WIPO grants1_2016】"/>
      <sheetName val="16【WIPO grants2_2016】"/>
      <sheetName val="15計算"/>
      <sheetName val="15データ"/>
      <sheetName val="15【WIPO application1_2015】"/>
      <sheetName val="15【WIPO application2_2015】"/>
      <sheetName val="15【WIPO grants1_2015】"/>
      <sheetName val="15【WIPO grants2_2015】"/>
      <sheetName val="計算"/>
      <sheetName val="データ"/>
      <sheetName val="WIPO application1_2015"/>
      <sheetName val="WIPO application2_2015"/>
      <sheetName val="WIPO grants1_2015"/>
      <sheetName val="WIPO grants2_2015"/>
      <sheetName val="WIPO application1 2014"/>
      <sheetName val="WIPO application2 2014"/>
      <sheetName val="WIPO grants 2014"/>
      <sheetName val="WIPO grants2 2014"/>
    </sheetNames>
    <sheetDataSet>
      <sheetData sheetId="0"/>
      <sheetData sheetId="1">
        <row r="10">
          <cell r="D10">
            <v>61.225999999999999</v>
          </cell>
          <cell r="E10">
            <v>18.753886256359674</v>
          </cell>
          <cell r="F10">
            <v>11.632</v>
          </cell>
          <cell r="G10">
            <v>18.332545311268717</v>
          </cell>
          <cell r="H10">
            <v>19.844999999999999</v>
          </cell>
          <cell r="I10">
            <v>18.036481954429366</v>
          </cell>
          <cell r="J10">
            <v>14.082000000000001</v>
          </cell>
          <cell r="K10">
            <v>13.461170802584791</v>
          </cell>
          <cell r="O10">
            <v>33.222999999999999</v>
          </cell>
          <cell r="P10">
            <v>20.009274985244339</v>
          </cell>
          <cell r="Q10">
            <v>3.8519999999999999</v>
          </cell>
          <cell r="R10">
            <v>23.637702503681883</v>
          </cell>
          <cell r="S10">
            <v>6.58</v>
          </cell>
          <cell r="T10">
            <v>18.960350391885662</v>
          </cell>
          <cell r="U10">
            <v>6.8140000000000001</v>
          </cell>
          <cell r="V10">
            <v>19.65104542177361</v>
          </cell>
        </row>
        <row r="11">
          <cell r="D11">
            <v>58.738</v>
          </cell>
          <cell r="E11">
            <v>17.562827968724303</v>
          </cell>
          <cell r="F11">
            <v>15.364000000000001</v>
          </cell>
          <cell r="G11">
            <v>19.14946654701366</v>
          </cell>
          <cell r="H11">
            <v>15.912000000000001</v>
          </cell>
          <cell r="I11">
            <v>14.976986719125025</v>
          </cell>
          <cell r="J11">
            <v>13.298999999999999</v>
          </cell>
          <cell r="K11">
            <v>12.530149996231252</v>
          </cell>
          <cell r="O11">
            <v>34.859000000000002</v>
          </cell>
          <cell r="P11">
            <v>21.31814234518524</v>
          </cell>
          <cell r="Q11">
            <v>5.8710000000000004</v>
          </cell>
          <cell r="R11">
            <v>27.619137225384577</v>
          </cell>
          <cell r="S11">
            <v>8.2490000000000006</v>
          </cell>
          <cell r="T11">
            <v>17.408829984804996</v>
          </cell>
          <cell r="U11">
            <v>7.8680000000000003</v>
          </cell>
          <cell r="V11">
            <v>17.466589708298184</v>
          </cell>
        </row>
        <row r="12">
          <cell r="D12">
            <v>60.35</v>
          </cell>
          <cell r="E12">
            <v>17.623473824688048</v>
          </cell>
          <cell r="F12">
            <v>20.02</v>
          </cell>
          <cell r="G12">
            <v>19.009276754939851</v>
          </cell>
          <cell r="H12">
            <v>18.533999999999999</v>
          </cell>
          <cell r="I12">
            <v>15.894823505197078</v>
          </cell>
          <cell r="J12">
            <v>12.632</v>
          </cell>
          <cell r="K12">
            <v>10.646349377586366</v>
          </cell>
          <cell r="O12">
            <v>35.517000000000003</v>
          </cell>
          <cell r="P12">
            <v>21.011624811429584</v>
          </cell>
          <cell r="Q12">
            <v>9.3689999999999998</v>
          </cell>
          <cell r="R12">
            <v>25.216665769499919</v>
          </cell>
          <cell r="S12">
            <v>10.291</v>
          </cell>
          <cell r="T12">
            <v>17.167117072031495</v>
          </cell>
          <cell r="U12">
            <v>7.2670000000000003</v>
          </cell>
          <cell r="V12">
            <v>16.449363936801124</v>
          </cell>
        </row>
        <row r="13">
          <cell r="D13">
            <v>64.811999999999998</v>
          </cell>
          <cell r="E13">
            <v>18.157520948722905</v>
          </cell>
          <cell r="F13">
            <v>25.542000000000002</v>
          </cell>
          <cell r="G13">
            <v>19.589826972634679</v>
          </cell>
          <cell r="H13">
            <v>20.582999999999998</v>
          </cell>
          <cell r="I13">
            <v>16.639315769476397</v>
          </cell>
          <cell r="J13">
            <v>14.794</v>
          </cell>
          <cell r="K13">
            <v>10.55846982835528</v>
          </cell>
          <cell r="O13">
            <v>35.347999999999999</v>
          </cell>
          <cell r="P13">
            <v>21.515481675806953</v>
          </cell>
          <cell r="Q13">
            <v>12.49</v>
          </cell>
          <cell r="R13">
            <v>25.303889789303081</v>
          </cell>
          <cell r="S13">
            <v>10.441000000000001</v>
          </cell>
          <cell r="T13">
            <v>17.777966967478289</v>
          </cell>
          <cell r="U13">
            <v>7.3250000000000002</v>
          </cell>
          <cell r="V13">
            <v>14.928262818945138</v>
          </cell>
        </row>
        <row r="14">
          <cell r="D14">
            <v>71.994</v>
          </cell>
          <cell r="E14">
            <v>18.425369753770475</v>
          </cell>
          <cell r="F14">
            <v>30.975999999999999</v>
          </cell>
          <cell r="G14">
            <v>17.871422225042839</v>
          </cell>
          <cell r="H14">
            <v>21.47</v>
          </cell>
          <cell r="I14">
            <v>16.680521781016679</v>
          </cell>
          <cell r="J14">
            <v>16.468</v>
          </cell>
          <cell r="K14">
            <v>10.233592880978867</v>
          </cell>
          <cell r="O14">
            <v>30.341000000000001</v>
          </cell>
          <cell r="P14">
            <v>21.098563342280571</v>
          </cell>
          <cell r="Q14">
            <v>13.882999999999999</v>
          </cell>
          <cell r="R14">
            <v>26.044461119969988</v>
          </cell>
          <cell r="S14">
            <v>9.5459999999999994</v>
          </cell>
          <cell r="T14">
            <v>17.924067745690788</v>
          </cell>
          <cell r="U14">
            <v>11</v>
          </cell>
          <cell r="V14">
            <v>14.96354336706932</v>
          </cell>
        </row>
        <row r="15">
          <cell r="D15">
            <v>76.838999999999999</v>
          </cell>
          <cell r="E15">
            <v>18.038763657193297</v>
          </cell>
          <cell r="F15">
            <v>32.801000000000002</v>
          </cell>
          <cell r="G15">
            <v>15.582348777440489</v>
          </cell>
          <cell r="H15">
            <v>22.152999999999999</v>
          </cell>
          <cell r="I15">
            <v>16.38159889374478</v>
          </cell>
          <cell r="J15">
            <v>17.603999999999999</v>
          </cell>
          <cell r="K15">
            <v>10.592758846855087</v>
          </cell>
          <cell r="O15">
            <v>36.807000000000002</v>
          </cell>
          <cell r="P15">
            <v>21.181446739943606</v>
          </cell>
          <cell r="Q15">
            <v>15.099</v>
          </cell>
          <cell r="R15">
            <v>26.129166234035928</v>
          </cell>
          <cell r="S15">
            <v>12.044</v>
          </cell>
          <cell r="T15">
            <v>19.18445364765849</v>
          </cell>
          <cell r="U15">
            <v>16.405999999999999</v>
          </cell>
          <cell r="V15">
            <v>13.582250186273697</v>
          </cell>
        </row>
        <row r="16">
          <cell r="D16">
            <v>78.793999999999997</v>
          </cell>
          <cell r="E16">
            <v>17.273552352933439</v>
          </cell>
          <cell r="F16">
            <v>32.869999999999997</v>
          </cell>
          <cell r="G16">
            <v>13.407515877321433</v>
          </cell>
          <cell r="H16">
            <v>22.888999999999999</v>
          </cell>
          <cell r="I16">
            <v>16.260665089547679</v>
          </cell>
          <cell r="J16">
            <v>18.100000000000001</v>
          </cell>
          <cell r="K16">
            <v>10.494639616394831</v>
          </cell>
          <cell r="O16">
            <v>33.353999999999999</v>
          </cell>
          <cell r="P16">
            <v>21.206360509400255</v>
          </cell>
          <cell r="Q16">
            <v>16.173999999999999</v>
          </cell>
          <cell r="R16">
            <v>23.803496791664212</v>
          </cell>
          <cell r="S16">
            <v>10.65</v>
          </cell>
          <cell r="T16">
            <v>19.470191411177534</v>
          </cell>
          <cell r="U16">
            <v>17.274999999999999</v>
          </cell>
          <cell r="V16">
            <v>13.964674022877006</v>
          </cell>
        </row>
        <row r="17">
          <cell r="D17">
            <v>82.396000000000001</v>
          </cell>
          <cell r="E17">
            <v>18.056587358460384</v>
          </cell>
          <cell r="F17">
            <v>33.264000000000003</v>
          </cell>
          <cell r="G17">
            <v>11.476755980927276</v>
          </cell>
          <cell r="H17">
            <v>23.085000000000001</v>
          </cell>
          <cell r="I17">
            <v>15.795415668833391</v>
          </cell>
          <cell r="J17">
            <v>17.552</v>
          </cell>
          <cell r="K17">
            <v>10.286464438088986</v>
          </cell>
          <cell r="O17">
            <v>33.682000000000002</v>
          </cell>
          <cell r="P17">
            <v>21.348528255964304</v>
          </cell>
          <cell r="Q17">
            <v>21.998999999999999</v>
          </cell>
          <cell r="R17">
            <v>23.476618359550084</v>
          </cell>
          <cell r="S17">
            <v>10.917</v>
          </cell>
          <cell r="T17">
            <v>18.250054330563867</v>
          </cell>
          <cell r="U17">
            <v>11.311999999999999</v>
          </cell>
          <cell r="V17">
            <v>13.543574823701258</v>
          </cell>
        </row>
        <row r="18">
          <cell r="D18">
            <v>81.981999999999999</v>
          </cell>
          <cell r="E18">
            <v>17.974330528429793</v>
          </cell>
          <cell r="F18">
            <v>30.302</v>
          </cell>
          <cell r="G18">
            <v>9.631791077036528</v>
          </cell>
          <cell r="H18">
            <v>19.937000000000001</v>
          </cell>
          <cell r="I18">
            <v>14.814236885124091</v>
          </cell>
          <cell r="J18">
            <v>14.167999999999999</v>
          </cell>
          <cell r="K18">
            <v>8.6642246044898883</v>
          </cell>
          <cell r="O18">
            <v>35.500999999999998</v>
          </cell>
          <cell r="P18">
            <v>21.213750903799845</v>
          </cell>
          <cell r="Q18">
            <v>27.896999999999998</v>
          </cell>
          <cell r="R18">
            <v>21.72849698961749</v>
          </cell>
          <cell r="S18">
            <v>9.4390000000000001</v>
          </cell>
          <cell r="T18">
            <v>18.162750870711385</v>
          </cell>
          <cell r="U18">
            <v>7.141</v>
          </cell>
          <cell r="V18">
            <v>12.587252344355921</v>
          </cell>
        </row>
        <row r="19">
          <cell r="D19">
            <v>84.016999999999996</v>
          </cell>
          <cell r="E19">
            <v>17.138421870729012</v>
          </cell>
          <cell r="F19">
            <v>33.881999999999998</v>
          </cell>
          <cell r="G19">
            <v>8.6615521873729797</v>
          </cell>
          <cell r="H19">
            <v>21.824000000000002</v>
          </cell>
          <cell r="I19">
            <v>14.456713985731415</v>
          </cell>
          <cell r="J19">
            <v>14.346</v>
          </cell>
          <cell r="K19">
            <v>8.4338128523641842</v>
          </cell>
          <cell r="O19">
            <v>44.814</v>
          </cell>
          <cell r="P19">
            <v>20.405802908739883</v>
          </cell>
          <cell r="Q19">
            <v>23.89</v>
          </cell>
          <cell r="R19">
            <v>17.681888831322627</v>
          </cell>
          <cell r="S19">
            <v>10.58</v>
          </cell>
          <cell r="T19">
            <v>18.207475734838578</v>
          </cell>
          <cell r="U19">
            <v>8.3320000000000007</v>
          </cell>
          <cell r="V19">
            <v>12.102900803277022</v>
          </cell>
        </row>
        <row r="20">
          <cell r="D20">
            <v>85.183999999999997</v>
          </cell>
          <cell r="E20">
            <v>16.915616523227598</v>
          </cell>
          <cell r="F20">
            <v>39.231000000000002</v>
          </cell>
          <cell r="G20">
            <v>7.4525276779404726</v>
          </cell>
          <cell r="H20">
            <v>20.568000000000001</v>
          </cell>
          <cell r="I20">
            <v>14.404067426274397</v>
          </cell>
          <cell r="J20">
            <v>15.234</v>
          </cell>
          <cell r="K20">
            <v>8.5142295052648045</v>
          </cell>
          <cell r="O20">
            <v>46.139000000000003</v>
          </cell>
          <cell r="P20">
            <v>20.551435380058351</v>
          </cell>
          <cell r="Q20">
            <v>25.387</v>
          </cell>
          <cell r="R20">
            <v>14.7501931870341</v>
          </cell>
          <cell r="S20">
            <v>11.648999999999999</v>
          </cell>
          <cell r="T20">
            <v>18.754829984544049</v>
          </cell>
          <cell r="U20">
            <v>11.083</v>
          </cell>
          <cell r="V20">
            <v>11.700802364864865</v>
          </cell>
        </row>
        <row r="21">
          <cell r="D21">
            <v>88.686000000000007</v>
          </cell>
          <cell r="E21">
            <v>16.338163094240208</v>
          </cell>
          <cell r="F21">
            <v>42.277999999999999</v>
          </cell>
          <cell r="G21">
            <v>6.4766375040787274</v>
          </cell>
          <cell r="H21">
            <v>22.699000000000002</v>
          </cell>
          <cell r="I21">
            <v>15.279348411416263</v>
          </cell>
          <cell r="J21">
            <v>16.004000000000001</v>
          </cell>
          <cell r="K21">
            <v>8.4715348172458516</v>
          </cell>
          <cell r="O21">
            <v>50.677</v>
          </cell>
          <cell r="P21">
            <v>20.018170685943396</v>
          </cell>
          <cell r="Q21">
            <v>28.863</v>
          </cell>
          <cell r="R21">
            <v>13.294488841804657</v>
          </cell>
          <cell r="S21">
            <v>12.852</v>
          </cell>
          <cell r="T21">
            <v>19.572070357115663</v>
          </cell>
          <cell r="U21">
            <v>12.98</v>
          </cell>
          <cell r="V21">
            <v>11.439449355319168</v>
          </cell>
        </row>
        <row r="22">
          <cell r="D22">
            <v>84.966999999999999</v>
          </cell>
          <cell r="E22">
            <v>14.864453510423154</v>
          </cell>
          <cell r="F22">
            <v>41.192999999999998</v>
          </cell>
          <cell r="G22">
            <v>4.9922679412848305</v>
          </cell>
          <cell r="H22">
            <v>22.565999999999999</v>
          </cell>
          <cell r="I22">
            <v>15.248636704575402</v>
          </cell>
          <cell r="J22">
            <v>16.298999999999999</v>
          </cell>
          <cell r="K22">
            <v>7.9667039772421786</v>
          </cell>
          <cell r="O22">
            <v>51.918999999999997</v>
          </cell>
          <cell r="P22">
            <v>18.686990479961128</v>
          </cell>
          <cell r="Q22">
            <v>22.609000000000002</v>
          </cell>
          <cell r="R22">
            <v>10.886040599360578</v>
          </cell>
          <cell r="S22">
            <v>12.132</v>
          </cell>
          <cell r="T22">
            <v>18.189996401583304</v>
          </cell>
          <cell r="U22">
            <v>13.513999999999999</v>
          </cell>
          <cell r="V22">
            <v>10.613366842063929</v>
          </cell>
        </row>
        <row r="23">
          <cell r="D23">
            <v>86.691000000000003</v>
          </cell>
          <cell r="E23">
            <v>14.977660754454892</v>
          </cell>
          <cell r="F23">
            <v>40.46</v>
          </cell>
          <cell r="G23">
            <v>4.3590823732973343</v>
          </cell>
          <cell r="H23">
            <v>22.111000000000001</v>
          </cell>
          <cell r="I23">
            <v>14.483630503989206</v>
          </cell>
          <cell r="J23">
            <v>15.653</v>
          </cell>
          <cell r="K23">
            <v>7.443459570501969</v>
          </cell>
          <cell r="O23">
            <v>53.848999999999997</v>
          </cell>
          <cell r="P23">
            <v>17.909191892988513</v>
          </cell>
          <cell r="Q23">
            <v>26.501000000000001</v>
          </cell>
          <cell r="R23">
            <v>11.36270087639563</v>
          </cell>
          <cell r="S23">
            <v>11.121</v>
          </cell>
          <cell r="T23">
            <v>17.213038632986628</v>
          </cell>
          <cell r="U23">
            <v>13.499000000000001</v>
          </cell>
          <cell r="V23">
            <v>10.400967746906446</v>
          </cell>
        </row>
        <row r="24">
          <cell r="D24">
            <v>86.358999999999995</v>
          </cell>
          <cell r="E24">
            <v>14.651770414482279</v>
          </cell>
          <cell r="F24">
            <v>40.078000000000003</v>
          </cell>
          <cell r="G24">
            <v>3.6372909905396678</v>
          </cell>
          <cell r="H24">
            <v>21.417999999999999</v>
          </cell>
          <cell r="I24">
            <v>13.383907816132176</v>
          </cell>
          <cell r="J24">
            <v>15.282999999999999</v>
          </cell>
          <cell r="K24">
            <v>7.1518152124065244</v>
          </cell>
          <cell r="O24">
            <v>52.408999999999999</v>
          </cell>
          <cell r="P24">
            <v>17.56292580267889</v>
          </cell>
          <cell r="Q24">
            <v>36.417999999999999</v>
          </cell>
          <cell r="R24">
            <v>10.135368310901823</v>
          </cell>
          <cell r="S24">
            <v>10.586</v>
          </cell>
          <cell r="T24">
            <v>15.469597112419809</v>
          </cell>
          <cell r="U24">
            <v>9.6150000000000002</v>
          </cell>
          <cell r="V24">
            <v>9.4382221000657687</v>
          </cell>
        </row>
        <row r="25">
          <cell r="D25">
            <v>86.021000000000001</v>
          </cell>
          <cell r="E25">
            <v>14.204940461151541</v>
          </cell>
          <cell r="F25">
            <v>39.207000000000001</v>
          </cell>
          <cell r="G25">
            <v>2.9291678838224495</v>
          </cell>
          <cell r="H25">
            <v>21.006</v>
          </cell>
          <cell r="I25">
            <v>13.181641335860139</v>
          </cell>
          <cell r="J25">
            <v>14.773</v>
          </cell>
          <cell r="K25">
            <v>7.0741751664032941</v>
          </cell>
          <cell r="O25">
            <v>49.8</v>
          </cell>
          <cell r="P25">
            <v>16.432986084758568</v>
          </cell>
          <cell r="Q25">
            <v>34.966999999999999</v>
          </cell>
          <cell r="R25">
            <v>8.6507441713177364</v>
          </cell>
          <cell r="S25">
            <v>15.398</v>
          </cell>
          <cell r="T25">
            <v>16.046938179999167</v>
          </cell>
          <cell r="U25">
            <v>9.9619999999999997</v>
          </cell>
          <cell r="V25">
            <v>9.1499425947187145</v>
          </cell>
        </row>
        <row r="26">
          <cell r="D26">
            <v>86.113</v>
          </cell>
          <cell r="E26">
            <v>14.187684115487778</v>
          </cell>
          <cell r="F26">
            <v>40.908000000000001</v>
          </cell>
          <cell r="G26">
            <v>2.96092773998729</v>
          </cell>
          <cell r="H26">
            <v>21.754999999999999</v>
          </cell>
          <cell r="I26">
            <v>13.059399105561726</v>
          </cell>
          <cell r="J26">
            <v>15.042999999999999</v>
          </cell>
          <cell r="K26">
            <v>7.3461115858869501</v>
          </cell>
          <cell r="O26">
            <v>49.677</v>
          </cell>
          <cell r="P26">
            <v>15.581079512842308</v>
          </cell>
          <cell r="Q26">
            <v>31.09</v>
          </cell>
          <cell r="R26">
            <v>7.3998438630564749</v>
          </cell>
          <cell r="S26">
            <v>17.681999999999999</v>
          </cell>
          <cell r="T26">
            <v>16.737185858299021</v>
          </cell>
          <cell r="U26">
            <v>11.081</v>
          </cell>
          <cell r="V26">
            <v>9.1835043344217731</v>
          </cell>
        </row>
        <row r="27">
          <cell r="D27">
            <v>85.322000000000003</v>
          </cell>
          <cell r="E27">
            <v>14.288417643404156</v>
          </cell>
          <cell r="F27">
            <v>45.283999999999999</v>
          </cell>
          <cell r="G27">
            <v>2.9367017682207934</v>
          </cell>
          <cell r="H27">
            <v>22.568999999999999</v>
          </cell>
          <cell r="I27">
            <v>12.941162978720962</v>
          </cell>
          <cell r="J27">
            <v>15.595000000000001</v>
          </cell>
          <cell r="K27">
            <v>7.4264733894624557</v>
          </cell>
          <cell r="O27">
            <v>47.566000000000003</v>
          </cell>
          <cell r="P27">
            <v>15.455599998700281</v>
          </cell>
          <cell r="Q27">
            <v>28.094000000000001</v>
          </cell>
          <cell r="R27">
            <v>6.5010285851805056</v>
          </cell>
          <cell r="S27">
            <v>21.338000000000001</v>
          </cell>
          <cell r="T27">
            <v>16.722177378274804</v>
          </cell>
          <cell r="U27">
            <v>11.239000000000001</v>
          </cell>
          <cell r="V27">
            <v>9.4435855207878205</v>
          </cell>
        </row>
        <row r="34">
          <cell r="D34">
            <v>3.5590000000000002</v>
          </cell>
          <cell r="E34">
            <v>5.8850764778834224</v>
          </cell>
          <cell r="F34">
            <v>0.35699999999999998</v>
          </cell>
          <cell r="G34">
            <v>1.0472279260780288</v>
          </cell>
          <cell r="H34">
            <v>1.5509999999999999</v>
          </cell>
          <cell r="I34">
            <v>3.905227112498741</v>
          </cell>
          <cell r="J34">
            <v>1.8779999999999999</v>
          </cell>
          <cell r="K34">
            <v>8.2603914669012539</v>
          </cell>
          <cell r="O34">
            <v>1.2450000000000001</v>
          </cell>
          <cell r="P34">
            <v>8.6753536338931081</v>
          </cell>
          <cell r="Q34">
            <v>0.126</v>
          </cell>
          <cell r="R34">
            <v>0.7733857107782961</v>
          </cell>
          <cell r="S34">
            <v>1.5329999999999999</v>
          </cell>
          <cell r="T34">
            <v>12.754804892253931</v>
          </cell>
          <cell r="U34">
            <v>1.202</v>
          </cell>
          <cell r="V34">
            <v>8.7718017952273222</v>
          </cell>
        </row>
        <row r="35">
          <cell r="D35">
            <v>3.3650000000000002</v>
          </cell>
          <cell r="E35">
            <v>5.7830786945537662</v>
          </cell>
          <cell r="F35">
            <v>0.32100000000000001</v>
          </cell>
          <cell r="G35">
            <v>0.96373243665185537</v>
          </cell>
          <cell r="H35">
            <v>1.262</v>
          </cell>
          <cell r="I35">
            <v>3.1755617624116153</v>
          </cell>
          <cell r="J35">
            <v>1.552</v>
          </cell>
          <cell r="K35">
            <v>6.8840097582612554</v>
          </cell>
          <cell r="O35">
            <v>1.325</v>
          </cell>
          <cell r="P35">
            <v>8.9165545087483178</v>
          </cell>
          <cell r="Q35">
            <v>0.153</v>
          </cell>
          <cell r="R35">
            <v>0.84507042253521114</v>
          </cell>
          <cell r="S35">
            <v>1.579</v>
          </cell>
          <cell r="T35">
            <v>17.721661054994389</v>
          </cell>
          <cell r="U35">
            <v>1.339</v>
          </cell>
          <cell r="V35">
            <v>9.8369086100499565</v>
          </cell>
        </row>
        <row r="36">
          <cell r="D36">
            <v>3.359</v>
          </cell>
          <cell r="E36">
            <v>5.7437458319796173</v>
          </cell>
          <cell r="F36">
            <v>0.32100000000000001</v>
          </cell>
          <cell r="G36">
            <v>0.92056208775451676</v>
          </cell>
          <cell r="H36">
            <v>0.86799999999999999</v>
          </cell>
          <cell r="I36">
            <v>2.3315783818631139</v>
          </cell>
          <cell r="J36">
            <v>1.5580000000000001</v>
          </cell>
          <cell r="K36">
            <v>7.2149671204964339</v>
          </cell>
          <cell r="O36">
            <v>1.6</v>
          </cell>
          <cell r="P36">
            <v>9.1774693128369851</v>
          </cell>
          <cell r="Q36">
            <v>0.23799999999999999</v>
          </cell>
          <cell r="R36">
            <v>0.961305436626545</v>
          </cell>
          <cell r="S36">
            <v>1.37</v>
          </cell>
          <cell r="T36">
            <v>11.860444983118343</v>
          </cell>
          <cell r="U36">
            <v>1.1870000000000001</v>
          </cell>
          <cell r="V36">
            <v>9.0916053921568629</v>
          </cell>
        </row>
        <row r="37">
          <cell r="D37">
            <v>3.407</v>
          </cell>
          <cell r="E37">
            <v>5.7517641894857681</v>
          </cell>
          <cell r="F37">
            <v>0.32700000000000001</v>
          </cell>
          <cell r="G37">
            <v>1.0831401126200728</v>
          </cell>
          <cell r="H37">
            <v>0</v>
          </cell>
          <cell r="I37">
            <v>0</v>
          </cell>
          <cell r="J37">
            <v>1.5169999999999999</v>
          </cell>
          <cell r="K37">
            <v>6.6438926115709718</v>
          </cell>
          <cell r="O37">
            <v>1.5580000000000001</v>
          </cell>
          <cell r="P37">
            <v>9.3511794009963385</v>
          </cell>
          <cell r="Q37">
            <v>0.246</v>
          </cell>
          <cell r="R37">
            <v>1.0607563278858179</v>
          </cell>
          <cell r="S37">
            <v>1.4119999999999999</v>
          </cell>
          <cell r="T37">
            <v>10.797583543626214</v>
          </cell>
          <cell r="U37">
            <v>1.2470000000000001</v>
          </cell>
          <cell r="V37">
            <v>9.7888374283695736</v>
          </cell>
        </row>
        <row r="38">
          <cell r="D38">
            <v>3.4489999999999998</v>
          </cell>
          <cell r="E38">
            <v>5.7271429045863638</v>
          </cell>
          <cell r="F38">
            <v>0.50900000000000001</v>
          </cell>
          <cell r="G38">
            <v>1.5781477691997645</v>
          </cell>
          <cell r="H38">
            <v>2.5470000000000002</v>
          </cell>
          <cell r="I38">
            <v>6.3853790613718413</v>
          </cell>
          <cell r="J38">
            <v>1.6870000000000001</v>
          </cell>
          <cell r="K38">
            <v>7.071299828142684</v>
          </cell>
          <cell r="O38">
            <v>1.677</v>
          </cell>
          <cell r="P38">
            <v>9.8282834202660716</v>
          </cell>
          <cell r="Q38">
            <v>0.252</v>
          </cell>
          <cell r="R38">
            <v>1.0773834972210345</v>
          </cell>
          <cell r="S38">
            <v>1.6279999999999999</v>
          </cell>
          <cell r="T38">
            <v>10.492394947151327</v>
          </cell>
          <cell r="U38">
            <v>1.1319999999999999</v>
          </cell>
          <cell r="V38">
            <v>10.310592950177613</v>
          </cell>
        </row>
        <row r="39">
          <cell r="D39">
            <v>3.6179999999999999</v>
          </cell>
          <cell r="E39">
            <v>5.9717751918791775</v>
          </cell>
          <cell r="F39">
            <v>0.748</v>
          </cell>
          <cell r="G39">
            <v>1.9845586479530923</v>
          </cell>
          <cell r="H39">
            <v>2.4980000000000002</v>
          </cell>
          <cell r="I39">
            <v>5.9422427327655933</v>
          </cell>
          <cell r="J39">
            <v>1.625</v>
          </cell>
          <cell r="K39">
            <v>6.249278929354305</v>
          </cell>
          <cell r="O39">
            <v>2.3460000000000001</v>
          </cell>
          <cell r="P39">
            <v>11.153370733098793</v>
          </cell>
          <cell r="Q39">
            <v>0.26100000000000001</v>
          </cell>
          <cell r="R39">
            <v>1.1202197519206833</v>
          </cell>
          <cell r="S39">
            <v>1.4750000000000001</v>
          </cell>
          <cell r="T39">
            <v>9.8517232166711199</v>
          </cell>
          <cell r="U39">
            <v>0.74199999999999999</v>
          </cell>
          <cell r="V39">
            <v>7.8718438361977503</v>
          </cell>
        </row>
        <row r="40">
          <cell r="D40">
            <v>3.782</v>
          </cell>
          <cell r="E40">
            <v>6.2008132214060856</v>
          </cell>
          <cell r="F40">
            <v>0.90400000000000003</v>
          </cell>
          <cell r="G40">
            <v>2.2921473668196453</v>
          </cell>
          <cell r="H40">
            <v>2.2650000000000001</v>
          </cell>
          <cell r="I40">
            <v>5.6440158480974807</v>
          </cell>
          <cell r="J40">
            <v>1.7210000000000001</v>
          </cell>
          <cell r="K40">
            <v>6.4120715350223554</v>
          </cell>
          <cell r="O40">
            <v>1.9319999999999999</v>
          </cell>
          <cell r="P40">
            <v>10.89125655335701</v>
          </cell>
          <cell r="Q40">
            <v>0.32300000000000001</v>
          </cell>
          <cell r="R40">
            <v>1.4026402640264026</v>
          </cell>
          <cell r="S40">
            <v>1.79</v>
          </cell>
          <cell r="T40">
            <v>9.6495956873315354</v>
          </cell>
          <cell r="U40">
            <v>0.89400000000000002</v>
          </cell>
          <cell r="V40">
            <v>7.9565681737273044</v>
          </cell>
        </row>
        <row r="41">
          <cell r="D41">
            <v>3.5110000000000001</v>
          </cell>
          <cell r="E41">
            <v>5.6250700930836155</v>
          </cell>
          <cell r="F41">
            <v>1.262</v>
          </cell>
          <cell r="G41">
            <v>3.0156037181294653</v>
          </cell>
          <cell r="H41">
            <v>2.3740000000000001</v>
          </cell>
          <cell r="I41">
            <v>5.6404286155527572</v>
          </cell>
          <cell r="J41">
            <v>1.8169999999999999</v>
          </cell>
          <cell r="K41">
            <v>6.8966826083655963</v>
          </cell>
          <cell r="O41">
            <v>1.825</v>
          </cell>
          <cell r="P41">
            <v>10.544256990986826</v>
          </cell>
          <cell r="Q41">
            <v>0.52500000000000002</v>
          </cell>
          <cell r="R41">
            <v>1.8224104415440157</v>
          </cell>
          <cell r="S41">
            <v>1.734</v>
          </cell>
          <cell r="T41">
            <v>9.2712399080361436</v>
          </cell>
          <cell r="U41">
            <v>1.038</v>
          </cell>
          <cell r="V41">
            <v>8.7498946303633147</v>
          </cell>
        </row>
        <row r="42">
          <cell r="D42">
            <v>3.157</v>
          </cell>
          <cell r="E42">
            <v>5.2984911803702399</v>
          </cell>
          <cell r="F42">
            <v>1.425</v>
          </cell>
          <cell r="G42">
            <v>3.695156104138575</v>
          </cell>
          <cell r="H42">
            <v>2.1019999999999999</v>
          </cell>
          <cell r="I42">
            <v>5.6087733810070182</v>
          </cell>
          <cell r="J42">
            <v>1.6910000000000001</v>
          </cell>
          <cell r="K42">
            <v>7.140745745534395</v>
          </cell>
          <cell r="O42">
            <v>1.6479999999999999</v>
          </cell>
          <cell r="P42">
            <v>11.416695531693801</v>
          </cell>
          <cell r="Q42">
            <v>0.73699999999999999</v>
          </cell>
          <cell r="R42">
            <v>2.1163565357224901</v>
          </cell>
          <cell r="S42">
            <v>1.7470000000000001</v>
          </cell>
          <cell r="T42">
            <v>8.9603528748012522</v>
          </cell>
          <cell r="U42">
            <v>1.0680000000000001</v>
          </cell>
          <cell r="V42">
            <v>8.6059629331184517</v>
          </cell>
        </row>
        <row r="43">
          <cell r="D43">
            <v>2.97</v>
          </cell>
          <cell r="E43">
            <v>5.013081272681239</v>
          </cell>
          <cell r="F43">
            <v>1.554</v>
          </cell>
          <cell r="G43">
            <v>3.6564705882352944</v>
          </cell>
          <cell r="H43">
            <v>1.9379999999999999</v>
          </cell>
          <cell r="I43">
            <v>5.4670089424243278</v>
          </cell>
          <cell r="J43">
            <v>1.788</v>
          </cell>
          <cell r="K43">
            <v>7.1844738216739659</v>
          </cell>
          <cell r="O43">
            <v>1.4830000000000001</v>
          </cell>
          <cell r="P43">
            <v>10.842228395964321</v>
          </cell>
          <cell r="Q43">
            <v>0.89400000000000002</v>
          </cell>
          <cell r="R43">
            <v>2.9483543301893014</v>
          </cell>
          <cell r="S43">
            <v>1.6970000000000001</v>
          </cell>
          <cell r="T43">
            <v>8.8755230125523017</v>
          </cell>
          <cell r="U43">
            <v>1.228</v>
          </cell>
          <cell r="V43">
            <v>8.4358040805110939</v>
          </cell>
        </row>
        <row r="44">
          <cell r="D44">
            <v>3.0009999999999999</v>
          </cell>
          <cell r="E44">
            <v>5.0484489603660592</v>
          </cell>
          <cell r="F44">
            <v>1.931</v>
          </cell>
          <cell r="G44">
            <v>4.6626744579127832</v>
          </cell>
          <cell r="H44">
            <v>1.794</v>
          </cell>
          <cell r="I44">
            <v>5.1095098402210128</v>
          </cell>
          <cell r="J44">
            <v>1.6910000000000001</v>
          </cell>
          <cell r="K44">
            <v>6.6246180365117926</v>
          </cell>
          <cell r="O44">
            <v>1.3029999999999999</v>
          </cell>
          <cell r="P44">
            <v>11.118696134482464</v>
          </cell>
          <cell r="Q44">
            <v>1.177</v>
          </cell>
          <cell r="R44">
            <v>3.9234641154705159</v>
          </cell>
          <cell r="S44">
            <v>1.802</v>
          </cell>
          <cell r="T44">
            <v>8.6793179847798854</v>
          </cell>
          <cell r="U44">
            <v>1.645</v>
          </cell>
          <cell r="V44">
            <v>9.2017676343905581</v>
          </cell>
        </row>
        <row r="45">
          <cell r="D45">
            <v>3.68</v>
          </cell>
          <cell r="E45">
            <v>5.9993478969677208</v>
          </cell>
          <cell r="F45">
            <v>1.8420000000000001</v>
          </cell>
          <cell r="G45">
            <v>4.1663839316007323</v>
          </cell>
          <cell r="H45">
            <v>1.8080000000000001</v>
          </cell>
          <cell r="I45">
            <v>5.1302423244991768</v>
          </cell>
          <cell r="J45">
            <v>1.746</v>
          </cell>
          <cell r="K45">
            <v>6.6241748235829734</v>
          </cell>
          <cell r="O45">
            <v>1.167</v>
          </cell>
          <cell r="P45">
            <v>10.298270384751147</v>
          </cell>
          <cell r="Q45">
            <v>1.2649999999999999</v>
          </cell>
          <cell r="R45">
            <v>3.8473236009732363</v>
          </cell>
          <cell r="S45">
            <v>1.8959999999999999</v>
          </cell>
          <cell r="T45">
            <v>8.6896741372198552</v>
          </cell>
          <cell r="U45">
            <v>1.385</v>
          </cell>
          <cell r="V45">
            <v>7.8142631460167005</v>
          </cell>
        </row>
        <row r="46">
          <cell r="D46">
            <v>4.4400000000000004</v>
          </cell>
          <cell r="E46">
            <v>7.0289866544239867</v>
          </cell>
          <cell r="F46">
            <v>1.641</v>
          </cell>
          <cell r="G46">
            <v>3.6536491962417066</v>
          </cell>
          <cell r="H46">
            <v>1.901</v>
          </cell>
          <cell r="I46">
            <v>5.4719207852393428</v>
          </cell>
          <cell r="J46">
            <v>1.7509999999999999</v>
          </cell>
          <cell r="K46">
            <v>5.8922502271427133</v>
          </cell>
          <cell r="O46">
            <v>1.55</v>
          </cell>
          <cell r="P46">
            <v>11.184875162361092</v>
          </cell>
          <cell r="Q46">
            <v>1.379</v>
          </cell>
          <cell r="R46">
            <v>4.3586825968771734</v>
          </cell>
          <cell r="S46">
            <v>1.873</v>
          </cell>
          <cell r="T46">
            <v>7.858851172743675</v>
          </cell>
          <cell r="U46">
            <v>1.4219999999999999</v>
          </cell>
          <cell r="V46">
            <v>8.3099579242636743</v>
          </cell>
        </row>
        <row r="47">
          <cell r="D47">
            <v>5.3380000000000001</v>
          </cell>
          <cell r="E47">
            <v>8.0921700901993479</v>
          </cell>
          <cell r="F47">
            <v>1.6459999999999999</v>
          </cell>
          <cell r="G47">
            <v>4.0835566140716484</v>
          </cell>
          <cell r="H47">
            <v>1.847</v>
          </cell>
          <cell r="I47">
            <v>5.2056029987880841</v>
          </cell>
          <cell r="J47">
            <v>1.6819999999999999</v>
          </cell>
          <cell r="K47">
            <v>6.480197256896286</v>
          </cell>
          <cell r="O47">
            <v>1.7370000000000001</v>
          </cell>
          <cell r="P47">
            <v>11.55688622754491</v>
          </cell>
          <cell r="Q47">
            <v>1.4490000000000001</v>
          </cell>
          <cell r="R47">
            <v>4.268041237113402</v>
          </cell>
          <cell r="S47">
            <v>1.5840000000000001</v>
          </cell>
          <cell r="T47">
            <v>6.6697545159796201</v>
          </cell>
          <cell r="U47">
            <v>1.446</v>
          </cell>
          <cell r="V47">
            <v>7.490675507666805</v>
          </cell>
        </row>
        <row r="48">
          <cell r="D48">
            <v>6.4249999999999998</v>
          </cell>
          <cell r="E48">
            <v>9.6048913937183258</v>
          </cell>
          <cell r="F48">
            <v>1.5249999999999999</v>
          </cell>
          <cell r="G48">
            <v>3.3503965551332469</v>
          </cell>
          <cell r="H48">
            <v>1.873</v>
          </cell>
          <cell r="I48">
            <v>5.0670923060274857</v>
          </cell>
          <cell r="J48">
            <v>1.7330000000000001</v>
          </cell>
          <cell r="K48">
            <v>6.0583814018528228</v>
          </cell>
          <cell r="O48">
            <v>1.6830000000000001</v>
          </cell>
          <cell r="P48">
            <v>11.375464684014871</v>
          </cell>
          <cell r="Q48">
            <v>1.4079999999999999</v>
          </cell>
          <cell r="R48">
            <v>4.0569354002189817</v>
          </cell>
          <cell r="S48">
            <v>1.35</v>
          </cell>
          <cell r="T48">
            <v>6.0808071708481597</v>
          </cell>
          <cell r="U48">
            <v>1.7090000000000001</v>
          </cell>
          <cell r="V48">
            <v>7.3989089964499088</v>
          </cell>
        </row>
        <row r="49">
          <cell r="D49">
            <v>6.8390000000000004</v>
          </cell>
          <cell r="E49">
            <v>10.072313288855506</v>
          </cell>
          <cell r="F49">
            <v>1.4159999999999999</v>
          </cell>
          <cell r="G49">
            <v>3.4049101882799917</v>
          </cell>
          <cell r="H49">
            <v>1.8640000000000001</v>
          </cell>
          <cell r="I49">
            <v>5.3648006907468702</v>
          </cell>
          <cell r="J49">
            <v>1.607</v>
          </cell>
          <cell r="K49">
            <v>5.6596464041698953</v>
          </cell>
          <cell r="O49">
            <v>1.9339999999999999</v>
          </cell>
          <cell r="P49">
            <v>12.356248402760031</v>
          </cell>
          <cell r="Q49">
            <v>1.3939999999999999</v>
          </cell>
          <cell r="R49">
            <v>4.1567270992366412</v>
          </cell>
          <cell r="S49">
            <v>1.698</v>
          </cell>
          <cell r="T49">
            <v>6.4259763851044509</v>
          </cell>
          <cell r="U49">
            <v>1.7350000000000001</v>
          </cell>
          <cell r="V49">
            <v>7.3071091644204849</v>
          </cell>
        </row>
        <row r="50">
          <cell r="D50">
            <v>7.2789999999999999</v>
          </cell>
          <cell r="E50">
            <v>10.749940926275993</v>
          </cell>
          <cell r="F50">
            <v>1.4530000000000001</v>
          </cell>
          <cell r="G50">
            <v>3.9394843152671966</v>
          </cell>
          <cell r="H50">
            <v>1.8540000000000001</v>
          </cell>
          <cell r="I50">
            <v>5.2938153160870316</v>
          </cell>
          <cell r="J50">
            <v>1.6220000000000001</v>
          </cell>
          <cell r="K50">
            <v>5.6112917733342558</v>
          </cell>
          <cell r="O50">
            <v>2.024</v>
          </cell>
          <cell r="P50">
            <v>12.930428671820099</v>
          </cell>
          <cell r="Q50">
            <v>1.423</v>
          </cell>
          <cell r="R50">
            <v>4.1542593565714947</v>
          </cell>
          <cell r="S50">
            <v>1.54</v>
          </cell>
          <cell r="T50">
            <v>6.390306651728288</v>
          </cell>
          <cell r="U50">
            <v>1.492</v>
          </cell>
          <cell r="V50">
            <v>6.5605487644006688</v>
          </cell>
        </row>
        <row r="51">
          <cell r="D51">
            <v>8.0129999999999999</v>
          </cell>
          <cell r="E51">
            <v>11.801525818138973</v>
          </cell>
          <cell r="F51">
            <v>1.5620000000000001</v>
          </cell>
          <cell r="G51">
            <v>4.1151829702031248</v>
          </cell>
          <cell r="H51">
            <v>1.851</v>
          </cell>
          <cell r="I51">
            <v>5.1187743701778157</v>
          </cell>
          <cell r="J51">
            <v>1.671</v>
          </cell>
          <cell r="K51">
            <v>5.5779951263477647</v>
          </cell>
          <cell r="O51">
            <v>2.214</v>
          </cell>
          <cell r="P51">
            <v>13.527219404900103</v>
          </cell>
          <cell r="Q51">
            <v>1.7410000000000001</v>
          </cell>
          <cell r="R51">
            <v>4.8666629395650478</v>
          </cell>
          <cell r="S51">
            <v>1.595</v>
          </cell>
          <cell r="T51">
            <v>6.7875228733137574</v>
          </cell>
          <cell r="U51">
            <v>1.0249999999999999</v>
          </cell>
          <cell r="V51">
            <v>6.0064459419865219</v>
          </cell>
        </row>
        <row r="58">
          <cell r="D58">
            <v>1.3129999999999999</v>
          </cell>
          <cell r="E58">
            <v>4.0927651881175775</v>
          </cell>
          <cell r="F58">
            <v>0.68200000000000005</v>
          </cell>
          <cell r="G58">
            <v>3.9873713751169317</v>
          </cell>
          <cell r="H58">
            <v>7.5990000000000002</v>
          </cell>
          <cell r="J58">
            <v>123.724</v>
          </cell>
          <cell r="O58">
            <v>1.034</v>
          </cell>
          <cell r="P58">
            <v>13.686300463269358</v>
          </cell>
          <cell r="Q58">
            <v>0.36699999999999999</v>
          </cell>
          <cell r="R58">
            <v>3.2343350665374109</v>
          </cell>
          <cell r="S58">
            <v>2.3319999999999999</v>
          </cell>
          <cell r="U58">
            <v>58.308</v>
          </cell>
        </row>
        <row r="59">
          <cell r="D59">
            <v>1.169</v>
          </cell>
          <cell r="E59">
            <v>3.7074624972249532</v>
          </cell>
          <cell r="F59">
            <v>0.61399999999999999</v>
          </cell>
          <cell r="G59">
            <v>3.6314170806718713</v>
          </cell>
          <cell r="H59">
            <v>6.9210000000000003</v>
          </cell>
          <cell r="J59">
            <v>118.517</v>
          </cell>
          <cell r="O59">
            <v>1.0609999999999999</v>
          </cell>
          <cell r="P59">
            <v>12.285780453913848</v>
          </cell>
          <cell r="Q59">
            <v>0.26</v>
          </cell>
          <cell r="R59">
            <v>2.6005201040208039</v>
          </cell>
          <cell r="S59">
            <v>4.3029999999999999</v>
          </cell>
          <cell r="U59">
            <v>66.867000000000004</v>
          </cell>
        </row>
        <row r="60">
          <cell r="D60">
            <v>1.04</v>
          </cell>
          <cell r="E60">
            <v>3.2886415380723504</v>
          </cell>
          <cell r="F60">
            <v>0.59799999999999998</v>
          </cell>
          <cell r="G60">
            <v>3.5489614243323442</v>
          </cell>
          <cell r="H60">
            <v>7.4630000000000001</v>
          </cell>
          <cell r="J60">
            <v>126.74299999999999</v>
          </cell>
          <cell r="O60">
            <v>1.1040000000000001</v>
          </cell>
          <cell r="P60">
            <v>11.317273193234238</v>
          </cell>
          <cell r="Q60">
            <v>0.371</v>
          </cell>
          <cell r="R60">
            <v>3.2018641581082243</v>
          </cell>
          <cell r="S60">
            <v>3.806</v>
          </cell>
          <cell r="U60">
            <v>72.12</v>
          </cell>
        </row>
        <row r="61">
          <cell r="D61">
            <v>0.93899999999999995</v>
          </cell>
          <cell r="E61">
            <v>3.1348067036122056</v>
          </cell>
          <cell r="F61">
            <v>0.6</v>
          </cell>
          <cell r="G61">
            <v>3.470213996529786</v>
          </cell>
          <cell r="H61">
            <v>8.6660000000000004</v>
          </cell>
          <cell r="J61">
            <v>141.18700000000001</v>
          </cell>
          <cell r="O61">
            <v>1.101</v>
          </cell>
          <cell r="P61">
            <v>10.444929323593586</v>
          </cell>
          <cell r="Q61">
            <v>0.46700000000000003</v>
          </cell>
          <cell r="R61">
            <v>3.9455897262588713</v>
          </cell>
          <cell r="S61">
            <v>4.4189999999999996</v>
          </cell>
          <cell r="U61">
            <v>76.054000000000002</v>
          </cell>
        </row>
        <row r="62">
          <cell r="D62">
            <v>1.032</v>
          </cell>
          <cell r="E62">
            <v>3.687294554809204</v>
          </cell>
          <cell r="F62">
            <v>0.52900000000000003</v>
          </cell>
          <cell r="G62">
            <v>3.062228654124457</v>
          </cell>
          <cell r="H62">
            <v>10.468</v>
          </cell>
          <cell r="J62">
            <v>161.12899999999999</v>
          </cell>
          <cell r="O62">
            <v>1.006</v>
          </cell>
          <cell r="P62">
            <v>9.9025494635298745</v>
          </cell>
          <cell r="Q62">
            <v>0.72899999999999998</v>
          </cell>
          <cell r="R62">
            <v>6.354048635927831</v>
          </cell>
          <cell r="S62">
            <v>5.3630000000000004</v>
          </cell>
          <cell r="U62">
            <v>76.557000000000002</v>
          </cell>
        </row>
        <row r="63">
          <cell r="D63">
            <v>0.75900000000000001</v>
          </cell>
          <cell r="E63">
            <v>2.9481452709263936</v>
          </cell>
          <cell r="F63">
            <v>0.48799999999999999</v>
          </cell>
          <cell r="G63">
            <v>2.8291495159139659</v>
          </cell>
          <cell r="H63">
            <v>10.493</v>
          </cell>
          <cell r="J63">
            <v>169.626</v>
          </cell>
          <cell r="O63">
            <v>0.74299999999999999</v>
          </cell>
          <cell r="P63">
            <v>9.3967370684203875</v>
          </cell>
          <cell r="Q63">
            <v>0.65400000000000003</v>
          </cell>
          <cell r="R63">
            <v>4.7432550043516102</v>
          </cell>
          <cell r="S63">
            <v>6.6369999999999996</v>
          </cell>
          <cell r="U63">
            <v>93.213999999999999</v>
          </cell>
        </row>
        <row r="64">
          <cell r="D64">
            <v>0.72099999999999997</v>
          </cell>
          <cell r="E64">
            <v>2.8841153646145847</v>
          </cell>
          <cell r="F64">
            <v>0.434</v>
          </cell>
          <cell r="G64">
            <v>2.5366766029575079</v>
          </cell>
          <cell r="H64">
            <v>11.53</v>
          </cell>
          <cell r="J64">
            <v>174.01</v>
          </cell>
          <cell r="O64">
            <v>0.53200000000000003</v>
          </cell>
          <cell r="P64">
            <v>8.9713322091062384</v>
          </cell>
          <cell r="Q64">
            <v>0.47099999999999997</v>
          </cell>
          <cell r="R64">
            <v>3.8887054161162484</v>
          </cell>
          <cell r="S64">
            <v>5.8440000000000003</v>
          </cell>
          <cell r="U64">
            <v>89.239000000000004</v>
          </cell>
        </row>
        <row r="65">
          <cell r="D65">
            <v>0.59399999999999997</v>
          </cell>
          <cell r="E65">
            <v>2.5407416912613887</v>
          </cell>
          <cell r="F65">
            <v>0.29199999999999998</v>
          </cell>
          <cell r="G65">
            <v>1.7784274316340825</v>
          </cell>
          <cell r="H65">
            <v>12.836</v>
          </cell>
          <cell r="J65">
            <v>178.983</v>
          </cell>
          <cell r="O65">
            <v>0.39300000000000002</v>
          </cell>
          <cell r="P65">
            <v>7.3320895522388057</v>
          </cell>
          <cell r="Q65">
            <v>0.25</v>
          </cell>
          <cell r="R65">
            <v>2.3124595319581909</v>
          </cell>
          <cell r="S65">
            <v>4.5110000000000001</v>
          </cell>
          <cell r="U65">
            <v>88.186000000000007</v>
          </cell>
        </row>
        <row r="66">
          <cell r="D66">
            <v>0.43099999999999999</v>
          </cell>
          <cell r="E66">
            <v>1.9185399510349432</v>
          </cell>
          <cell r="F66">
            <v>0.22500000000000001</v>
          </cell>
          <cell r="G66">
            <v>1.4337602752819727</v>
          </cell>
          <cell r="H66">
            <v>11.930999999999999</v>
          </cell>
          <cell r="J66">
            <v>167.351</v>
          </cell>
          <cell r="O66">
            <v>0.433</v>
          </cell>
          <cell r="P66">
            <v>7.977155490051584</v>
          </cell>
          <cell r="Q66">
            <v>0.20499999999999999</v>
          </cell>
          <cell r="R66">
            <v>1.9470035141039035</v>
          </cell>
          <cell r="S66">
            <v>4.93</v>
          </cell>
          <cell r="U66">
            <v>90.745999999999995</v>
          </cell>
        </row>
        <row r="67">
          <cell r="D67">
            <v>0.39500000000000002</v>
          </cell>
          <cell r="E67">
            <v>1.8012677276665601</v>
          </cell>
          <cell r="F67">
            <v>0.17299999999999999</v>
          </cell>
          <cell r="G67">
            <v>1.0434258142340169</v>
          </cell>
          <cell r="H67">
            <v>14.281000000000001</v>
          </cell>
          <cell r="J67">
            <v>177.16800000000001</v>
          </cell>
          <cell r="O67">
            <v>0.41099999999999998</v>
          </cell>
          <cell r="P67">
            <v>7.3471576689309979</v>
          </cell>
          <cell r="Q67">
            <v>0.19900000000000001</v>
          </cell>
          <cell r="R67">
            <v>2.0103040711182949</v>
          </cell>
          <cell r="S67">
            <v>5.6950000000000003</v>
          </cell>
          <cell r="U67">
            <v>99.222999999999999</v>
          </cell>
        </row>
        <row r="68">
          <cell r="D68">
            <v>0.61599999999999999</v>
          </cell>
          <cell r="E68">
            <v>2.7674199200323466</v>
          </cell>
          <cell r="F68">
            <v>0.128</v>
          </cell>
          <cell r="G68">
            <v>0.76399665751462331</v>
          </cell>
          <cell r="H68">
            <v>16.757000000000001</v>
          </cell>
          <cell r="J68">
            <v>186.13499999999999</v>
          </cell>
          <cell r="O68">
            <v>0.39300000000000002</v>
          </cell>
          <cell r="P68">
            <v>5.4788791300710997</v>
          </cell>
          <cell r="Q68">
            <v>0.19400000000000001</v>
          </cell>
          <cell r="R68">
            <v>1.899539802212866</v>
          </cell>
          <cell r="S68">
            <v>6.0380000000000003</v>
          </cell>
          <cell r="U68">
            <v>106.81</v>
          </cell>
        </row>
        <row r="69">
          <cell r="D69">
            <v>0.73</v>
          </cell>
          <cell r="E69">
            <v>3.1418119216698943</v>
          </cell>
          <cell r="F69">
            <v>0.109</v>
          </cell>
          <cell r="G69">
            <v>0.65536315536315537</v>
          </cell>
          <cell r="H69">
            <v>20.765000000000001</v>
          </cell>
          <cell r="J69">
            <v>200.34700000000001</v>
          </cell>
          <cell r="O69">
            <v>0.32500000000000001</v>
          </cell>
          <cell r="P69">
            <v>4.7348484848484844</v>
          </cell>
          <cell r="Q69">
            <v>0.20899999999999999</v>
          </cell>
          <cell r="R69">
            <v>1.6185239680941685</v>
          </cell>
          <cell r="S69">
            <v>6.4749999999999996</v>
          </cell>
          <cell r="U69">
            <v>118.09399999999999</v>
          </cell>
        </row>
        <row r="70">
          <cell r="D70">
            <v>0.64300000000000002</v>
          </cell>
          <cell r="E70">
            <v>2.803208649402738</v>
          </cell>
          <cell r="F70">
            <v>0.1</v>
          </cell>
          <cell r="G70">
            <v>0.592206561648703</v>
          </cell>
          <cell r="H70">
            <v>23.382999999999999</v>
          </cell>
          <cell r="J70">
            <v>198.88399999999999</v>
          </cell>
          <cell r="O70">
            <v>0.308</v>
          </cell>
          <cell r="P70">
            <v>5.8834765998089784</v>
          </cell>
          <cell r="Q70">
            <v>0.129</v>
          </cell>
          <cell r="R70">
            <v>1.1310828583954406</v>
          </cell>
          <cell r="S70">
            <v>7.0659999999999998</v>
          </cell>
          <cell r="U70">
            <v>113.901</v>
          </cell>
        </row>
        <row r="71">
          <cell r="D71">
            <v>0.49099999999999999</v>
          </cell>
          <cell r="E71">
            <v>2.1310763888888888</v>
          </cell>
          <cell r="F71">
            <v>0.16700000000000001</v>
          </cell>
          <cell r="G71">
            <v>1.0101010101010102</v>
          </cell>
          <cell r="H71">
            <v>22.228999999999999</v>
          </cell>
          <cell r="J71">
            <v>198.315</v>
          </cell>
          <cell r="O71">
            <v>0.22600000000000001</v>
          </cell>
          <cell r="P71">
            <v>4.5326915363016447</v>
          </cell>
          <cell r="Q71">
            <v>0.13400000000000001</v>
          </cell>
          <cell r="R71">
            <v>1.1270922701656994</v>
          </cell>
          <cell r="S71">
            <v>6.8440000000000003</v>
          </cell>
          <cell r="U71">
            <v>118.39</v>
          </cell>
        </row>
        <row r="72">
          <cell r="D72">
            <v>0.57799999999999996</v>
          </cell>
          <cell r="E72">
            <v>2.534976536116837</v>
          </cell>
          <cell r="F72">
            <v>0.16900000000000001</v>
          </cell>
          <cell r="G72">
            <v>1.0368098159509203</v>
          </cell>
          <cell r="H72">
            <v>22.021999999999998</v>
          </cell>
          <cell r="J72">
            <v>197.46299999999999</v>
          </cell>
          <cell r="O72">
            <v>0.35299999999999998</v>
          </cell>
          <cell r="P72">
            <v>6.4604685212298687</v>
          </cell>
          <cell r="Q72">
            <v>0.20699999999999999</v>
          </cell>
          <cell r="R72">
            <v>1.630049610205528</v>
          </cell>
          <cell r="S72">
            <v>7.4749999999999996</v>
          </cell>
          <cell r="U72">
            <v>123.21299999999999</v>
          </cell>
        </row>
        <row r="73">
          <cell r="D73">
            <v>0.56200000000000006</v>
          </cell>
          <cell r="E73">
            <v>2.5477129516297206</v>
          </cell>
          <cell r="F73">
            <v>0.16</v>
          </cell>
          <cell r="G73">
            <v>0.98655814527068686</v>
          </cell>
          <cell r="H73">
            <v>21.274000000000001</v>
          </cell>
          <cell r="J73">
            <v>194.72900000000001</v>
          </cell>
          <cell r="O73">
            <v>0.29099999999999998</v>
          </cell>
          <cell r="P73">
            <v>5.1945733666547662</v>
          </cell>
          <cell r="Q73">
            <v>0.187</v>
          </cell>
          <cell r="R73">
            <v>1.5112332309681591</v>
          </cell>
          <cell r="S73">
            <v>9.702</v>
          </cell>
          <cell r="U73">
            <v>127.068</v>
          </cell>
        </row>
        <row r="74">
          <cell r="D74">
            <v>0.58599999999999997</v>
          </cell>
          <cell r="E74">
            <v>2.6549474447263499</v>
          </cell>
          <cell r="F74">
            <v>0.248</v>
          </cell>
          <cell r="G74">
            <v>1.5264356496583986</v>
          </cell>
          <cell r="H74">
            <v>22.254000000000001</v>
          </cell>
          <cell r="J74">
            <v>199.11500000000001</v>
          </cell>
          <cell r="O74">
            <v>0.33</v>
          </cell>
          <cell r="P74">
            <v>5.2289652986848356</v>
          </cell>
          <cell r="Q74">
            <v>0.16</v>
          </cell>
          <cell r="R74">
            <v>1.3485040033712601</v>
          </cell>
          <cell r="S74">
            <v>10.566000000000001</v>
          </cell>
          <cell r="U74">
            <v>127.065</v>
          </cell>
        </row>
        <row r="75">
          <cell r="D75">
            <v>0.63700000000000001</v>
          </cell>
          <cell r="E75">
            <v>3.0418795664008407</v>
          </cell>
          <cell r="F75" t="str">
            <v>-</v>
          </cell>
          <cell r="G75" t="str">
            <v>-</v>
          </cell>
          <cell r="H75">
            <v>22.792999999999999</v>
          </cell>
          <cell r="J75">
            <v>205.297</v>
          </cell>
          <cell r="O75">
            <v>0.28000000000000003</v>
          </cell>
          <cell r="P75">
            <v>4.6807087930458042</v>
          </cell>
          <cell r="Q75">
            <v>0.17799999999999999</v>
          </cell>
          <cell r="R75">
            <v>1.4531798514164422</v>
          </cell>
          <cell r="S75">
            <v>14.34</v>
          </cell>
          <cell r="U75">
            <v>129.61000000000001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-5"/>
      <sheetName val="Calculation"/>
      <sheetName val="20【WIPO1】"/>
      <sheetName val="20【WIPO3】"/>
      <sheetName val="19【WIPO1】"/>
      <sheetName val="19【WIPO3】"/>
      <sheetName val="18【WIPO application1】"/>
      <sheetName val="18【WIPO grants1】"/>
      <sheetName val="16計算"/>
      <sheetName val="16【WIPO application1_2016】"/>
      <sheetName val="16【WIPO grants1_2016】"/>
      <sheetName val="15計算"/>
      <sheetName val="15【application】"/>
      <sheetName val="15【grants】"/>
      <sheetName val="計算"/>
      <sheetName val="2015application"/>
      <sheetName val="2015grants"/>
      <sheetName val="2014application"/>
      <sheetName val="2014grants"/>
    </sheetNames>
    <sheetDataSet>
      <sheetData sheetId="0"/>
      <sheetData sheetId="1">
        <row r="16">
          <cell r="D16">
            <v>12.372400000000001</v>
          </cell>
          <cell r="E16">
            <v>24.425365075542061</v>
          </cell>
          <cell r="F16">
            <v>38.281500000000001</v>
          </cell>
          <cell r="G16">
            <v>75.574634924457939</v>
          </cell>
          <cell r="H16">
            <v>50.6539</v>
          </cell>
        </row>
        <row r="17">
          <cell r="D17">
            <v>11.851699999999999</v>
          </cell>
          <cell r="E17">
            <v>24.50110704310956</v>
          </cell>
          <cell r="F17">
            <v>36.520400000000002</v>
          </cell>
          <cell r="G17">
            <v>75.498892956890444</v>
          </cell>
          <cell r="H17">
            <v>48.372100000000003</v>
          </cell>
        </row>
        <row r="18">
          <cell r="D18">
            <v>12.674300000000001</v>
          </cell>
          <cell r="E18">
            <v>26.136511268706425</v>
          </cell>
          <cell r="F18">
            <v>35.818399999999997</v>
          </cell>
          <cell r="G18">
            <v>73.863488731293586</v>
          </cell>
          <cell r="H18">
            <v>48.492699999999999</v>
          </cell>
        </row>
        <row r="19">
          <cell r="D19">
            <v>14.1187</v>
          </cell>
          <cell r="E19">
            <v>27.705292158798123</v>
          </cell>
          <cell r="F19">
            <v>36.8416</v>
          </cell>
          <cell r="G19">
            <v>72.294707841201884</v>
          </cell>
          <cell r="H19">
            <v>50.960299999999997</v>
          </cell>
        </row>
        <row r="20">
          <cell r="D20">
            <v>16.1129</v>
          </cell>
          <cell r="E20">
            <v>30.454044593631696</v>
          </cell>
          <cell r="F20">
            <v>36.795999999999999</v>
          </cell>
          <cell r="G20">
            <v>69.545955406368307</v>
          </cell>
          <cell r="H20">
            <v>52.908900000000003</v>
          </cell>
        </row>
        <row r="21">
          <cell r="D21">
            <v>16.962599999999998</v>
          </cell>
          <cell r="E21">
            <v>32.829610246842378</v>
          </cell>
          <cell r="F21">
            <v>34.706000000000003</v>
          </cell>
          <cell r="G21">
            <v>67.170389753157622</v>
          </cell>
          <cell r="H21">
            <v>51.668599999999998</v>
          </cell>
        </row>
        <row r="22">
          <cell r="D22">
            <v>17.401</v>
          </cell>
          <cell r="E22">
            <v>34.28714424206121</v>
          </cell>
          <cell r="F22">
            <v>33.349800000000002</v>
          </cell>
          <cell r="G22">
            <v>65.712855757938797</v>
          </cell>
          <cell r="H22">
            <v>50.750799999999998</v>
          </cell>
        </row>
        <row r="23">
          <cell r="D23">
            <v>17.898299999999999</v>
          </cell>
          <cell r="E23">
            <v>35.157230604231451</v>
          </cell>
          <cell r="F23">
            <v>33.011000000000003</v>
          </cell>
          <cell r="G23">
            <v>64.842769395768556</v>
          </cell>
          <cell r="H23">
            <v>50.909300000000002</v>
          </cell>
        </row>
        <row r="24">
          <cell r="D24">
            <v>16.735099999999999</v>
          </cell>
          <cell r="E24">
            <v>36.171017537489249</v>
          </cell>
          <cell r="F24">
            <v>29.531500000000001</v>
          </cell>
          <cell r="G24">
            <v>63.828982462510751</v>
          </cell>
          <cell r="H24">
            <v>46.266599999999997</v>
          </cell>
        </row>
        <row r="25">
          <cell r="D25">
            <v>17.716799999999999</v>
          </cell>
          <cell r="E25">
            <v>37.917256109697398</v>
          </cell>
          <cell r="F25">
            <v>29.008099999999999</v>
          </cell>
          <cell r="G25">
            <v>62.082743890302602</v>
          </cell>
          <cell r="H25">
            <v>46.724899999999998</v>
          </cell>
        </row>
        <row r="26">
          <cell r="D26">
            <v>18.615400000000001</v>
          </cell>
          <cell r="E26">
            <v>39.29504743168107</v>
          </cell>
          <cell r="F26">
            <v>28.757999999999999</v>
          </cell>
          <cell r="G26">
            <v>60.704952568318923</v>
          </cell>
          <cell r="H26">
            <v>47.373399999999997</v>
          </cell>
        </row>
        <row r="27">
          <cell r="D27">
            <v>20.034700000000001</v>
          </cell>
          <cell r="E27">
            <v>41.108626066973081</v>
          </cell>
          <cell r="F27">
            <v>28.7013</v>
          </cell>
          <cell r="G27">
            <v>58.891373933026927</v>
          </cell>
          <cell r="H27">
            <v>48.735999999999997</v>
          </cell>
        </row>
        <row r="28">
          <cell r="D28">
            <v>19.888300000000001</v>
          </cell>
          <cell r="E28">
            <v>42.260323747274839</v>
          </cell>
          <cell r="F28">
            <v>27.173100000000002</v>
          </cell>
          <cell r="G28">
            <v>57.739676252725161</v>
          </cell>
          <cell r="H28">
            <v>47.061399999999999</v>
          </cell>
        </row>
        <row r="29">
          <cell r="D29">
            <v>19.831499999999998</v>
          </cell>
          <cell r="E29">
            <v>42.715077734268988</v>
          </cell>
          <cell r="F29">
            <v>26.5959</v>
          </cell>
          <cell r="G29">
            <v>57.284922265731012</v>
          </cell>
          <cell r="H29">
            <v>46.427399999999999</v>
          </cell>
        </row>
        <row r="30">
          <cell r="D30">
            <v>19.746300000000002</v>
          </cell>
          <cell r="E30">
            <v>43.274629521676431</v>
          </cell>
          <cell r="F30">
            <v>25.883900000000001</v>
          </cell>
          <cell r="G30">
            <v>56.725370478323569</v>
          </cell>
          <cell r="H30">
            <v>45.630200000000002</v>
          </cell>
        </row>
        <row r="31">
          <cell r="D31">
            <v>19.472899999999999</v>
          </cell>
          <cell r="E31">
            <v>42.800122205053924</v>
          </cell>
          <cell r="F31">
            <v>26.0244</v>
          </cell>
          <cell r="G31">
            <v>57.199877794946076</v>
          </cell>
          <cell r="H31">
            <v>45.497300000000003</v>
          </cell>
        </row>
        <row r="32">
          <cell r="D32">
            <v>19.9115</v>
          </cell>
          <cell r="E32">
            <v>43.341742724860524</v>
          </cell>
          <cell r="F32">
            <v>26.029199999999999</v>
          </cell>
          <cell r="G32">
            <v>56.658257275139476</v>
          </cell>
          <cell r="H32">
            <v>45.9407</v>
          </cell>
        </row>
        <row r="33">
          <cell r="D33">
            <v>20.529699999999998</v>
          </cell>
          <cell r="E33">
            <v>44.734129828927038</v>
          </cell>
          <cell r="F33">
            <v>25.363</v>
          </cell>
          <cell r="G33">
            <v>55.265870171072962</v>
          </cell>
          <cell r="H33">
            <v>45.892699999999998</v>
          </cell>
        </row>
        <row r="53">
          <cell r="D53">
            <v>5.8308</v>
          </cell>
          <cell r="E53">
            <v>34.772755735524768</v>
          </cell>
          <cell r="F53">
            <v>10.9375</v>
          </cell>
          <cell r="G53">
            <v>65.227244264475232</v>
          </cell>
          <cell r="H53">
            <v>16.7683</v>
          </cell>
        </row>
        <row r="54">
          <cell r="D54">
            <v>6.6867000000000001</v>
          </cell>
          <cell r="E54">
            <v>38.126489605546752</v>
          </cell>
          <cell r="F54">
            <v>10.8515</v>
          </cell>
          <cell r="G54">
            <v>61.873510394453248</v>
          </cell>
          <cell r="H54">
            <v>17.5382</v>
          </cell>
        </row>
        <row r="55">
          <cell r="D55">
            <v>7.2119999999999997</v>
          </cell>
          <cell r="E55">
            <v>39.419529392473557</v>
          </cell>
          <cell r="F55">
            <v>11.083500000000001</v>
          </cell>
          <cell r="G55">
            <v>60.580470607526436</v>
          </cell>
          <cell r="H55">
            <v>18.295500000000001</v>
          </cell>
        </row>
        <row r="56">
          <cell r="D56">
            <v>7.6054000000000004</v>
          </cell>
          <cell r="E56">
            <v>40.329619632942872</v>
          </cell>
          <cell r="F56">
            <v>11.252700000000001</v>
          </cell>
          <cell r="G56">
            <v>59.670380367057128</v>
          </cell>
          <cell r="H56">
            <v>18.8581</v>
          </cell>
        </row>
        <row r="57">
          <cell r="D57">
            <v>7.6557000000000004</v>
          </cell>
          <cell r="E57">
            <v>40.798848890191586</v>
          </cell>
          <cell r="F57">
            <v>11.1088</v>
          </cell>
          <cell r="G57">
            <v>59.201151109808414</v>
          </cell>
          <cell r="H57">
            <v>18.764500000000002</v>
          </cell>
        </row>
        <row r="58">
          <cell r="D58">
            <v>9.3214000000000006</v>
          </cell>
          <cell r="E58">
            <v>42.366533647247046</v>
          </cell>
          <cell r="F58">
            <v>12.680400000000001</v>
          </cell>
          <cell r="G58">
            <v>57.633466352752961</v>
          </cell>
          <cell r="H58">
            <v>22.001799999999999</v>
          </cell>
        </row>
        <row r="59">
          <cell r="D59">
            <v>8.9238999999999997</v>
          </cell>
          <cell r="E59">
            <v>38.09090870287136</v>
          </cell>
          <cell r="F59">
            <v>14.504</v>
          </cell>
          <cell r="G59">
            <v>61.90909129712864</v>
          </cell>
          <cell r="H59">
            <v>23.427900000000001</v>
          </cell>
        </row>
        <row r="60">
          <cell r="D60">
            <v>8.8186</v>
          </cell>
          <cell r="E60">
            <v>36.75167013265208</v>
          </cell>
          <cell r="F60">
            <v>15.176500000000001</v>
          </cell>
          <cell r="G60">
            <v>63.24832986734792</v>
          </cell>
          <cell r="H60">
            <v>23.995100000000001</v>
          </cell>
        </row>
        <row r="61">
          <cell r="D61">
            <v>9.0746000000000002</v>
          </cell>
          <cell r="E61">
            <v>35.558080758605826</v>
          </cell>
          <cell r="F61">
            <v>16.445900000000002</v>
          </cell>
          <cell r="G61">
            <v>64.441919241394174</v>
          </cell>
          <cell r="H61">
            <v>25.520499999999998</v>
          </cell>
        </row>
        <row r="62">
          <cell r="D62">
            <v>9.9222999999999999</v>
          </cell>
          <cell r="E62">
            <v>34.63764574460658</v>
          </cell>
          <cell r="F62">
            <v>18.723700000000001</v>
          </cell>
          <cell r="G62">
            <v>65.362354255393413</v>
          </cell>
          <cell r="H62">
            <v>28.646000000000001</v>
          </cell>
        </row>
        <row r="63">
          <cell r="D63">
            <v>10.680999999999999</v>
          </cell>
          <cell r="E63">
            <v>35.088237999500663</v>
          </cell>
          <cell r="F63">
            <v>19.759399999999999</v>
          </cell>
          <cell r="G63">
            <v>64.911762000499337</v>
          </cell>
          <cell r="H63">
            <v>30.4404</v>
          </cell>
        </row>
        <row r="64">
          <cell r="D64">
            <v>11.8094</v>
          </cell>
          <cell r="E64">
            <v>34.428633484057364</v>
          </cell>
          <cell r="F64">
            <v>22.491700000000002</v>
          </cell>
          <cell r="G64">
            <v>65.571366515942643</v>
          </cell>
          <cell r="H64">
            <v>34.301099999999998</v>
          </cell>
        </row>
        <row r="65">
          <cell r="D65">
            <v>11.3901</v>
          </cell>
          <cell r="E65">
            <v>33.552399019654047</v>
          </cell>
          <cell r="F65">
            <v>22.557099999999998</v>
          </cell>
          <cell r="G65">
            <v>66.447600980345939</v>
          </cell>
          <cell r="H65">
            <v>33.947200000000002</v>
          </cell>
        </row>
        <row r="66">
          <cell r="D66">
            <v>11.839</v>
          </cell>
          <cell r="E66">
            <v>39.977713243736069</v>
          </cell>
          <cell r="F66">
            <v>17.774999999999999</v>
          </cell>
          <cell r="G66">
            <v>60.022286756263931</v>
          </cell>
          <cell r="H66">
            <v>29.614000000000001</v>
          </cell>
        </row>
        <row r="67">
          <cell r="D67">
            <v>12.321300000000001</v>
          </cell>
          <cell r="E67">
            <v>45.640867974011158</v>
          </cell>
          <cell r="F67">
            <v>14.674899999999999</v>
          </cell>
          <cell r="G67">
            <v>54.359132025988842</v>
          </cell>
          <cell r="H67">
            <v>26.996200000000002</v>
          </cell>
        </row>
        <row r="68">
          <cell r="D68">
            <v>12.706799999999999</v>
          </cell>
          <cell r="E68">
            <v>44.165151836391381</v>
          </cell>
          <cell r="F68">
            <v>16.064299999999999</v>
          </cell>
          <cell r="G68">
            <v>55.834848163608619</v>
          </cell>
          <cell r="H68">
            <v>28.771100000000001</v>
          </cell>
        </row>
        <row r="69">
          <cell r="D69">
            <v>12.7065</v>
          </cell>
          <cell r="E69">
            <v>44.755537866006364</v>
          </cell>
          <cell r="F69">
            <v>15.6844</v>
          </cell>
          <cell r="G69">
            <v>55.244462133993643</v>
          </cell>
          <cell r="H69">
            <v>28.390899999999998</v>
          </cell>
        </row>
        <row r="70">
          <cell r="D70">
            <v>12.961</v>
          </cell>
          <cell r="E70">
            <v>45.952845240205633</v>
          </cell>
          <cell r="F70">
            <v>15.244</v>
          </cell>
          <cell r="G70">
            <v>54.04715475979436</v>
          </cell>
          <cell r="H70">
            <v>28.204999999999998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6"/>
  </sheetPr>
  <dimension ref="B1:R52"/>
  <sheetViews>
    <sheetView zoomScaleNormal="100" zoomScaleSheetLayoutView="100" workbookViewId="0">
      <selection activeCell="D31" sqref="D31"/>
    </sheetView>
  </sheetViews>
  <sheetFormatPr defaultColWidth="8.875" defaultRowHeight="12" x14ac:dyDescent="0.4"/>
  <cols>
    <col min="1" max="1" width="2.5" style="1" customWidth="1"/>
    <col min="2" max="2" width="3.625" style="1" customWidth="1"/>
    <col min="3" max="3" width="6.625" style="1" customWidth="1"/>
    <col min="4" max="4" width="16.625" style="1" customWidth="1"/>
    <col min="5" max="5" width="12.625" style="1" customWidth="1"/>
    <col min="6" max="6" width="16.625" style="1" customWidth="1"/>
    <col min="7" max="7" width="12.625" style="1" customWidth="1"/>
    <col min="8" max="8" width="16.625" style="1" customWidth="1"/>
    <col min="9" max="9" width="2.5" style="1" customWidth="1"/>
    <col min="10" max="10" width="3.625" style="1" customWidth="1"/>
    <col min="11" max="11" width="6.625" style="1" customWidth="1"/>
    <col min="12" max="12" width="16.625" style="1" customWidth="1"/>
    <col min="13" max="13" width="12.625" style="1" customWidth="1"/>
    <col min="14" max="14" width="16.625" style="1" customWidth="1"/>
    <col min="15" max="15" width="12.625" style="1" customWidth="1"/>
    <col min="16" max="16" width="16.625" style="1" customWidth="1"/>
    <col min="17" max="17" width="8.5" style="1" customWidth="1"/>
    <col min="18" max="16384" width="8.875" style="1"/>
  </cols>
  <sheetData>
    <row r="1" spans="2:18" ht="18" customHeight="1" x14ac:dyDescent="0.4">
      <c r="B1" s="1" t="s">
        <v>0</v>
      </c>
    </row>
    <row r="2" spans="2:18" ht="18" customHeight="1" x14ac:dyDescent="0.4">
      <c r="B2" s="1" t="s">
        <v>1</v>
      </c>
    </row>
    <row r="3" spans="2:18" ht="18" customHeight="1" x14ac:dyDescent="0.4">
      <c r="B3" s="1" t="s">
        <v>2</v>
      </c>
      <c r="J3" s="1" t="s">
        <v>3</v>
      </c>
    </row>
    <row r="4" spans="2:18" ht="15" customHeight="1" x14ac:dyDescent="0.4"/>
    <row r="5" spans="2:18" ht="18" customHeight="1" thickBot="1" x14ac:dyDescent="0.45">
      <c r="B5" s="2"/>
      <c r="C5" s="2"/>
      <c r="D5" s="2"/>
      <c r="E5" s="2"/>
      <c r="F5" s="2"/>
      <c r="G5" s="2"/>
      <c r="H5" s="3" t="s">
        <v>4</v>
      </c>
      <c r="J5" s="2"/>
      <c r="K5" s="2"/>
      <c r="L5" s="2"/>
      <c r="M5" s="2"/>
      <c r="N5" s="2"/>
      <c r="O5" s="2"/>
      <c r="P5" s="3" t="s">
        <v>5</v>
      </c>
    </row>
    <row r="6" spans="2:18" ht="15" customHeight="1" x14ac:dyDescent="0.4">
      <c r="B6" s="199" t="s">
        <v>6</v>
      </c>
      <c r="C6" s="199"/>
      <c r="D6" s="201" t="s">
        <v>7</v>
      </c>
      <c r="E6" s="4"/>
      <c r="F6" s="195" t="s">
        <v>8</v>
      </c>
      <c r="G6" s="4"/>
      <c r="H6" s="195" t="s">
        <v>9</v>
      </c>
      <c r="I6" s="2"/>
      <c r="J6" s="199" t="s">
        <v>6</v>
      </c>
      <c r="K6" s="203"/>
      <c r="L6" s="199" t="s">
        <v>7</v>
      </c>
      <c r="M6" s="4"/>
      <c r="N6" s="195" t="s">
        <v>8</v>
      </c>
      <c r="O6" s="5"/>
      <c r="P6" s="195" t="s">
        <v>9</v>
      </c>
      <c r="Q6" s="2"/>
      <c r="R6" s="2"/>
    </row>
    <row r="7" spans="2:18" ht="18" customHeight="1" x14ac:dyDescent="0.4">
      <c r="B7" s="200"/>
      <c r="C7" s="200"/>
      <c r="D7" s="202"/>
      <c r="E7" s="6" t="s">
        <v>10</v>
      </c>
      <c r="F7" s="196"/>
      <c r="G7" s="6" t="s">
        <v>10</v>
      </c>
      <c r="H7" s="196"/>
      <c r="I7" s="2"/>
      <c r="J7" s="200"/>
      <c r="K7" s="204"/>
      <c r="L7" s="200"/>
      <c r="M7" s="6" t="s">
        <v>10</v>
      </c>
      <c r="N7" s="196"/>
      <c r="O7" s="6" t="s">
        <v>10</v>
      </c>
      <c r="P7" s="196"/>
      <c r="Q7" s="2"/>
      <c r="R7" s="2"/>
    </row>
    <row r="8" spans="2:18" ht="15" customHeight="1" thickBot="1" x14ac:dyDescent="0.45">
      <c r="B8" s="197" t="s">
        <v>11</v>
      </c>
      <c r="C8" s="197"/>
      <c r="D8" s="7" t="s">
        <v>12</v>
      </c>
      <c r="E8" s="8" t="s">
        <v>13</v>
      </c>
      <c r="F8" s="9" t="s">
        <v>14</v>
      </c>
      <c r="G8" s="8" t="s">
        <v>13</v>
      </c>
      <c r="H8" s="9" t="s">
        <v>15</v>
      </c>
      <c r="I8" s="10"/>
      <c r="J8" s="197" t="s">
        <v>11</v>
      </c>
      <c r="K8" s="198"/>
      <c r="L8" s="11" t="s">
        <v>12</v>
      </c>
      <c r="M8" s="8" t="s">
        <v>13</v>
      </c>
      <c r="N8" s="9" t="s">
        <v>14</v>
      </c>
      <c r="O8" s="8" t="s">
        <v>13</v>
      </c>
      <c r="P8" s="11" t="s">
        <v>15</v>
      </c>
      <c r="Q8" s="2"/>
      <c r="R8" s="2"/>
    </row>
    <row r="9" spans="2:18" ht="9" customHeight="1" x14ac:dyDescent="0.4">
      <c r="B9" s="2"/>
      <c r="C9" s="2"/>
      <c r="D9" s="12"/>
      <c r="E9" s="13"/>
      <c r="F9" s="14"/>
      <c r="G9" s="13"/>
      <c r="H9" s="15"/>
      <c r="I9" s="2"/>
      <c r="J9" s="2"/>
      <c r="K9" s="16"/>
      <c r="L9" s="14"/>
      <c r="M9" s="13"/>
      <c r="N9" s="14"/>
      <c r="O9" s="17"/>
      <c r="P9" s="14"/>
    </row>
    <row r="10" spans="2:18" ht="18" customHeight="1" x14ac:dyDescent="0.4">
      <c r="B10" s="2">
        <v>56</v>
      </c>
      <c r="C10" s="2" t="s">
        <v>16</v>
      </c>
      <c r="D10" s="18">
        <v>191645</v>
      </c>
      <c r="E10" s="13">
        <v>87.805425614287486</v>
      </c>
      <c r="F10" s="14">
        <v>26616</v>
      </c>
      <c r="G10" s="13">
        <v>12.194574385712519</v>
      </c>
      <c r="H10" s="15">
        <v>218261</v>
      </c>
      <c r="I10" s="2"/>
      <c r="J10" s="2">
        <v>56</v>
      </c>
      <c r="K10" s="16" t="s">
        <v>16</v>
      </c>
      <c r="L10" s="19">
        <v>42080</v>
      </c>
      <c r="M10" s="13">
        <v>82.665409398082673</v>
      </c>
      <c r="N10" s="14">
        <v>8824</v>
      </c>
      <c r="O10" s="17">
        <v>17.334590601917334</v>
      </c>
      <c r="P10" s="14">
        <v>50904</v>
      </c>
    </row>
    <row r="11" spans="2:18" ht="18" customHeight="1" x14ac:dyDescent="0.4">
      <c r="B11" s="2">
        <v>57</v>
      </c>
      <c r="C11" s="2" t="s">
        <v>17</v>
      </c>
      <c r="D11" s="18">
        <v>210922</v>
      </c>
      <c r="E11" s="13">
        <v>88.804402285348587</v>
      </c>
      <c r="F11" s="14">
        <v>26591</v>
      </c>
      <c r="G11" s="13">
        <v>11.195597714651409</v>
      </c>
      <c r="H11" s="15">
        <v>237513</v>
      </c>
      <c r="I11" s="2"/>
      <c r="J11" s="2">
        <v>57</v>
      </c>
      <c r="K11" s="16" t="s">
        <v>17</v>
      </c>
      <c r="L11" s="19">
        <v>42223</v>
      </c>
      <c r="M11" s="13">
        <v>83.443014960178658</v>
      </c>
      <c r="N11" s="14">
        <v>8378</v>
      </c>
      <c r="O11" s="17">
        <v>16.556985039821349</v>
      </c>
      <c r="P11" s="14">
        <v>50601</v>
      </c>
    </row>
    <row r="12" spans="2:18" ht="18" customHeight="1" x14ac:dyDescent="0.4">
      <c r="B12" s="2">
        <v>58</v>
      </c>
      <c r="C12" s="2" t="s">
        <v>18</v>
      </c>
      <c r="D12" s="18">
        <v>227743</v>
      </c>
      <c r="E12" s="13">
        <v>89.326393573793126</v>
      </c>
      <c r="F12" s="14">
        <v>27213</v>
      </c>
      <c r="G12" s="13">
        <v>10.673606426206875</v>
      </c>
      <c r="H12" s="15">
        <v>254956</v>
      </c>
      <c r="I12" s="2"/>
      <c r="J12" s="2">
        <v>58</v>
      </c>
      <c r="K12" s="16" t="s">
        <v>18</v>
      </c>
      <c r="L12" s="19">
        <v>45578</v>
      </c>
      <c r="M12" s="13">
        <v>83.322059925778319</v>
      </c>
      <c r="N12" s="14">
        <v>9123</v>
      </c>
      <c r="O12" s="17">
        <v>16.677940074221677</v>
      </c>
      <c r="P12" s="14">
        <v>54701</v>
      </c>
    </row>
    <row r="13" spans="2:18" ht="18" customHeight="1" x14ac:dyDescent="0.4">
      <c r="B13" s="2">
        <v>59</v>
      </c>
      <c r="C13" s="2" t="s">
        <v>19</v>
      </c>
      <c r="D13" s="18">
        <v>256205</v>
      </c>
      <c r="E13" s="13">
        <v>89.970045686473497</v>
      </c>
      <c r="F13" s="14">
        <v>28562</v>
      </c>
      <c r="G13" s="13">
        <v>10.029954313526497</v>
      </c>
      <c r="H13" s="15">
        <v>284767</v>
      </c>
      <c r="I13" s="2"/>
      <c r="J13" s="2">
        <v>59</v>
      </c>
      <c r="K13" s="16" t="s">
        <v>19</v>
      </c>
      <c r="L13" s="19">
        <v>51690</v>
      </c>
      <c r="M13" s="13">
        <v>83.640776699029132</v>
      </c>
      <c r="N13" s="14">
        <v>10110</v>
      </c>
      <c r="O13" s="17">
        <v>16.359223300970875</v>
      </c>
      <c r="P13" s="14">
        <v>61800</v>
      </c>
    </row>
    <row r="14" spans="2:18" ht="18" customHeight="1" x14ac:dyDescent="0.4">
      <c r="B14" s="2">
        <v>60</v>
      </c>
      <c r="C14" s="2" t="s">
        <v>20</v>
      </c>
      <c r="D14" s="18">
        <v>274373</v>
      </c>
      <c r="E14" s="13">
        <v>90.553639499001633</v>
      </c>
      <c r="F14" s="14">
        <v>28622</v>
      </c>
      <c r="G14" s="13">
        <v>9.4463605009983667</v>
      </c>
      <c r="H14" s="15">
        <v>302995</v>
      </c>
      <c r="I14" s="2"/>
      <c r="J14" s="2">
        <v>60</v>
      </c>
      <c r="K14" s="16" t="s">
        <v>20</v>
      </c>
      <c r="L14" s="19">
        <v>42323</v>
      </c>
      <c r="M14" s="13">
        <v>84.477045908183641</v>
      </c>
      <c r="N14" s="14">
        <v>7777</v>
      </c>
      <c r="O14" s="17">
        <v>15.522954091816368</v>
      </c>
      <c r="P14" s="14">
        <v>50100</v>
      </c>
    </row>
    <row r="15" spans="2:18" ht="18" customHeight="1" x14ac:dyDescent="0.4">
      <c r="B15" s="20">
        <v>61</v>
      </c>
      <c r="C15" s="20" t="s">
        <v>21</v>
      </c>
      <c r="D15" s="21">
        <v>290202</v>
      </c>
      <c r="E15" s="22">
        <v>90.662909378329147</v>
      </c>
      <c r="F15" s="23">
        <v>29887</v>
      </c>
      <c r="G15" s="22">
        <v>9.337090621670848</v>
      </c>
      <c r="H15" s="24">
        <v>320089</v>
      </c>
      <c r="I15" s="2"/>
      <c r="J15" s="20">
        <v>61</v>
      </c>
      <c r="K15" s="25" t="s">
        <v>21</v>
      </c>
      <c r="L15" s="26">
        <v>51276</v>
      </c>
      <c r="M15" s="22">
        <v>85.602671118530878</v>
      </c>
      <c r="N15" s="23">
        <v>8624</v>
      </c>
      <c r="O15" s="27">
        <v>14.397328881469114</v>
      </c>
      <c r="P15" s="23">
        <v>59900</v>
      </c>
    </row>
    <row r="16" spans="2:18" ht="18" customHeight="1" x14ac:dyDescent="0.4">
      <c r="B16" s="2">
        <v>62</v>
      </c>
      <c r="C16" s="2" t="s">
        <v>22</v>
      </c>
      <c r="D16" s="18">
        <v>311006</v>
      </c>
      <c r="E16" s="28">
        <v>91.178703880150692</v>
      </c>
      <c r="F16" s="14">
        <v>30089</v>
      </c>
      <c r="G16" s="28">
        <v>8.8212961198493094</v>
      </c>
      <c r="H16" s="15">
        <v>341095</v>
      </c>
      <c r="I16" s="2"/>
      <c r="J16" s="2">
        <v>62</v>
      </c>
      <c r="K16" s="16" t="s">
        <v>22</v>
      </c>
      <c r="L16" s="19">
        <v>54087</v>
      </c>
      <c r="M16" s="28">
        <v>86.677884615384613</v>
      </c>
      <c r="N16" s="14">
        <v>8313</v>
      </c>
      <c r="O16" s="29">
        <v>13.322115384615385</v>
      </c>
      <c r="P16" s="14">
        <v>62400</v>
      </c>
    </row>
    <row r="17" spans="2:16" ht="18" customHeight="1" x14ac:dyDescent="0.4">
      <c r="B17" s="2">
        <v>63</v>
      </c>
      <c r="C17" s="2" t="s">
        <v>23</v>
      </c>
      <c r="D17" s="18">
        <v>308908</v>
      </c>
      <c r="E17" s="13">
        <v>91.016178598051255</v>
      </c>
      <c r="F17" s="14">
        <v>30491</v>
      </c>
      <c r="G17" s="13">
        <v>8.9838214019487381</v>
      </c>
      <c r="H17" s="15">
        <v>339399</v>
      </c>
      <c r="I17" s="2"/>
      <c r="J17" s="2">
        <v>63</v>
      </c>
      <c r="K17" s="16" t="s">
        <v>23</v>
      </c>
      <c r="L17" s="19">
        <v>47912</v>
      </c>
      <c r="M17" s="13">
        <v>86.640144665461122</v>
      </c>
      <c r="N17" s="14">
        <v>7388</v>
      </c>
      <c r="O17" s="17">
        <v>13.359855334538878</v>
      </c>
      <c r="P17" s="14">
        <v>55300</v>
      </c>
    </row>
    <row r="18" spans="2:16" ht="18" customHeight="1" x14ac:dyDescent="0.4">
      <c r="B18" s="3" t="s">
        <v>24</v>
      </c>
      <c r="C18" s="2" t="s">
        <v>25</v>
      </c>
      <c r="D18" s="18">
        <v>317566</v>
      </c>
      <c r="E18" s="13">
        <v>90.428270402642525</v>
      </c>
      <c r="F18" s="14">
        <v>33641</v>
      </c>
      <c r="G18" s="13">
        <v>9.5717295973574803</v>
      </c>
      <c r="H18" s="15">
        <v>351207</v>
      </c>
      <c r="I18" s="2"/>
      <c r="J18" s="3" t="s">
        <v>24</v>
      </c>
      <c r="K18" s="16" t="s">
        <v>25</v>
      </c>
      <c r="L18" s="19">
        <v>54743</v>
      </c>
      <c r="M18" s="13">
        <v>86.480466343343707</v>
      </c>
      <c r="N18" s="14">
        <v>8558</v>
      </c>
      <c r="O18" s="17">
        <v>13.519533656656293</v>
      </c>
      <c r="P18" s="14">
        <v>63301</v>
      </c>
    </row>
    <row r="19" spans="2:16" ht="18" customHeight="1" x14ac:dyDescent="0.4">
      <c r="B19" s="30">
        <v>2</v>
      </c>
      <c r="C19" s="30" t="s">
        <v>26</v>
      </c>
      <c r="D19" s="31">
        <v>333230</v>
      </c>
      <c r="E19" s="32">
        <v>90.652629288065512</v>
      </c>
      <c r="F19" s="33">
        <v>34360</v>
      </c>
      <c r="G19" s="32">
        <v>9.3473707119344933</v>
      </c>
      <c r="H19" s="34">
        <v>367590</v>
      </c>
      <c r="I19" s="2"/>
      <c r="J19" s="30">
        <v>2</v>
      </c>
      <c r="K19" s="35" t="s">
        <v>26</v>
      </c>
      <c r="L19" s="36">
        <v>50370</v>
      </c>
      <c r="M19" s="32">
        <v>84.796552246595184</v>
      </c>
      <c r="N19" s="33">
        <v>9031</v>
      </c>
      <c r="O19" s="37">
        <v>15.203447753404825</v>
      </c>
      <c r="P19" s="33">
        <v>59401</v>
      </c>
    </row>
    <row r="20" spans="2:16" ht="18" customHeight="1" x14ac:dyDescent="0.4">
      <c r="B20" s="3">
        <v>3</v>
      </c>
      <c r="C20" s="2" t="s">
        <v>27</v>
      </c>
      <c r="D20" s="18">
        <v>335933</v>
      </c>
      <c r="E20" s="13">
        <v>90.941157998462359</v>
      </c>
      <c r="F20" s="14">
        <v>33463</v>
      </c>
      <c r="G20" s="13">
        <v>9.058842001537645</v>
      </c>
      <c r="H20" s="15">
        <v>369396</v>
      </c>
      <c r="I20" s="2"/>
      <c r="J20" s="3">
        <v>3</v>
      </c>
      <c r="K20" s="16" t="s">
        <v>27</v>
      </c>
      <c r="L20" s="19">
        <v>30453</v>
      </c>
      <c r="M20" s="13">
        <v>84.3573407202216</v>
      </c>
      <c r="N20" s="14">
        <v>5647</v>
      </c>
      <c r="O20" s="17">
        <v>15.642659279778393</v>
      </c>
      <c r="P20" s="14">
        <v>36100</v>
      </c>
    </row>
    <row r="21" spans="2:16" ht="18" customHeight="1" x14ac:dyDescent="0.4">
      <c r="B21" s="38">
        <v>4</v>
      </c>
      <c r="C21" s="2" t="s">
        <v>28</v>
      </c>
      <c r="D21" s="18">
        <v>338019</v>
      </c>
      <c r="E21" s="13">
        <v>90.89122169220262</v>
      </c>
      <c r="F21" s="14">
        <v>33875</v>
      </c>
      <c r="G21" s="28">
        <v>9.1087783077973832</v>
      </c>
      <c r="H21" s="15">
        <v>371894</v>
      </c>
      <c r="I21" s="2"/>
      <c r="J21" s="2">
        <v>4</v>
      </c>
      <c r="K21" s="16" t="s">
        <v>28</v>
      </c>
      <c r="L21" s="19">
        <v>78993</v>
      </c>
      <c r="M21" s="13">
        <v>85.76872964169381</v>
      </c>
      <c r="N21" s="14">
        <v>13107</v>
      </c>
      <c r="O21" s="29">
        <v>14.231270358306189</v>
      </c>
      <c r="P21" s="14">
        <v>92100</v>
      </c>
    </row>
    <row r="22" spans="2:16" ht="18" customHeight="1" x14ac:dyDescent="0.4">
      <c r="B22" s="2">
        <v>5</v>
      </c>
      <c r="C22" s="2" t="s">
        <v>29</v>
      </c>
      <c r="D22" s="18">
        <v>332345</v>
      </c>
      <c r="E22" s="13">
        <v>90.684228046910391</v>
      </c>
      <c r="F22" s="14">
        <v>34141</v>
      </c>
      <c r="G22" s="13">
        <v>9.3157719530896124</v>
      </c>
      <c r="H22" s="15">
        <v>366486</v>
      </c>
      <c r="I22" s="2"/>
      <c r="J22" s="2">
        <v>5</v>
      </c>
      <c r="K22" s="16" t="s">
        <v>29</v>
      </c>
      <c r="L22" s="19">
        <v>77311</v>
      </c>
      <c r="M22" s="13">
        <v>87.455882352941174</v>
      </c>
      <c r="N22" s="14">
        <v>11089</v>
      </c>
      <c r="O22" s="17">
        <v>12.544117647058822</v>
      </c>
      <c r="P22" s="14">
        <v>88400</v>
      </c>
    </row>
    <row r="23" spans="2:16" ht="18" customHeight="1" x14ac:dyDescent="0.4">
      <c r="B23" s="2">
        <v>6</v>
      </c>
      <c r="C23" s="2" t="s">
        <v>30</v>
      </c>
      <c r="D23" s="18">
        <v>319938</v>
      </c>
      <c r="E23" s="13">
        <v>90.556777365475895</v>
      </c>
      <c r="F23" s="14">
        <v>33363</v>
      </c>
      <c r="G23" s="13">
        <v>9.443222634524103</v>
      </c>
      <c r="H23" s="15">
        <v>353301</v>
      </c>
      <c r="I23" s="2"/>
      <c r="J23" s="2">
        <v>6</v>
      </c>
      <c r="K23" s="16" t="s">
        <v>30</v>
      </c>
      <c r="L23" s="19">
        <v>72757</v>
      </c>
      <c r="M23" s="13">
        <v>88.297330097087382</v>
      </c>
      <c r="N23" s="14">
        <v>9643</v>
      </c>
      <c r="O23" s="17">
        <v>11.702669902912621</v>
      </c>
      <c r="P23" s="14">
        <v>82400</v>
      </c>
    </row>
    <row r="24" spans="2:16" ht="18" customHeight="1" x14ac:dyDescent="0.4">
      <c r="B24" s="2">
        <v>7</v>
      </c>
      <c r="C24" s="2" t="s">
        <v>31</v>
      </c>
      <c r="D24" s="18">
        <v>334612</v>
      </c>
      <c r="E24" s="13">
        <v>90.627953902197916</v>
      </c>
      <c r="F24" s="14">
        <v>34603</v>
      </c>
      <c r="G24" s="13">
        <v>9.3720460978020927</v>
      </c>
      <c r="H24" s="15">
        <v>369215</v>
      </c>
      <c r="I24" s="2"/>
      <c r="J24" s="2">
        <v>7</v>
      </c>
      <c r="K24" s="16" t="s">
        <v>31</v>
      </c>
      <c r="L24" s="19">
        <v>94804</v>
      </c>
      <c r="M24" s="13">
        <v>86.896425297891838</v>
      </c>
      <c r="N24" s="14">
        <v>14296</v>
      </c>
      <c r="O24" s="17">
        <v>13.103574702108158</v>
      </c>
      <c r="P24" s="14">
        <v>109100</v>
      </c>
    </row>
    <row r="25" spans="2:16" ht="18" customHeight="1" x14ac:dyDescent="0.4">
      <c r="B25" s="20">
        <v>8</v>
      </c>
      <c r="C25" s="20" t="s">
        <v>32</v>
      </c>
      <c r="D25" s="21">
        <v>340101</v>
      </c>
      <c r="E25" s="22">
        <v>90.304687811159937</v>
      </c>
      <c r="F25" s="23">
        <v>36514</v>
      </c>
      <c r="G25" s="22">
        <v>9.6953121888400613</v>
      </c>
      <c r="H25" s="24">
        <v>376615</v>
      </c>
      <c r="I25" s="2"/>
      <c r="J25" s="20">
        <v>8</v>
      </c>
      <c r="K25" s="25" t="s">
        <v>32</v>
      </c>
      <c r="L25" s="26">
        <v>187681</v>
      </c>
      <c r="M25" s="22">
        <v>87.252905625290566</v>
      </c>
      <c r="N25" s="23">
        <v>27419</v>
      </c>
      <c r="O25" s="27">
        <v>12.747094374709436</v>
      </c>
      <c r="P25" s="23">
        <v>215100</v>
      </c>
    </row>
    <row r="26" spans="2:16" ht="18" customHeight="1" x14ac:dyDescent="0.4">
      <c r="B26" s="2">
        <v>9</v>
      </c>
      <c r="C26" s="2" t="s">
        <v>33</v>
      </c>
      <c r="D26" s="18">
        <v>350807</v>
      </c>
      <c r="E26" s="13">
        <v>89.589398629115465</v>
      </c>
      <c r="F26" s="14">
        <v>40765</v>
      </c>
      <c r="G26" s="13">
        <v>10.410601370884537</v>
      </c>
      <c r="H26" s="15">
        <v>391572</v>
      </c>
      <c r="I26" s="2"/>
      <c r="J26" s="2">
        <v>9</v>
      </c>
      <c r="K26" s="16" t="s">
        <v>33</v>
      </c>
      <c r="L26" s="19">
        <v>129937</v>
      </c>
      <c r="M26" s="13">
        <v>87.981934645125477</v>
      </c>
      <c r="N26" s="14">
        <v>17749</v>
      </c>
      <c r="O26" s="17">
        <v>12.018065354874532</v>
      </c>
      <c r="P26" s="14">
        <v>147686</v>
      </c>
    </row>
    <row r="27" spans="2:16" ht="18" customHeight="1" x14ac:dyDescent="0.4">
      <c r="B27" s="2">
        <v>10</v>
      </c>
      <c r="C27" s="2" t="s">
        <v>34</v>
      </c>
      <c r="D27" s="18">
        <v>359381</v>
      </c>
      <c r="E27" s="13">
        <v>89.413383358379022</v>
      </c>
      <c r="F27" s="14">
        <v>42551</v>
      </c>
      <c r="G27" s="13">
        <v>10.586616641620971</v>
      </c>
      <c r="H27" s="15">
        <v>401932</v>
      </c>
      <c r="I27" s="2"/>
      <c r="J27" s="2">
        <v>10</v>
      </c>
      <c r="K27" s="16" t="s">
        <v>34</v>
      </c>
      <c r="L27" s="19">
        <v>125704</v>
      </c>
      <c r="M27" s="13">
        <v>88.869407838923138</v>
      </c>
      <c r="N27" s="14">
        <v>15744</v>
      </c>
      <c r="O27" s="17">
        <v>11.130592161076862</v>
      </c>
      <c r="P27" s="14">
        <v>141448</v>
      </c>
    </row>
    <row r="28" spans="2:16" ht="18" customHeight="1" x14ac:dyDescent="0.4">
      <c r="B28" s="2">
        <v>11</v>
      </c>
      <c r="C28" s="2" t="s">
        <v>35</v>
      </c>
      <c r="D28" s="18">
        <v>360180</v>
      </c>
      <c r="E28" s="13">
        <v>88.789735119744606</v>
      </c>
      <c r="F28" s="14">
        <v>45475</v>
      </c>
      <c r="G28" s="13">
        <v>11.210264880255389</v>
      </c>
      <c r="H28" s="15">
        <v>405655</v>
      </c>
      <c r="I28" s="2"/>
      <c r="J28" s="2">
        <v>11</v>
      </c>
      <c r="K28" s="16" t="s">
        <v>35</v>
      </c>
      <c r="L28" s="19">
        <v>133960</v>
      </c>
      <c r="M28" s="13">
        <v>89.271553189078972</v>
      </c>
      <c r="N28" s="14">
        <v>16099</v>
      </c>
      <c r="O28" s="17">
        <v>10.728446810921037</v>
      </c>
      <c r="P28" s="14">
        <v>150059</v>
      </c>
    </row>
    <row r="29" spans="2:16" ht="18" customHeight="1" x14ac:dyDescent="0.4">
      <c r="B29" s="30">
        <v>12</v>
      </c>
      <c r="C29" s="30" t="s">
        <v>36</v>
      </c>
      <c r="D29" s="31">
        <v>387364</v>
      </c>
      <c r="E29" s="32">
        <v>88.669039634669744</v>
      </c>
      <c r="F29" s="33">
        <v>49501</v>
      </c>
      <c r="G29" s="32">
        <v>11.330960365330251</v>
      </c>
      <c r="H29" s="34">
        <v>436865</v>
      </c>
      <c r="I29" s="2"/>
      <c r="J29" s="30">
        <v>12</v>
      </c>
      <c r="K29" s="35" t="s">
        <v>36</v>
      </c>
      <c r="L29" s="36">
        <v>112269</v>
      </c>
      <c r="M29" s="32">
        <v>89.187321258341285</v>
      </c>
      <c r="N29" s="33">
        <v>13611</v>
      </c>
      <c r="O29" s="37">
        <v>10.812678741658722</v>
      </c>
      <c r="P29" s="33">
        <v>125880</v>
      </c>
    </row>
    <row r="30" spans="2:16" ht="18" customHeight="1" x14ac:dyDescent="0.4">
      <c r="B30" s="2">
        <v>13</v>
      </c>
      <c r="C30" s="2" t="s">
        <v>37</v>
      </c>
      <c r="D30" s="18">
        <v>386767</v>
      </c>
      <c r="E30" s="13">
        <v>88.066716001593889</v>
      </c>
      <c r="F30" s="14">
        <v>52408</v>
      </c>
      <c r="G30" s="13">
        <v>11.933283998406102</v>
      </c>
      <c r="H30" s="15">
        <v>439175</v>
      </c>
      <c r="I30" s="2"/>
      <c r="J30" s="2">
        <v>13</v>
      </c>
      <c r="K30" s="16" t="s">
        <v>37</v>
      </c>
      <c r="L30" s="19">
        <v>109375</v>
      </c>
      <c r="M30" s="13">
        <v>89.841632304381392</v>
      </c>
      <c r="N30" s="14">
        <v>12367</v>
      </c>
      <c r="O30" s="17">
        <v>10.158367695618603</v>
      </c>
      <c r="P30" s="14">
        <v>121742</v>
      </c>
    </row>
    <row r="31" spans="2:16" ht="18" customHeight="1" x14ac:dyDescent="0.4">
      <c r="B31" s="2">
        <v>14</v>
      </c>
      <c r="C31" s="2" t="s">
        <v>38</v>
      </c>
      <c r="D31" s="18">
        <v>369458</v>
      </c>
      <c r="E31" s="13">
        <v>87.748073835513622</v>
      </c>
      <c r="F31" s="14">
        <v>51586</v>
      </c>
      <c r="G31" s="13">
        <v>12.251926164486372</v>
      </c>
      <c r="H31" s="15">
        <v>421044</v>
      </c>
      <c r="I31" s="2"/>
      <c r="J31" s="2">
        <v>14</v>
      </c>
      <c r="K31" s="16" t="s">
        <v>38</v>
      </c>
      <c r="L31" s="19">
        <v>108515</v>
      </c>
      <c r="M31" s="13">
        <v>90.415604326017757</v>
      </c>
      <c r="N31" s="14">
        <v>11503</v>
      </c>
      <c r="O31" s="17">
        <v>9.584395673982236</v>
      </c>
      <c r="P31" s="14">
        <v>120018</v>
      </c>
    </row>
    <row r="32" spans="2:16" ht="18" customHeight="1" x14ac:dyDescent="0.4">
      <c r="B32" s="2">
        <v>15</v>
      </c>
      <c r="C32" s="2" t="s">
        <v>39</v>
      </c>
      <c r="D32" s="18">
        <v>362711</v>
      </c>
      <c r="E32" s="13">
        <v>87.803927454416936</v>
      </c>
      <c r="F32" s="14">
        <v>50381</v>
      </c>
      <c r="G32" s="13">
        <v>12.196072545583066</v>
      </c>
      <c r="H32" s="15">
        <v>413092</v>
      </c>
      <c r="I32" s="2"/>
      <c r="J32" s="2">
        <v>15</v>
      </c>
      <c r="K32" s="16" t="s">
        <v>39</v>
      </c>
      <c r="L32" s="19">
        <v>110835</v>
      </c>
      <c r="M32" s="13">
        <v>90.469427235105414</v>
      </c>
      <c r="N32" s="14">
        <v>11676</v>
      </c>
      <c r="O32" s="17">
        <v>9.5305727648945808</v>
      </c>
      <c r="P32" s="14">
        <v>122511</v>
      </c>
    </row>
    <row r="33" spans="2:16" ht="18" customHeight="1" x14ac:dyDescent="0.4">
      <c r="B33" s="2">
        <v>16</v>
      </c>
      <c r="C33" s="2" t="s">
        <v>40</v>
      </c>
      <c r="D33" s="18">
        <v>368416</v>
      </c>
      <c r="E33" s="13">
        <v>87.079306326684488</v>
      </c>
      <c r="F33" s="14">
        <v>54665</v>
      </c>
      <c r="G33" s="13">
        <v>12.920693673315512</v>
      </c>
      <c r="H33" s="15">
        <v>423081</v>
      </c>
      <c r="I33" s="2"/>
      <c r="J33" s="2">
        <v>16</v>
      </c>
      <c r="K33" s="16" t="s">
        <v>40</v>
      </c>
      <c r="L33" s="19">
        <v>112527</v>
      </c>
      <c r="M33" s="13">
        <v>90.607285493429529</v>
      </c>
      <c r="N33" s="14">
        <v>11665</v>
      </c>
      <c r="O33" s="17">
        <v>9.3927145065704707</v>
      </c>
      <c r="P33" s="14">
        <v>124192</v>
      </c>
    </row>
    <row r="34" spans="2:16" ht="18" customHeight="1" x14ac:dyDescent="0.4">
      <c r="B34" s="2">
        <v>17</v>
      </c>
      <c r="C34" s="2" t="s">
        <v>41</v>
      </c>
      <c r="D34" s="18">
        <v>367960</v>
      </c>
      <c r="E34" s="13">
        <v>86.157563723722603</v>
      </c>
      <c r="F34" s="14">
        <v>59118</v>
      </c>
      <c r="G34" s="13">
        <v>13.8424362762774</v>
      </c>
      <c r="H34" s="15">
        <v>427078</v>
      </c>
      <c r="I34" s="2"/>
      <c r="J34" s="2">
        <v>17</v>
      </c>
      <c r="K34" s="16" t="s">
        <v>41</v>
      </c>
      <c r="L34" s="19">
        <v>111088</v>
      </c>
      <c r="M34" s="13">
        <v>90.356585111920879</v>
      </c>
      <c r="N34" s="14">
        <v>11856</v>
      </c>
      <c r="O34" s="17">
        <v>9.6434148880791248</v>
      </c>
      <c r="P34" s="14">
        <v>122944</v>
      </c>
    </row>
    <row r="35" spans="2:16" ht="18" customHeight="1" x14ac:dyDescent="0.4">
      <c r="B35" s="20">
        <v>18</v>
      </c>
      <c r="C35" s="20" t="s">
        <v>42</v>
      </c>
      <c r="D35" s="21">
        <v>347060</v>
      </c>
      <c r="E35" s="22">
        <v>84.92343530540235</v>
      </c>
      <c r="F35" s="23">
        <v>61614</v>
      </c>
      <c r="G35" s="22">
        <v>15.07656469459765</v>
      </c>
      <c r="H35" s="24">
        <v>408674</v>
      </c>
      <c r="I35" s="2"/>
      <c r="J35" s="20">
        <v>18</v>
      </c>
      <c r="K35" s="25" t="s">
        <v>42</v>
      </c>
      <c r="L35" s="26">
        <v>126804</v>
      </c>
      <c r="M35" s="22">
        <v>89.678144824220823</v>
      </c>
      <c r="N35" s="23">
        <v>14595</v>
      </c>
      <c r="O35" s="27">
        <v>10.321855175779177</v>
      </c>
      <c r="P35" s="23">
        <v>141399</v>
      </c>
    </row>
    <row r="36" spans="2:16" ht="18" customHeight="1" x14ac:dyDescent="0.4">
      <c r="B36" s="2">
        <v>19</v>
      </c>
      <c r="C36" s="2" t="s">
        <v>43</v>
      </c>
      <c r="D36" s="18">
        <v>333498</v>
      </c>
      <c r="E36" s="13">
        <v>84.154825620566712</v>
      </c>
      <c r="F36" s="14">
        <v>62793</v>
      </c>
      <c r="G36" s="13">
        <v>15.845174379433294</v>
      </c>
      <c r="H36" s="15">
        <v>396291</v>
      </c>
      <c r="I36" s="2"/>
      <c r="J36" s="2">
        <v>19</v>
      </c>
      <c r="K36" s="16" t="s">
        <v>43</v>
      </c>
      <c r="L36" s="19">
        <v>145040</v>
      </c>
      <c r="M36" s="13">
        <v>87.927543436351954</v>
      </c>
      <c r="N36" s="14">
        <v>19914</v>
      </c>
      <c r="O36" s="17">
        <v>12.072456563648046</v>
      </c>
      <c r="P36" s="14">
        <v>164954</v>
      </c>
    </row>
    <row r="37" spans="2:16" ht="18" customHeight="1" x14ac:dyDescent="0.4">
      <c r="B37" s="2">
        <v>20</v>
      </c>
      <c r="C37" s="2" t="s">
        <v>44</v>
      </c>
      <c r="D37" s="18">
        <v>330110</v>
      </c>
      <c r="E37" s="13">
        <v>84.426678124408568</v>
      </c>
      <c r="F37" s="14">
        <v>60892</v>
      </c>
      <c r="G37" s="13">
        <v>15.573321875591429</v>
      </c>
      <c r="H37" s="15">
        <v>391002</v>
      </c>
      <c r="I37" s="2"/>
      <c r="J37" s="2">
        <v>20</v>
      </c>
      <c r="K37" s="16" t="s">
        <v>44</v>
      </c>
      <c r="L37" s="19">
        <v>151765</v>
      </c>
      <c r="M37" s="13">
        <v>85.767165866063849</v>
      </c>
      <c r="N37" s="14">
        <v>25185</v>
      </c>
      <c r="O37" s="17">
        <v>14.232834133936139</v>
      </c>
      <c r="P37" s="14">
        <v>176950</v>
      </c>
    </row>
    <row r="38" spans="2:16" ht="18" customHeight="1" x14ac:dyDescent="0.4">
      <c r="B38" s="2">
        <v>21</v>
      </c>
      <c r="C38" s="2" t="s">
        <v>45</v>
      </c>
      <c r="D38" s="18">
        <v>295315</v>
      </c>
      <c r="E38" s="13">
        <v>84.715544641935082</v>
      </c>
      <c r="F38" s="14">
        <v>53281</v>
      </c>
      <c r="G38" s="13">
        <v>15.284455358064925</v>
      </c>
      <c r="H38" s="15">
        <v>348596</v>
      </c>
      <c r="I38" s="2"/>
      <c r="J38" s="2">
        <v>21</v>
      </c>
      <c r="K38" s="16" t="s">
        <v>45</v>
      </c>
      <c r="L38" s="19">
        <v>164459</v>
      </c>
      <c r="M38" s="13">
        <v>85.058107360265637</v>
      </c>
      <c r="N38" s="14">
        <v>28890</v>
      </c>
      <c r="O38" s="17">
        <v>14.941892639734366</v>
      </c>
      <c r="P38" s="14">
        <v>193349</v>
      </c>
    </row>
    <row r="39" spans="2:16" ht="18" customHeight="1" x14ac:dyDescent="0.4">
      <c r="B39" s="30">
        <v>22</v>
      </c>
      <c r="C39" s="30" t="s">
        <v>46</v>
      </c>
      <c r="D39" s="31">
        <v>290081</v>
      </c>
      <c r="E39" s="32">
        <v>84.179536735558543</v>
      </c>
      <c r="F39" s="33">
        <v>54517</v>
      </c>
      <c r="G39" s="32">
        <v>15.820463264441464</v>
      </c>
      <c r="H39" s="34">
        <v>344598</v>
      </c>
      <c r="I39" s="2"/>
      <c r="J39" s="30">
        <v>22</v>
      </c>
      <c r="K39" s="35" t="s">
        <v>46</v>
      </c>
      <c r="L39" s="36">
        <v>187237</v>
      </c>
      <c r="M39" s="32">
        <v>84.078529634968319</v>
      </c>
      <c r="N39" s="33">
        <v>35456</v>
      </c>
      <c r="O39" s="37">
        <v>15.921470365031681</v>
      </c>
      <c r="P39" s="33">
        <v>222693</v>
      </c>
    </row>
    <row r="40" spans="2:16" ht="18" customHeight="1" x14ac:dyDescent="0.4">
      <c r="B40" s="2">
        <v>23</v>
      </c>
      <c r="C40" s="2" t="s">
        <v>47</v>
      </c>
      <c r="D40" s="18">
        <v>287580</v>
      </c>
      <c r="E40" s="13">
        <v>83.938005312162517</v>
      </c>
      <c r="F40" s="14">
        <v>55030</v>
      </c>
      <c r="G40" s="13">
        <v>16.061994687837483</v>
      </c>
      <c r="H40" s="15">
        <v>342610</v>
      </c>
      <c r="I40" s="2"/>
      <c r="J40" s="2">
        <v>23</v>
      </c>
      <c r="K40" s="16" t="s">
        <v>47</v>
      </c>
      <c r="L40" s="19">
        <v>197594</v>
      </c>
      <c r="M40" s="13">
        <v>82.910168133163822</v>
      </c>
      <c r="N40" s="14">
        <v>40729</v>
      </c>
      <c r="O40" s="17">
        <v>17.089831866836182</v>
      </c>
      <c r="P40" s="14">
        <v>238323</v>
      </c>
    </row>
    <row r="41" spans="2:16" ht="18" customHeight="1" x14ac:dyDescent="0.4">
      <c r="B41" s="2">
        <v>24</v>
      </c>
      <c r="C41" s="2" t="s">
        <v>48</v>
      </c>
      <c r="D41" s="18">
        <v>287013</v>
      </c>
      <c r="E41" s="13">
        <v>83.727056325044629</v>
      </c>
      <c r="F41" s="14">
        <v>55783</v>
      </c>
      <c r="G41" s="13">
        <v>16.272943674955368</v>
      </c>
      <c r="H41" s="15">
        <v>342796</v>
      </c>
      <c r="I41" s="2"/>
      <c r="J41" s="2">
        <v>24</v>
      </c>
      <c r="K41" s="16" t="s">
        <v>48</v>
      </c>
      <c r="L41" s="19">
        <v>224917</v>
      </c>
      <c r="M41" s="13">
        <v>81.850206156679079</v>
      </c>
      <c r="N41" s="14">
        <v>49874</v>
      </c>
      <c r="O41" s="17">
        <v>18.149793843320925</v>
      </c>
      <c r="P41" s="14">
        <v>274791</v>
      </c>
    </row>
    <row r="42" spans="2:16" ht="18" customHeight="1" x14ac:dyDescent="0.4">
      <c r="B42" s="2">
        <v>25</v>
      </c>
      <c r="C42" s="2" t="s">
        <v>49</v>
      </c>
      <c r="D42" s="18">
        <v>271731</v>
      </c>
      <c r="E42" s="13">
        <v>82.734840273295248</v>
      </c>
      <c r="F42" s="14">
        <v>56705</v>
      </c>
      <c r="G42" s="13">
        <v>17.265159726704745</v>
      </c>
      <c r="H42" s="15">
        <v>328436</v>
      </c>
      <c r="I42" s="2"/>
      <c r="J42" s="2">
        <v>25</v>
      </c>
      <c r="K42" s="16" t="s">
        <v>49</v>
      </c>
      <c r="L42" s="19">
        <v>225571</v>
      </c>
      <c r="M42" s="13">
        <v>81.410355891280105</v>
      </c>
      <c r="N42" s="14">
        <v>51508</v>
      </c>
      <c r="O42" s="17">
        <v>18.589644108719895</v>
      </c>
      <c r="P42" s="14">
        <v>277079</v>
      </c>
    </row>
    <row r="43" spans="2:16" ht="18" customHeight="1" x14ac:dyDescent="0.4">
      <c r="B43" s="2">
        <v>26</v>
      </c>
      <c r="C43" s="2" t="s">
        <v>50</v>
      </c>
      <c r="D43" s="18">
        <v>265959</v>
      </c>
      <c r="E43" s="13">
        <v>81.585268214571656</v>
      </c>
      <c r="F43" s="14">
        <v>60030</v>
      </c>
      <c r="G43" s="13">
        <v>18.414731785428344</v>
      </c>
      <c r="H43" s="15">
        <v>325989</v>
      </c>
      <c r="I43" s="2"/>
      <c r="J43" s="2">
        <v>26</v>
      </c>
      <c r="K43" s="16" t="s">
        <v>51</v>
      </c>
      <c r="L43" s="19">
        <v>177750</v>
      </c>
      <c r="M43" s="13">
        <v>78.255012283065213</v>
      </c>
      <c r="N43" s="14">
        <v>49392</v>
      </c>
      <c r="O43" s="17">
        <v>21.74498771693478</v>
      </c>
      <c r="P43" s="14">
        <v>227142</v>
      </c>
    </row>
    <row r="44" spans="2:16" ht="18" customHeight="1" x14ac:dyDescent="0.4">
      <c r="B44" s="2">
        <v>27</v>
      </c>
      <c r="C44" s="2" t="s">
        <v>52</v>
      </c>
      <c r="D44" s="18">
        <v>258839</v>
      </c>
      <c r="E44" s="13">
        <v>81.211780836531005</v>
      </c>
      <c r="F44" s="14">
        <v>59882</v>
      </c>
      <c r="G44" s="13">
        <v>18.788219163468987</v>
      </c>
      <c r="H44" s="15">
        <v>318721</v>
      </c>
      <c r="I44" s="2"/>
      <c r="J44" s="2">
        <v>27</v>
      </c>
      <c r="K44" s="16" t="s">
        <v>52</v>
      </c>
      <c r="L44" s="19">
        <v>146749</v>
      </c>
      <c r="M44" s="13">
        <v>77.498178054267569</v>
      </c>
      <c r="N44" s="14">
        <v>42609</v>
      </c>
      <c r="O44" s="17">
        <v>22.501821945732424</v>
      </c>
      <c r="P44" s="14">
        <v>189358</v>
      </c>
    </row>
    <row r="45" spans="2:16" ht="18" customHeight="1" x14ac:dyDescent="0.4">
      <c r="B45" s="20">
        <v>28</v>
      </c>
      <c r="C45" s="20" t="s">
        <v>53</v>
      </c>
      <c r="D45" s="21">
        <v>260244</v>
      </c>
      <c r="E45" s="22">
        <v>81.739802312323917</v>
      </c>
      <c r="F45" s="23">
        <v>58137</v>
      </c>
      <c r="G45" s="22">
        <v>18.260197687676087</v>
      </c>
      <c r="H45" s="24">
        <v>318381</v>
      </c>
      <c r="I45" s="2"/>
      <c r="J45" s="20">
        <v>28</v>
      </c>
      <c r="K45" s="25" t="s">
        <v>53</v>
      </c>
      <c r="L45" s="26">
        <v>160643</v>
      </c>
      <c r="M45" s="22">
        <v>79.100582508973986</v>
      </c>
      <c r="N45" s="23">
        <v>42444</v>
      </c>
      <c r="O45" s="27">
        <v>20.899417491026011</v>
      </c>
      <c r="P45" s="23">
        <v>203087</v>
      </c>
    </row>
    <row r="46" spans="2:16" ht="18" customHeight="1" x14ac:dyDescent="0.4">
      <c r="B46" s="2">
        <v>29</v>
      </c>
      <c r="C46" s="2" t="s">
        <v>54</v>
      </c>
      <c r="D46" s="18">
        <v>260292</v>
      </c>
      <c r="E46" s="13">
        <v>81.729208335819095</v>
      </c>
      <c r="F46" s="14">
        <v>58189</v>
      </c>
      <c r="G46" s="13">
        <v>18.270791664180908</v>
      </c>
      <c r="H46" s="15">
        <v>318481</v>
      </c>
      <c r="I46" s="2"/>
      <c r="J46" s="2">
        <v>29</v>
      </c>
      <c r="K46" s="16" t="s">
        <v>54</v>
      </c>
      <c r="L46" s="19">
        <v>156844</v>
      </c>
      <c r="M46" s="13">
        <v>78.58821407276389</v>
      </c>
      <c r="N46" s="14">
        <v>42733</v>
      </c>
      <c r="O46" s="17">
        <v>21.411785927236103</v>
      </c>
      <c r="P46" s="14">
        <v>199577</v>
      </c>
    </row>
    <row r="47" spans="2:16" ht="18" customHeight="1" x14ac:dyDescent="0.4">
      <c r="B47" s="2">
        <v>30</v>
      </c>
      <c r="C47" s="2" t="s">
        <v>55</v>
      </c>
      <c r="D47" s="18">
        <v>253630</v>
      </c>
      <c r="E47" s="13">
        <v>80.885424805543948</v>
      </c>
      <c r="F47" s="14">
        <v>59937</v>
      </c>
      <c r="G47" s="13">
        <v>19.114575194456048</v>
      </c>
      <c r="H47" s="15">
        <v>313567</v>
      </c>
      <c r="I47" s="2"/>
      <c r="J47" s="2">
        <v>30</v>
      </c>
      <c r="K47" s="16" t="s">
        <v>55</v>
      </c>
      <c r="L47" s="19">
        <v>152440</v>
      </c>
      <c r="M47" s="13">
        <v>78.365248682688602</v>
      </c>
      <c r="N47" s="14">
        <v>42085</v>
      </c>
      <c r="O47" s="17">
        <v>21.634751317311398</v>
      </c>
      <c r="P47" s="14">
        <v>194525</v>
      </c>
    </row>
    <row r="48" spans="2:16" ht="18" customHeight="1" x14ac:dyDescent="0.4">
      <c r="B48" s="3" t="s">
        <v>24</v>
      </c>
      <c r="C48" s="2" t="s">
        <v>56</v>
      </c>
      <c r="D48" s="18">
        <v>245372</v>
      </c>
      <c r="E48" s="13">
        <v>79.674252928054443</v>
      </c>
      <c r="F48" s="14">
        <v>62597</v>
      </c>
      <c r="G48" s="13">
        <v>20.325747071945553</v>
      </c>
      <c r="H48" s="15">
        <v>307969</v>
      </c>
      <c r="I48" s="2"/>
      <c r="J48" s="3" t="s">
        <v>24</v>
      </c>
      <c r="K48" s="16" t="s">
        <v>56</v>
      </c>
      <c r="L48" s="19">
        <v>140865</v>
      </c>
      <c r="M48" s="13">
        <v>78.297482074370521</v>
      </c>
      <c r="N48" s="14">
        <v>39045</v>
      </c>
      <c r="O48" s="17">
        <v>21.702517925629479</v>
      </c>
      <c r="P48" s="14">
        <v>179910</v>
      </c>
    </row>
    <row r="49" spans="2:16" ht="9.9499999999999993" customHeight="1" thickBot="1" x14ac:dyDescent="0.45">
      <c r="B49" s="39"/>
      <c r="C49" s="39"/>
      <c r="D49" s="40"/>
      <c r="E49" s="41"/>
      <c r="F49" s="39"/>
      <c r="G49" s="39"/>
      <c r="H49" s="42"/>
      <c r="I49" s="2"/>
      <c r="J49" s="39"/>
      <c r="K49" s="43"/>
      <c r="L49" s="41"/>
      <c r="M49" s="41"/>
      <c r="N49" s="41"/>
      <c r="O49" s="44"/>
      <c r="P49" s="41"/>
    </row>
    <row r="50" spans="2:16" s="45" customFormat="1" ht="18" customHeight="1" x14ac:dyDescent="0.4">
      <c r="B50" s="45" t="s">
        <v>57</v>
      </c>
      <c r="J50" s="46" t="s">
        <v>57</v>
      </c>
      <c r="L50" s="46"/>
      <c r="M50" s="46"/>
      <c r="N50" s="46"/>
      <c r="O50" s="46"/>
      <c r="P50" s="46"/>
    </row>
    <row r="52" spans="2:16" x14ac:dyDescent="0.4">
      <c r="M52" s="2"/>
    </row>
  </sheetData>
  <mergeCells count="10">
    <mergeCell ref="N6:N7"/>
    <mergeCell ref="P6:P7"/>
    <mergeCell ref="B8:C8"/>
    <mergeCell ref="J8:K8"/>
    <mergeCell ref="B6:C7"/>
    <mergeCell ref="D6:D7"/>
    <mergeCell ref="F6:F7"/>
    <mergeCell ref="H6:H7"/>
    <mergeCell ref="J6:K7"/>
    <mergeCell ref="L6:L7"/>
  </mergeCells>
  <phoneticPr fontId="3"/>
  <pageMargins left="0.59055118110236227" right="0.59055118110236227" top="0.59055118110236227" bottom="0.39370078740157483" header="0.11811023622047245" footer="0.1181102362204724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6"/>
    <pageSetUpPr fitToPage="1"/>
  </sheetPr>
  <dimension ref="B1:P48"/>
  <sheetViews>
    <sheetView zoomScaleNormal="100" zoomScaleSheetLayoutView="100" workbookViewId="0">
      <selection activeCell="E27" sqref="E27"/>
    </sheetView>
  </sheetViews>
  <sheetFormatPr defaultColWidth="8.875" defaultRowHeight="12" x14ac:dyDescent="0.4"/>
  <cols>
    <col min="1" max="1" width="2.5" style="1" customWidth="1"/>
    <col min="2" max="2" width="22.5" style="1" customWidth="1"/>
    <col min="3" max="3" width="1.125" style="1" customWidth="1"/>
    <col min="4" max="4" width="18.875" style="1" customWidth="1"/>
    <col min="5" max="8" width="13.625" style="1" customWidth="1"/>
    <col min="9" max="9" width="2.5" style="1" customWidth="1"/>
    <col min="10" max="16" width="13.625" style="1" customWidth="1"/>
    <col min="17" max="17" width="8.875" style="1" customWidth="1"/>
    <col min="18" max="16384" width="8.875" style="1"/>
  </cols>
  <sheetData>
    <row r="1" spans="2:16" ht="15" customHeight="1" x14ac:dyDescent="0.4">
      <c r="B1" s="1" t="s">
        <v>58</v>
      </c>
    </row>
    <row r="2" spans="2:16" ht="15" customHeight="1" x14ac:dyDescent="0.4">
      <c r="B2" s="1" t="s">
        <v>59</v>
      </c>
    </row>
    <row r="3" spans="2:16" ht="15" customHeight="1" x14ac:dyDescent="0.4">
      <c r="B3" s="1" t="s">
        <v>60</v>
      </c>
    </row>
    <row r="4" spans="2:16" ht="15" customHeight="1" x14ac:dyDescent="0.4"/>
    <row r="5" spans="2:16" ht="15" customHeight="1" thickBot="1" x14ac:dyDescent="0.45">
      <c r="B5" s="2"/>
      <c r="C5" s="2"/>
      <c r="D5" s="2"/>
      <c r="E5" s="2"/>
      <c r="F5" s="2"/>
      <c r="G5" s="2"/>
      <c r="H5" s="2"/>
      <c r="J5" s="2"/>
      <c r="K5" s="2"/>
      <c r="L5" s="2"/>
      <c r="M5" s="2"/>
      <c r="N5" s="2"/>
      <c r="O5" s="2"/>
      <c r="P5" s="3" t="s">
        <v>4</v>
      </c>
    </row>
    <row r="6" spans="2:16" ht="15" customHeight="1" x14ac:dyDescent="0.4">
      <c r="B6" s="212" t="s">
        <v>61</v>
      </c>
      <c r="C6" s="47"/>
      <c r="D6" s="215" t="s">
        <v>62</v>
      </c>
      <c r="E6" s="219" t="s">
        <v>63</v>
      </c>
      <c r="F6" s="208" t="s">
        <v>64</v>
      </c>
      <c r="G6" s="195" t="s">
        <v>65</v>
      </c>
      <c r="H6" s="195" t="s">
        <v>66</v>
      </c>
      <c r="J6" s="205" t="s">
        <v>67</v>
      </c>
      <c r="K6" s="195" t="s">
        <v>68</v>
      </c>
      <c r="L6" s="195" t="s">
        <v>69</v>
      </c>
      <c r="M6" s="195" t="s">
        <v>70</v>
      </c>
      <c r="N6" s="195" t="s">
        <v>71</v>
      </c>
      <c r="O6" s="195" t="s">
        <v>72</v>
      </c>
      <c r="P6" s="4"/>
    </row>
    <row r="7" spans="2:16" ht="18" customHeight="1" x14ac:dyDescent="0.4">
      <c r="B7" s="213"/>
      <c r="C7" s="48"/>
      <c r="D7" s="216"/>
      <c r="E7" s="220"/>
      <c r="F7" s="209"/>
      <c r="G7" s="196"/>
      <c r="H7" s="196"/>
      <c r="J7" s="206"/>
      <c r="K7" s="196"/>
      <c r="L7" s="196"/>
      <c r="M7" s="196"/>
      <c r="N7" s="196"/>
      <c r="O7" s="196"/>
      <c r="P7" s="49" t="s">
        <v>73</v>
      </c>
    </row>
    <row r="8" spans="2:16" ht="15" customHeight="1" x14ac:dyDescent="0.4">
      <c r="B8" s="213"/>
      <c r="C8" s="48"/>
      <c r="D8" s="216"/>
      <c r="E8" s="220"/>
      <c r="F8" s="209"/>
      <c r="G8" s="196"/>
      <c r="H8" s="196"/>
      <c r="J8" s="206"/>
      <c r="K8" s="196"/>
      <c r="L8" s="196"/>
      <c r="M8" s="196"/>
      <c r="N8" s="196"/>
      <c r="O8" s="196"/>
      <c r="P8" s="50" t="s">
        <v>74</v>
      </c>
    </row>
    <row r="9" spans="2:16" ht="15" customHeight="1" thickBot="1" x14ac:dyDescent="0.45">
      <c r="B9" s="214"/>
      <c r="C9" s="51"/>
      <c r="D9" s="217"/>
      <c r="E9" s="221"/>
      <c r="F9" s="210"/>
      <c r="G9" s="211"/>
      <c r="H9" s="211"/>
      <c r="J9" s="207"/>
      <c r="K9" s="211"/>
      <c r="L9" s="211"/>
      <c r="M9" s="211"/>
      <c r="N9" s="211"/>
      <c r="O9" s="211"/>
      <c r="P9" s="52" t="s">
        <v>75</v>
      </c>
    </row>
    <row r="10" spans="2:16" ht="9" customHeight="1" x14ac:dyDescent="0.4">
      <c r="B10" s="53"/>
      <c r="C10" s="53"/>
      <c r="D10" s="54"/>
      <c r="E10" s="55"/>
      <c r="F10" s="56"/>
      <c r="G10" s="56"/>
      <c r="H10" s="56"/>
      <c r="I10" s="2"/>
      <c r="J10" s="56"/>
      <c r="K10" s="56"/>
      <c r="L10" s="56"/>
      <c r="M10" s="56"/>
      <c r="N10" s="56"/>
      <c r="O10" s="56"/>
      <c r="P10" s="57"/>
    </row>
    <row r="11" spans="2:16" ht="28.5" customHeight="1" x14ac:dyDescent="0.4">
      <c r="B11" s="58" t="s">
        <v>76</v>
      </c>
      <c r="C11" s="59"/>
      <c r="D11" s="54" t="s">
        <v>77</v>
      </c>
      <c r="E11" s="12">
        <f>HLOOKUP(E$6,[2]Calculation!$D$5:$R$14,3,FALSE)</f>
        <v>41401</v>
      </c>
      <c r="F11" s="14">
        <f>HLOOKUP(F$6,[2]Calculation!$D$5:$R$14,3,FALSE)</f>
        <v>42070</v>
      </c>
      <c r="G11" s="14">
        <f>HLOOKUP(G$6,[2]Calculation!$D$5:$R$14,3,FALSE)</f>
        <v>41099</v>
      </c>
      <c r="H11" s="14">
        <f>HLOOKUP(H$6,[2]Calculation!$D$5:$R$14,3,FALSE)</f>
        <v>44334</v>
      </c>
      <c r="I11" s="14"/>
      <c r="J11" s="14">
        <f>HLOOKUP(J$6,[2]Calculation!$D$5:$R$14,3,FALSE)</f>
        <v>45191</v>
      </c>
      <c r="K11" s="14">
        <f>HLOOKUP(K$6,[2]Calculation!$D$5:$R$14,3,FALSE)</f>
        <v>48400</v>
      </c>
      <c r="L11" s="14">
        <f>HLOOKUP(L$6,[2]Calculation!$D$5:$R$14,3,FALSE)</f>
        <v>50348</v>
      </c>
      <c r="M11" s="14">
        <f>HLOOKUP(M$6,[2]Calculation!$D$5:$R$14,3,FALSE)</f>
        <v>53115</v>
      </c>
      <c r="N11" s="14">
        <f>HLOOKUP(N$6,[2]Calculation!$D$5:$R$14,3,FALSE)</f>
        <v>54121</v>
      </c>
      <c r="O11" s="14">
        <f>HLOOKUP(O$6,[2]Calculation!$D$5:$R$14,3,FALSE)</f>
        <v>52897</v>
      </c>
      <c r="P11" s="60">
        <f>[2]Calculation!S7</f>
        <v>16.963463949792995</v>
      </c>
    </row>
    <row r="12" spans="2:16" ht="28.5" customHeight="1" x14ac:dyDescent="0.4">
      <c r="B12" s="58" t="s">
        <v>78</v>
      </c>
      <c r="C12" s="59"/>
      <c r="D12" s="54" t="s">
        <v>79</v>
      </c>
      <c r="E12" s="12">
        <f>HLOOKUP(E$6,[2]Calculation!$D$5:$R$14,4,FALSE)</f>
        <v>54778</v>
      </c>
      <c r="F12" s="14">
        <f>HLOOKUP(F$6,[2]Calculation!$D$5:$R$14,4,FALSE)</f>
        <v>53102</v>
      </c>
      <c r="G12" s="14">
        <f>HLOOKUP(G$6,[2]Calculation!$D$5:$R$14,4,FALSE)</f>
        <v>52518</v>
      </c>
      <c r="H12" s="14">
        <f>HLOOKUP(H$6,[2]Calculation!$D$5:$R$14,4,FALSE)</f>
        <v>52168</v>
      </c>
      <c r="I12" s="14"/>
      <c r="J12" s="14">
        <f>HLOOKUP(J$6,[2]Calculation!$D$5:$R$14,4,FALSE)</f>
        <v>51002</v>
      </c>
      <c r="K12" s="14">
        <f>HLOOKUP(K$6,[2]Calculation!$D$5:$R$14,4,FALSE)</f>
        <v>51242</v>
      </c>
      <c r="L12" s="14">
        <f>HLOOKUP(L$6,[2]Calculation!$D$5:$R$14,4,FALSE)</f>
        <v>50263</v>
      </c>
      <c r="M12" s="14">
        <f>HLOOKUP(M$6,[2]Calculation!$D$5:$R$14,4,FALSE)</f>
        <v>50553</v>
      </c>
      <c r="N12" s="14">
        <f>HLOOKUP(N$6,[2]Calculation!$D$5:$R$14,4,FALSE)</f>
        <v>51356</v>
      </c>
      <c r="O12" s="14">
        <f>HLOOKUP(O$6,[2]Calculation!$D$5:$R$14,4,FALSE)</f>
        <v>51328</v>
      </c>
      <c r="P12" s="60">
        <f>[2]Calculation!S8</f>
        <v>16.460303563812218</v>
      </c>
    </row>
    <row r="13" spans="2:16" ht="28.5" customHeight="1" x14ac:dyDescent="0.4">
      <c r="B13" s="61" t="s">
        <v>80</v>
      </c>
      <c r="C13" s="59"/>
      <c r="D13" s="54" t="s">
        <v>81</v>
      </c>
      <c r="E13" s="12">
        <f>HLOOKUP(E$6,[2]Calculation!$D$5:$R$14,5,FALSE)</f>
        <v>45252</v>
      </c>
      <c r="F13" s="14">
        <f>HLOOKUP(F$6,[2]Calculation!$D$5:$R$14,5,FALSE)</f>
        <v>45101</v>
      </c>
      <c r="G13" s="14">
        <f>HLOOKUP(G$6,[2]Calculation!$D$5:$R$14,5,FALSE)</f>
        <v>44650</v>
      </c>
      <c r="H13" s="14">
        <f>HLOOKUP(H$6,[2]Calculation!$D$5:$R$14,5,FALSE)</f>
        <v>44361</v>
      </c>
      <c r="I13" s="14"/>
      <c r="J13" s="14">
        <f>HLOOKUP(J$6,[2]Calculation!$D$5:$R$14,5,FALSE)</f>
        <v>42779</v>
      </c>
      <c r="K13" s="14">
        <f>HLOOKUP(K$6,[2]Calculation!$D$5:$R$14,5,FALSE)</f>
        <v>42860</v>
      </c>
      <c r="L13" s="14">
        <f>HLOOKUP(L$6,[2]Calculation!$D$5:$R$14,5,FALSE)</f>
        <v>42658</v>
      </c>
      <c r="M13" s="14">
        <f>HLOOKUP(M$6,[2]Calculation!$D$5:$R$14,5,FALSE)</f>
        <v>42207</v>
      </c>
      <c r="N13" s="14">
        <f>HLOOKUP(N$6,[2]Calculation!$D$5:$R$14,5,FALSE)</f>
        <v>42585</v>
      </c>
      <c r="O13" s="14">
        <f>HLOOKUP(O$6,[2]Calculation!$D$5:$R$14,5,FALSE)</f>
        <v>42242</v>
      </c>
      <c r="P13" s="60">
        <f>[2]Calculation!S9</f>
        <v>13.546527102995551</v>
      </c>
    </row>
    <row r="14" spans="2:16" ht="28.5" customHeight="1" x14ac:dyDescent="0.4">
      <c r="B14" s="58" t="s">
        <v>82</v>
      </c>
      <c r="C14" s="59"/>
      <c r="D14" s="54" t="s">
        <v>83</v>
      </c>
      <c r="E14" s="12">
        <f>HLOOKUP(E$6,[2]Calculation!$D$5:$R$14,6,FALSE)</f>
        <v>9512</v>
      </c>
      <c r="F14" s="14">
        <f>HLOOKUP(F$6,[2]Calculation!$D$5:$R$14,6,FALSE)</f>
        <v>9050</v>
      </c>
      <c r="G14" s="14">
        <f>HLOOKUP(G$6,[2]Calculation!$D$5:$R$14,6,FALSE)</f>
        <v>9201</v>
      </c>
      <c r="H14" s="14">
        <f>HLOOKUP(H$6,[2]Calculation!$D$5:$R$14,6,FALSE)</f>
        <v>9340</v>
      </c>
      <c r="I14" s="14"/>
      <c r="J14" s="14">
        <f>HLOOKUP(J$6,[2]Calculation!$D$5:$R$14,6,FALSE)</f>
        <v>9265</v>
      </c>
      <c r="K14" s="14">
        <f>HLOOKUP(K$6,[2]Calculation!$D$5:$R$14,6,FALSE)</f>
        <v>9333</v>
      </c>
      <c r="L14" s="14">
        <f>HLOOKUP(L$6,[2]Calculation!$D$5:$R$14,6,FALSE)</f>
        <v>9403</v>
      </c>
      <c r="M14" s="14">
        <f>HLOOKUP(M$6,[2]Calculation!$D$5:$R$14,6,FALSE)</f>
        <v>9421</v>
      </c>
      <c r="N14" s="14">
        <f>HLOOKUP(N$6,[2]Calculation!$D$5:$R$14,6,FALSE)</f>
        <v>9240</v>
      </c>
      <c r="O14" s="14">
        <f>HLOOKUP(O$6,[2]Calculation!$D$5:$R$14,6,FALSE)</f>
        <v>9200</v>
      </c>
      <c r="P14" s="60">
        <f>[2]Calculation!S10</f>
        <v>2.9503349592244468</v>
      </c>
    </row>
    <row r="15" spans="2:16" ht="28.5" customHeight="1" x14ac:dyDescent="0.4">
      <c r="B15" s="58" t="s">
        <v>84</v>
      </c>
      <c r="C15" s="59"/>
      <c r="D15" s="54" t="s">
        <v>85</v>
      </c>
      <c r="E15" s="12">
        <f>HLOOKUP(E$6,[2]Calculation!$D$5:$R$14,7,FALSE)</f>
        <v>29387</v>
      </c>
      <c r="F15" s="14">
        <f>HLOOKUP(F$6,[2]Calculation!$D$5:$R$14,7,FALSE)</f>
        <v>29149</v>
      </c>
      <c r="G15" s="14">
        <f>HLOOKUP(G$6,[2]Calculation!$D$5:$R$14,7,FALSE)</f>
        <v>29980</v>
      </c>
      <c r="H15" s="14">
        <f>HLOOKUP(H$6,[2]Calculation!$D$5:$R$14,7,FALSE)</f>
        <v>30532</v>
      </c>
      <c r="I15" s="14"/>
      <c r="J15" s="14">
        <f>HLOOKUP(J$6,[2]Calculation!$D$5:$R$14,7,FALSE)</f>
        <v>28619</v>
      </c>
      <c r="K15" s="14">
        <f>HLOOKUP(K$6,[2]Calculation!$D$5:$R$14,7,FALSE)</f>
        <v>28272</v>
      </c>
      <c r="L15" s="14">
        <f>HLOOKUP(L$6,[2]Calculation!$D$5:$R$14,7,FALSE)</f>
        <v>27351</v>
      </c>
      <c r="M15" s="14">
        <f>HLOOKUP(M$6,[2]Calculation!$D$5:$R$14,7,FALSE)</f>
        <v>26328</v>
      </c>
      <c r="N15" s="14">
        <f>HLOOKUP(N$6,[2]Calculation!$D$5:$R$14,7,FALSE)</f>
        <v>25947</v>
      </c>
      <c r="O15" s="14">
        <f>HLOOKUP(O$6,[2]Calculation!$D$5:$R$14,7,FALSE)</f>
        <v>24377</v>
      </c>
      <c r="P15" s="60">
        <f>[2]Calculation!S11</f>
        <v>7.8174255761972109</v>
      </c>
    </row>
    <row r="16" spans="2:16" ht="28.5" customHeight="1" x14ac:dyDescent="0.4">
      <c r="B16" s="58" t="s">
        <v>86</v>
      </c>
      <c r="C16" s="59"/>
      <c r="D16" s="54" t="s">
        <v>87</v>
      </c>
      <c r="E16" s="12">
        <f>HLOOKUP(E$6,[2]Calculation!$D$5:$R$14,8,FALSE)</f>
        <v>80538</v>
      </c>
      <c r="F16" s="14">
        <f>HLOOKUP(F$6,[2]Calculation!$D$5:$R$14,8,FALSE)</f>
        <v>78596</v>
      </c>
      <c r="G16" s="14">
        <f>HLOOKUP(G$6,[2]Calculation!$D$5:$R$14,8,FALSE)</f>
        <v>76078</v>
      </c>
      <c r="H16" s="14">
        <f>HLOOKUP(H$6,[2]Calculation!$D$5:$R$14,8,FALSE)</f>
        <v>74687</v>
      </c>
      <c r="I16" s="14"/>
      <c r="J16" s="14">
        <f>HLOOKUP(J$6,[2]Calculation!$D$5:$R$14,8,FALSE)</f>
        <v>70763</v>
      </c>
      <c r="K16" s="14">
        <f>HLOOKUP(K$6,[2]Calculation!$D$5:$R$14,8,FALSE)</f>
        <v>68303</v>
      </c>
      <c r="L16" s="14">
        <f>HLOOKUP(L$6,[2]Calculation!$D$5:$R$14,8,FALSE)</f>
        <v>66894</v>
      </c>
      <c r="M16" s="14">
        <f>HLOOKUP(M$6,[2]Calculation!$D$5:$R$14,8,FALSE)</f>
        <v>67060</v>
      </c>
      <c r="N16" s="14">
        <f>HLOOKUP(N$6,[2]Calculation!$D$5:$R$14,8,FALSE)</f>
        <v>67740</v>
      </c>
      <c r="O16" s="14">
        <f>HLOOKUP(O$6,[2]Calculation!$D$5:$R$14,8,FALSE)</f>
        <v>68995</v>
      </c>
      <c r="P16" s="60">
        <f>[2]Calculation!S12</f>
        <v>22.125908751270728</v>
      </c>
    </row>
    <row r="17" spans="2:16" ht="28.5" customHeight="1" x14ac:dyDescent="0.4">
      <c r="B17" s="58" t="s">
        <v>88</v>
      </c>
      <c r="C17" s="59"/>
      <c r="D17" s="54" t="s">
        <v>89</v>
      </c>
      <c r="E17" s="12">
        <f>HLOOKUP(E$6,[2]Calculation!$D$5:$R$14,9,FALSE)</f>
        <v>86517</v>
      </c>
      <c r="F17" s="14">
        <f>HLOOKUP(F$6,[2]Calculation!$D$5:$R$14,9,FALSE)</f>
        <v>86389</v>
      </c>
      <c r="G17" s="14">
        <f>HLOOKUP(G$6,[2]Calculation!$D$5:$R$14,9,FALSE)</f>
        <v>87834</v>
      </c>
      <c r="H17" s="14">
        <f>HLOOKUP(H$6,[2]Calculation!$D$5:$R$14,9,FALSE)</f>
        <v>86156</v>
      </c>
      <c r="I17" s="14"/>
      <c r="J17" s="14">
        <f>HLOOKUP(J$6,[2]Calculation!$D$5:$R$14,9,FALSE)</f>
        <v>79414</v>
      </c>
      <c r="K17" s="14">
        <f>HLOOKUP(K$6,[2]Calculation!$D$5:$R$14,9,FALSE)</f>
        <v>76252</v>
      </c>
      <c r="L17" s="14">
        <f>HLOOKUP(L$6,[2]Calculation!$D$5:$R$14,9,FALSE)</f>
        <v>70374</v>
      </c>
      <c r="M17" s="14">
        <f>HLOOKUP(M$6,[2]Calculation!$D$5:$R$14,9,FALSE)</f>
        <v>68262</v>
      </c>
      <c r="N17" s="14">
        <f>HLOOKUP(N$6,[2]Calculation!$D$5:$R$14,9,FALSE)</f>
        <v>66142</v>
      </c>
      <c r="O17" s="14">
        <f>HLOOKUP(O$6,[2]Calculation!$D$5:$R$14,9,FALSE)</f>
        <v>62790</v>
      </c>
      <c r="P17" s="60">
        <f>[2]Calculation!S13</f>
        <v>20.136036096706849</v>
      </c>
    </row>
    <row r="18" spans="2:16" ht="24" customHeight="1" x14ac:dyDescent="0.4">
      <c r="B18" s="62" t="s">
        <v>90</v>
      </c>
      <c r="C18" s="62"/>
      <c r="D18" s="63" t="s">
        <v>91</v>
      </c>
      <c r="E18" s="64">
        <f>HLOOKUP(E$6,[2]Calculation!$D$5:$R$14,10,FALSE)</f>
        <v>347385</v>
      </c>
      <c r="F18" s="65">
        <f>HLOOKUP(F$6,[2]Calculation!$D$5:$R$14,10,FALSE)</f>
        <v>343457</v>
      </c>
      <c r="G18" s="65">
        <f>HLOOKUP(G$6,[2]Calculation!$D$5:$R$14,10,FALSE)</f>
        <v>341360</v>
      </c>
      <c r="H18" s="65">
        <f>HLOOKUP(H$6,[2]Calculation!$D$5:$R$14,10,FALSE)</f>
        <v>341578</v>
      </c>
      <c r="I18" s="14"/>
      <c r="J18" s="65">
        <f>HLOOKUP(J$6,[2]Calculation!$D$5:$R$14,10,FALSE)</f>
        <v>327033</v>
      </c>
      <c r="K18" s="65">
        <f>HLOOKUP(K$6,[2]Calculation!$D$5:$R$14,10,FALSE)</f>
        <v>324662</v>
      </c>
      <c r="L18" s="65">
        <f>HLOOKUP(L$6,[2]Calculation!$D$5:$R$14,10,FALSE)</f>
        <v>317291</v>
      </c>
      <c r="M18" s="65">
        <f>HLOOKUP(M$6,[2]Calculation!$D$5:$R$14,10,FALSE)</f>
        <v>316946</v>
      </c>
      <c r="N18" s="65">
        <f>HLOOKUP(N$6,[2]Calculation!$D$5:$R$14,10,FALSE)</f>
        <v>317131</v>
      </c>
      <c r="O18" s="65">
        <f>HLOOKUP(O$6,[2]Calculation!$D$5:$R$14,10,FALSE)</f>
        <v>311829</v>
      </c>
      <c r="P18" s="66">
        <f>[2]Calculation!S14</f>
        <v>100</v>
      </c>
    </row>
    <row r="19" spans="2:16" ht="9" customHeight="1" thickBot="1" x14ac:dyDescent="0.45">
      <c r="B19" s="67"/>
      <c r="C19" s="67"/>
      <c r="D19" s="68"/>
      <c r="E19" s="40"/>
      <c r="F19" s="41"/>
      <c r="G19" s="41"/>
      <c r="H19" s="41"/>
      <c r="J19" s="41"/>
      <c r="K19" s="41"/>
      <c r="L19" s="41"/>
      <c r="M19" s="41"/>
      <c r="N19" s="41"/>
      <c r="O19" s="41"/>
      <c r="P19" s="69"/>
    </row>
    <row r="20" spans="2:16" ht="9" customHeight="1" x14ac:dyDescent="0.4">
      <c r="B20" s="56"/>
      <c r="C20" s="56"/>
      <c r="D20" s="56"/>
      <c r="E20" s="14"/>
      <c r="F20" s="14"/>
      <c r="G20" s="14"/>
      <c r="H20" s="14"/>
      <c r="J20" s="14"/>
      <c r="K20" s="14"/>
      <c r="L20" s="14"/>
      <c r="M20" s="14"/>
      <c r="N20" s="14"/>
      <c r="O20" s="14"/>
      <c r="P20" s="60"/>
    </row>
    <row r="21" spans="2:16" s="45" customFormat="1" x14ac:dyDescent="0.4">
      <c r="B21" s="46" t="s">
        <v>92</v>
      </c>
      <c r="C21" s="46"/>
      <c r="D21" s="46"/>
      <c r="J21" s="46"/>
    </row>
    <row r="22" spans="2:16" s="45" customFormat="1" x14ac:dyDescent="0.4">
      <c r="B22" s="70" t="s">
        <v>93</v>
      </c>
      <c r="J22" s="46"/>
    </row>
    <row r="23" spans="2:16" s="45" customFormat="1" hidden="1" x14ac:dyDescent="0.4">
      <c r="B23" s="71" t="s">
        <v>94</v>
      </c>
      <c r="C23" s="72"/>
      <c r="D23" s="72"/>
      <c r="E23" s="72"/>
      <c r="F23" s="72"/>
      <c r="J23" s="46"/>
    </row>
    <row r="24" spans="2:16" x14ac:dyDescent="0.4">
      <c r="B24" s="45" t="s">
        <v>95</v>
      </c>
      <c r="J24" s="2"/>
    </row>
    <row r="25" spans="2:16" ht="30" customHeight="1" x14ac:dyDescent="0.4">
      <c r="B25" s="45"/>
      <c r="J25" s="2"/>
    </row>
    <row r="26" spans="2:16" ht="15" customHeight="1" x14ac:dyDescent="0.4">
      <c r="B26" s="1" t="s">
        <v>96</v>
      </c>
      <c r="J26" s="2"/>
    </row>
    <row r="27" spans="2:16" ht="15" customHeight="1" x14ac:dyDescent="0.4">
      <c r="J27" s="2"/>
    </row>
    <row r="28" spans="2:16" ht="15" customHeight="1" thickBot="1" x14ac:dyDescent="0.45"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3" t="s">
        <v>5</v>
      </c>
    </row>
    <row r="29" spans="2:16" ht="15" customHeight="1" x14ac:dyDescent="0.4">
      <c r="B29" s="212" t="s">
        <v>97</v>
      </c>
      <c r="C29" s="73"/>
      <c r="D29" s="215" t="s">
        <v>98</v>
      </c>
      <c r="E29" s="201" t="s">
        <v>64</v>
      </c>
      <c r="F29" s="208" t="s">
        <v>65</v>
      </c>
      <c r="G29" s="195" t="s">
        <v>66</v>
      </c>
      <c r="H29" s="195" t="s">
        <v>67</v>
      </c>
      <c r="I29" s="2"/>
      <c r="J29" s="205" t="s">
        <v>68</v>
      </c>
      <c r="K29" s="208" t="s">
        <v>69</v>
      </c>
      <c r="L29" s="208" t="s">
        <v>70</v>
      </c>
      <c r="M29" s="195" t="s">
        <v>71</v>
      </c>
      <c r="N29" s="195" t="s">
        <v>72</v>
      </c>
      <c r="O29" s="195" t="s">
        <v>99</v>
      </c>
      <c r="P29" s="4"/>
    </row>
    <row r="30" spans="2:16" ht="18" customHeight="1" x14ac:dyDescent="0.4">
      <c r="B30" s="213"/>
      <c r="C30" s="74"/>
      <c r="D30" s="216"/>
      <c r="E30" s="202"/>
      <c r="F30" s="209"/>
      <c r="G30" s="196"/>
      <c r="H30" s="196"/>
      <c r="I30" s="2"/>
      <c r="J30" s="206"/>
      <c r="K30" s="209"/>
      <c r="L30" s="209"/>
      <c r="M30" s="196"/>
      <c r="N30" s="196"/>
      <c r="O30" s="196"/>
      <c r="P30" s="49" t="s">
        <v>73</v>
      </c>
    </row>
    <row r="31" spans="2:16" ht="15" customHeight="1" x14ac:dyDescent="0.4">
      <c r="B31" s="213"/>
      <c r="C31" s="74"/>
      <c r="D31" s="216"/>
      <c r="E31" s="202"/>
      <c r="F31" s="209"/>
      <c r="G31" s="196"/>
      <c r="H31" s="196"/>
      <c r="I31" s="2"/>
      <c r="J31" s="206"/>
      <c r="K31" s="209"/>
      <c r="L31" s="209"/>
      <c r="M31" s="196"/>
      <c r="N31" s="196"/>
      <c r="O31" s="196"/>
      <c r="P31" s="50" t="s">
        <v>74</v>
      </c>
    </row>
    <row r="32" spans="2:16" ht="15" customHeight="1" thickBot="1" x14ac:dyDescent="0.45">
      <c r="B32" s="214"/>
      <c r="C32" s="51"/>
      <c r="D32" s="217"/>
      <c r="E32" s="218"/>
      <c r="F32" s="210"/>
      <c r="G32" s="211"/>
      <c r="H32" s="211"/>
      <c r="I32" s="2"/>
      <c r="J32" s="207"/>
      <c r="K32" s="210"/>
      <c r="L32" s="210"/>
      <c r="M32" s="211"/>
      <c r="N32" s="211"/>
      <c r="O32" s="211"/>
      <c r="P32" s="75" t="s">
        <v>75</v>
      </c>
    </row>
    <row r="33" spans="2:16" ht="9" customHeight="1" x14ac:dyDescent="0.4">
      <c r="B33" s="53"/>
      <c r="C33" s="53"/>
      <c r="D33" s="54"/>
      <c r="E33" s="76"/>
      <c r="F33" s="56"/>
      <c r="G33" s="56"/>
      <c r="H33" s="56"/>
      <c r="I33" s="2"/>
      <c r="J33" s="56"/>
      <c r="K33" s="56"/>
      <c r="L33" s="56"/>
      <c r="M33" s="56"/>
      <c r="N33" s="56"/>
      <c r="O33" s="56"/>
      <c r="P33" s="57"/>
    </row>
    <row r="34" spans="2:16" ht="28.5" customHeight="1" x14ac:dyDescent="0.4">
      <c r="B34" s="58" t="s">
        <v>76</v>
      </c>
      <c r="C34" s="59"/>
      <c r="D34" s="54" t="s">
        <v>77</v>
      </c>
      <c r="E34" s="12">
        <f>HLOOKUP(E$29,[2]Calculation!$D$19:$R$28,3,FALSE)</f>
        <v>25877</v>
      </c>
      <c r="F34" s="14">
        <f>HLOOKUP(F$29,[2]Calculation!$D$19:$R$28,3,FALSE)</f>
        <v>27286</v>
      </c>
      <c r="G34" s="14">
        <f>HLOOKUP(G$29,[2]Calculation!$D$19:$R$28,3,FALSE)</f>
        <v>32398</v>
      </c>
      <c r="H34" s="14">
        <f>HLOOKUP(H$29,[2]Calculation!$D$19:$R$28,3,FALSE)</f>
        <v>34705</v>
      </c>
      <c r="I34" s="14"/>
      <c r="J34" s="14">
        <f>HLOOKUP(J$29,[2]Calculation!$D$19:$R$28,3,FALSE)</f>
        <v>30189</v>
      </c>
      <c r="K34" s="14">
        <f>HLOOKUP(K$29,[2]Calculation!$D$19:$R$28,3,FALSE)</f>
        <v>28731</v>
      </c>
      <c r="L34" s="14">
        <f>HLOOKUP(L$29,[2]Calculation!$D$19:$R$28,3,FALSE)</f>
        <v>31945</v>
      </c>
      <c r="M34" s="14">
        <f>HLOOKUP(M$29,[2]Calculation!$D$19:$R$28,3,FALSE)</f>
        <v>31316</v>
      </c>
      <c r="N34" s="14">
        <f>HLOOKUP(N$29,[2]Calculation!$D$19:$R$28,3,FALSE)</f>
        <v>30227</v>
      </c>
      <c r="O34" s="14">
        <f>HLOOKUP(O$29,[2]Calculation!$D$19:$R$28,3,FALSE)</f>
        <v>28001</v>
      </c>
      <c r="P34" s="60">
        <f>[2]Calculation!S21</f>
        <v>15.56389305763993</v>
      </c>
    </row>
    <row r="35" spans="2:16" ht="28.5" customHeight="1" x14ac:dyDescent="0.4">
      <c r="B35" s="58" t="s">
        <v>78</v>
      </c>
      <c r="C35" s="59"/>
      <c r="D35" s="54" t="s">
        <v>79</v>
      </c>
      <c r="E35" s="12">
        <f>HLOOKUP(E$29,[2]Calculation!$D$19:$R$28,4,FALSE)</f>
        <v>39067</v>
      </c>
      <c r="F35" s="14">
        <f>HLOOKUP(F$29,[2]Calculation!$D$19:$R$28,4,FALSE)</f>
        <v>40033</v>
      </c>
      <c r="G35" s="14">
        <f>HLOOKUP(G$29,[2]Calculation!$D$19:$R$28,4,FALSE)</f>
        <v>44837</v>
      </c>
      <c r="H35" s="14">
        <f>HLOOKUP(H$29,[2]Calculation!$D$19:$R$28,4,FALSE)</f>
        <v>44122</v>
      </c>
      <c r="I35" s="14"/>
      <c r="J35" s="14">
        <f>HLOOKUP(J$29,[2]Calculation!$D$19:$R$28,4,FALSE)</f>
        <v>35623</v>
      </c>
      <c r="K35" s="14">
        <f>HLOOKUP(K$29,[2]Calculation!$D$19:$R$28,4,FALSE)</f>
        <v>30373</v>
      </c>
      <c r="L35" s="14">
        <f>HLOOKUP(L$29,[2]Calculation!$D$19:$R$28,4,FALSE)</f>
        <v>33738</v>
      </c>
      <c r="M35" s="14">
        <f>HLOOKUP(M$29,[2]Calculation!$D$19:$R$28,4,FALSE)</f>
        <v>32016</v>
      </c>
      <c r="N35" s="14">
        <f>HLOOKUP(N$29,[2]Calculation!$D$19:$R$28,4,FALSE)</f>
        <v>31777</v>
      </c>
      <c r="O35" s="14">
        <f>HLOOKUP(O$29,[2]Calculation!$D$19:$R$28,4,FALSE)</f>
        <v>29765</v>
      </c>
      <c r="P35" s="60">
        <f>[2]Calculation!S22</f>
        <v>16.54438330276249</v>
      </c>
    </row>
    <row r="36" spans="2:16" ht="28.5" customHeight="1" x14ac:dyDescent="0.4">
      <c r="B36" s="61" t="s">
        <v>80</v>
      </c>
      <c r="C36" s="59"/>
      <c r="D36" s="54" t="s">
        <v>81</v>
      </c>
      <c r="E36" s="12">
        <f>HLOOKUP(E$29,[2]Calculation!$D$19:$R$28,5,FALSE)</f>
        <v>27682</v>
      </c>
      <c r="F36" s="14">
        <f>HLOOKUP(F$29,[2]Calculation!$D$19:$R$28,5,FALSE)</f>
        <v>29430</v>
      </c>
      <c r="G36" s="14">
        <f>HLOOKUP(G$29,[2]Calculation!$D$19:$R$28,5,FALSE)</f>
        <v>34896</v>
      </c>
      <c r="H36" s="14">
        <f>HLOOKUP(H$29,[2]Calculation!$D$19:$R$28,5,FALSE)</f>
        <v>36711</v>
      </c>
      <c r="I36" s="14"/>
      <c r="J36" s="14">
        <f>HLOOKUP(J$29,[2]Calculation!$D$19:$R$28,5,FALSE)</f>
        <v>32412</v>
      </c>
      <c r="K36" s="14">
        <f>HLOOKUP(K$29,[2]Calculation!$D$19:$R$28,5,FALSE)</f>
        <v>27978</v>
      </c>
      <c r="L36" s="14">
        <f>HLOOKUP(L$29,[2]Calculation!$D$19:$R$28,5,FALSE)</f>
        <v>26142</v>
      </c>
      <c r="M36" s="14">
        <f>HLOOKUP(M$29,[2]Calculation!$D$19:$R$28,5,FALSE)</f>
        <v>24232</v>
      </c>
      <c r="N36" s="14">
        <f>HLOOKUP(N$29,[2]Calculation!$D$19:$R$28,5,FALSE)</f>
        <v>23157</v>
      </c>
      <c r="O36" s="14">
        <f>HLOOKUP(O$29,[2]Calculation!$D$19:$R$28,5,FALSE)</f>
        <v>21586</v>
      </c>
      <c r="P36" s="60">
        <f>[2]Calculation!S23</f>
        <v>11.998221332888667</v>
      </c>
    </row>
    <row r="37" spans="2:16" ht="28.5" customHeight="1" x14ac:dyDescent="0.4">
      <c r="B37" s="58" t="s">
        <v>82</v>
      </c>
      <c r="C37" s="59"/>
      <c r="D37" s="54" t="s">
        <v>83</v>
      </c>
      <c r="E37" s="12">
        <f>HLOOKUP(E$29,[2]Calculation!$D$19:$R$28,6,FALSE)</f>
        <v>7948</v>
      </c>
      <c r="F37" s="14">
        <f>HLOOKUP(F$29,[2]Calculation!$D$19:$R$28,6,FALSE)</f>
        <v>8108</v>
      </c>
      <c r="G37" s="14">
        <f>HLOOKUP(G$29,[2]Calculation!$D$19:$R$28,6,FALSE)</f>
        <v>8444</v>
      </c>
      <c r="H37" s="14">
        <f>HLOOKUP(H$29,[2]Calculation!$D$19:$R$28,6,FALSE)</f>
        <v>8922</v>
      </c>
      <c r="I37" s="14"/>
      <c r="J37" s="14">
        <f>HLOOKUP(J$29,[2]Calculation!$D$19:$R$28,6,FALSE)</f>
        <v>6725</v>
      </c>
      <c r="K37" s="14">
        <f>HLOOKUP(K$29,[2]Calculation!$D$19:$R$28,6,FALSE)</f>
        <v>5693</v>
      </c>
      <c r="L37" s="14">
        <f>HLOOKUP(L$29,[2]Calculation!$D$19:$R$28,6,FALSE)</f>
        <v>6071</v>
      </c>
      <c r="M37" s="14">
        <f>HLOOKUP(M$29,[2]Calculation!$D$19:$R$28,6,FALSE)</f>
        <v>6462</v>
      </c>
      <c r="N37" s="14">
        <f>HLOOKUP(N$29,[2]Calculation!$D$19:$R$28,6,FALSE)</f>
        <v>6748</v>
      </c>
      <c r="O37" s="14">
        <f>HLOOKUP(O$29,[2]Calculation!$D$19:$R$28,6,FALSE)</f>
        <v>6129</v>
      </c>
      <c r="P37" s="60">
        <f>[2]Calculation!S24</f>
        <v>3.406703351675838</v>
      </c>
    </row>
    <row r="38" spans="2:16" ht="28.5" customHeight="1" x14ac:dyDescent="0.4">
      <c r="B38" s="58" t="s">
        <v>84</v>
      </c>
      <c r="C38" s="59"/>
      <c r="D38" s="54" t="s">
        <v>85</v>
      </c>
      <c r="E38" s="12">
        <f>HLOOKUP(E$29,[2]Calculation!$D$19:$R$28,7,FALSE)</f>
        <v>19460</v>
      </c>
      <c r="F38" s="14">
        <f>HLOOKUP(F$29,[2]Calculation!$D$19:$R$28,7,FALSE)</f>
        <v>19653</v>
      </c>
      <c r="G38" s="14">
        <f>HLOOKUP(G$29,[2]Calculation!$D$19:$R$28,7,FALSE)</f>
        <v>22378</v>
      </c>
      <c r="H38" s="14">
        <f>HLOOKUP(H$29,[2]Calculation!$D$19:$R$28,7,FALSE)</f>
        <v>22225</v>
      </c>
      <c r="I38" s="14"/>
      <c r="J38" s="14">
        <f>HLOOKUP(J$29,[2]Calculation!$D$19:$R$28,7,FALSE)</f>
        <v>18436</v>
      </c>
      <c r="K38" s="14">
        <f>HLOOKUP(K$29,[2]Calculation!$D$19:$R$28,7,FALSE)</f>
        <v>15359</v>
      </c>
      <c r="L38" s="14">
        <f>HLOOKUP(L$29,[2]Calculation!$D$19:$R$28,7,FALSE)</f>
        <v>17540</v>
      </c>
      <c r="M38" s="14">
        <f>HLOOKUP(M$29,[2]Calculation!$D$19:$R$28,7,FALSE)</f>
        <v>18315</v>
      </c>
      <c r="N38" s="14">
        <f>HLOOKUP(N$29,[2]Calculation!$D$19:$R$28,7,FALSE)</f>
        <v>16873</v>
      </c>
      <c r="O38" s="14">
        <f>HLOOKUP(O$29,[2]Calculation!$D$19:$R$28,7,FALSE)</f>
        <v>15573</v>
      </c>
      <c r="P38" s="60">
        <f>[2]Calculation!S25</f>
        <v>8.6559946639986656</v>
      </c>
    </row>
    <row r="39" spans="2:16" ht="28.5" customHeight="1" x14ac:dyDescent="0.4">
      <c r="B39" s="58" t="s">
        <v>86</v>
      </c>
      <c r="C39" s="59"/>
      <c r="D39" s="54" t="s">
        <v>87</v>
      </c>
      <c r="E39" s="12">
        <f>HLOOKUP(E$29,[2]Calculation!$D$19:$R$28,8,FALSE)</f>
        <v>49214</v>
      </c>
      <c r="F39" s="14">
        <f>HLOOKUP(F$29,[2]Calculation!$D$19:$R$28,8,FALSE)</f>
        <v>55528</v>
      </c>
      <c r="G39" s="14">
        <f>HLOOKUP(G$29,[2]Calculation!$D$19:$R$28,8,FALSE)</f>
        <v>63374</v>
      </c>
      <c r="H39" s="14">
        <f>HLOOKUP(H$29,[2]Calculation!$D$19:$R$28,8,FALSE)</f>
        <v>61211</v>
      </c>
      <c r="I39" s="14"/>
      <c r="J39" s="14">
        <f>HLOOKUP(J$29,[2]Calculation!$D$19:$R$28,8,FALSE)</f>
        <v>48105</v>
      </c>
      <c r="K39" s="14">
        <f>HLOOKUP(K$29,[2]Calculation!$D$19:$R$28,8,FALSE)</f>
        <v>38387</v>
      </c>
      <c r="L39" s="14">
        <f>HLOOKUP(L$29,[2]Calculation!$D$19:$R$28,8,FALSE)</f>
        <v>42317</v>
      </c>
      <c r="M39" s="14">
        <f>HLOOKUP(M$29,[2]Calculation!$D$19:$R$28,8,FALSE)</f>
        <v>42036</v>
      </c>
      <c r="N39" s="14">
        <f>HLOOKUP(N$29,[2]Calculation!$D$19:$R$28,8,FALSE)</f>
        <v>41914</v>
      </c>
      <c r="O39" s="14">
        <f>HLOOKUP(O$29,[2]Calculation!$D$19:$R$28,8,FALSE)</f>
        <v>39091</v>
      </c>
      <c r="P39" s="60">
        <f>[2]Calculation!S26</f>
        <v>21.7280862653549</v>
      </c>
    </row>
    <row r="40" spans="2:16" ht="28.5" customHeight="1" x14ac:dyDescent="0.4">
      <c r="B40" s="58" t="s">
        <v>88</v>
      </c>
      <c r="C40" s="59"/>
      <c r="D40" s="54" t="s">
        <v>89</v>
      </c>
      <c r="E40" s="12">
        <f>HLOOKUP(E$29,[2]Calculation!$D$19:$R$28,9,FALSE)</f>
        <v>53445</v>
      </c>
      <c r="F40" s="14">
        <f>HLOOKUP(F$29,[2]Calculation!$D$19:$R$28,9,FALSE)</f>
        <v>58285</v>
      </c>
      <c r="G40" s="14">
        <f>HLOOKUP(G$29,[2]Calculation!$D$19:$R$28,9,FALSE)</f>
        <v>68464</v>
      </c>
      <c r="H40" s="14">
        <f>HLOOKUP(H$29,[2]Calculation!$D$19:$R$28,9,FALSE)</f>
        <v>69181</v>
      </c>
      <c r="I40" s="14"/>
      <c r="J40" s="14">
        <f>HLOOKUP(J$29,[2]Calculation!$D$19:$R$28,9,FALSE)</f>
        <v>55650</v>
      </c>
      <c r="K40" s="14">
        <f>HLOOKUP(K$29,[2]Calculation!$D$19:$R$28,9,FALSE)</f>
        <v>42835</v>
      </c>
      <c r="L40" s="14">
        <f>HLOOKUP(L$29,[2]Calculation!$D$19:$R$28,9,FALSE)</f>
        <v>45333</v>
      </c>
      <c r="M40" s="14">
        <f>HLOOKUP(M$29,[2]Calculation!$D$19:$R$28,9,FALSE)</f>
        <v>45200</v>
      </c>
      <c r="N40" s="14">
        <f>HLOOKUP(N$29,[2]Calculation!$D$19:$R$28,9,FALSE)</f>
        <v>43828</v>
      </c>
      <c r="O40" s="14">
        <f>HLOOKUP(O$29,[2]Calculation!$D$19:$R$28,9,FALSE)</f>
        <v>39764</v>
      </c>
      <c r="P40" s="60">
        <f>[2]Calculation!S27</f>
        <v>22.102162192207214</v>
      </c>
    </row>
    <row r="41" spans="2:16" ht="24" customHeight="1" x14ac:dyDescent="0.4">
      <c r="B41" s="77" t="s">
        <v>100</v>
      </c>
      <c r="C41" s="62"/>
      <c r="D41" s="63" t="s">
        <v>91</v>
      </c>
      <c r="E41" s="64">
        <f>HLOOKUP(E$29,[2]Calculation!$D$19:$R$28,10,FALSE)</f>
        <v>222693</v>
      </c>
      <c r="F41" s="65">
        <f>HLOOKUP(F$29,[2]Calculation!$D$19:$R$28,10,FALSE)</f>
        <v>238323</v>
      </c>
      <c r="G41" s="65">
        <f>HLOOKUP(G$29,[2]Calculation!$D$19:$R$28,10,FALSE)</f>
        <v>274791</v>
      </c>
      <c r="H41" s="65">
        <f>HLOOKUP(H$29,[2]Calculation!$D$19:$R$28,10,FALSE)</f>
        <v>277079</v>
      </c>
      <c r="I41" s="14"/>
      <c r="J41" s="65">
        <f>HLOOKUP(J$29,[2]Calculation!$D$19:$R$28,10,FALSE)</f>
        <v>227142</v>
      </c>
      <c r="K41" s="65">
        <f>HLOOKUP(K$29,[2]Calculation!$D$19:$R$28,10,FALSE)</f>
        <v>189358</v>
      </c>
      <c r="L41" s="65">
        <f>HLOOKUP(L$29,[2]Calculation!$D$19:$R$28,10,FALSE)</f>
        <v>203087</v>
      </c>
      <c r="M41" s="65">
        <f>HLOOKUP(M$29,[2]Calculation!$D$19:$R$28,10,FALSE)</f>
        <v>199577</v>
      </c>
      <c r="N41" s="65">
        <f>HLOOKUP(N$29,[2]Calculation!$D$19:$R$28,10,FALSE)</f>
        <v>194525</v>
      </c>
      <c r="O41" s="65">
        <f>HLOOKUP(O$29,[2]Calculation!$D$19:$R$28,10,FALSE)</f>
        <v>179910</v>
      </c>
      <c r="P41" s="78">
        <f>[2]Calculation!S28</f>
        <v>100</v>
      </c>
    </row>
    <row r="42" spans="2:16" ht="9" customHeight="1" thickBot="1" x14ac:dyDescent="0.45">
      <c r="B42" s="67"/>
      <c r="C42" s="67"/>
      <c r="D42" s="68"/>
      <c r="E42" s="40"/>
      <c r="F42" s="41"/>
      <c r="G42" s="41"/>
      <c r="H42" s="41"/>
      <c r="I42" s="14"/>
      <c r="J42" s="41"/>
      <c r="K42" s="41"/>
      <c r="L42" s="41"/>
      <c r="M42" s="41"/>
      <c r="N42" s="41"/>
      <c r="O42" s="41"/>
      <c r="P42" s="69"/>
    </row>
    <row r="43" spans="2:16" ht="9" customHeight="1" x14ac:dyDescent="0.4">
      <c r="B43" s="56"/>
      <c r="C43" s="56"/>
      <c r="D43" s="56"/>
      <c r="E43" s="14"/>
      <c r="F43" s="14"/>
      <c r="G43" s="14"/>
      <c r="H43" s="14"/>
      <c r="J43" s="14"/>
      <c r="K43" s="14"/>
      <c r="L43" s="14"/>
      <c r="M43" s="14"/>
      <c r="N43" s="14"/>
      <c r="O43" s="14"/>
      <c r="P43" s="60"/>
    </row>
    <row r="44" spans="2:16" s="45" customFormat="1" ht="12" customHeight="1" x14ac:dyDescent="0.4">
      <c r="B44" s="46" t="s">
        <v>92</v>
      </c>
      <c r="E44" s="46"/>
      <c r="F44" s="46"/>
      <c r="G44" s="46"/>
      <c r="H44" s="46"/>
      <c r="I44" s="46"/>
      <c r="J44" s="46"/>
      <c r="K44" s="46"/>
      <c r="L44" s="46"/>
      <c r="M44" s="46"/>
      <c r="N44" s="46"/>
      <c r="O44" s="46"/>
      <c r="P44" s="46"/>
    </row>
    <row r="45" spans="2:16" s="45" customFormat="1" ht="12" customHeight="1" x14ac:dyDescent="0.4">
      <c r="B45" s="71" t="s">
        <v>101</v>
      </c>
      <c r="C45" s="72"/>
      <c r="D45" s="72"/>
      <c r="E45" s="71"/>
      <c r="F45" s="71"/>
      <c r="G45" s="71"/>
      <c r="H45" s="46"/>
      <c r="I45" s="46"/>
      <c r="J45" s="46"/>
      <c r="K45" s="46"/>
      <c r="L45" s="46"/>
      <c r="M45" s="46"/>
      <c r="N45" s="46"/>
      <c r="O45" s="46"/>
      <c r="P45" s="46"/>
    </row>
    <row r="46" spans="2:16" ht="12" customHeight="1" x14ac:dyDescent="0.4">
      <c r="B46" s="70" t="s">
        <v>102</v>
      </c>
    </row>
    <row r="47" spans="2:16" ht="12" customHeight="1" x14ac:dyDescent="0.4">
      <c r="B47" s="79" t="s">
        <v>103</v>
      </c>
      <c r="C47" s="80"/>
      <c r="D47" s="80"/>
      <c r="E47" s="80"/>
      <c r="F47" s="80"/>
    </row>
    <row r="48" spans="2:16" x14ac:dyDescent="0.4">
      <c r="B48" s="45" t="s">
        <v>95</v>
      </c>
    </row>
  </sheetData>
  <mergeCells count="24">
    <mergeCell ref="O6:O9"/>
    <mergeCell ref="B6:B9"/>
    <mergeCell ref="D6:D9"/>
    <mergeCell ref="E6:E9"/>
    <mergeCell ref="F6:F9"/>
    <mergeCell ref="G6:G9"/>
    <mergeCell ref="H6:H9"/>
    <mergeCell ref="J6:J9"/>
    <mergeCell ref="K6:K9"/>
    <mergeCell ref="L6:L9"/>
    <mergeCell ref="M6:M9"/>
    <mergeCell ref="N6:N9"/>
    <mergeCell ref="O29:O32"/>
    <mergeCell ref="B29:B32"/>
    <mergeCell ref="D29:D32"/>
    <mergeCell ref="E29:E32"/>
    <mergeCell ref="F29:F32"/>
    <mergeCell ref="G29:G32"/>
    <mergeCell ref="H29:H32"/>
    <mergeCell ref="J29:J32"/>
    <mergeCell ref="K29:K32"/>
    <mergeCell ref="L29:L32"/>
    <mergeCell ref="M29:M32"/>
    <mergeCell ref="N29:N32"/>
  </mergeCells>
  <phoneticPr fontId="3"/>
  <printOptions gridLinesSet="0"/>
  <pageMargins left="0.59055118110236227" right="0.59055118110236227" top="0.59055118110236227" bottom="0.59055118110236227" header="0.31496062992125984" footer="0.51181102362204722"/>
  <pageSetup paperSize="9" scale="68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6"/>
    <pageSetUpPr fitToPage="1"/>
  </sheetPr>
  <dimension ref="B1:R59"/>
  <sheetViews>
    <sheetView zoomScaleNormal="100" zoomScaleSheetLayoutView="100" workbookViewId="0">
      <selection activeCell="G45" sqref="G45"/>
    </sheetView>
  </sheetViews>
  <sheetFormatPr defaultColWidth="8.875" defaultRowHeight="12" x14ac:dyDescent="0.4"/>
  <cols>
    <col min="1" max="1" width="2.5" style="1" customWidth="1"/>
    <col min="2" max="2" width="2.875" style="1" customWidth="1"/>
    <col min="3" max="3" width="20.625" style="1" customWidth="1"/>
    <col min="4" max="4" width="18.625" style="1" customWidth="1"/>
    <col min="5" max="15" width="14.625" style="1" customWidth="1"/>
    <col min="16" max="16" width="0.375" style="1" customWidth="1"/>
    <col min="17" max="16384" width="8.875" style="1"/>
  </cols>
  <sheetData>
    <row r="1" spans="2:18" ht="18" customHeight="1" x14ac:dyDescent="0.4">
      <c r="B1" s="1" t="s">
        <v>58</v>
      </c>
    </row>
    <row r="2" spans="2:18" ht="18" customHeight="1" x14ac:dyDescent="0.4">
      <c r="B2" s="1" t="s">
        <v>104</v>
      </c>
    </row>
    <row r="3" spans="2:18" ht="18" customHeight="1" x14ac:dyDescent="0.4">
      <c r="B3" s="1" t="s">
        <v>105</v>
      </c>
      <c r="E3" s="81"/>
      <c r="F3" s="81"/>
      <c r="G3" s="81"/>
    </row>
    <row r="4" spans="2:18" ht="15" customHeight="1" x14ac:dyDescent="0.4">
      <c r="E4" s="81"/>
      <c r="F4" s="81"/>
      <c r="G4" s="81"/>
    </row>
    <row r="5" spans="2:18" ht="18" customHeight="1" thickBot="1" x14ac:dyDescent="0.45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3" t="s">
        <v>4</v>
      </c>
    </row>
    <row r="6" spans="2:18" ht="15" customHeight="1" x14ac:dyDescent="0.4">
      <c r="B6" s="212" t="s">
        <v>106</v>
      </c>
      <c r="C6" s="224"/>
      <c r="D6" s="215" t="s">
        <v>98</v>
      </c>
      <c r="E6" s="208" t="s">
        <v>64</v>
      </c>
      <c r="F6" s="208" t="s">
        <v>65</v>
      </c>
      <c r="G6" s="195" t="s">
        <v>66</v>
      </c>
      <c r="H6" s="208" t="s">
        <v>67</v>
      </c>
      <c r="I6" s="208" t="s">
        <v>68</v>
      </c>
      <c r="J6" s="208" t="s">
        <v>69</v>
      </c>
      <c r="K6" s="208" t="s">
        <v>70</v>
      </c>
      <c r="L6" s="208" t="s">
        <v>71</v>
      </c>
      <c r="M6" s="195" t="s">
        <v>72</v>
      </c>
      <c r="N6" s="195" t="s">
        <v>99</v>
      </c>
      <c r="O6" s="4"/>
    </row>
    <row r="7" spans="2:18" ht="18" customHeight="1" x14ac:dyDescent="0.4">
      <c r="B7" s="223"/>
      <c r="C7" s="223"/>
      <c r="D7" s="216"/>
      <c r="E7" s="209"/>
      <c r="F7" s="209"/>
      <c r="G7" s="196"/>
      <c r="H7" s="209"/>
      <c r="I7" s="209"/>
      <c r="J7" s="209"/>
      <c r="K7" s="209"/>
      <c r="L7" s="209"/>
      <c r="M7" s="196"/>
      <c r="N7" s="196"/>
      <c r="O7" s="49" t="s">
        <v>73</v>
      </c>
    </row>
    <row r="8" spans="2:18" ht="15" customHeight="1" x14ac:dyDescent="0.4">
      <c r="B8" s="223"/>
      <c r="C8" s="223"/>
      <c r="D8" s="216"/>
      <c r="E8" s="209"/>
      <c r="F8" s="209"/>
      <c r="G8" s="196"/>
      <c r="H8" s="209"/>
      <c r="I8" s="209"/>
      <c r="J8" s="209"/>
      <c r="K8" s="209"/>
      <c r="L8" s="209"/>
      <c r="M8" s="196"/>
      <c r="N8" s="196"/>
      <c r="O8" s="50" t="s">
        <v>74</v>
      </c>
    </row>
    <row r="9" spans="2:18" ht="15" customHeight="1" thickBot="1" x14ac:dyDescent="0.45">
      <c r="B9" s="214"/>
      <c r="C9" s="214"/>
      <c r="D9" s="217"/>
      <c r="E9" s="210"/>
      <c r="F9" s="210"/>
      <c r="G9" s="211"/>
      <c r="H9" s="210"/>
      <c r="I9" s="210"/>
      <c r="J9" s="210"/>
      <c r="K9" s="210"/>
      <c r="L9" s="210"/>
      <c r="M9" s="211"/>
      <c r="N9" s="211"/>
      <c r="O9" s="75" t="s">
        <v>107</v>
      </c>
    </row>
    <row r="10" spans="2:18" ht="9" customHeight="1" x14ac:dyDescent="0.4">
      <c r="B10" s="53"/>
      <c r="C10" s="53"/>
      <c r="D10" s="82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</row>
    <row r="11" spans="2:18" ht="12.75" customHeight="1" x14ac:dyDescent="0.4">
      <c r="B11" s="222" t="s">
        <v>108</v>
      </c>
      <c r="C11" s="222"/>
      <c r="D11" s="82" t="s">
        <v>109</v>
      </c>
      <c r="E11" s="14">
        <f>HLOOKUP(E$6,[3]Calculation2!$E$5:$T$23,$R11,FALSE)</f>
        <v>290081</v>
      </c>
      <c r="F11" s="14">
        <f>HLOOKUP(F$6,[3]Calculation2!$E$5:$T$23,$R11,FALSE)</f>
        <v>287580</v>
      </c>
      <c r="G11" s="14">
        <f>HLOOKUP(G$6,[3]Calculation2!$E$5:$T$23,$R11,FALSE)</f>
        <v>287013</v>
      </c>
      <c r="H11" s="14">
        <f>HLOOKUP(H$6,[3]Calculation2!$E$5:$T$23,$R11,FALSE)</f>
        <v>271731</v>
      </c>
      <c r="I11" s="14">
        <f>HLOOKUP(I$6,[3]Calculation2!$E$5:$T$23,$R11,FALSE)</f>
        <v>265959</v>
      </c>
      <c r="J11" s="14">
        <f>HLOOKUP(J$6,[3]Calculation2!$E$5:$T$23,$R11,FALSE)</f>
        <v>258839</v>
      </c>
      <c r="K11" s="14">
        <f>HLOOKUP(K$6,[3]Calculation2!$E$5:$T$23,$R11,FALSE)</f>
        <v>260244</v>
      </c>
      <c r="L11" s="14">
        <f>HLOOKUP(L$6,[3]Calculation2!$E$5:$T$23,$R11,FALSE)</f>
        <v>260290</v>
      </c>
      <c r="M11" s="14">
        <f>HLOOKUP(M$6,[3]Calculation2!$E$5:$T$23,$R11,FALSE)</f>
        <v>253630</v>
      </c>
      <c r="N11" s="14">
        <f>HLOOKUP(N$6,[3]Calculation2!$E$5:$T$23,$R11,FALSE)</f>
        <v>245372</v>
      </c>
      <c r="O11" s="83">
        <f>[3]Calculation2!U7</f>
        <v>79.674252928054443</v>
      </c>
      <c r="R11" s="1">
        <v>3</v>
      </c>
    </row>
    <row r="12" spans="2:18" ht="12.75" customHeight="1" x14ac:dyDescent="0.4">
      <c r="B12" s="222" t="s">
        <v>110</v>
      </c>
      <c r="C12" s="222"/>
      <c r="D12" s="82" t="s">
        <v>111</v>
      </c>
      <c r="E12" s="14">
        <f>HLOOKUP(E$6,[3]Calculation2!$E$5:$T$23,$R12,FALSE)</f>
        <v>54517</v>
      </c>
      <c r="F12" s="14">
        <f>HLOOKUP(F$6,[3]Calculation2!$E$5:$T$23,$R12,FALSE)</f>
        <v>55030</v>
      </c>
      <c r="G12" s="14">
        <f>HLOOKUP(G$6,[3]Calculation2!$E$5:$T$23,$R12,FALSE)</f>
        <v>55783</v>
      </c>
      <c r="H12" s="14">
        <f>HLOOKUP(H$6,[3]Calculation2!$E$5:$T$23,$R12,FALSE)</f>
        <v>56705</v>
      </c>
      <c r="I12" s="14">
        <f>HLOOKUP(I$6,[3]Calculation2!$E$5:$T$23,$R12,FALSE)</f>
        <v>60030</v>
      </c>
      <c r="J12" s="14">
        <f>HLOOKUP(J$6,[3]Calculation2!$E$5:$T$23,$R12,FALSE)</f>
        <v>59882</v>
      </c>
      <c r="K12" s="14">
        <f>HLOOKUP(K$6,[3]Calculation2!$E$5:$T$23,$R12,FALSE)</f>
        <v>58137</v>
      </c>
      <c r="L12" s="14">
        <f>HLOOKUP(L$6,[3]Calculation2!$E$5:$T$23,$R12,FALSE)</f>
        <v>58189</v>
      </c>
      <c r="M12" s="14">
        <f>HLOOKUP(M$6,[3]Calculation2!$E$5:$T$23,$R12,FALSE)</f>
        <v>59937</v>
      </c>
      <c r="N12" s="14">
        <f>HLOOKUP(N$6,[3]Calculation2!$E$5:$T$23,$R12,FALSE)</f>
        <v>62597</v>
      </c>
      <c r="O12" s="83">
        <f>[3]Calculation2!U8</f>
        <v>20.325747071945553</v>
      </c>
      <c r="R12" s="1">
        <v>4</v>
      </c>
    </row>
    <row r="13" spans="2:18" ht="12.75" customHeight="1" x14ac:dyDescent="0.4">
      <c r="B13" s="2"/>
      <c r="C13" s="59" t="str">
        <f>[3]Calculation2!C9</f>
        <v>米  　　　　国</v>
      </c>
      <c r="D13" s="82" t="str">
        <f>[3]Calculation2!D9</f>
        <v xml:space="preserve">  United  States</v>
      </c>
      <c r="E13" s="14">
        <f>HLOOKUP(E$6,[3]Calculation2!$E$5:$T$23,$R13,FALSE)</f>
        <v>23183</v>
      </c>
      <c r="F13" s="14">
        <f>HLOOKUP(F$6,[3]Calculation2!$E$5:$T$23,$R13,FALSE)</f>
        <v>23414</v>
      </c>
      <c r="G13" s="14">
        <f>HLOOKUP(G$6,[3]Calculation2!$E$5:$T$23,$R13,FALSE)</f>
        <v>22922</v>
      </c>
      <c r="H13" s="14">
        <f>HLOOKUP(H$6,[3]Calculation2!$E$5:$T$23,$R13,FALSE)</f>
        <v>23481</v>
      </c>
      <c r="I13" s="14">
        <f>HLOOKUP(I$6,[3]Calculation2!$E$5:$T$23,$R13,FALSE)</f>
        <v>25998</v>
      </c>
      <c r="J13" s="14">
        <f>HLOOKUP(J$6,[3]Calculation2!$E$5:$T$23,$R13,FALSE)</f>
        <v>26501</v>
      </c>
      <c r="K13" s="14">
        <f>HLOOKUP(K$6,[3]Calculation2!$E$5:$T$23,$R13,FALSE)</f>
        <v>23979</v>
      </c>
      <c r="L13" s="14">
        <f>HLOOKUP(L$6,[3]Calculation2!$E$5:$T$23,$R13,FALSE)</f>
        <v>23949</v>
      </c>
      <c r="M13" s="14">
        <f>HLOOKUP(M$6,[3]Calculation2!$E$5:$T$23,$R13,FALSE)</f>
        <v>23121</v>
      </c>
      <c r="N13" s="14">
        <f>HLOOKUP(N$6,[3]Calculation2!$E$5:$T$23,$R13,FALSE)</f>
        <v>22867</v>
      </c>
      <c r="O13" s="83">
        <f>[3]Calculation2!U9</f>
        <v>7.425097980640909</v>
      </c>
      <c r="R13" s="1">
        <v>5</v>
      </c>
    </row>
    <row r="14" spans="2:18" ht="12.75" customHeight="1" x14ac:dyDescent="0.4">
      <c r="B14" s="2"/>
      <c r="C14" s="59" t="str">
        <f>[3]Calculation2!C10</f>
        <v>中国</v>
      </c>
      <c r="D14" s="82" t="str">
        <f>[3]Calculation2!D10</f>
        <v xml:space="preserve">  China</v>
      </c>
      <c r="E14" s="14">
        <f>HLOOKUP(E$6,[3]Calculation2!$E$5:$T$23,$R14,FALSE)</f>
        <v>1063</v>
      </c>
      <c r="F14" s="14">
        <f>HLOOKUP(F$6,[3]Calculation2!$E$5:$T$23,$R14,FALSE)</f>
        <v>1401</v>
      </c>
      <c r="G14" s="14">
        <f>HLOOKUP(G$6,[3]Calculation2!$E$5:$T$23,$R14,FALSE)</f>
        <v>2022</v>
      </c>
      <c r="H14" s="14">
        <f>HLOOKUP(H$6,[3]Calculation2!$E$5:$T$23,$R14,FALSE)</f>
        <v>2064</v>
      </c>
      <c r="I14" s="14">
        <f>HLOOKUP(I$6,[3]Calculation2!$E$5:$T$23,$R14,FALSE)</f>
        <v>2531</v>
      </c>
      <c r="J14" s="14">
        <f>HLOOKUP(J$6,[3]Calculation2!$E$5:$T$23,$R14,FALSE)</f>
        <v>2840</v>
      </c>
      <c r="K14" s="14">
        <f>HLOOKUP(K$6,[3]Calculation2!$E$5:$T$23,$R14,FALSE)</f>
        <v>3810</v>
      </c>
      <c r="L14" s="14">
        <f>HLOOKUP(L$6,[3]Calculation2!$E$5:$T$23,$R14,FALSE)</f>
        <v>4172</v>
      </c>
      <c r="M14" s="14">
        <f>HLOOKUP(M$6,[3]Calculation2!$E$5:$T$23,$R14,FALSE)</f>
        <v>5325</v>
      </c>
      <c r="N14" s="14">
        <f>HLOOKUP(N$6,[3]Calculation2!$E$5:$T$23,$R14,FALSE)</f>
        <v>7947</v>
      </c>
      <c r="O14" s="83">
        <f>[3]Calculation2!U10</f>
        <v>2.5804545262672542</v>
      </c>
      <c r="R14" s="1">
        <v>6</v>
      </c>
    </row>
    <row r="15" spans="2:18" ht="12.75" customHeight="1" x14ac:dyDescent="0.4">
      <c r="B15" s="2"/>
      <c r="C15" s="59" t="str">
        <f>[3]Calculation2!C11</f>
        <v>ド 　イ 　ツ</v>
      </c>
      <c r="D15" s="82" t="str">
        <f>[3]Calculation2!D11</f>
        <v xml:space="preserve">  Germany</v>
      </c>
      <c r="E15" s="14">
        <f>HLOOKUP(E$6,[3]Calculation2!$E$5:$T$23,$R15,FALSE)</f>
        <v>6794</v>
      </c>
      <c r="F15" s="14">
        <f>HLOOKUP(F$6,[3]Calculation2!$E$5:$T$23,$R15,FALSE)</f>
        <v>6773</v>
      </c>
      <c r="G15" s="14">
        <f>HLOOKUP(G$6,[3]Calculation2!$E$5:$T$23,$R15,FALSE)</f>
        <v>6889</v>
      </c>
      <c r="H15" s="14">
        <f>HLOOKUP(H$6,[3]Calculation2!$E$5:$T$23,$R15,FALSE)</f>
        <v>6897</v>
      </c>
      <c r="I15" s="14">
        <f>HLOOKUP(I$6,[3]Calculation2!$E$5:$T$23,$R15,FALSE)</f>
        <v>6615</v>
      </c>
      <c r="J15" s="14">
        <f>HLOOKUP(J$6,[3]Calculation2!$E$5:$T$23,$R15,FALSE)</f>
        <v>6430</v>
      </c>
      <c r="K15" s="14">
        <f>HLOOKUP(K$6,[3]Calculation2!$E$5:$T$23,$R15,FALSE)</f>
        <v>6388</v>
      </c>
      <c r="L15" s="14">
        <f>HLOOKUP(L$6,[3]Calculation2!$E$5:$T$23,$R15,FALSE)</f>
        <v>6230</v>
      </c>
      <c r="M15" s="14">
        <f>HLOOKUP(M$6,[3]Calculation2!$E$5:$T$23,$R15,FALSE)</f>
        <v>6431</v>
      </c>
      <c r="N15" s="14">
        <f>HLOOKUP(N$6,[3]Calculation2!$E$5:$T$23,$R15,FALSE)</f>
        <v>6207</v>
      </c>
      <c r="O15" s="83">
        <f>[3]Calculation2!U11</f>
        <v>2.0154625952612113</v>
      </c>
      <c r="R15" s="1">
        <v>7</v>
      </c>
    </row>
    <row r="16" spans="2:18" ht="12.75" customHeight="1" x14ac:dyDescent="0.4">
      <c r="B16" s="2"/>
      <c r="C16" s="59" t="str">
        <f>[3]Calculation2!C12</f>
        <v>韓国</v>
      </c>
      <c r="D16" s="82" t="str">
        <f>[3]Calculation2!D12</f>
        <v xml:space="preserve">  Rep. of  Korea</v>
      </c>
      <c r="E16" s="14">
        <f>HLOOKUP(E$6,[3]Calculation2!$E$5:$T$23,$R16,FALSE)</f>
        <v>4872</v>
      </c>
      <c r="F16" s="14">
        <f>HLOOKUP(F$6,[3]Calculation2!$E$5:$T$23,$R16,FALSE)</f>
        <v>5007</v>
      </c>
      <c r="G16" s="14">
        <f>HLOOKUP(G$6,[3]Calculation2!$E$5:$T$23,$R16,FALSE)</f>
        <v>5708</v>
      </c>
      <c r="H16" s="14">
        <f>HLOOKUP(H$6,[3]Calculation2!$E$5:$T$23,$R16,FALSE)</f>
        <v>6134</v>
      </c>
      <c r="I16" s="14">
        <f>HLOOKUP(I$6,[3]Calculation2!$E$5:$T$23,$R16,FALSE)</f>
        <v>5682</v>
      </c>
      <c r="J16" s="14">
        <f>HLOOKUP(J$6,[3]Calculation2!$E$5:$T$23,$R16,FALSE)</f>
        <v>5222</v>
      </c>
      <c r="K16" s="14">
        <f>HLOOKUP(K$6,[3]Calculation2!$E$5:$T$23,$R16,FALSE)</f>
        <v>5216</v>
      </c>
      <c r="L16" s="14">
        <f>HLOOKUP(L$6,[3]Calculation2!$E$5:$T$23,$R16,FALSE)</f>
        <v>4735</v>
      </c>
      <c r="M16" s="14">
        <f>HLOOKUP(M$6,[3]Calculation2!$E$5:$T$23,$R16,FALSE)</f>
        <v>5070</v>
      </c>
      <c r="N16" s="14">
        <f>HLOOKUP(N$6,[3]Calculation2!$E$5:$T$23,$R16,FALSE)</f>
        <v>5634</v>
      </c>
      <c r="O16" s="83">
        <f>[3]Calculation2!U12</f>
        <v>1.8294049076368075</v>
      </c>
      <c r="R16" s="1">
        <v>8</v>
      </c>
    </row>
    <row r="17" spans="2:18" ht="12.75" customHeight="1" x14ac:dyDescent="0.4">
      <c r="B17" s="2"/>
      <c r="C17" s="59" t="str">
        <f>[3]Calculation2!C13</f>
        <v>ス 　イ 　ス</v>
      </c>
      <c r="D17" s="82" t="str">
        <f>[3]Calculation2!D13</f>
        <v xml:space="preserve">  Switzerland</v>
      </c>
      <c r="E17" s="14">
        <f>HLOOKUP(E$6,[3]Calculation2!$E$5:$T$23,$R17,FALSE)</f>
        <v>2232</v>
      </c>
      <c r="F17" s="14">
        <f>HLOOKUP(F$6,[3]Calculation2!$E$5:$T$23,$R17,FALSE)</f>
        <v>2139</v>
      </c>
      <c r="G17" s="14">
        <f>HLOOKUP(G$6,[3]Calculation2!$E$5:$T$23,$R17,FALSE)</f>
        <v>2271</v>
      </c>
      <c r="H17" s="14">
        <f>HLOOKUP(H$6,[3]Calculation2!$E$5:$T$23,$R17,FALSE)</f>
        <v>2414</v>
      </c>
      <c r="I17" s="14">
        <f>HLOOKUP(I$6,[3]Calculation2!$E$5:$T$23,$R17,FALSE)</f>
        <v>2454</v>
      </c>
      <c r="J17" s="14">
        <f>HLOOKUP(J$6,[3]Calculation2!$E$5:$T$23,$R17,FALSE)</f>
        <v>2551</v>
      </c>
      <c r="K17" s="14">
        <f>HLOOKUP(K$6,[3]Calculation2!$E$5:$T$23,$R17,FALSE)</f>
        <v>2539</v>
      </c>
      <c r="L17" s="14">
        <f>HLOOKUP(L$6,[3]Calculation2!$E$5:$T$23,$R17,FALSE)</f>
        <v>2525</v>
      </c>
      <c r="M17" s="14">
        <f>HLOOKUP(M$6,[3]Calculation2!$E$5:$T$23,$R17,FALSE)</f>
        <v>2751</v>
      </c>
      <c r="N17" s="14">
        <f>HLOOKUP(N$6,[3]Calculation2!$E$5:$T$23,$R17,FALSE)</f>
        <v>2640</v>
      </c>
      <c r="O17" s="83">
        <f>[3]Calculation2!U13</f>
        <v>0.85722913669882361</v>
      </c>
      <c r="R17" s="1">
        <v>9</v>
      </c>
    </row>
    <row r="18" spans="2:18" ht="12.75" customHeight="1" x14ac:dyDescent="0.4">
      <c r="B18" s="2"/>
      <c r="C18" s="59" t="str">
        <f>[3]Calculation2!C14</f>
        <v>フ　ラ　ン　ス</v>
      </c>
      <c r="D18" s="82" t="str">
        <f>[3]Calculation2!D14</f>
        <v xml:space="preserve">  France</v>
      </c>
      <c r="E18" s="14">
        <f>HLOOKUP(E$6,[3]Calculation2!$E$5:$T$23,$R18,FALSE)</f>
        <v>3425</v>
      </c>
      <c r="F18" s="14">
        <f>HLOOKUP(F$6,[3]Calculation2!$E$5:$T$23,$R18,FALSE)</f>
        <v>3447</v>
      </c>
      <c r="G18" s="14">
        <f>HLOOKUP(G$6,[3]Calculation2!$E$5:$T$23,$R18,FALSE)</f>
        <v>3722</v>
      </c>
      <c r="H18" s="14">
        <f>HLOOKUP(H$6,[3]Calculation2!$E$5:$T$23,$R18,FALSE)</f>
        <v>3325</v>
      </c>
      <c r="I18" s="14">
        <f>HLOOKUP(I$6,[3]Calculation2!$E$5:$T$23,$R18,FALSE)</f>
        <v>3452</v>
      </c>
      <c r="J18" s="14">
        <f>HLOOKUP(J$6,[3]Calculation2!$E$5:$T$23,$R18,FALSE)</f>
        <v>3369</v>
      </c>
      <c r="K18" s="14">
        <f>HLOOKUP(K$6,[3]Calculation2!$E$5:$T$23,$R18,FALSE)</f>
        <v>3237</v>
      </c>
      <c r="L18" s="14">
        <f>HLOOKUP(L$6,[3]Calculation2!$E$5:$T$23,$R18,FALSE)</f>
        <v>2957</v>
      </c>
      <c r="M18" s="14">
        <f>HLOOKUP(M$6,[3]Calculation2!$E$5:$T$23,$R18,FALSE)</f>
        <v>2727</v>
      </c>
      <c r="N18" s="14">
        <f>HLOOKUP(N$6,[3]Calculation2!$E$5:$T$23,$R18,FALSE)</f>
        <v>2525</v>
      </c>
      <c r="O18" s="83">
        <f>[3]Calculation2!U14</f>
        <v>0.81988771597141274</v>
      </c>
      <c r="R18" s="1">
        <v>10</v>
      </c>
    </row>
    <row r="19" spans="2:18" ht="12.75" customHeight="1" x14ac:dyDescent="0.15">
      <c r="B19" s="2"/>
      <c r="C19" s="59" t="str">
        <f>[3]Calculation2!C15</f>
        <v>オ　ラ　ン　ダ</v>
      </c>
      <c r="D19" s="82" t="str">
        <f>[3]Calculation2!D15</f>
        <v xml:space="preserve">  Netherlands</v>
      </c>
      <c r="E19" s="14">
        <f>HLOOKUP(E$6,[3]Calculation2!$E$5:$T$23,$R19,FALSE)</f>
        <v>2252</v>
      </c>
      <c r="F19" s="14">
        <f>HLOOKUP(F$6,[3]Calculation2!$E$5:$T$23,$R19,FALSE)</f>
        <v>2374</v>
      </c>
      <c r="G19" s="14">
        <f>HLOOKUP(G$6,[3]Calculation2!$E$5:$T$23,$R19,FALSE)</f>
        <v>1978</v>
      </c>
      <c r="H19" s="14">
        <f>HLOOKUP(H$6,[3]Calculation2!$E$5:$T$23,$R19,FALSE)</f>
        <v>1850</v>
      </c>
      <c r="I19" s="14">
        <f>HLOOKUP(I$6,[3]Calculation2!$E$5:$T$23,$R19,FALSE)</f>
        <v>2239</v>
      </c>
      <c r="J19" s="14">
        <f>HLOOKUP(J$6,[3]Calculation2!$E$5:$T$23,$R19,FALSE)</f>
        <v>2208</v>
      </c>
      <c r="K19" s="14">
        <f>HLOOKUP(K$6,[3]Calculation2!$E$5:$T$23,$R19,FALSE)</f>
        <v>2272</v>
      </c>
      <c r="L19" s="14">
        <f>HLOOKUP(L$6,[3]Calculation2!$E$5:$T$23,$R19,FALSE)</f>
        <v>2301</v>
      </c>
      <c r="M19" s="14">
        <f>HLOOKUP(M$6,[3]Calculation2!$E$5:$T$23,$R19,FALSE)</f>
        <v>2003</v>
      </c>
      <c r="N19" s="14">
        <f>HLOOKUP(N$6,[3]Calculation2!$E$5:$T$23,$R19,FALSE)</f>
        <v>1991</v>
      </c>
      <c r="O19" s="83">
        <f>[3]Calculation2!U15</f>
        <v>0.64649364059369607</v>
      </c>
      <c r="P19" s="84">
        <v>0.18567679960716313</v>
      </c>
      <c r="R19" s="1">
        <v>11</v>
      </c>
    </row>
    <row r="20" spans="2:18" ht="12.75" customHeight="1" x14ac:dyDescent="0.4">
      <c r="B20" s="2"/>
      <c r="C20" s="59" t="str">
        <f>[3]Calculation2!C16</f>
        <v>英  　　　　国</v>
      </c>
      <c r="D20" s="82" t="str">
        <f>[3]Calculation2!D16</f>
        <v xml:space="preserve">  United  Kingdom</v>
      </c>
      <c r="E20" s="14">
        <f>HLOOKUP(E$6,[3]Calculation2!$E$5:$T$23,$R20,FALSE)</f>
        <v>1738</v>
      </c>
      <c r="F20" s="14">
        <f>HLOOKUP(F$6,[3]Calculation2!$E$5:$T$23,$R20,FALSE)</f>
        <v>1739</v>
      </c>
      <c r="G20" s="14">
        <f>HLOOKUP(G$6,[3]Calculation2!$E$5:$T$23,$R20,FALSE)</f>
        <v>1654</v>
      </c>
      <c r="H20" s="14">
        <f>HLOOKUP(H$6,[3]Calculation2!$E$5:$T$23,$R20,FALSE)</f>
        <v>1665</v>
      </c>
      <c r="I20" s="14">
        <f>HLOOKUP(I$6,[3]Calculation2!$E$5:$T$23,$R20,FALSE)</f>
        <v>1731</v>
      </c>
      <c r="J20" s="14">
        <f>HLOOKUP(J$6,[3]Calculation2!$E$5:$T$23,$R20,FALSE)</f>
        <v>1715</v>
      </c>
      <c r="K20" s="14">
        <f>HLOOKUP(K$6,[3]Calculation2!$E$5:$T$23,$R20,FALSE)</f>
        <v>1718</v>
      </c>
      <c r="L20" s="14">
        <f>HLOOKUP(L$6,[3]Calculation2!$E$5:$T$23,$R20,FALSE)</f>
        <v>1829</v>
      </c>
      <c r="M20" s="14">
        <f>HLOOKUP(M$6,[3]Calculation2!$E$5:$T$23,$R20,FALSE)</f>
        <v>1890</v>
      </c>
      <c r="N20" s="14">
        <f>HLOOKUP(N$6,[3]Calculation2!$E$5:$T$23,$R20,FALSE)</f>
        <v>1907</v>
      </c>
      <c r="O20" s="83">
        <f>[3]Calculation2!U16</f>
        <v>0.61921816806236996</v>
      </c>
      <c r="R20" s="1">
        <v>12</v>
      </c>
    </row>
    <row r="21" spans="2:18" ht="12.75" customHeight="1" x14ac:dyDescent="0.4">
      <c r="B21" s="2"/>
      <c r="C21" s="59" t="str">
        <f>[3]Calculation2!C17</f>
        <v>台湾</v>
      </c>
      <c r="D21" s="82" t="str">
        <f>[3]Calculation2!D17</f>
        <v xml:space="preserve">  Taiwan</v>
      </c>
      <c r="E21" s="14">
        <f>HLOOKUP(E$6,[3]Calculation2!$E$5:$T$23,$R21,FALSE)</f>
        <v>1450</v>
      </c>
      <c r="F21" s="14">
        <f>HLOOKUP(F$6,[3]Calculation2!$E$5:$T$23,$R21,FALSE)</f>
        <v>1316</v>
      </c>
      <c r="G21" s="14">
        <f>HLOOKUP(G$6,[3]Calculation2!$E$5:$T$23,$R21,FALSE)</f>
        <v>1368</v>
      </c>
      <c r="H21" s="14">
        <f>HLOOKUP(H$6,[3]Calculation2!$E$5:$T$23,$R21,FALSE)</f>
        <v>1291</v>
      </c>
      <c r="I21" s="14">
        <f>HLOOKUP(I$6,[3]Calculation2!$E$5:$T$23,$R21,FALSE)</f>
        <v>1408</v>
      </c>
      <c r="J21" s="14">
        <f>HLOOKUP(J$6,[3]Calculation2!$E$5:$T$23,$R21,FALSE)</f>
        <v>1228</v>
      </c>
      <c r="K21" s="14">
        <f>HLOOKUP(K$6,[3]Calculation2!$E$5:$T$23,$R21,FALSE)</f>
        <v>1306</v>
      </c>
      <c r="L21" s="14">
        <f>HLOOKUP(L$6,[3]Calculation2!$E$5:$T$23,$R21,FALSE)</f>
        <v>1450</v>
      </c>
      <c r="M21" s="14">
        <f>HLOOKUP(M$6,[3]Calculation2!$E$5:$T$23,$R21,FALSE)</f>
        <v>1626</v>
      </c>
      <c r="N21" s="14">
        <f>HLOOKUP(N$6,[3]Calculation2!$E$5:$T$23,$R21,FALSE)</f>
        <v>1548</v>
      </c>
      <c r="O21" s="83">
        <f>[3]Calculation2!U17</f>
        <v>0.50264799379158298</v>
      </c>
      <c r="R21" s="1">
        <v>13</v>
      </c>
    </row>
    <row r="22" spans="2:18" ht="12.75" customHeight="1" x14ac:dyDescent="0.4">
      <c r="B22" s="2"/>
      <c r="C22" s="59" t="str">
        <f>[3]Calculation2!C18</f>
        <v>スウェーデン</v>
      </c>
      <c r="D22" s="82" t="str">
        <f>[3]Calculation2!D18</f>
        <v xml:space="preserve">  Sweden</v>
      </c>
      <c r="E22" s="14">
        <f>HLOOKUP(E$6,[3]Calculation2!$E$5:$T$23,$R22,FALSE)</f>
        <v>1369</v>
      </c>
      <c r="F22" s="14">
        <f>HLOOKUP(F$6,[3]Calculation2!$E$5:$T$23,$R22,FALSE)</f>
        <v>1342</v>
      </c>
      <c r="G22" s="14">
        <f>HLOOKUP(G$6,[3]Calculation2!$E$5:$T$23,$R22,FALSE)</f>
        <v>1170</v>
      </c>
      <c r="H22" s="14">
        <f>HLOOKUP(H$6,[3]Calculation2!$E$5:$T$23,$R22,FALSE)</f>
        <v>1024</v>
      </c>
      <c r="I22" s="14">
        <f>HLOOKUP(I$6,[3]Calculation2!$E$5:$T$23,$R22,FALSE)</f>
        <v>1038</v>
      </c>
      <c r="J22" s="14">
        <f>HLOOKUP(J$6,[3]Calculation2!$E$5:$T$23,$R22,FALSE)</f>
        <v>990</v>
      </c>
      <c r="K22" s="14">
        <f>HLOOKUP(K$6,[3]Calculation2!$E$5:$T$23,$R22,FALSE)</f>
        <v>817</v>
      </c>
      <c r="L22" s="14">
        <f>HLOOKUP(L$6,[3]Calculation2!$E$5:$T$23,$R22,FALSE)</f>
        <v>899</v>
      </c>
      <c r="M22" s="14">
        <f>HLOOKUP(M$6,[3]Calculation2!$E$5:$T$23,$R22,FALSE)</f>
        <v>1041</v>
      </c>
      <c r="N22" s="14">
        <f>HLOOKUP(N$6,[3]Calculation2!$E$5:$T$23,$R22,FALSE)</f>
        <v>1207</v>
      </c>
      <c r="O22" s="83">
        <f>[3]Calculation2!U18</f>
        <v>0.39192256363465156</v>
      </c>
      <c r="R22" s="1">
        <v>14</v>
      </c>
    </row>
    <row r="23" spans="2:18" ht="12.75" customHeight="1" x14ac:dyDescent="0.4">
      <c r="B23" s="2"/>
      <c r="C23" s="59" t="str">
        <f>[3]Calculation2!C19</f>
        <v>イ　タ　リ　ア</v>
      </c>
      <c r="D23" s="82" t="str">
        <f>[3]Calculation2!D19</f>
        <v xml:space="preserve">  Italy</v>
      </c>
      <c r="E23" s="14">
        <f>HLOOKUP(E$6,[3]Calculation2!$E$5:$T$23,$R23,FALSE)</f>
        <v>733</v>
      </c>
      <c r="F23" s="14">
        <f>HLOOKUP(F$6,[3]Calculation2!$E$5:$T$23,$R23,FALSE)</f>
        <v>753</v>
      </c>
      <c r="G23" s="14">
        <f>HLOOKUP(G$6,[3]Calculation2!$E$5:$T$23,$R23,FALSE)</f>
        <v>688</v>
      </c>
      <c r="H23" s="14">
        <f>HLOOKUP(H$6,[3]Calculation2!$E$5:$T$23,$R23,FALSE)</f>
        <v>699</v>
      </c>
      <c r="I23" s="14">
        <f>HLOOKUP(I$6,[3]Calculation2!$E$5:$T$23,$R23,FALSE)</f>
        <v>757</v>
      </c>
      <c r="J23" s="14">
        <f>HLOOKUP(J$6,[3]Calculation2!$E$5:$T$23,$R23,FALSE)</f>
        <v>765</v>
      </c>
      <c r="K23" s="14">
        <f>HLOOKUP(K$6,[3]Calculation2!$E$5:$T$23,$R23,FALSE)</f>
        <v>802</v>
      </c>
      <c r="L23" s="14">
        <f>HLOOKUP(L$6,[3]Calculation2!$E$5:$T$23,$R23,FALSE)</f>
        <v>873</v>
      </c>
      <c r="M23" s="14">
        <f>HLOOKUP(M$6,[3]Calculation2!$E$5:$T$23,$R23,FALSE)</f>
        <v>938</v>
      </c>
      <c r="N23" s="14">
        <f>HLOOKUP(N$6,[3]Calculation2!$E$5:$T$23,$R23,FALSE)</f>
        <v>842</v>
      </c>
      <c r="O23" s="83">
        <f>[3]Calculation2!U19</f>
        <v>0.27340414132591268</v>
      </c>
      <c r="R23" s="1">
        <v>15</v>
      </c>
    </row>
    <row r="24" spans="2:18" ht="12.75" customHeight="1" x14ac:dyDescent="0.4">
      <c r="B24" s="2"/>
      <c r="C24" s="59" t="str">
        <f>[3]Calculation2!C20</f>
        <v>カ 　ナ 　ダ</v>
      </c>
      <c r="D24" s="82" t="str">
        <f>[3]Calculation2!D20</f>
        <v xml:space="preserve">  Canada</v>
      </c>
      <c r="E24" s="14">
        <f>HLOOKUP(E$6,[3]Calculation2!$E$5:$T$23,$R24,FALSE)</f>
        <v>740</v>
      </c>
      <c r="F24" s="14">
        <f>HLOOKUP(F$6,[3]Calculation2!$E$5:$T$23,$R24,FALSE)</f>
        <v>751</v>
      </c>
      <c r="G24" s="14">
        <f>HLOOKUP(G$6,[3]Calculation2!$E$5:$T$23,$R24,FALSE)</f>
        <v>701</v>
      </c>
      <c r="H24" s="14">
        <f>HLOOKUP(H$6,[3]Calculation2!$E$5:$T$23,$R24,FALSE)</f>
        <v>691</v>
      </c>
      <c r="I24" s="14">
        <f>HLOOKUP(I$6,[3]Calculation2!$E$5:$T$23,$R24,FALSE)</f>
        <v>635</v>
      </c>
      <c r="J24" s="14">
        <f>HLOOKUP(J$6,[3]Calculation2!$E$5:$T$23,$R24,FALSE)</f>
        <v>648</v>
      </c>
      <c r="K24" s="14">
        <f>HLOOKUP(K$6,[3]Calculation2!$E$5:$T$23,$R24,FALSE)</f>
        <v>545</v>
      </c>
      <c r="L24" s="14">
        <f>HLOOKUP(L$6,[3]Calculation2!$E$5:$T$23,$R24,FALSE)</f>
        <v>551</v>
      </c>
      <c r="M24" s="14">
        <f>HLOOKUP(M$6,[3]Calculation2!$E$5:$T$23,$R24,FALSE)</f>
        <v>608</v>
      </c>
      <c r="N24" s="14">
        <f>HLOOKUP(N$6,[3]Calculation2!$E$5:$T$23,$R24,FALSE)</f>
        <v>692</v>
      </c>
      <c r="O24" s="85">
        <f>[3]Calculation2!U20</f>
        <v>0.22469794037711591</v>
      </c>
      <c r="R24" s="1">
        <v>16</v>
      </c>
    </row>
    <row r="25" spans="2:18" ht="12.75" customHeight="1" x14ac:dyDescent="0.4">
      <c r="B25" s="2"/>
      <c r="C25" s="59" t="str">
        <f>[3]Calculation2!C21</f>
        <v>オーストラリア</v>
      </c>
      <c r="D25" s="82" t="str">
        <f>[3]Calculation2!D21</f>
        <v xml:space="preserve">  Australia</v>
      </c>
      <c r="E25" s="14">
        <f>HLOOKUP(E$6,[3]Calculation2!$E$5:$T$23,$R25,FALSE)</f>
        <v>451</v>
      </c>
      <c r="F25" s="14">
        <f>HLOOKUP(F$6,[3]Calculation2!$E$5:$T$23,$R25,FALSE)</f>
        <v>464</v>
      </c>
      <c r="G25" s="14">
        <f>HLOOKUP(G$6,[3]Calculation2!$E$5:$T$23,$R25,FALSE)</f>
        <v>427</v>
      </c>
      <c r="H25" s="14">
        <f>HLOOKUP(H$6,[3]Calculation2!$E$5:$T$23,$R25,FALSE)</f>
        <v>442</v>
      </c>
      <c r="I25" s="14">
        <f>HLOOKUP(I$6,[3]Calculation2!$E$5:$T$23,$R25,FALSE)</f>
        <v>452</v>
      </c>
      <c r="J25" s="14">
        <f>HLOOKUP(J$6,[3]Calculation2!$E$5:$T$23,$R25,FALSE)</f>
        <v>448</v>
      </c>
      <c r="K25" s="14">
        <f>HLOOKUP(K$6,[3]Calculation2!$E$5:$T$23,$R25,FALSE)</f>
        <v>415</v>
      </c>
      <c r="L25" s="14">
        <f>HLOOKUP(L$6,[3]Calculation2!$E$5:$T$23,$R25,FALSE)</f>
        <v>431</v>
      </c>
      <c r="M25" s="14">
        <f>HLOOKUP(M$6,[3]Calculation2!$E$5:$T$23,$R25,FALSE)</f>
        <v>452</v>
      </c>
      <c r="N25" s="14">
        <f>HLOOKUP(N$6,[3]Calculation2!$E$5:$T$23,$R25,FALSE)</f>
        <v>496</v>
      </c>
      <c r="O25" s="83">
        <f>[3]Calculation2!U21</f>
        <v>0.16105517113735474</v>
      </c>
      <c r="R25" s="1">
        <v>17</v>
      </c>
    </row>
    <row r="26" spans="2:18" ht="12.75" customHeight="1" x14ac:dyDescent="0.4">
      <c r="B26" s="2"/>
      <c r="C26" s="59" t="s">
        <v>112</v>
      </c>
      <c r="D26" s="82" t="s">
        <v>113</v>
      </c>
      <c r="E26" s="14">
        <f>HLOOKUP(E$6,[3]Calculation2!$E$5:$T$23,$R26,FALSE)</f>
        <v>4215</v>
      </c>
      <c r="F26" s="14">
        <f>HLOOKUP(F$6,[3]Calculation2!$E$5:$T$23,$R26,FALSE)</f>
        <v>4110</v>
      </c>
      <c r="G26" s="14">
        <f>HLOOKUP(G$6,[3]Calculation2!$E$5:$T$23,$R26,FALSE)</f>
        <v>4263</v>
      </c>
      <c r="H26" s="14">
        <f>HLOOKUP(H$6,[3]Calculation2!$E$5:$T$23,$R26,FALSE)</f>
        <v>4728</v>
      </c>
      <c r="I26" s="14">
        <f>HLOOKUP(I$6,[3]Calculation2!$E$5:$T$23,$R26,FALSE)</f>
        <v>5038</v>
      </c>
      <c r="J26" s="14">
        <f>HLOOKUP(J$6,[3]Calculation2!$E$5:$T$23,$R26,FALSE)</f>
        <v>4967</v>
      </c>
      <c r="K26" s="14">
        <f>HLOOKUP(K$6,[3]Calculation2!$E$5:$T$23,$R26,FALSE)</f>
        <v>5093</v>
      </c>
      <c r="L26" s="14">
        <f>HLOOKUP(L$6,[3]Calculation2!$E$5:$T$23,$R26,FALSE)</f>
        <v>5287</v>
      </c>
      <c r="M26" s="14">
        <f>HLOOKUP(M$6,[3]Calculation2!$E$5:$T$23,$R26,FALSE)</f>
        <v>5954</v>
      </c>
      <c r="N26" s="14">
        <f>HLOOKUP(N$6,[3]Calculation2!$E$5:$T$23,$R26,FALSE)</f>
        <v>6094</v>
      </c>
      <c r="O26" s="83">
        <f>[3]Calculation2!U22</f>
        <v>1.9787705905464512</v>
      </c>
      <c r="R26" s="1">
        <v>18</v>
      </c>
    </row>
    <row r="27" spans="2:18" ht="12.75" customHeight="1" x14ac:dyDescent="0.4">
      <c r="B27" s="222" t="s">
        <v>114</v>
      </c>
      <c r="C27" s="222"/>
      <c r="D27" s="82" t="s">
        <v>115</v>
      </c>
      <c r="E27" s="14">
        <f>HLOOKUP(E$6,[3]Calculation2!$E$5:$T$23,$R27,FALSE)</f>
        <v>344598</v>
      </c>
      <c r="F27" s="14">
        <f>HLOOKUP(F$6,[3]Calculation2!$E$5:$T$23,$R27,FALSE)</f>
        <v>342610</v>
      </c>
      <c r="G27" s="14">
        <f>HLOOKUP(G$6,[3]Calculation2!$E$5:$T$23,$R27,FALSE)</f>
        <v>342796</v>
      </c>
      <c r="H27" s="14">
        <f>HLOOKUP(H$6,[3]Calculation2!$E$5:$T$23,$R27,FALSE)</f>
        <v>328436</v>
      </c>
      <c r="I27" s="14">
        <f>HLOOKUP(I$6,[3]Calculation2!$E$5:$T$23,$R27,FALSE)</f>
        <v>325989</v>
      </c>
      <c r="J27" s="14">
        <f>HLOOKUP(J$6,[3]Calculation2!$E$5:$T$23,$R27,FALSE)</f>
        <v>318721</v>
      </c>
      <c r="K27" s="14">
        <f>HLOOKUP(K$6,[3]Calculation2!$E$5:$T$23,$R27,FALSE)</f>
        <v>318381</v>
      </c>
      <c r="L27" s="14">
        <f>HLOOKUP(L$6,[3]Calculation2!$E$5:$T$23,$R27,FALSE)</f>
        <v>318479</v>
      </c>
      <c r="M27" s="14">
        <f>HLOOKUP(M$6,[3]Calculation2!$E$5:$T$23,$R27,FALSE)</f>
        <v>313567</v>
      </c>
      <c r="N27" s="14">
        <f>HLOOKUP(N$6,[3]Calculation2!$E$5:$T$23,$R27,FALSE)</f>
        <v>307969</v>
      </c>
      <c r="O27" s="83">
        <f>[3]Calculation2!U23</f>
        <v>100</v>
      </c>
      <c r="R27" s="1">
        <v>19</v>
      </c>
    </row>
    <row r="28" spans="2:18" ht="9" customHeight="1" thickBot="1" x14ac:dyDescent="0.45">
      <c r="B28" s="57"/>
      <c r="C28" s="57"/>
      <c r="D28" s="82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60"/>
    </row>
    <row r="29" spans="2:18" ht="9" customHeight="1" x14ac:dyDescent="0.4">
      <c r="B29" s="86"/>
      <c r="C29" s="86"/>
      <c r="D29" s="87"/>
      <c r="E29" s="88"/>
      <c r="F29" s="88"/>
      <c r="G29" s="88"/>
      <c r="H29" s="88"/>
      <c r="I29" s="88"/>
      <c r="J29" s="88"/>
      <c r="K29" s="88"/>
      <c r="L29" s="88"/>
      <c r="M29" s="88"/>
      <c r="N29" s="88"/>
      <c r="O29" s="89"/>
    </row>
    <row r="30" spans="2:18" ht="21" customHeight="1" x14ac:dyDescent="0.4">
      <c r="B30" s="46" t="s">
        <v>95</v>
      </c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</row>
    <row r="31" spans="2:18" ht="21" customHeight="1" x14ac:dyDescent="0.4">
      <c r="B31" s="46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</row>
    <row r="32" spans="2:18" ht="15" customHeight="1" x14ac:dyDescent="0.4">
      <c r="B32" s="2" t="s">
        <v>116</v>
      </c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</row>
    <row r="33" spans="2:18" ht="15" customHeight="1" x14ac:dyDescent="0.4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</row>
    <row r="34" spans="2:18" ht="15" customHeight="1" thickBot="1" x14ac:dyDescent="0.45">
      <c r="B34" s="39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90" t="s">
        <v>5</v>
      </c>
    </row>
    <row r="35" spans="2:18" ht="15" customHeight="1" x14ac:dyDescent="0.4">
      <c r="B35" s="213" t="s">
        <v>106</v>
      </c>
      <c r="C35" s="223"/>
      <c r="D35" s="216" t="s">
        <v>98</v>
      </c>
      <c r="E35" s="208" t="s">
        <v>64</v>
      </c>
      <c r="F35" s="208" t="s">
        <v>65</v>
      </c>
      <c r="G35" s="195" t="s">
        <v>66</v>
      </c>
      <c r="H35" s="208" t="s">
        <v>67</v>
      </c>
      <c r="I35" s="208" t="s">
        <v>68</v>
      </c>
      <c r="J35" s="208" t="s">
        <v>69</v>
      </c>
      <c r="K35" s="208" t="s">
        <v>70</v>
      </c>
      <c r="L35" s="208" t="s">
        <v>71</v>
      </c>
      <c r="M35" s="195" t="s">
        <v>72</v>
      </c>
      <c r="N35" s="195" t="s">
        <v>99</v>
      </c>
      <c r="O35" s="91"/>
    </row>
    <row r="36" spans="2:18" ht="18" customHeight="1" x14ac:dyDescent="0.4">
      <c r="B36" s="223"/>
      <c r="C36" s="223"/>
      <c r="D36" s="216"/>
      <c r="E36" s="209"/>
      <c r="F36" s="209"/>
      <c r="G36" s="196"/>
      <c r="H36" s="209"/>
      <c r="I36" s="209"/>
      <c r="J36" s="209"/>
      <c r="K36" s="209"/>
      <c r="L36" s="209"/>
      <c r="M36" s="196"/>
      <c r="N36" s="196"/>
      <c r="O36" s="49" t="s">
        <v>73</v>
      </c>
    </row>
    <row r="37" spans="2:18" ht="15" customHeight="1" x14ac:dyDescent="0.4">
      <c r="B37" s="223"/>
      <c r="C37" s="223"/>
      <c r="D37" s="216"/>
      <c r="E37" s="209"/>
      <c r="F37" s="209"/>
      <c r="G37" s="196"/>
      <c r="H37" s="209"/>
      <c r="I37" s="209"/>
      <c r="J37" s="209"/>
      <c r="K37" s="209"/>
      <c r="L37" s="209"/>
      <c r="M37" s="196"/>
      <c r="N37" s="196"/>
      <c r="O37" s="50" t="s">
        <v>74</v>
      </c>
    </row>
    <row r="38" spans="2:18" ht="15" customHeight="1" thickBot="1" x14ac:dyDescent="0.45">
      <c r="B38" s="223"/>
      <c r="C38" s="223"/>
      <c r="D38" s="216"/>
      <c r="E38" s="210"/>
      <c r="F38" s="210"/>
      <c r="G38" s="211"/>
      <c r="H38" s="210"/>
      <c r="I38" s="210"/>
      <c r="J38" s="210"/>
      <c r="K38" s="210"/>
      <c r="L38" s="210"/>
      <c r="M38" s="211"/>
      <c r="N38" s="211"/>
      <c r="O38" s="92" t="s">
        <v>107</v>
      </c>
    </row>
    <row r="39" spans="2:18" ht="9" customHeight="1" x14ac:dyDescent="0.4">
      <c r="B39" s="93"/>
      <c r="C39" s="93"/>
      <c r="D39" s="94"/>
      <c r="E39" s="86"/>
      <c r="F39" s="86"/>
      <c r="G39" s="86"/>
      <c r="H39" s="86"/>
      <c r="I39" s="86"/>
      <c r="J39" s="86"/>
      <c r="K39" s="86"/>
      <c r="L39" s="86"/>
      <c r="M39" s="86"/>
      <c r="N39" s="86"/>
      <c r="O39" s="86"/>
    </row>
    <row r="40" spans="2:18" ht="12.75" customHeight="1" x14ac:dyDescent="0.4">
      <c r="B40" s="222" t="s">
        <v>108</v>
      </c>
      <c r="C40" s="222"/>
      <c r="D40" s="82" t="s">
        <v>109</v>
      </c>
      <c r="E40" s="14">
        <f>HLOOKUP(E$35,[3]Calculation2!$E$28:$T$46,$R40,FALSE)</f>
        <v>187237</v>
      </c>
      <c r="F40" s="14">
        <f>HLOOKUP(F$35,[3]Calculation2!$E$28:$T$46,$R40,FALSE)</f>
        <v>197594</v>
      </c>
      <c r="G40" s="14">
        <f>HLOOKUP(G$35,[3]Calculation2!$E$28:$T$46,$R40,FALSE)</f>
        <v>224917</v>
      </c>
      <c r="H40" s="14">
        <f>HLOOKUP(H$35,[3]Calculation2!$E$28:$T$46,$R40,FALSE)</f>
        <v>225577</v>
      </c>
      <c r="I40" s="14">
        <f>HLOOKUP(I$35,[3]Calculation2!$E$28:$T$46,$R40,FALSE)</f>
        <v>177750</v>
      </c>
      <c r="J40" s="14">
        <f>HLOOKUP(J$35,[3]Calculation2!$E$28:$T$46,$R40,FALSE)</f>
        <v>146749</v>
      </c>
      <c r="K40" s="14">
        <f>HLOOKUP(K$35,[3]Calculation2!$E$28:$T$46,$R40,FALSE)</f>
        <v>160643</v>
      </c>
      <c r="L40" s="14">
        <f>HLOOKUP(L$35,[3]Calculation2!$E$28:$T$46,$R40,FALSE)</f>
        <v>156844</v>
      </c>
      <c r="M40" s="14">
        <f>HLOOKUP(M$35,[3]Calculation2!$E$28:$T$46,$R40,FALSE)</f>
        <v>152440</v>
      </c>
      <c r="N40" s="14">
        <f>HLOOKUP(N$35,[3]Calculation2!$E$28:$T$46,$R40,FALSE)</f>
        <v>140865</v>
      </c>
      <c r="O40" s="95">
        <f>[3]Calculation2!U30</f>
        <v>78.297482074370521</v>
      </c>
      <c r="R40" s="1">
        <v>3</v>
      </c>
    </row>
    <row r="41" spans="2:18" ht="12.75" customHeight="1" x14ac:dyDescent="0.4">
      <c r="B41" s="222" t="s">
        <v>110</v>
      </c>
      <c r="C41" s="222"/>
      <c r="D41" s="82" t="s">
        <v>111</v>
      </c>
      <c r="E41" s="14">
        <f>HLOOKUP(E$35,[3]Calculation2!$E$28:$T$46,$R41,FALSE)</f>
        <v>35456</v>
      </c>
      <c r="F41" s="14">
        <f>HLOOKUP(F$35,[3]Calculation2!$E$28:$T$46,$R41,FALSE)</f>
        <v>40729</v>
      </c>
      <c r="G41" s="14">
        <f>HLOOKUP(G$35,[3]Calculation2!$E$28:$T$46,$R41,FALSE)</f>
        <v>49874</v>
      </c>
      <c r="H41" s="14">
        <f>HLOOKUP(H$35,[3]Calculation2!$E$28:$T$46,$R41,FALSE)</f>
        <v>51508</v>
      </c>
      <c r="I41" s="14">
        <f>HLOOKUP(I$35,[3]Calculation2!$E$28:$T$46,$R41,FALSE)</f>
        <v>49392</v>
      </c>
      <c r="J41" s="14">
        <f>HLOOKUP(J$35,[3]Calculation2!$E$28:$T$46,$R41,FALSE)</f>
        <v>42609</v>
      </c>
      <c r="K41" s="14">
        <f>HLOOKUP(K$35,[3]Calculation2!$E$28:$T$46,$R41,FALSE)</f>
        <v>42444</v>
      </c>
      <c r="L41" s="14">
        <f>HLOOKUP(L$35,[3]Calculation2!$E$28:$T$46,$R41,FALSE)</f>
        <v>42733</v>
      </c>
      <c r="M41" s="14">
        <f>HLOOKUP(M$35,[3]Calculation2!$E$28:$T$46,$R41,FALSE)</f>
        <v>42085</v>
      </c>
      <c r="N41" s="14">
        <f>HLOOKUP(N$35,[3]Calculation2!$E$28:$T$46,$R41,FALSE)</f>
        <v>39045</v>
      </c>
      <c r="O41" s="95">
        <f>[3]Calculation2!U31</f>
        <v>21.702517925629479</v>
      </c>
      <c r="R41" s="1">
        <v>4</v>
      </c>
    </row>
    <row r="42" spans="2:18" ht="12.75" customHeight="1" x14ac:dyDescent="0.4">
      <c r="B42" s="2"/>
      <c r="C42" s="59" t="str">
        <f>[3]Calculation2!C32</f>
        <v>米  　　　　国</v>
      </c>
      <c r="D42" s="82" t="str">
        <f>[3]Calculation2!D32</f>
        <v xml:space="preserve">  United  States</v>
      </c>
      <c r="E42" s="14">
        <f>HLOOKUP(E$35,[3]Calculation2!$E$28:$T$46,$R42,FALSE)</f>
        <v>13824</v>
      </c>
      <c r="F42" s="14">
        <f>HLOOKUP(F$35,[3]Calculation2!$E$28:$T$46,$R42,FALSE)</f>
        <v>16262</v>
      </c>
      <c r="G42" s="14">
        <f>HLOOKUP(G$35,[3]Calculation2!$E$28:$T$46,$R42,FALSE)</f>
        <v>20103</v>
      </c>
      <c r="H42" s="14">
        <f>HLOOKUP(H$35,[3]Calculation2!$E$28:$T$46,$R42,FALSE)</f>
        <v>21131</v>
      </c>
      <c r="I42" s="14">
        <f>HLOOKUP(I$35,[3]Calculation2!$E$28:$T$46,$R42,FALSE)</f>
        <v>20229</v>
      </c>
      <c r="J42" s="14">
        <f>HLOOKUP(J$35,[3]Calculation2!$E$28:$T$46,$R42,FALSE)</f>
        <v>17995</v>
      </c>
      <c r="K42" s="14">
        <f>HLOOKUP(K$35,[3]Calculation2!$E$28:$T$46,$R42,FALSE)</f>
        <v>17248</v>
      </c>
      <c r="L42" s="14">
        <f>HLOOKUP(L$35,[3]Calculation2!$E$28:$T$46,$R42,FALSE)</f>
        <v>17451</v>
      </c>
      <c r="M42" s="14">
        <f>HLOOKUP(M$35,[3]Calculation2!$E$28:$T$46,$R42,FALSE)</f>
        <v>17080</v>
      </c>
      <c r="N42" s="14">
        <f>HLOOKUP(N$35,[3]Calculation2!$E$28:$T$46,$R42,FALSE)</f>
        <v>14789</v>
      </c>
      <c r="O42" s="95">
        <f>[3]Calculation2!U32</f>
        <v>8.2202212217219728</v>
      </c>
      <c r="R42" s="1">
        <v>5</v>
      </c>
    </row>
    <row r="43" spans="2:18" ht="12.75" customHeight="1" x14ac:dyDescent="0.4">
      <c r="B43" s="2"/>
      <c r="C43" s="59" t="str">
        <f>[3]Calculation2!C33</f>
        <v>ド 　イ 　ツ</v>
      </c>
      <c r="D43" s="82" t="str">
        <f>[3]Calculation2!D33</f>
        <v xml:space="preserve">  Germany</v>
      </c>
      <c r="E43" s="14">
        <f>HLOOKUP(E$35,[3]Calculation2!$E$28:$T$46,$R43,FALSE)</f>
        <v>5453</v>
      </c>
      <c r="F43" s="14">
        <f>HLOOKUP(F$35,[3]Calculation2!$E$28:$T$46,$R43,FALSE)</f>
        <v>5953</v>
      </c>
      <c r="G43" s="14">
        <f>HLOOKUP(G$35,[3]Calculation2!$E$28:$T$46,$R43,FALSE)</f>
        <v>6764</v>
      </c>
      <c r="H43" s="14">
        <f>HLOOKUP(H$35,[3]Calculation2!$E$28:$T$46,$R43,FALSE)</f>
        <v>6673</v>
      </c>
      <c r="I43" s="14">
        <f>HLOOKUP(I$35,[3]Calculation2!$E$28:$T$46,$R43,FALSE)</f>
        <v>6634</v>
      </c>
      <c r="J43" s="14">
        <f>HLOOKUP(J$35,[3]Calculation2!$E$28:$T$46,$R43,FALSE)</f>
        <v>5409</v>
      </c>
      <c r="K43" s="14">
        <f>HLOOKUP(K$35,[3]Calculation2!$E$28:$T$46,$R43,FALSE)</f>
        <v>5160</v>
      </c>
      <c r="L43" s="14">
        <f>HLOOKUP(L$35,[3]Calculation2!$E$28:$T$46,$R43,FALSE)</f>
        <v>5055</v>
      </c>
      <c r="M43" s="14">
        <f>HLOOKUP(M$35,[3]Calculation2!$E$28:$T$46,$R43,FALSE)</f>
        <v>4576</v>
      </c>
      <c r="N43" s="14">
        <f>HLOOKUP(N$35,[3]Calculation2!$E$28:$T$46,$R43,FALSE)</f>
        <v>4197</v>
      </c>
      <c r="O43" s="95">
        <f>[3]Calculation2!U33</f>
        <v>2.3328330832082709</v>
      </c>
      <c r="R43" s="1">
        <v>6</v>
      </c>
    </row>
    <row r="44" spans="2:18" ht="12.75" customHeight="1" x14ac:dyDescent="0.4">
      <c r="B44" s="2"/>
      <c r="C44" s="59" t="str">
        <f>[3]Calculation2!C34</f>
        <v>韓国</v>
      </c>
      <c r="D44" s="82" t="str">
        <f>[3]Calculation2!D34</f>
        <v xml:space="preserve">  Rep. of  Korea</v>
      </c>
      <c r="E44" s="14">
        <f>HLOOKUP(E$35,[3]Calculation2!$E$28:$T$46,$R44,FALSE)</f>
        <v>3505</v>
      </c>
      <c r="F44" s="14">
        <f>HLOOKUP(F$35,[3]Calculation2!$E$28:$T$46,$R44,FALSE)</f>
        <v>4048</v>
      </c>
      <c r="G44" s="14">
        <f>HLOOKUP(G$35,[3]Calculation2!$E$28:$T$46,$R44,FALSE)</f>
        <v>5165</v>
      </c>
      <c r="H44" s="14">
        <f>HLOOKUP(H$35,[3]Calculation2!$E$28:$T$46,$R44,FALSE)</f>
        <v>4984</v>
      </c>
      <c r="I44" s="14">
        <f>HLOOKUP(I$35,[3]Calculation2!$E$28:$T$46,$R44,FALSE)</f>
        <v>4336</v>
      </c>
      <c r="J44" s="14">
        <f>HLOOKUP(J$35,[3]Calculation2!$E$28:$T$46,$R44,FALSE)</f>
        <v>3886</v>
      </c>
      <c r="K44" s="14">
        <f>HLOOKUP(K$35,[3]Calculation2!$E$28:$T$46,$R44,FALSE)</f>
        <v>4292</v>
      </c>
      <c r="L44" s="14">
        <f>HLOOKUP(L$35,[3]Calculation2!$E$28:$T$46,$R44,FALSE)</f>
        <v>4232</v>
      </c>
      <c r="M44" s="14">
        <f>HLOOKUP(M$35,[3]Calculation2!$E$28:$T$46,$R44,FALSE)</f>
        <v>4199</v>
      </c>
      <c r="N44" s="14">
        <f>HLOOKUP(N$35,[3]Calculation2!$E$28:$T$46,$R44,FALSE)</f>
        <v>3938</v>
      </c>
      <c r="O44" s="95">
        <f>[3]Calculation2!U34</f>
        <v>2.1888722138847201</v>
      </c>
      <c r="R44" s="1">
        <v>7</v>
      </c>
    </row>
    <row r="45" spans="2:18" ht="12.75" customHeight="1" x14ac:dyDescent="0.4">
      <c r="B45" s="2"/>
      <c r="C45" s="59" t="str">
        <f>[3]Calculation2!C35</f>
        <v>中国</v>
      </c>
      <c r="D45" s="82" t="str">
        <f>[3]Calculation2!D35</f>
        <v xml:space="preserve">  China</v>
      </c>
      <c r="E45" s="14">
        <f>HLOOKUP(E$35,[3]Calculation2!$E$28:$T$46,$R45,FALSE)</f>
        <v>255</v>
      </c>
      <c r="F45" s="14">
        <f>HLOOKUP(F$35,[3]Calculation2!$E$28:$T$46,$R45,FALSE)</f>
        <v>416</v>
      </c>
      <c r="G45" s="14">
        <f>HLOOKUP(G$35,[3]Calculation2!$E$28:$T$46,$R45,FALSE)</f>
        <v>822</v>
      </c>
      <c r="H45" s="14">
        <f>HLOOKUP(H$35,[3]Calculation2!$E$28:$T$46,$R45,FALSE)</f>
        <v>1243</v>
      </c>
      <c r="I45" s="14">
        <f>HLOOKUP(I$35,[3]Calculation2!$E$28:$T$46,$R45,FALSE)</f>
        <v>1560</v>
      </c>
      <c r="J45" s="14">
        <f>HLOOKUP(J$35,[3]Calculation2!$E$28:$T$46,$R45,FALSE)</f>
        <v>1535</v>
      </c>
      <c r="K45" s="14">
        <f>HLOOKUP(K$35,[3]Calculation2!$E$28:$T$46,$R45,FALSE)</f>
        <v>1832</v>
      </c>
      <c r="L45" s="14">
        <f>HLOOKUP(L$35,[3]Calculation2!$E$28:$T$46,$R45,FALSE)</f>
        <v>2415</v>
      </c>
      <c r="M45" s="14">
        <f>HLOOKUP(M$35,[3]Calculation2!$E$28:$T$46,$R45,FALSE)</f>
        <v>3152</v>
      </c>
      <c r="N45" s="14">
        <f>HLOOKUP(N$35,[3]Calculation2!$E$28:$T$46,$R45,FALSE)</f>
        <v>3738</v>
      </c>
      <c r="O45" s="95">
        <f>[3]Calculation2!U35</f>
        <v>2.07770551942638</v>
      </c>
      <c r="R45" s="1">
        <v>8</v>
      </c>
    </row>
    <row r="46" spans="2:18" ht="12.75" customHeight="1" x14ac:dyDescent="0.4">
      <c r="B46" s="2"/>
      <c r="C46" s="59" t="str">
        <f>[3]Calculation2!C36</f>
        <v>フ　ラ　ン　ス</v>
      </c>
      <c r="D46" s="82" t="str">
        <f>[3]Calculation2!D36</f>
        <v xml:space="preserve">  France</v>
      </c>
      <c r="E46" s="14">
        <f>HLOOKUP(E$35,[3]Calculation2!$E$28:$T$46,$R46,FALSE)</f>
        <v>2315</v>
      </c>
      <c r="F46" s="14">
        <f>HLOOKUP(F$35,[3]Calculation2!$E$28:$T$46,$R46,FALSE)</f>
        <v>2761</v>
      </c>
      <c r="G46" s="14">
        <f>HLOOKUP(G$35,[3]Calculation2!$E$28:$T$46,$R46,FALSE)</f>
        <v>3208</v>
      </c>
      <c r="H46" s="14">
        <f>HLOOKUP(H$35,[3]Calculation2!$E$28:$T$46,$R46,FALSE)</f>
        <v>3581</v>
      </c>
      <c r="I46" s="14">
        <f>HLOOKUP(I$35,[3]Calculation2!$E$28:$T$46,$R46,FALSE)</f>
        <v>3411</v>
      </c>
      <c r="J46" s="14">
        <f>HLOOKUP(J$35,[3]Calculation2!$E$28:$T$46,$R46,FALSE)</f>
        <v>2720</v>
      </c>
      <c r="K46" s="14">
        <f>HLOOKUP(K$35,[3]Calculation2!$E$28:$T$46,$R46,FALSE)</f>
        <v>2544</v>
      </c>
      <c r="L46" s="14">
        <f>HLOOKUP(L$35,[3]Calculation2!$E$28:$T$46,$R46,FALSE)</f>
        <v>2192</v>
      </c>
      <c r="M46" s="14">
        <f>HLOOKUP(M$35,[3]Calculation2!$E$28:$T$46,$R46,FALSE)</f>
        <v>2096</v>
      </c>
      <c r="N46" s="14">
        <f>HLOOKUP(N$35,[3]Calculation2!$E$28:$T$46,$R46,FALSE)</f>
        <v>1877</v>
      </c>
      <c r="O46" s="95">
        <f>[3]Calculation2!U36</f>
        <v>1.0432994274915235</v>
      </c>
      <c r="R46" s="1">
        <v>9</v>
      </c>
    </row>
    <row r="47" spans="2:18" ht="12.75" customHeight="1" x14ac:dyDescent="0.4">
      <c r="B47" s="2"/>
      <c r="C47" s="59" t="str">
        <f>[3]Calculation2!C37</f>
        <v>オ　ラ　ン　ダ</v>
      </c>
      <c r="D47" s="82" t="str">
        <f>[3]Calculation2!D37</f>
        <v xml:space="preserve">  Netherlands</v>
      </c>
      <c r="E47" s="14">
        <f>HLOOKUP(E$35,[3]Calculation2!$E$28:$T$46,$R47,FALSE)</f>
        <v>1689</v>
      </c>
      <c r="F47" s="14">
        <f>HLOOKUP(F$35,[3]Calculation2!$E$28:$T$46,$R47,FALSE)</f>
        <v>1768</v>
      </c>
      <c r="G47" s="14">
        <f>HLOOKUP(G$35,[3]Calculation2!$E$28:$T$46,$R47,FALSE)</f>
        <v>2233</v>
      </c>
      <c r="H47" s="14">
        <f>HLOOKUP(H$35,[3]Calculation2!$E$28:$T$46,$R47,FALSE)</f>
        <v>2099</v>
      </c>
      <c r="I47" s="14">
        <f>HLOOKUP(I$35,[3]Calculation2!$E$28:$T$46,$R47,FALSE)</f>
        <v>2238</v>
      </c>
      <c r="J47" s="14">
        <f>HLOOKUP(J$35,[3]Calculation2!$E$28:$T$46,$R47,FALSE)</f>
        <v>1859</v>
      </c>
      <c r="K47" s="14">
        <f>HLOOKUP(K$35,[3]Calculation2!$E$28:$T$46,$R47,FALSE)</f>
        <v>1879</v>
      </c>
      <c r="L47" s="14">
        <f>HLOOKUP(L$35,[3]Calculation2!$E$28:$T$46,$R47,FALSE)</f>
        <v>2124</v>
      </c>
      <c r="M47" s="14">
        <f>HLOOKUP(M$35,[3]Calculation2!$E$28:$T$46,$R47,FALSE)</f>
        <v>1947</v>
      </c>
      <c r="N47" s="14">
        <f>HLOOKUP(N$35,[3]Calculation2!$E$28:$T$46,$R47,FALSE)</f>
        <v>1657</v>
      </c>
      <c r="O47" s="95">
        <f>[3]Calculation2!U37</f>
        <v>0.92101606358734933</v>
      </c>
      <c r="R47" s="1">
        <v>10</v>
      </c>
    </row>
    <row r="48" spans="2:18" ht="12.75" customHeight="1" x14ac:dyDescent="0.4">
      <c r="B48" s="2"/>
      <c r="C48" s="59" t="str">
        <f>[3]Calculation2!C38</f>
        <v>ス 　イ 　ス</v>
      </c>
      <c r="D48" s="82" t="str">
        <f>[3]Calculation2!D38</f>
        <v xml:space="preserve">  Switzerland</v>
      </c>
      <c r="E48" s="14">
        <f>HLOOKUP(E$35,[3]Calculation2!$E$28:$T$46,$R48,FALSE)</f>
        <v>1541</v>
      </c>
      <c r="F48" s="14">
        <f>HLOOKUP(F$35,[3]Calculation2!$E$28:$T$46,$R48,FALSE)</f>
        <v>1794</v>
      </c>
      <c r="G48" s="14">
        <f>HLOOKUP(G$35,[3]Calculation2!$E$28:$T$46,$R48,FALSE)</f>
        <v>2098</v>
      </c>
      <c r="H48" s="14">
        <f>HLOOKUP(H$35,[3]Calculation2!$E$28:$T$46,$R48,FALSE)</f>
        <v>2223</v>
      </c>
      <c r="I48" s="14">
        <f>HLOOKUP(I$35,[3]Calculation2!$E$28:$T$46,$R48,FALSE)</f>
        <v>2024</v>
      </c>
      <c r="J48" s="14">
        <f>HLOOKUP(J$35,[3]Calculation2!$E$28:$T$46,$R48,FALSE)</f>
        <v>1737</v>
      </c>
      <c r="K48" s="14">
        <f>HLOOKUP(K$35,[3]Calculation2!$E$28:$T$46,$R48,FALSE)</f>
        <v>1797</v>
      </c>
      <c r="L48" s="14">
        <f>HLOOKUP(L$35,[3]Calculation2!$E$28:$T$46,$R48,FALSE)</f>
        <v>1828</v>
      </c>
      <c r="M48" s="14">
        <f>HLOOKUP(M$35,[3]Calculation2!$E$28:$T$46,$R48,FALSE)</f>
        <v>1647</v>
      </c>
      <c r="N48" s="14">
        <f>HLOOKUP(N$35,[3]Calculation2!$E$28:$T$46,$R48,FALSE)</f>
        <v>1610</v>
      </c>
      <c r="O48" s="95">
        <f>[3]Calculation2!U38</f>
        <v>0.89489189038963923</v>
      </c>
      <c r="R48" s="1">
        <v>11</v>
      </c>
    </row>
    <row r="49" spans="2:18" ht="12.75" customHeight="1" x14ac:dyDescent="0.4">
      <c r="B49" s="2"/>
      <c r="C49" s="59" t="str">
        <f>[3]Calculation2!C39</f>
        <v>英  　　　　国</v>
      </c>
      <c r="D49" s="82" t="str">
        <f>[3]Calculation2!D39</f>
        <v xml:space="preserve">  United  Kingdom</v>
      </c>
      <c r="E49" s="14">
        <f>HLOOKUP(E$35,[3]Calculation2!$E$28:$T$46,$R49,FALSE)</f>
        <v>1099</v>
      </c>
      <c r="F49" s="14">
        <f>HLOOKUP(F$35,[3]Calculation2!$E$28:$T$46,$R49,FALSE)</f>
        <v>1155</v>
      </c>
      <c r="G49" s="14">
        <f>HLOOKUP(G$35,[3]Calculation2!$E$28:$T$46,$R49,FALSE)</f>
        <v>1479</v>
      </c>
      <c r="H49" s="14">
        <f>HLOOKUP(H$35,[3]Calculation2!$E$28:$T$46,$R49,FALSE)</f>
        <v>1506</v>
      </c>
      <c r="I49" s="14">
        <f>HLOOKUP(I$35,[3]Calculation2!$E$28:$T$46,$R49,FALSE)</f>
        <v>1492</v>
      </c>
      <c r="J49" s="14">
        <f>HLOOKUP(J$35,[3]Calculation2!$E$28:$T$46,$R49,FALSE)</f>
        <v>1208</v>
      </c>
      <c r="K49" s="14">
        <f>HLOOKUP(K$35,[3]Calculation2!$E$28:$T$46,$R49,FALSE)</f>
        <v>1217</v>
      </c>
      <c r="L49" s="14">
        <f>HLOOKUP(L$35,[3]Calculation2!$E$28:$T$46,$R49,FALSE)</f>
        <v>1144</v>
      </c>
      <c r="M49" s="14">
        <f>HLOOKUP(M$35,[3]Calculation2!$E$28:$T$46,$R49,FALSE)</f>
        <v>1149</v>
      </c>
      <c r="N49" s="14">
        <f>HLOOKUP(N$35,[3]Calculation2!$E$28:$T$46,$R49,FALSE)</f>
        <v>1048</v>
      </c>
      <c r="O49" s="95">
        <f>[3]Calculation2!U39</f>
        <v>0.58251347896170302</v>
      </c>
      <c r="R49" s="1">
        <v>12</v>
      </c>
    </row>
    <row r="50" spans="2:18" ht="12.75" customHeight="1" x14ac:dyDescent="0.4">
      <c r="B50" s="2"/>
      <c r="C50" s="59" t="str">
        <f>[3]Calculation2!C40</f>
        <v>台湾</v>
      </c>
      <c r="D50" s="82" t="str">
        <f>[3]Calculation2!D40</f>
        <v xml:space="preserve">  Taiwan</v>
      </c>
      <c r="E50" s="14">
        <f>HLOOKUP(E$35,[3]Calculation2!$E$28:$T$46,$R50,FALSE)</f>
        <v>664</v>
      </c>
      <c r="F50" s="14">
        <f>HLOOKUP(F$35,[3]Calculation2!$E$28:$T$46,$R50,FALSE)</f>
        <v>750</v>
      </c>
      <c r="G50" s="14">
        <f>HLOOKUP(G$35,[3]Calculation2!$E$28:$T$46,$R50,FALSE)</f>
        <v>1031</v>
      </c>
      <c r="H50" s="14">
        <f>HLOOKUP(H$35,[3]Calculation2!$E$28:$T$46,$R50,FALSE)</f>
        <v>1102</v>
      </c>
      <c r="I50" s="14">
        <f>HLOOKUP(I$35,[3]Calculation2!$E$28:$T$46,$R50,FALSE)</f>
        <v>980</v>
      </c>
      <c r="J50" s="14">
        <f>HLOOKUP(J$35,[3]Calculation2!$E$28:$T$46,$R50,FALSE)</f>
        <v>814</v>
      </c>
      <c r="K50" s="14">
        <f>HLOOKUP(K$35,[3]Calculation2!$E$28:$T$46,$R50,FALSE)</f>
        <v>859</v>
      </c>
      <c r="L50" s="14">
        <f>HLOOKUP(L$35,[3]Calculation2!$E$28:$T$46,$R50,FALSE)</f>
        <v>902</v>
      </c>
      <c r="M50" s="14">
        <f>HLOOKUP(M$35,[3]Calculation2!$E$28:$T$46,$R50,FALSE)</f>
        <v>897</v>
      </c>
      <c r="N50" s="14">
        <f>HLOOKUP(N$35,[3]Calculation2!$E$28:$T$46,$R50,FALSE)</f>
        <v>1008</v>
      </c>
      <c r="O50" s="95">
        <f>[3]Calculation2!U40</f>
        <v>0.56028014007003502</v>
      </c>
      <c r="R50" s="1">
        <v>13</v>
      </c>
    </row>
    <row r="51" spans="2:18" ht="12.75" customHeight="1" x14ac:dyDescent="0.4">
      <c r="B51" s="2"/>
      <c r="C51" s="59" t="str">
        <f>[3]Calculation2!C41</f>
        <v>スウェーデン</v>
      </c>
      <c r="D51" s="82" t="str">
        <f>[3]Calculation2!D41</f>
        <v xml:space="preserve">  Sweden</v>
      </c>
      <c r="E51" s="14">
        <f>HLOOKUP(E$35,[3]Calculation2!$E$28:$T$46,$R51,FALSE)</f>
        <v>1227</v>
      </c>
      <c r="F51" s="14">
        <f>HLOOKUP(F$35,[3]Calculation2!$E$28:$T$46,$R51,FALSE)</f>
        <v>1243</v>
      </c>
      <c r="G51" s="14">
        <f>HLOOKUP(G$35,[3]Calculation2!$E$28:$T$46,$R51,FALSE)</f>
        <v>1499</v>
      </c>
      <c r="H51" s="14">
        <f>HLOOKUP(H$35,[3]Calculation2!$E$28:$T$46,$R51,FALSE)</f>
        <v>1492</v>
      </c>
      <c r="I51" s="14">
        <f>HLOOKUP(I$35,[3]Calculation2!$E$28:$T$46,$R51,FALSE)</f>
        <v>1074</v>
      </c>
      <c r="J51" s="14">
        <f>HLOOKUP(J$35,[3]Calculation2!$E$28:$T$46,$R51,FALSE)</f>
        <v>814</v>
      </c>
      <c r="K51" s="14">
        <f>HLOOKUP(K$35,[3]Calculation2!$E$28:$T$46,$R51,FALSE)</f>
        <v>842</v>
      </c>
      <c r="L51" s="14">
        <f>HLOOKUP(L$35,[3]Calculation2!$E$28:$T$46,$R51,FALSE)</f>
        <v>747</v>
      </c>
      <c r="M51" s="14">
        <f>HLOOKUP(M$35,[3]Calculation2!$E$28:$T$46,$R51,FALSE)</f>
        <v>689</v>
      </c>
      <c r="N51" s="14">
        <f>HLOOKUP(N$35,[3]Calculation2!$E$28:$T$46,$R51,FALSE)</f>
        <v>706</v>
      </c>
      <c r="O51" s="95">
        <f>[3]Calculation2!U41</f>
        <v>0.3924184314379412</v>
      </c>
      <c r="R51" s="1">
        <v>14</v>
      </c>
    </row>
    <row r="52" spans="2:18" ht="12.75" customHeight="1" x14ac:dyDescent="0.4">
      <c r="B52" s="2"/>
      <c r="C52" s="59" t="str">
        <f>[3]Calculation2!C42</f>
        <v>イ　タ　リ　ア</v>
      </c>
      <c r="D52" s="82" t="str">
        <f>[3]Calculation2!D42</f>
        <v xml:space="preserve">  Italy</v>
      </c>
      <c r="E52" s="14">
        <f>HLOOKUP(E$35,[3]Calculation2!$E$28:$T$46,$R52,FALSE)</f>
        <v>559</v>
      </c>
      <c r="F52" s="14">
        <f>HLOOKUP(F$35,[3]Calculation2!$E$28:$T$46,$R52,FALSE)</f>
        <v>607</v>
      </c>
      <c r="G52" s="14">
        <f>HLOOKUP(G$35,[3]Calculation2!$E$28:$T$46,$R52,FALSE)</f>
        <v>746</v>
      </c>
      <c r="H52" s="14">
        <f>HLOOKUP(H$35,[3]Calculation2!$E$28:$T$46,$R52,FALSE)</f>
        <v>751</v>
      </c>
      <c r="I52" s="14">
        <f>HLOOKUP(I$35,[3]Calculation2!$E$28:$T$46,$R52,FALSE)</f>
        <v>604</v>
      </c>
      <c r="J52" s="14">
        <f>HLOOKUP(J$35,[3]Calculation2!$E$28:$T$46,$R52,FALSE)</f>
        <v>543</v>
      </c>
      <c r="K52" s="14">
        <f>HLOOKUP(K$35,[3]Calculation2!$E$28:$T$46,$R52,FALSE)</f>
        <v>572</v>
      </c>
      <c r="L52" s="14">
        <f>HLOOKUP(L$35,[3]Calculation2!$E$28:$T$46,$R52,FALSE)</f>
        <v>544</v>
      </c>
      <c r="M52" s="14">
        <f>HLOOKUP(M$35,[3]Calculation2!$E$28:$T$46,$R52,FALSE)</f>
        <v>527</v>
      </c>
      <c r="N52" s="14">
        <f>HLOOKUP(N$35,[3]Calculation2!$E$28:$T$46,$R52,FALSE)</f>
        <v>479</v>
      </c>
      <c r="O52" s="95">
        <f>[3]Calculation2!U42</f>
        <v>0.26624423322772495</v>
      </c>
      <c r="R52" s="1">
        <v>15</v>
      </c>
    </row>
    <row r="53" spans="2:18" ht="12.75" customHeight="1" x14ac:dyDescent="0.4">
      <c r="B53" s="2"/>
      <c r="C53" s="59" t="str">
        <f>[3]Calculation2!C43</f>
        <v>カ 　ナ 　ダ</v>
      </c>
      <c r="D53" s="82" t="str">
        <f>[3]Calculation2!D43</f>
        <v xml:space="preserve">  Canada</v>
      </c>
      <c r="E53" s="14">
        <f>HLOOKUP(E$35,[3]Calculation2!$E$28:$T$46,$R53,FALSE)</f>
        <v>426</v>
      </c>
      <c r="F53" s="14">
        <f>HLOOKUP(F$35,[3]Calculation2!$E$28:$T$46,$R53,FALSE)</f>
        <v>459</v>
      </c>
      <c r="G53" s="14">
        <f>HLOOKUP(G$35,[3]Calculation2!$E$28:$T$46,$R53,FALSE)</f>
        <v>567</v>
      </c>
      <c r="H53" s="14">
        <f>HLOOKUP(H$35,[3]Calculation2!$E$28:$T$46,$R53,FALSE)</f>
        <v>574</v>
      </c>
      <c r="I53" s="14">
        <f>HLOOKUP(I$35,[3]Calculation2!$E$28:$T$46,$R53,FALSE)</f>
        <v>616</v>
      </c>
      <c r="J53" s="14">
        <f>HLOOKUP(J$35,[3]Calculation2!$E$28:$T$46,$R53,FALSE)</f>
        <v>453</v>
      </c>
      <c r="K53" s="14">
        <f>HLOOKUP(K$35,[3]Calculation2!$E$28:$T$46,$R53,FALSE)</f>
        <v>357</v>
      </c>
      <c r="L53" s="14">
        <f>HLOOKUP(L$35,[3]Calculation2!$E$28:$T$46,$R53,FALSE)</f>
        <v>375</v>
      </c>
      <c r="M53" s="14">
        <f>HLOOKUP(M$35,[3]Calculation2!$E$28:$T$46,$R53,FALSE)</f>
        <v>330</v>
      </c>
      <c r="N53" s="14">
        <f>HLOOKUP(N$35,[3]Calculation2!$E$28:$T$46,$R53,FALSE)</f>
        <v>365</v>
      </c>
      <c r="O53" s="95">
        <f>[3]Calculation2!U43</f>
        <v>0.20287921738647102</v>
      </c>
      <c r="R53" s="1">
        <v>16</v>
      </c>
    </row>
    <row r="54" spans="2:18" ht="12.75" customHeight="1" x14ac:dyDescent="0.4">
      <c r="B54" s="2"/>
      <c r="C54" s="59" t="str">
        <f>[3]Calculation2!C44</f>
        <v>オーストラリア</v>
      </c>
      <c r="D54" s="82" t="str">
        <f>[3]Calculation2!D44</f>
        <v xml:space="preserve">  Australia</v>
      </c>
      <c r="E54" s="14">
        <f>HLOOKUP(E$35,[3]Calculation2!$E$28:$T$46,$R54,FALSE)</f>
        <v>321</v>
      </c>
      <c r="F54" s="14">
        <f>HLOOKUP(F$35,[3]Calculation2!$E$28:$T$46,$R54,FALSE)</f>
        <v>368</v>
      </c>
      <c r="G54" s="14">
        <f>HLOOKUP(G$35,[3]Calculation2!$E$28:$T$46,$R54,FALSE)</f>
        <v>353</v>
      </c>
      <c r="H54" s="14">
        <f>HLOOKUP(H$35,[3]Calculation2!$E$28:$T$46,$R54,FALSE)</f>
        <v>331</v>
      </c>
      <c r="I54" s="14">
        <f>HLOOKUP(I$35,[3]Calculation2!$E$28:$T$46,$R54,FALSE)</f>
        <v>329</v>
      </c>
      <c r="J54" s="14">
        <f>HLOOKUP(J$35,[3]Calculation2!$E$28:$T$46,$R54,FALSE)</f>
        <v>289</v>
      </c>
      <c r="K54" s="14">
        <f>HLOOKUP(K$35,[3]Calculation2!$E$28:$T$46,$R54,FALSE)</f>
        <v>250</v>
      </c>
      <c r="L54" s="14">
        <f>HLOOKUP(L$35,[3]Calculation2!$E$28:$T$46,$R54,FALSE)</f>
        <v>297</v>
      </c>
      <c r="M54" s="14">
        <f>HLOOKUP(M$35,[3]Calculation2!$E$28:$T$46,$R54,FALSE)</f>
        <v>238</v>
      </c>
      <c r="N54" s="14">
        <f>HLOOKUP(N$35,[3]Calculation2!$E$28:$T$46,$R54,FALSE)</f>
        <v>205</v>
      </c>
      <c r="O54" s="95">
        <f>[3]Calculation2!U44</f>
        <v>0.11394586181979879</v>
      </c>
      <c r="R54" s="1">
        <v>17</v>
      </c>
    </row>
    <row r="55" spans="2:18" ht="12.75" customHeight="1" x14ac:dyDescent="0.4">
      <c r="B55" s="2"/>
      <c r="C55" s="59" t="s">
        <v>112</v>
      </c>
      <c r="D55" s="82" t="s">
        <v>113</v>
      </c>
      <c r="E55" s="14">
        <f>HLOOKUP(E$35,[3]Calculation2!$E$28:$T$46,$R55,FALSE)</f>
        <v>2578</v>
      </c>
      <c r="F55" s="14">
        <f>HLOOKUP(F$35,[3]Calculation2!$E$28:$T$46,$R55,FALSE)</f>
        <v>3145</v>
      </c>
      <c r="G55" s="14">
        <f>HLOOKUP(G$35,[3]Calculation2!$E$28:$T$46,$R55,FALSE)</f>
        <v>3806</v>
      </c>
      <c r="H55" s="14">
        <f>HLOOKUP(H$35,[3]Calculation2!$E$28:$T$46,$R55,FALSE)</f>
        <v>3818</v>
      </c>
      <c r="I55" s="14">
        <f>HLOOKUP(I$35,[3]Calculation2!$E$28:$T$46,$R55,FALSE)</f>
        <v>3865</v>
      </c>
      <c r="J55" s="14">
        <f>HLOOKUP(J$35,[3]Calculation2!$E$28:$T$46,$R55,FALSE)</f>
        <v>3347</v>
      </c>
      <c r="K55" s="14">
        <f>HLOOKUP(K$35,[3]Calculation2!$E$28:$T$46,$R55,FALSE)</f>
        <v>3595</v>
      </c>
      <c r="L55" s="14">
        <f>HLOOKUP(L$35,[3]Calculation2!$E$28:$T$46,$R55,FALSE)</f>
        <v>3427</v>
      </c>
      <c r="M55" s="14">
        <f>HLOOKUP(M$35,[3]Calculation2!$E$28:$T$46,$R55,FALSE)</f>
        <v>3558</v>
      </c>
      <c r="N55" s="14">
        <f>HLOOKUP(N$35,[3]Calculation2!$E$28:$T$46,$R55,FALSE)</f>
        <v>3428</v>
      </c>
      <c r="O55" s="95">
        <f>[3]Calculation2!U45</f>
        <v>1.9053971430159526</v>
      </c>
      <c r="R55" s="1">
        <v>18</v>
      </c>
    </row>
    <row r="56" spans="2:18" ht="12.75" customHeight="1" x14ac:dyDescent="0.4">
      <c r="B56" s="222" t="s">
        <v>114</v>
      </c>
      <c r="C56" s="222"/>
      <c r="D56" s="82" t="s">
        <v>115</v>
      </c>
      <c r="E56" s="14">
        <f>HLOOKUP(E$35,[3]Calculation2!$E$28:$T$46,$R56,FALSE)</f>
        <v>222693</v>
      </c>
      <c r="F56" s="14">
        <f>HLOOKUP(F$35,[3]Calculation2!$E$28:$T$46,$R56,FALSE)</f>
        <v>238323</v>
      </c>
      <c r="G56" s="14">
        <f>HLOOKUP(G$35,[3]Calculation2!$E$28:$T$46,$R56,FALSE)</f>
        <v>274791</v>
      </c>
      <c r="H56" s="14">
        <f>HLOOKUP(H$35,[3]Calculation2!$E$28:$T$46,$R56,FALSE)</f>
        <v>277079</v>
      </c>
      <c r="I56" s="14">
        <f>HLOOKUP(I$35,[3]Calculation2!$E$28:$T$46,$R56,FALSE)</f>
        <v>227142</v>
      </c>
      <c r="J56" s="14">
        <f>HLOOKUP(J$35,[3]Calculation2!$E$28:$T$46,$R56,FALSE)</f>
        <v>189358</v>
      </c>
      <c r="K56" s="14">
        <f>HLOOKUP(K$35,[3]Calculation2!$E$28:$T$46,$R56,FALSE)</f>
        <v>203087</v>
      </c>
      <c r="L56" s="14">
        <f>HLOOKUP(L$35,[3]Calculation2!$E$28:$T$46,$R56,FALSE)</f>
        <v>199577</v>
      </c>
      <c r="M56" s="14">
        <f>HLOOKUP(M$35,[3]Calculation2!$E$28:$T$46,$R56,FALSE)</f>
        <v>194525</v>
      </c>
      <c r="N56" s="14">
        <f>HLOOKUP(N$35,[3]Calculation2!$E$28:$T$46,$R56,FALSE)</f>
        <v>179910</v>
      </c>
      <c r="O56" s="95">
        <f>[3]Calculation2!U46</f>
        <v>100</v>
      </c>
      <c r="R56" s="1">
        <v>19</v>
      </c>
    </row>
    <row r="57" spans="2:18" s="2" customFormat="1" ht="9" customHeight="1" thickBot="1" x14ac:dyDescent="0.45">
      <c r="B57" s="96"/>
      <c r="C57" s="96"/>
      <c r="D57" s="97"/>
      <c r="E57" s="41"/>
      <c r="F57" s="41"/>
      <c r="G57" s="41"/>
      <c r="H57" s="41"/>
      <c r="I57" s="41"/>
      <c r="J57" s="41"/>
      <c r="K57" s="41"/>
      <c r="L57" s="41"/>
      <c r="M57" s="41"/>
      <c r="N57" s="41"/>
      <c r="O57" s="69"/>
    </row>
    <row r="58" spans="2:18" s="2" customFormat="1" ht="9" customHeight="1" x14ac:dyDescent="0.4">
      <c r="B58" s="57"/>
      <c r="C58" s="57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60"/>
    </row>
    <row r="59" spans="2:18" s="45" customFormat="1" ht="17.25" customHeight="1" x14ac:dyDescent="0.4">
      <c r="B59" s="46" t="s">
        <v>95</v>
      </c>
      <c r="C59" s="46"/>
      <c r="D59" s="46"/>
      <c r="E59" s="46"/>
      <c r="F59" s="46"/>
      <c r="G59" s="46"/>
      <c r="H59" s="46"/>
      <c r="I59" s="46"/>
      <c r="J59" s="46"/>
      <c r="K59" s="46"/>
      <c r="L59" s="46"/>
      <c r="M59" s="46"/>
      <c r="N59" s="46"/>
      <c r="O59" s="46"/>
    </row>
  </sheetData>
  <mergeCells count="30">
    <mergeCell ref="N6:N9"/>
    <mergeCell ref="B6:C9"/>
    <mergeCell ref="D6:D9"/>
    <mergeCell ref="E6:E9"/>
    <mergeCell ref="F6:F9"/>
    <mergeCell ref="G6:G9"/>
    <mergeCell ref="H6:H9"/>
    <mergeCell ref="I6:I9"/>
    <mergeCell ref="J6:J9"/>
    <mergeCell ref="K6:K9"/>
    <mergeCell ref="L6:L9"/>
    <mergeCell ref="M6:M9"/>
    <mergeCell ref="B11:C11"/>
    <mergeCell ref="B12:C12"/>
    <mergeCell ref="B27:C27"/>
    <mergeCell ref="B35:C38"/>
    <mergeCell ref="D35:D38"/>
    <mergeCell ref="B56:C56"/>
    <mergeCell ref="F35:F38"/>
    <mergeCell ref="G35:G38"/>
    <mergeCell ref="H35:H38"/>
    <mergeCell ref="I35:I38"/>
    <mergeCell ref="E35:E38"/>
    <mergeCell ref="L35:L38"/>
    <mergeCell ref="M35:M38"/>
    <mergeCell ref="N35:N38"/>
    <mergeCell ref="B40:C40"/>
    <mergeCell ref="B41:C41"/>
    <mergeCell ref="J35:J38"/>
    <mergeCell ref="K35:K38"/>
  </mergeCells>
  <phoneticPr fontId="3"/>
  <printOptions gridLinesSet="0"/>
  <pageMargins left="0.59055118110236227" right="0.39370078740157483" top="0.59055118110236227" bottom="0.59055118110236227" header="0.11811023622047245" footer="0.11811023622047245"/>
  <pageSetup paperSize="9" scale="89" fitToWidth="2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W81"/>
  <sheetViews>
    <sheetView zoomScaleNormal="100" zoomScaleSheetLayoutView="100" workbookViewId="0">
      <selection activeCell="O38" sqref="O38"/>
    </sheetView>
  </sheetViews>
  <sheetFormatPr defaultColWidth="8.875" defaultRowHeight="12" x14ac:dyDescent="0.4"/>
  <cols>
    <col min="1" max="1" width="2.625" style="98" customWidth="1"/>
    <col min="2" max="2" width="6.125" style="98" customWidth="1"/>
    <col min="3" max="3" width="6.25" style="98" customWidth="1"/>
    <col min="4" max="4" width="11.5" style="98" customWidth="1"/>
    <col min="5" max="5" width="7.5" style="98" customWidth="1"/>
    <col min="6" max="6" width="11.5" style="98" customWidth="1"/>
    <col min="7" max="7" width="7.5" style="98" customWidth="1"/>
    <col min="8" max="8" width="11.375" style="98" customWidth="1"/>
    <col min="9" max="9" width="7.5" style="98" customWidth="1"/>
    <col min="10" max="10" width="11.5" style="98" customWidth="1"/>
    <col min="11" max="11" width="7.5" style="98" customWidth="1"/>
    <col min="12" max="12" width="2.5" style="98" customWidth="1"/>
    <col min="13" max="13" width="4.375" style="98" customWidth="1"/>
    <col min="14" max="14" width="6.25" style="98" customWidth="1"/>
    <col min="15" max="15" width="11.625" style="98" customWidth="1"/>
    <col min="16" max="16" width="7.5" style="98" customWidth="1"/>
    <col min="17" max="17" width="11.625" style="98" customWidth="1"/>
    <col min="18" max="18" width="7.5" style="98" customWidth="1"/>
    <col min="19" max="19" width="11.625" style="98" customWidth="1"/>
    <col min="20" max="20" width="7.5" style="98" customWidth="1"/>
    <col min="21" max="21" width="11.625" style="98" customWidth="1"/>
    <col min="22" max="22" width="7.5" style="98" customWidth="1"/>
    <col min="23" max="16384" width="8.875" style="98"/>
  </cols>
  <sheetData>
    <row r="1" spans="2:23" ht="18" customHeight="1" x14ac:dyDescent="0.4">
      <c r="B1" s="98" t="s">
        <v>58</v>
      </c>
    </row>
    <row r="2" spans="2:23" ht="18" customHeight="1" x14ac:dyDescent="0.4">
      <c r="B2" s="98" t="s">
        <v>117</v>
      </c>
    </row>
    <row r="3" spans="2:23" ht="18" customHeight="1" x14ac:dyDescent="0.4">
      <c r="B3" s="1" t="s">
        <v>118</v>
      </c>
      <c r="D3" s="1"/>
      <c r="M3" s="98" t="s">
        <v>119</v>
      </c>
      <c r="N3" s="56"/>
      <c r="O3" s="56"/>
      <c r="P3" s="99"/>
      <c r="Q3" s="99"/>
      <c r="R3" s="99"/>
      <c r="S3" s="99"/>
      <c r="T3" s="99"/>
      <c r="U3" s="99"/>
      <c r="V3" s="99"/>
    </row>
    <row r="4" spans="2:23" ht="18" customHeight="1" thickBot="1" x14ac:dyDescent="0.45">
      <c r="B4" s="99"/>
      <c r="C4" s="99"/>
      <c r="D4" s="99"/>
      <c r="E4" s="99"/>
      <c r="F4" s="99"/>
      <c r="G4" s="99"/>
      <c r="H4" s="99"/>
      <c r="I4" s="99"/>
      <c r="J4" s="99"/>
      <c r="K4" s="99"/>
      <c r="M4" s="99"/>
      <c r="N4" s="99"/>
      <c r="O4" s="99"/>
      <c r="P4" s="99"/>
      <c r="Q4" s="99"/>
      <c r="R4" s="99"/>
      <c r="S4" s="99"/>
      <c r="T4" s="99"/>
      <c r="U4" s="99"/>
      <c r="V4" s="99"/>
    </row>
    <row r="5" spans="2:23" ht="18.75" customHeight="1" x14ac:dyDescent="0.4">
      <c r="B5" s="247" t="s">
        <v>120</v>
      </c>
      <c r="C5" s="248"/>
      <c r="D5" s="257" t="s">
        <v>121</v>
      </c>
      <c r="E5" s="258"/>
      <c r="F5" s="257" t="s">
        <v>122</v>
      </c>
      <c r="G5" s="259"/>
      <c r="H5" s="257" t="s">
        <v>123</v>
      </c>
      <c r="I5" s="258"/>
      <c r="J5" s="260" t="s">
        <v>124</v>
      </c>
      <c r="K5" s="261"/>
      <c r="M5" s="247" t="s">
        <v>120</v>
      </c>
      <c r="N5" s="248"/>
      <c r="O5" s="257" t="s">
        <v>121</v>
      </c>
      <c r="P5" s="258"/>
      <c r="Q5" s="257" t="s">
        <v>122</v>
      </c>
      <c r="R5" s="259"/>
      <c r="S5" s="257" t="s">
        <v>123</v>
      </c>
      <c r="T5" s="258"/>
      <c r="U5" s="260" t="s">
        <v>124</v>
      </c>
      <c r="V5" s="261"/>
    </row>
    <row r="6" spans="2:23" ht="13.5" customHeight="1" x14ac:dyDescent="0.4">
      <c r="B6" s="249"/>
      <c r="C6" s="250"/>
      <c r="D6" s="262" t="s">
        <v>125</v>
      </c>
      <c r="E6" s="263"/>
      <c r="F6" s="262" t="s">
        <v>126</v>
      </c>
      <c r="G6" s="264"/>
      <c r="H6" s="253" t="s">
        <v>127</v>
      </c>
      <c r="I6" s="254"/>
      <c r="J6" s="255" t="s">
        <v>128</v>
      </c>
      <c r="K6" s="256"/>
      <c r="M6" s="249"/>
      <c r="N6" s="250"/>
      <c r="O6" s="262" t="s">
        <v>125</v>
      </c>
      <c r="P6" s="263"/>
      <c r="Q6" s="262" t="s">
        <v>126</v>
      </c>
      <c r="R6" s="264"/>
      <c r="S6" s="253" t="s">
        <v>127</v>
      </c>
      <c r="T6" s="254"/>
      <c r="U6" s="255" t="s">
        <v>128</v>
      </c>
      <c r="V6" s="256"/>
    </row>
    <row r="7" spans="2:23" ht="18" customHeight="1" x14ac:dyDescent="0.4">
      <c r="B7" s="213" t="s">
        <v>129</v>
      </c>
      <c r="C7" s="235"/>
      <c r="D7" s="100" t="s">
        <v>130</v>
      </c>
      <c r="E7" s="101" t="s">
        <v>131</v>
      </c>
      <c r="F7" s="102" t="s">
        <v>130</v>
      </c>
      <c r="G7" s="103" t="s">
        <v>131</v>
      </c>
      <c r="H7" s="100" t="s">
        <v>130</v>
      </c>
      <c r="I7" s="103" t="s">
        <v>131</v>
      </c>
      <c r="J7" s="104" t="s">
        <v>130</v>
      </c>
      <c r="K7" s="105" t="s">
        <v>131</v>
      </c>
      <c r="M7" s="213" t="s">
        <v>129</v>
      </c>
      <c r="N7" s="235"/>
      <c r="O7" s="100" t="s">
        <v>130</v>
      </c>
      <c r="P7" s="101" t="s">
        <v>131</v>
      </c>
      <c r="Q7" s="102" t="s">
        <v>130</v>
      </c>
      <c r="R7" s="103" t="s">
        <v>131</v>
      </c>
      <c r="S7" s="100" t="s">
        <v>130</v>
      </c>
      <c r="T7" s="103" t="s">
        <v>131</v>
      </c>
      <c r="U7" s="104" t="s">
        <v>130</v>
      </c>
      <c r="V7" s="105" t="s">
        <v>131</v>
      </c>
    </row>
    <row r="8" spans="2:23" ht="15" customHeight="1" thickBot="1" x14ac:dyDescent="0.45">
      <c r="B8" s="236"/>
      <c r="C8" s="237"/>
      <c r="D8" s="106" t="s">
        <v>132</v>
      </c>
      <c r="E8" s="107" t="s">
        <v>133</v>
      </c>
      <c r="F8" s="108" t="s">
        <v>132</v>
      </c>
      <c r="G8" s="109" t="s">
        <v>133</v>
      </c>
      <c r="H8" s="108" t="s">
        <v>132</v>
      </c>
      <c r="I8" s="110" t="s">
        <v>133</v>
      </c>
      <c r="J8" s="108" t="s">
        <v>132</v>
      </c>
      <c r="K8" s="111" t="s">
        <v>133</v>
      </c>
      <c r="M8" s="236"/>
      <c r="N8" s="237"/>
      <c r="O8" s="106" t="s">
        <v>134</v>
      </c>
      <c r="P8" s="107" t="s">
        <v>133</v>
      </c>
      <c r="Q8" s="108" t="s">
        <v>134</v>
      </c>
      <c r="R8" s="109" t="s">
        <v>133</v>
      </c>
      <c r="S8" s="108" t="s">
        <v>134</v>
      </c>
      <c r="T8" s="110" t="s">
        <v>133</v>
      </c>
      <c r="U8" s="108" t="s">
        <v>134</v>
      </c>
      <c r="V8" s="111" t="s">
        <v>133</v>
      </c>
    </row>
    <row r="9" spans="2:23" s="99" customFormat="1" ht="4.5" customHeight="1" x14ac:dyDescent="0.4">
      <c r="B9" s="112"/>
      <c r="C9" s="113"/>
      <c r="D9" s="114"/>
      <c r="E9" s="115"/>
      <c r="F9" s="87"/>
      <c r="G9" s="116"/>
      <c r="H9" s="117"/>
      <c r="I9" s="118"/>
      <c r="J9" s="119"/>
      <c r="K9" s="120"/>
      <c r="M9" s="112"/>
      <c r="N9" s="113"/>
      <c r="O9" s="114"/>
      <c r="P9" s="115"/>
      <c r="Q9" s="87"/>
      <c r="R9" s="116"/>
      <c r="S9" s="117"/>
      <c r="T9" s="118"/>
      <c r="U9" s="119"/>
      <c r="V9" s="120"/>
    </row>
    <row r="10" spans="2:23" ht="12.75" customHeight="1" x14ac:dyDescent="0.4">
      <c r="B10" s="121">
        <v>13</v>
      </c>
      <c r="C10" s="122" t="s">
        <v>37</v>
      </c>
      <c r="D10" s="123">
        <f>[4]Calculation!D10</f>
        <v>61.225999999999999</v>
      </c>
      <c r="E10" s="124">
        <f>[4]Calculation!E10</f>
        <v>18.753886256359674</v>
      </c>
      <c r="F10" s="125">
        <f>[4]Calculation!F10</f>
        <v>11.632</v>
      </c>
      <c r="G10" s="126">
        <f>[4]Calculation!G10</f>
        <v>18.332545311268717</v>
      </c>
      <c r="H10" s="127">
        <f>[4]Calculation!H10</f>
        <v>19.844999999999999</v>
      </c>
      <c r="I10" s="126">
        <f>[4]Calculation!I10</f>
        <v>18.036481954429366</v>
      </c>
      <c r="J10" s="128">
        <f>[4]Calculation!J10</f>
        <v>14.082000000000001</v>
      </c>
      <c r="K10" s="129">
        <f>[4]Calculation!K10</f>
        <v>13.461170802584791</v>
      </c>
      <c r="L10" s="130"/>
      <c r="M10" s="121">
        <v>13</v>
      </c>
      <c r="N10" s="131" t="s">
        <v>37</v>
      </c>
      <c r="O10" s="123">
        <f>[4]Calculation!O10</f>
        <v>33.222999999999999</v>
      </c>
      <c r="P10" s="124">
        <f>[4]Calculation!P10</f>
        <v>20.009274985244339</v>
      </c>
      <c r="Q10" s="125">
        <f>[4]Calculation!Q10</f>
        <v>3.8519999999999999</v>
      </c>
      <c r="R10" s="126">
        <f>[4]Calculation!R10</f>
        <v>23.637702503681883</v>
      </c>
      <c r="S10" s="127">
        <f>[4]Calculation!S10</f>
        <v>6.58</v>
      </c>
      <c r="T10" s="126">
        <f>[4]Calculation!T10</f>
        <v>18.960350391885662</v>
      </c>
      <c r="U10" s="128">
        <f>[4]Calculation!U10</f>
        <v>6.8140000000000001</v>
      </c>
      <c r="V10" s="129">
        <f>[4]Calculation!V10</f>
        <v>19.65104542177361</v>
      </c>
      <c r="W10" s="130"/>
    </row>
    <row r="11" spans="2:23" ht="12.75" customHeight="1" x14ac:dyDescent="0.4">
      <c r="B11" s="121">
        <v>14</v>
      </c>
      <c r="C11" s="122" t="s">
        <v>38</v>
      </c>
      <c r="D11" s="123">
        <f>[4]Calculation!D11</f>
        <v>58.738</v>
      </c>
      <c r="E11" s="124">
        <f>[4]Calculation!E11</f>
        <v>17.562827968724303</v>
      </c>
      <c r="F11" s="125">
        <f>[4]Calculation!F11</f>
        <v>15.364000000000001</v>
      </c>
      <c r="G11" s="126">
        <f>[4]Calculation!G11</f>
        <v>19.14946654701366</v>
      </c>
      <c r="H11" s="127">
        <f>[4]Calculation!H11</f>
        <v>15.912000000000001</v>
      </c>
      <c r="I11" s="126">
        <f>[4]Calculation!I11</f>
        <v>14.976986719125025</v>
      </c>
      <c r="J11" s="128">
        <f>[4]Calculation!J11</f>
        <v>13.298999999999999</v>
      </c>
      <c r="K11" s="129">
        <f>[4]Calculation!K11</f>
        <v>12.530149996231252</v>
      </c>
      <c r="L11" s="130"/>
      <c r="M11" s="121">
        <v>14</v>
      </c>
      <c r="N11" s="131" t="s">
        <v>38</v>
      </c>
      <c r="O11" s="123">
        <f>[4]Calculation!O11</f>
        <v>34.859000000000002</v>
      </c>
      <c r="P11" s="124">
        <f>[4]Calculation!P11</f>
        <v>21.31814234518524</v>
      </c>
      <c r="Q11" s="125">
        <f>[4]Calculation!Q11</f>
        <v>5.8710000000000004</v>
      </c>
      <c r="R11" s="126">
        <f>[4]Calculation!R11</f>
        <v>27.619137225384577</v>
      </c>
      <c r="S11" s="127">
        <f>[4]Calculation!S11</f>
        <v>8.2490000000000006</v>
      </c>
      <c r="T11" s="126">
        <f>[4]Calculation!T11</f>
        <v>17.408829984804996</v>
      </c>
      <c r="U11" s="128">
        <f>[4]Calculation!U11</f>
        <v>7.8680000000000003</v>
      </c>
      <c r="V11" s="129">
        <f>[4]Calculation!V11</f>
        <v>17.466589708298184</v>
      </c>
      <c r="W11" s="130"/>
    </row>
    <row r="12" spans="2:23" ht="12.75" customHeight="1" x14ac:dyDescent="0.4">
      <c r="B12" s="121">
        <v>15</v>
      </c>
      <c r="C12" s="122" t="s">
        <v>39</v>
      </c>
      <c r="D12" s="123">
        <f>[4]Calculation!D12</f>
        <v>60.35</v>
      </c>
      <c r="E12" s="124">
        <f>[4]Calculation!E12</f>
        <v>17.623473824688048</v>
      </c>
      <c r="F12" s="125">
        <f>[4]Calculation!F12</f>
        <v>20.02</v>
      </c>
      <c r="G12" s="126">
        <f>[4]Calculation!G12</f>
        <v>19.009276754939851</v>
      </c>
      <c r="H12" s="127">
        <f>[4]Calculation!H12</f>
        <v>18.533999999999999</v>
      </c>
      <c r="I12" s="126">
        <f>[4]Calculation!I12</f>
        <v>15.894823505197078</v>
      </c>
      <c r="J12" s="128">
        <f>[4]Calculation!J12</f>
        <v>12.632</v>
      </c>
      <c r="K12" s="129">
        <f>[4]Calculation!K12</f>
        <v>10.646349377586366</v>
      </c>
      <c r="L12" s="130"/>
      <c r="M12" s="121">
        <v>15</v>
      </c>
      <c r="N12" s="131" t="s">
        <v>39</v>
      </c>
      <c r="O12" s="123">
        <f>[4]Calculation!O12</f>
        <v>35.517000000000003</v>
      </c>
      <c r="P12" s="124">
        <f>[4]Calculation!P12</f>
        <v>21.011624811429584</v>
      </c>
      <c r="Q12" s="125">
        <f>[4]Calculation!Q12</f>
        <v>9.3689999999999998</v>
      </c>
      <c r="R12" s="126">
        <f>[4]Calculation!R12</f>
        <v>25.216665769499919</v>
      </c>
      <c r="S12" s="127">
        <f>[4]Calculation!S12</f>
        <v>10.291</v>
      </c>
      <c r="T12" s="126">
        <f>[4]Calculation!T12</f>
        <v>17.167117072031495</v>
      </c>
      <c r="U12" s="128">
        <f>[4]Calculation!U12</f>
        <v>7.2670000000000003</v>
      </c>
      <c r="V12" s="129">
        <f>[4]Calculation!V12</f>
        <v>16.449363936801124</v>
      </c>
      <c r="W12" s="130"/>
    </row>
    <row r="13" spans="2:23" ht="12.75" customHeight="1" x14ac:dyDescent="0.4">
      <c r="B13" s="121">
        <v>16</v>
      </c>
      <c r="C13" s="122" t="s">
        <v>40</v>
      </c>
      <c r="D13" s="123">
        <f>[4]Calculation!D13</f>
        <v>64.811999999999998</v>
      </c>
      <c r="E13" s="124">
        <f>[4]Calculation!E13</f>
        <v>18.157520948722905</v>
      </c>
      <c r="F13" s="125">
        <f>[4]Calculation!F13</f>
        <v>25.542000000000002</v>
      </c>
      <c r="G13" s="126">
        <f>[4]Calculation!G13</f>
        <v>19.589826972634679</v>
      </c>
      <c r="H13" s="127">
        <f>[4]Calculation!H13</f>
        <v>20.582999999999998</v>
      </c>
      <c r="I13" s="126">
        <f>[4]Calculation!I13</f>
        <v>16.639315769476397</v>
      </c>
      <c r="J13" s="128">
        <f>[4]Calculation!J13</f>
        <v>14.794</v>
      </c>
      <c r="K13" s="129">
        <f>[4]Calculation!K13</f>
        <v>10.55846982835528</v>
      </c>
      <c r="L13" s="130"/>
      <c r="M13" s="121">
        <v>16</v>
      </c>
      <c r="N13" s="131" t="s">
        <v>40</v>
      </c>
      <c r="O13" s="123">
        <f>[4]Calculation!O13</f>
        <v>35.347999999999999</v>
      </c>
      <c r="P13" s="124">
        <f>[4]Calculation!P13</f>
        <v>21.515481675806953</v>
      </c>
      <c r="Q13" s="125">
        <f>[4]Calculation!Q13</f>
        <v>12.49</v>
      </c>
      <c r="R13" s="126">
        <f>[4]Calculation!R13</f>
        <v>25.303889789303081</v>
      </c>
      <c r="S13" s="127">
        <f>[4]Calculation!S13</f>
        <v>10.441000000000001</v>
      </c>
      <c r="T13" s="126">
        <f>[4]Calculation!T13</f>
        <v>17.777966967478289</v>
      </c>
      <c r="U13" s="128">
        <f>[4]Calculation!U13</f>
        <v>7.3250000000000002</v>
      </c>
      <c r="V13" s="129">
        <f>[4]Calculation!V13</f>
        <v>14.928262818945138</v>
      </c>
      <c r="W13" s="130"/>
    </row>
    <row r="14" spans="2:23" ht="12.75" customHeight="1" x14ac:dyDescent="0.4">
      <c r="B14" s="121">
        <v>17</v>
      </c>
      <c r="C14" s="122" t="s">
        <v>41</v>
      </c>
      <c r="D14" s="123">
        <f>[4]Calculation!D14</f>
        <v>71.994</v>
      </c>
      <c r="E14" s="124">
        <f>[4]Calculation!E14</f>
        <v>18.425369753770475</v>
      </c>
      <c r="F14" s="125">
        <f>[4]Calculation!F14</f>
        <v>30.975999999999999</v>
      </c>
      <c r="G14" s="126">
        <f>[4]Calculation!G14</f>
        <v>17.871422225042839</v>
      </c>
      <c r="H14" s="127">
        <f>[4]Calculation!H14</f>
        <v>21.47</v>
      </c>
      <c r="I14" s="126">
        <f>[4]Calculation!I14</f>
        <v>16.680521781016679</v>
      </c>
      <c r="J14" s="128">
        <f>[4]Calculation!J14</f>
        <v>16.468</v>
      </c>
      <c r="K14" s="129">
        <f>[4]Calculation!K14</f>
        <v>10.233592880978867</v>
      </c>
      <c r="L14" s="130"/>
      <c r="M14" s="121">
        <v>17</v>
      </c>
      <c r="N14" s="131" t="s">
        <v>41</v>
      </c>
      <c r="O14" s="123">
        <f>[4]Calculation!O14</f>
        <v>30.341000000000001</v>
      </c>
      <c r="P14" s="124">
        <f>[4]Calculation!P14</f>
        <v>21.098563342280571</v>
      </c>
      <c r="Q14" s="125">
        <f>[4]Calculation!Q14</f>
        <v>13.882999999999999</v>
      </c>
      <c r="R14" s="126">
        <f>[4]Calculation!R14</f>
        <v>26.044461119969988</v>
      </c>
      <c r="S14" s="127">
        <f>[4]Calculation!S14</f>
        <v>9.5459999999999994</v>
      </c>
      <c r="T14" s="126">
        <f>[4]Calculation!T14</f>
        <v>17.924067745690788</v>
      </c>
      <c r="U14" s="128">
        <f>[4]Calculation!U14</f>
        <v>11</v>
      </c>
      <c r="V14" s="129">
        <f>[4]Calculation!V14</f>
        <v>14.96354336706932</v>
      </c>
      <c r="W14" s="130"/>
    </row>
    <row r="15" spans="2:23" s="99" customFormat="1" ht="12.75" customHeight="1" x14ac:dyDescent="0.4">
      <c r="B15" s="121">
        <v>18</v>
      </c>
      <c r="C15" s="122" t="s">
        <v>42</v>
      </c>
      <c r="D15" s="123">
        <f>[4]Calculation!D15</f>
        <v>76.838999999999999</v>
      </c>
      <c r="E15" s="124">
        <f>[4]Calculation!E15</f>
        <v>18.038763657193297</v>
      </c>
      <c r="F15" s="125">
        <f>[4]Calculation!F15</f>
        <v>32.801000000000002</v>
      </c>
      <c r="G15" s="126">
        <f>[4]Calculation!G15</f>
        <v>15.582348777440489</v>
      </c>
      <c r="H15" s="127">
        <f>[4]Calculation!H15</f>
        <v>22.152999999999999</v>
      </c>
      <c r="I15" s="126">
        <f>[4]Calculation!I15</f>
        <v>16.38159889374478</v>
      </c>
      <c r="J15" s="128">
        <f>[4]Calculation!J15</f>
        <v>17.603999999999999</v>
      </c>
      <c r="K15" s="129">
        <f>[4]Calculation!K15</f>
        <v>10.592758846855087</v>
      </c>
      <c r="L15" s="132"/>
      <c r="M15" s="121">
        <v>18</v>
      </c>
      <c r="N15" s="131" t="s">
        <v>42</v>
      </c>
      <c r="O15" s="123">
        <f>[4]Calculation!O15</f>
        <v>36.807000000000002</v>
      </c>
      <c r="P15" s="124">
        <f>[4]Calculation!P15</f>
        <v>21.181446739943606</v>
      </c>
      <c r="Q15" s="125">
        <f>[4]Calculation!Q15</f>
        <v>15.099</v>
      </c>
      <c r="R15" s="126">
        <f>[4]Calculation!R15</f>
        <v>26.129166234035928</v>
      </c>
      <c r="S15" s="127">
        <f>[4]Calculation!S15</f>
        <v>12.044</v>
      </c>
      <c r="T15" s="126">
        <f>[4]Calculation!T15</f>
        <v>19.18445364765849</v>
      </c>
      <c r="U15" s="128">
        <f>[4]Calculation!U15</f>
        <v>16.405999999999999</v>
      </c>
      <c r="V15" s="129">
        <f>[4]Calculation!V15</f>
        <v>13.582250186273697</v>
      </c>
      <c r="W15" s="132"/>
    </row>
    <row r="16" spans="2:23" ht="12.75" customHeight="1" x14ac:dyDescent="0.4">
      <c r="B16" s="121">
        <v>19</v>
      </c>
      <c r="C16" s="122" t="s">
        <v>43</v>
      </c>
      <c r="D16" s="123">
        <f>[4]Calculation!D16</f>
        <v>78.793999999999997</v>
      </c>
      <c r="E16" s="124">
        <f>[4]Calculation!E16</f>
        <v>17.273552352933439</v>
      </c>
      <c r="F16" s="125">
        <f>[4]Calculation!F16</f>
        <v>32.869999999999997</v>
      </c>
      <c r="G16" s="126">
        <f>[4]Calculation!G16</f>
        <v>13.407515877321433</v>
      </c>
      <c r="H16" s="127">
        <f>[4]Calculation!H16</f>
        <v>22.888999999999999</v>
      </c>
      <c r="I16" s="126">
        <f>[4]Calculation!I16</f>
        <v>16.260665089547679</v>
      </c>
      <c r="J16" s="128">
        <f>[4]Calculation!J16</f>
        <v>18.100000000000001</v>
      </c>
      <c r="K16" s="129">
        <f>[4]Calculation!K16</f>
        <v>10.494639616394831</v>
      </c>
      <c r="L16" s="130"/>
      <c r="M16" s="121">
        <v>19</v>
      </c>
      <c r="N16" s="131" t="s">
        <v>43</v>
      </c>
      <c r="O16" s="123">
        <f>[4]Calculation!O16</f>
        <v>33.353999999999999</v>
      </c>
      <c r="P16" s="124">
        <f>[4]Calculation!P16</f>
        <v>21.206360509400255</v>
      </c>
      <c r="Q16" s="125">
        <f>[4]Calculation!Q16</f>
        <v>16.173999999999999</v>
      </c>
      <c r="R16" s="126">
        <f>[4]Calculation!R16</f>
        <v>23.803496791664212</v>
      </c>
      <c r="S16" s="127">
        <f>[4]Calculation!S16</f>
        <v>10.65</v>
      </c>
      <c r="T16" s="126">
        <f>[4]Calculation!T16</f>
        <v>19.470191411177534</v>
      </c>
      <c r="U16" s="128">
        <f>[4]Calculation!U16</f>
        <v>17.274999999999999</v>
      </c>
      <c r="V16" s="129">
        <f>[4]Calculation!V16</f>
        <v>13.964674022877006</v>
      </c>
      <c r="W16" s="130"/>
    </row>
    <row r="17" spans="2:23" ht="12.75" customHeight="1" x14ac:dyDescent="0.4">
      <c r="B17" s="121">
        <v>20</v>
      </c>
      <c r="C17" s="122" t="s">
        <v>44</v>
      </c>
      <c r="D17" s="123">
        <f>[4]Calculation!D17</f>
        <v>82.396000000000001</v>
      </c>
      <c r="E17" s="124">
        <f>[4]Calculation!E17</f>
        <v>18.056587358460384</v>
      </c>
      <c r="F17" s="125">
        <f>[4]Calculation!F17</f>
        <v>33.264000000000003</v>
      </c>
      <c r="G17" s="126">
        <f>[4]Calculation!G17</f>
        <v>11.476755980927276</v>
      </c>
      <c r="H17" s="127">
        <f>[4]Calculation!H17</f>
        <v>23.085000000000001</v>
      </c>
      <c r="I17" s="126">
        <f>[4]Calculation!I17</f>
        <v>15.795415668833391</v>
      </c>
      <c r="J17" s="128">
        <f>[4]Calculation!J17</f>
        <v>17.552</v>
      </c>
      <c r="K17" s="129">
        <f>[4]Calculation!K17</f>
        <v>10.286464438088986</v>
      </c>
      <c r="L17" s="130"/>
      <c r="M17" s="121">
        <v>20</v>
      </c>
      <c r="N17" s="131" t="s">
        <v>44</v>
      </c>
      <c r="O17" s="123">
        <f>[4]Calculation!O17</f>
        <v>33.682000000000002</v>
      </c>
      <c r="P17" s="124">
        <f>[4]Calculation!P17</f>
        <v>21.348528255964304</v>
      </c>
      <c r="Q17" s="125">
        <f>[4]Calculation!Q17</f>
        <v>21.998999999999999</v>
      </c>
      <c r="R17" s="126">
        <f>[4]Calculation!R17</f>
        <v>23.476618359550084</v>
      </c>
      <c r="S17" s="127">
        <f>[4]Calculation!S17</f>
        <v>10.917</v>
      </c>
      <c r="T17" s="126">
        <f>[4]Calculation!T17</f>
        <v>18.250054330563867</v>
      </c>
      <c r="U17" s="128">
        <f>[4]Calculation!U17</f>
        <v>11.311999999999999</v>
      </c>
      <c r="V17" s="129">
        <f>[4]Calculation!V17</f>
        <v>13.543574823701258</v>
      </c>
      <c r="W17" s="130"/>
    </row>
    <row r="18" spans="2:23" ht="12.75" customHeight="1" x14ac:dyDescent="0.4">
      <c r="B18" s="121">
        <v>21</v>
      </c>
      <c r="C18" s="122" t="s">
        <v>45</v>
      </c>
      <c r="D18" s="123">
        <f>[4]Calculation!D18</f>
        <v>81.981999999999999</v>
      </c>
      <c r="E18" s="124">
        <f>[4]Calculation!E18</f>
        <v>17.974330528429793</v>
      </c>
      <c r="F18" s="125">
        <f>[4]Calculation!F18</f>
        <v>30.302</v>
      </c>
      <c r="G18" s="126">
        <f>[4]Calculation!G18</f>
        <v>9.631791077036528</v>
      </c>
      <c r="H18" s="127">
        <f>[4]Calculation!H18</f>
        <v>19.937000000000001</v>
      </c>
      <c r="I18" s="126">
        <f>[4]Calculation!I18</f>
        <v>14.814236885124091</v>
      </c>
      <c r="J18" s="128">
        <f>[4]Calculation!J18</f>
        <v>14.167999999999999</v>
      </c>
      <c r="K18" s="129">
        <f>[4]Calculation!K18</f>
        <v>8.6642246044898883</v>
      </c>
      <c r="L18" s="130"/>
      <c r="M18" s="133">
        <v>21</v>
      </c>
      <c r="N18" s="131" t="s">
        <v>45</v>
      </c>
      <c r="O18" s="123">
        <f>[4]Calculation!O18</f>
        <v>35.500999999999998</v>
      </c>
      <c r="P18" s="124">
        <f>[4]Calculation!P18</f>
        <v>21.213750903799845</v>
      </c>
      <c r="Q18" s="125">
        <f>[4]Calculation!Q18</f>
        <v>27.896999999999998</v>
      </c>
      <c r="R18" s="126">
        <f>[4]Calculation!R18</f>
        <v>21.72849698961749</v>
      </c>
      <c r="S18" s="127">
        <f>[4]Calculation!S18</f>
        <v>9.4390000000000001</v>
      </c>
      <c r="T18" s="126">
        <f>[4]Calculation!T18</f>
        <v>18.162750870711385</v>
      </c>
      <c r="U18" s="128">
        <f>[4]Calculation!U18</f>
        <v>7.141</v>
      </c>
      <c r="V18" s="129">
        <f>[4]Calculation!V18</f>
        <v>12.587252344355921</v>
      </c>
      <c r="W18" s="130"/>
    </row>
    <row r="19" spans="2:23" ht="12.75" customHeight="1" x14ac:dyDescent="0.4">
      <c r="B19" s="121">
        <v>22</v>
      </c>
      <c r="C19" s="122" t="s">
        <v>46</v>
      </c>
      <c r="D19" s="123">
        <f>[4]Calculation!D19</f>
        <v>84.016999999999996</v>
      </c>
      <c r="E19" s="124">
        <f>[4]Calculation!E19</f>
        <v>17.138421870729012</v>
      </c>
      <c r="F19" s="125">
        <f>[4]Calculation!F19</f>
        <v>33.881999999999998</v>
      </c>
      <c r="G19" s="126">
        <f>[4]Calculation!G19</f>
        <v>8.6615521873729797</v>
      </c>
      <c r="H19" s="127">
        <f>[4]Calculation!H19</f>
        <v>21.824000000000002</v>
      </c>
      <c r="I19" s="126">
        <f>[4]Calculation!I19</f>
        <v>14.456713985731415</v>
      </c>
      <c r="J19" s="128">
        <f>[4]Calculation!J19</f>
        <v>14.346</v>
      </c>
      <c r="K19" s="129">
        <f>[4]Calculation!K19</f>
        <v>8.4338128523641842</v>
      </c>
      <c r="L19" s="130"/>
      <c r="M19" s="133">
        <v>22</v>
      </c>
      <c r="N19" s="131" t="s">
        <v>46</v>
      </c>
      <c r="O19" s="123">
        <f>[4]Calculation!O19</f>
        <v>44.814</v>
      </c>
      <c r="P19" s="124">
        <f>[4]Calculation!P19</f>
        <v>20.405802908739883</v>
      </c>
      <c r="Q19" s="125">
        <f>[4]Calculation!Q19</f>
        <v>23.89</v>
      </c>
      <c r="R19" s="126">
        <f>[4]Calculation!R19</f>
        <v>17.681888831322627</v>
      </c>
      <c r="S19" s="127">
        <f>[4]Calculation!S19</f>
        <v>10.58</v>
      </c>
      <c r="T19" s="126">
        <f>[4]Calculation!T19</f>
        <v>18.207475734838578</v>
      </c>
      <c r="U19" s="128">
        <f>[4]Calculation!U19</f>
        <v>8.3320000000000007</v>
      </c>
      <c r="V19" s="129">
        <f>[4]Calculation!V19</f>
        <v>12.102900803277022</v>
      </c>
      <c r="W19" s="130"/>
    </row>
    <row r="20" spans="2:23" ht="12.75" customHeight="1" x14ac:dyDescent="0.4">
      <c r="B20" s="121">
        <v>23</v>
      </c>
      <c r="C20" s="122" t="s">
        <v>47</v>
      </c>
      <c r="D20" s="123">
        <f>[4]Calculation!D20</f>
        <v>85.183999999999997</v>
      </c>
      <c r="E20" s="124">
        <f>[4]Calculation!E20</f>
        <v>16.915616523227598</v>
      </c>
      <c r="F20" s="125">
        <f>[4]Calculation!F20</f>
        <v>39.231000000000002</v>
      </c>
      <c r="G20" s="126">
        <f>[4]Calculation!G20</f>
        <v>7.4525276779404726</v>
      </c>
      <c r="H20" s="127">
        <f>[4]Calculation!H20</f>
        <v>20.568000000000001</v>
      </c>
      <c r="I20" s="126">
        <f>[4]Calculation!I20</f>
        <v>14.404067426274397</v>
      </c>
      <c r="J20" s="128">
        <f>[4]Calculation!J20</f>
        <v>15.234</v>
      </c>
      <c r="K20" s="129">
        <f>[4]Calculation!K20</f>
        <v>8.5142295052648045</v>
      </c>
      <c r="L20" s="130"/>
      <c r="M20" s="133">
        <v>23</v>
      </c>
      <c r="N20" s="131" t="s">
        <v>47</v>
      </c>
      <c r="O20" s="123">
        <f>[4]Calculation!O20</f>
        <v>46.139000000000003</v>
      </c>
      <c r="P20" s="124">
        <f>[4]Calculation!P20</f>
        <v>20.551435380058351</v>
      </c>
      <c r="Q20" s="125">
        <f>[4]Calculation!Q20</f>
        <v>25.387</v>
      </c>
      <c r="R20" s="126">
        <f>[4]Calculation!R20</f>
        <v>14.7501931870341</v>
      </c>
      <c r="S20" s="127">
        <f>[4]Calculation!S20</f>
        <v>11.648999999999999</v>
      </c>
      <c r="T20" s="126">
        <f>[4]Calculation!T20</f>
        <v>18.754829984544049</v>
      </c>
      <c r="U20" s="128">
        <f>[4]Calculation!U20</f>
        <v>11.083</v>
      </c>
      <c r="V20" s="129">
        <f>[4]Calculation!V20</f>
        <v>11.700802364864865</v>
      </c>
      <c r="W20" s="130"/>
    </row>
    <row r="21" spans="2:23" ht="12.75" customHeight="1" x14ac:dyDescent="0.4">
      <c r="B21" s="121">
        <v>24</v>
      </c>
      <c r="C21" s="122" t="s">
        <v>48</v>
      </c>
      <c r="D21" s="123">
        <f>[4]Calculation!D21</f>
        <v>88.686000000000007</v>
      </c>
      <c r="E21" s="124">
        <f>[4]Calculation!E21</f>
        <v>16.338163094240208</v>
      </c>
      <c r="F21" s="125">
        <f>[4]Calculation!F21</f>
        <v>42.277999999999999</v>
      </c>
      <c r="G21" s="126">
        <f>[4]Calculation!G21</f>
        <v>6.4766375040787274</v>
      </c>
      <c r="H21" s="127">
        <f>[4]Calculation!H21</f>
        <v>22.699000000000002</v>
      </c>
      <c r="I21" s="126">
        <f>[4]Calculation!I21</f>
        <v>15.279348411416263</v>
      </c>
      <c r="J21" s="128">
        <f>[4]Calculation!J21</f>
        <v>16.004000000000001</v>
      </c>
      <c r="K21" s="129">
        <f>[4]Calculation!K21</f>
        <v>8.4715348172458516</v>
      </c>
      <c r="L21" s="130"/>
      <c r="M21" s="133">
        <v>24</v>
      </c>
      <c r="N21" s="131" t="s">
        <v>48</v>
      </c>
      <c r="O21" s="123">
        <f>[4]Calculation!O21</f>
        <v>50.677</v>
      </c>
      <c r="P21" s="124">
        <f>[4]Calculation!P21</f>
        <v>20.018170685943396</v>
      </c>
      <c r="Q21" s="125">
        <f>[4]Calculation!Q21</f>
        <v>28.863</v>
      </c>
      <c r="R21" s="126">
        <f>[4]Calculation!R21</f>
        <v>13.294488841804657</v>
      </c>
      <c r="S21" s="127">
        <f>[4]Calculation!S21</f>
        <v>12.852</v>
      </c>
      <c r="T21" s="126">
        <f>[4]Calculation!T21</f>
        <v>19.572070357115663</v>
      </c>
      <c r="U21" s="128">
        <f>[4]Calculation!U21</f>
        <v>12.98</v>
      </c>
      <c r="V21" s="129">
        <f>[4]Calculation!V21</f>
        <v>11.439449355319168</v>
      </c>
      <c r="W21" s="130"/>
    </row>
    <row r="22" spans="2:23" ht="12.75" customHeight="1" x14ac:dyDescent="0.4">
      <c r="B22" s="121">
        <v>25</v>
      </c>
      <c r="C22" s="122" t="s">
        <v>49</v>
      </c>
      <c r="D22" s="123">
        <f>[4]Calculation!D22</f>
        <v>84.966999999999999</v>
      </c>
      <c r="E22" s="124">
        <f>[4]Calculation!E22</f>
        <v>14.864453510423154</v>
      </c>
      <c r="F22" s="125">
        <f>[4]Calculation!F22</f>
        <v>41.192999999999998</v>
      </c>
      <c r="G22" s="126">
        <f>[4]Calculation!G22</f>
        <v>4.9922679412848305</v>
      </c>
      <c r="H22" s="127">
        <f>[4]Calculation!H22</f>
        <v>22.565999999999999</v>
      </c>
      <c r="I22" s="126">
        <f>[4]Calculation!I22</f>
        <v>15.248636704575402</v>
      </c>
      <c r="J22" s="128">
        <f>[4]Calculation!J22</f>
        <v>16.298999999999999</v>
      </c>
      <c r="K22" s="129">
        <f>[4]Calculation!K22</f>
        <v>7.9667039772421786</v>
      </c>
      <c r="L22" s="130"/>
      <c r="M22" s="133">
        <v>25</v>
      </c>
      <c r="N22" s="131" t="s">
        <v>49</v>
      </c>
      <c r="O22" s="123">
        <f>[4]Calculation!O22</f>
        <v>51.918999999999997</v>
      </c>
      <c r="P22" s="124">
        <f>[4]Calculation!P22</f>
        <v>18.686990479961128</v>
      </c>
      <c r="Q22" s="125">
        <f>[4]Calculation!Q22</f>
        <v>22.609000000000002</v>
      </c>
      <c r="R22" s="126">
        <f>[4]Calculation!R22</f>
        <v>10.886040599360578</v>
      </c>
      <c r="S22" s="127">
        <f>[4]Calculation!S22</f>
        <v>12.132</v>
      </c>
      <c r="T22" s="126">
        <f>[4]Calculation!T22</f>
        <v>18.189996401583304</v>
      </c>
      <c r="U22" s="128">
        <f>[4]Calculation!U22</f>
        <v>13.513999999999999</v>
      </c>
      <c r="V22" s="129">
        <f>[4]Calculation!V22</f>
        <v>10.613366842063929</v>
      </c>
      <c r="W22" s="130"/>
    </row>
    <row r="23" spans="2:23" ht="12.75" customHeight="1" x14ac:dyDescent="0.4">
      <c r="B23" s="121">
        <v>26</v>
      </c>
      <c r="C23" s="122" t="s">
        <v>51</v>
      </c>
      <c r="D23" s="123">
        <f>[4]Calculation!D23</f>
        <v>86.691000000000003</v>
      </c>
      <c r="E23" s="124">
        <f>[4]Calculation!E23</f>
        <v>14.977660754454892</v>
      </c>
      <c r="F23" s="125">
        <f>[4]Calculation!F23</f>
        <v>40.46</v>
      </c>
      <c r="G23" s="126">
        <f>[4]Calculation!G23</f>
        <v>4.3590823732973343</v>
      </c>
      <c r="H23" s="127">
        <f>[4]Calculation!H23</f>
        <v>22.111000000000001</v>
      </c>
      <c r="I23" s="126">
        <f>[4]Calculation!I23</f>
        <v>14.483630503989206</v>
      </c>
      <c r="J23" s="128">
        <f>[4]Calculation!J23</f>
        <v>15.653</v>
      </c>
      <c r="K23" s="129">
        <f>[4]Calculation!K23</f>
        <v>7.443459570501969</v>
      </c>
      <c r="L23" s="130"/>
      <c r="M23" s="133">
        <v>26</v>
      </c>
      <c r="N23" s="131" t="s">
        <v>51</v>
      </c>
      <c r="O23" s="123">
        <f>[4]Calculation!O23</f>
        <v>53.848999999999997</v>
      </c>
      <c r="P23" s="124">
        <f>[4]Calculation!P23</f>
        <v>17.909191892988513</v>
      </c>
      <c r="Q23" s="125">
        <f>[4]Calculation!Q23</f>
        <v>26.501000000000001</v>
      </c>
      <c r="R23" s="126">
        <f>[4]Calculation!R23</f>
        <v>11.36270087639563</v>
      </c>
      <c r="S23" s="127">
        <f>[4]Calculation!S23</f>
        <v>11.121</v>
      </c>
      <c r="T23" s="126">
        <f>[4]Calculation!T23</f>
        <v>17.213038632986628</v>
      </c>
      <c r="U23" s="128">
        <f>[4]Calculation!U23</f>
        <v>13.499000000000001</v>
      </c>
      <c r="V23" s="129">
        <f>[4]Calculation!V23</f>
        <v>10.400967746906446</v>
      </c>
      <c r="W23" s="130"/>
    </row>
    <row r="24" spans="2:23" ht="12.75" customHeight="1" x14ac:dyDescent="0.4">
      <c r="B24" s="121">
        <v>27</v>
      </c>
      <c r="C24" s="122" t="s">
        <v>135</v>
      </c>
      <c r="D24" s="123">
        <f>[4]Calculation!D24</f>
        <v>86.358999999999995</v>
      </c>
      <c r="E24" s="124">
        <f>[4]Calculation!E24</f>
        <v>14.651770414482279</v>
      </c>
      <c r="F24" s="125">
        <f>[4]Calculation!F24</f>
        <v>40.078000000000003</v>
      </c>
      <c r="G24" s="126">
        <f>[4]Calculation!G24</f>
        <v>3.6372909905396678</v>
      </c>
      <c r="H24" s="127">
        <f>[4]Calculation!H24</f>
        <v>21.417999999999999</v>
      </c>
      <c r="I24" s="126">
        <f>[4]Calculation!I24</f>
        <v>13.383907816132176</v>
      </c>
      <c r="J24" s="128">
        <f>[4]Calculation!J24</f>
        <v>15.282999999999999</v>
      </c>
      <c r="K24" s="129">
        <f>[4]Calculation!K24</f>
        <v>7.1518152124065244</v>
      </c>
      <c r="L24" s="130"/>
      <c r="M24" s="121">
        <v>27</v>
      </c>
      <c r="N24" s="122" t="s">
        <v>135</v>
      </c>
      <c r="O24" s="123">
        <f>[4]Calculation!O24</f>
        <v>52.408999999999999</v>
      </c>
      <c r="P24" s="124">
        <f>[4]Calculation!P24</f>
        <v>17.56292580267889</v>
      </c>
      <c r="Q24" s="125">
        <f>[4]Calculation!Q24</f>
        <v>36.417999999999999</v>
      </c>
      <c r="R24" s="126">
        <f>[4]Calculation!R24</f>
        <v>10.135368310901823</v>
      </c>
      <c r="S24" s="127">
        <f>[4]Calculation!S24</f>
        <v>10.586</v>
      </c>
      <c r="T24" s="126">
        <f>[4]Calculation!T24</f>
        <v>15.469597112419809</v>
      </c>
      <c r="U24" s="128">
        <f>[4]Calculation!U24</f>
        <v>9.6150000000000002</v>
      </c>
      <c r="V24" s="129">
        <f>[4]Calculation!V24</f>
        <v>9.4382221000657687</v>
      </c>
      <c r="W24" s="130"/>
    </row>
    <row r="25" spans="2:23" ht="12.75" customHeight="1" x14ac:dyDescent="0.4">
      <c r="B25" s="121">
        <v>28</v>
      </c>
      <c r="C25" s="122" t="s">
        <v>53</v>
      </c>
      <c r="D25" s="123">
        <f>[4]Calculation!D25</f>
        <v>86.021000000000001</v>
      </c>
      <c r="E25" s="124">
        <f>[4]Calculation!E25</f>
        <v>14.204940461151541</v>
      </c>
      <c r="F25" s="125">
        <f>[4]Calculation!F25</f>
        <v>39.207000000000001</v>
      </c>
      <c r="G25" s="126">
        <f>[4]Calculation!G25</f>
        <v>2.9291678838224495</v>
      </c>
      <c r="H25" s="127">
        <f>[4]Calculation!H25</f>
        <v>21.006</v>
      </c>
      <c r="I25" s="126">
        <f>[4]Calculation!I25</f>
        <v>13.181641335860139</v>
      </c>
      <c r="J25" s="128">
        <f>[4]Calculation!J25</f>
        <v>14.773</v>
      </c>
      <c r="K25" s="129">
        <f>[4]Calculation!K25</f>
        <v>7.0741751664032941</v>
      </c>
      <c r="L25" s="130"/>
      <c r="M25" s="121">
        <v>28</v>
      </c>
      <c r="N25" s="122" t="s">
        <v>53</v>
      </c>
      <c r="O25" s="123">
        <f>[4]Calculation!O25</f>
        <v>49.8</v>
      </c>
      <c r="P25" s="124">
        <f>[4]Calculation!P25</f>
        <v>16.432986084758568</v>
      </c>
      <c r="Q25" s="125">
        <f>[4]Calculation!Q25</f>
        <v>34.966999999999999</v>
      </c>
      <c r="R25" s="126">
        <f>[4]Calculation!R25</f>
        <v>8.6507441713177364</v>
      </c>
      <c r="S25" s="127">
        <f>[4]Calculation!S25</f>
        <v>15.398</v>
      </c>
      <c r="T25" s="126">
        <f>[4]Calculation!T25</f>
        <v>16.046938179999167</v>
      </c>
      <c r="U25" s="128">
        <f>[4]Calculation!U25</f>
        <v>9.9619999999999997</v>
      </c>
      <c r="V25" s="129">
        <f>[4]Calculation!V25</f>
        <v>9.1499425947187145</v>
      </c>
      <c r="W25" s="130"/>
    </row>
    <row r="26" spans="2:23" ht="12.75" customHeight="1" x14ac:dyDescent="0.4">
      <c r="B26" s="121">
        <v>29</v>
      </c>
      <c r="C26" s="122" t="s">
        <v>54</v>
      </c>
      <c r="D26" s="123">
        <f>[4]Calculation!D26</f>
        <v>86.113</v>
      </c>
      <c r="E26" s="124">
        <f>[4]Calculation!E26</f>
        <v>14.187684115487778</v>
      </c>
      <c r="F26" s="125">
        <f>[4]Calculation!F26</f>
        <v>40.908000000000001</v>
      </c>
      <c r="G26" s="126">
        <f>[4]Calculation!G26</f>
        <v>2.96092773998729</v>
      </c>
      <c r="H26" s="127">
        <f>[4]Calculation!H26</f>
        <v>21.754999999999999</v>
      </c>
      <c r="I26" s="126">
        <f>[4]Calculation!I26</f>
        <v>13.059399105561726</v>
      </c>
      <c r="J26" s="128">
        <f>[4]Calculation!J26</f>
        <v>15.042999999999999</v>
      </c>
      <c r="K26" s="129">
        <f>[4]Calculation!K26</f>
        <v>7.3461115858869501</v>
      </c>
      <c r="L26" s="130"/>
      <c r="M26" s="121">
        <v>29</v>
      </c>
      <c r="N26" s="122" t="s">
        <v>54</v>
      </c>
      <c r="O26" s="123">
        <f>[4]Calculation!O26</f>
        <v>49.677</v>
      </c>
      <c r="P26" s="124">
        <f>[4]Calculation!P26</f>
        <v>15.581079512842308</v>
      </c>
      <c r="Q26" s="125">
        <f>[4]Calculation!Q26</f>
        <v>31.09</v>
      </c>
      <c r="R26" s="126">
        <f>[4]Calculation!R26</f>
        <v>7.3998438630564749</v>
      </c>
      <c r="S26" s="127">
        <f>[4]Calculation!S26</f>
        <v>17.681999999999999</v>
      </c>
      <c r="T26" s="126">
        <f>[4]Calculation!T26</f>
        <v>16.737185858299021</v>
      </c>
      <c r="U26" s="128">
        <f>[4]Calculation!U26</f>
        <v>11.081</v>
      </c>
      <c r="V26" s="129">
        <f>[4]Calculation!V26</f>
        <v>9.1835043344217731</v>
      </c>
      <c r="W26" s="130"/>
    </row>
    <row r="27" spans="2:23" ht="12.75" customHeight="1" x14ac:dyDescent="0.4">
      <c r="B27" s="121">
        <v>30</v>
      </c>
      <c r="C27" s="122" t="s">
        <v>55</v>
      </c>
      <c r="D27" s="123">
        <f>[4]Calculation!D27</f>
        <v>85.322000000000003</v>
      </c>
      <c r="E27" s="124">
        <f>[4]Calculation!E27</f>
        <v>14.288417643404156</v>
      </c>
      <c r="F27" s="125">
        <f>[4]Calculation!F27</f>
        <v>45.283999999999999</v>
      </c>
      <c r="G27" s="126">
        <f>[4]Calculation!G27</f>
        <v>2.9367017682207934</v>
      </c>
      <c r="H27" s="134">
        <f>[4]Calculation!H27</f>
        <v>22.568999999999999</v>
      </c>
      <c r="I27" s="126">
        <f>[4]Calculation!I27</f>
        <v>12.941162978720962</v>
      </c>
      <c r="J27" s="128">
        <f>[4]Calculation!J27</f>
        <v>15.595000000000001</v>
      </c>
      <c r="K27" s="129">
        <f>[4]Calculation!K27</f>
        <v>7.4264733894624557</v>
      </c>
      <c r="L27" s="130"/>
      <c r="M27" s="121">
        <v>30</v>
      </c>
      <c r="N27" s="122" t="s">
        <v>55</v>
      </c>
      <c r="O27" s="123">
        <f>[4]Calculation!O27</f>
        <v>47.566000000000003</v>
      </c>
      <c r="P27" s="124">
        <f>[4]Calculation!P27</f>
        <v>15.455599998700281</v>
      </c>
      <c r="Q27" s="125">
        <f>[4]Calculation!Q27</f>
        <v>28.094000000000001</v>
      </c>
      <c r="R27" s="126">
        <f>[4]Calculation!R27</f>
        <v>6.5010285851805056</v>
      </c>
      <c r="S27" s="134">
        <f>[4]Calculation!S27</f>
        <v>21.338000000000001</v>
      </c>
      <c r="T27" s="126">
        <f>[4]Calculation!T27</f>
        <v>16.722177378274804</v>
      </c>
      <c r="U27" s="128">
        <f>[4]Calculation!U27</f>
        <v>11.239000000000001</v>
      </c>
      <c r="V27" s="129">
        <f>[4]Calculation!V27</f>
        <v>9.4435855207878205</v>
      </c>
      <c r="W27" s="130"/>
    </row>
    <row r="28" spans="2:23" ht="6" customHeight="1" thickBot="1" x14ac:dyDescent="0.45">
      <c r="B28" s="121"/>
      <c r="C28" s="122"/>
      <c r="D28" s="135"/>
      <c r="E28" s="136"/>
      <c r="F28" s="137"/>
      <c r="G28" s="138"/>
      <c r="H28" s="137"/>
      <c r="I28" s="138"/>
      <c r="J28" s="139"/>
      <c r="K28" s="140"/>
      <c r="L28" s="130"/>
      <c r="M28" s="133"/>
      <c r="N28" s="131"/>
      <c r="O28" s="135"/>
      <c r="P28" s="136"/>
      <c r="Q28" s="137"/>
      <c r="R28" s="138"/>
      <c r="S28" s="137"/>
      <c r="T28" s="138"/>
      <c r="U28" s="139"/>
      <c r="V28" s="140"/>
      <c r="W28" s="130"/>
    </row>
    <row r="29" spans="2:23" ht="18.75" customHeight="1" x14ac:dyDescent="0.4">
      <c r="B29" s="247" t="s">
        <v>120</v>
      </c>
      <c r="C29" s="248"/>
      <c r="D29" s="251" t="s">
        <v>136</v>
      </c>
      <c r="E29" s="242"/>
      <c r="F29" s="241" t="s">
        <v>137</v>
      </c>
      <c r="G29" s="242"/>
      <c r="H29" s="241" t="s">
        <v>138</v>
      </c>
      <c r="I29" s="242"/>
      <c r="J29" s="241" t="s">
        <v>139</v>
      </c>
      <c r="K29" s="242"/>
      <c r="L29" s="130"/>
      <c r="M29" s="247" t="s">
        <v>120</v>
      </c>
      <c r="N29" s="248"/>
      <c r="O29" s="251" t="s">
        <v>136</v>
      </c>
      <c r="P29" s="242"/>
      <c r="Q29" s="241" t="s">
        <v>137</v>
      </c>
      <c r="R29" s="242"/>
      <c r="S29" s="241" t="s">
        <v>138</v>
      </c>
      <c r="T29" s="242"/>
      <c r="U29" s="241" t="s">
        <v>139</v>
      </c>
      <c r="V29" s="242"/>
      <c r="W29" s="130"/>
    </row>
    <row r="30" spans="2:23" ht="13.5" customHeight="1" x14ac:dyDescent="0.4">
      <c r="B30" s="249"/>
      <c r="C30" s="250"/>
      <c r="D30" s="252" t="s">
        <v>140</v>
      </c>
      <c r="E30" s="232"/>
      <c r="F30" s="231" t="s">
        <v>141</v>
      </c>
      <c r="G30" s="232"/>
      <c r="H30" s="233" t="s">
        <v>142</v>
      </c>
      <c r="I30" s="234"/>
      <c r="J30" s="231" t="s">
        <v>143</v>
      </c>
      <c r="K30" s="232"/>
      <c r="L30" s="130"/>
      <c r="M30" s="249"/>
      <c r="N30" s="250"/>
      <c r="O30" s="252" t="s">
        <v>140</v>
      </c>
      <c r="P30" s="232"/>
      <c r="Q30" s="231" t="s">
        <v>141</v>
      </c>
      <c r="R30" s="232"/>
      <c r="S30" s="233" t="s">
        <v>142</v>
      </c>
      <c r="T30" s="234"/>
      <c r="U30" s="231" t="s">
        <v>143</v>
      </c>
      <c r="V30" s="232"/>
      <c r="W30" s="130"/>
    </row>
    <row r="31" spans="2:23" ht="18" customHeight="1" x14ac:dyDescent="0.4">
      <c r="B31" s="213" t="s">
        <v>129</v>
      </c>
      <c r="C31" s="235"/>
      <c r="D31" s="141" t="s">
        <v>130</v>
      </c>
      <c r="E31" s="142" t="s">
        <v>131</v>
      </c>
      <c r="F31" s="143" t="s">
        <v>130</v>
      </c>
      <c r="G31" s="142" t="s">
        <v>131</v>
      </c>
      <c r="H31" s="143" t="s">
        <v>130</v>
      </c>
      <c r="I31" s="144" t="s">
        <v>131</v>
      </c>
      <c r="J31" s="143" t="s">
        <v>130</v>
      </c>
      <c r="K31" s="145" t="s">
        <v>131</v>
      </c>
      <c r="L31" s="130"/>
      <c r="M31" s="213" t="s">
        <v>129</v>
      </c>
      <c r="N31" s="235"/>
      <c r="O31" s="141" t="s">
        <v>130</v>
      </c>
      <c r="P31" s="142" t="s">
        <v>131</v>
      </c>
      <c r="Q31" s="143" t="s">
        <v>130</v>
      </c>
      <c r="R31" s="142" t="s">
        <v>131</v>
      </c>
      <c r="S31" s="143" t="s">
        <v>130</v>
      </c>
      <c r="T31" s="144" t="s">
        <v>131</v>
      </c>
      <c r="U31" s="143" t="s">
        <v>130</v>
      </c>
      <c r="V31" s="145" t="s">
        <v>131</v>
      </c>
      <c r="W31" s="130"/>
    </row>
    <row r="32" spans="2:23" ht="15" customHeight="1" thickBot="1" x14ac:dyDescent="0.45">
      <c r="B32" s="236"/>
      <c r="C32" s="237"/>
      <c r="D32" s="146" t="s">
        <v>134</v>
      </c>
      <c r="E32" s="147" t="s">
        <v>133</v>
      </c>
      <c r="F32" s="148" t="s">
        <v>134</v>
      </c>
      <c r="G32" s="147" t="s">
        <v>133</v>
      </c>
      <c r="H32" s="149" t="s">
        <v>134</v>
      </c>
      <c r="I32" s="147" t="s">
        <v>133</v>
      </c>
      <c r="J32" s="148" t="s">
        <v>134</v>
      </c>
      <c r="K32" s="150" t="s">
        <v>133</v>
      </c>
      <c r="L32" s="130"/>
      <c r="M32" s="236"/>
      <c r="N32" s="237"/>
      <c r="O32" s="146" t="s">
        <v>134</v>
      </c>
      <c r="P32" s="147" t="s">
        <v>133</v>
      </c>
      <c r="Q32" s="148" t="s">
        <v>134</v>
      </c>
      <c r="R32" s="147" t="s">
        <v>133</v>
      </c>
      <c r="S32" s="149" t="s">
        <v>134</v>
      </c>
      <c r="T32" s="147" t="s">
        <v>133</v>
      </c>
      <c r="U32" s="148" t="s">
        <v>134</v>
      </c>
      <c r="V32" s="150" t="s">
        <v>133</v>
      </c>
      <c r="W32" s="130"/>
    </row>
    <row r="33" spans="2:23" s="99" customFormat="1" ht="4.5" customHeight="1" x14ac:dyDescent="0.4">
      <c r="B33" s="151"/>
      <c r="C33" s="113"/>
      <c r="D33" s="152"/>
      <c r="E33" s="153"/>
      <c r="F33" s="154"/>
      <c r="G33" s="153"/>
      <c r="H33" s="155"/>
      <c r="I33" s="156"/>
      <c r="J33" s="154"/>
      <c r="K33" s="157"/>
      <c r="L33" s="132"/>
      <c r="M33" s="158"/>
      <c r="N33" s="159"/>
      <c r="O33" s="152"/>
      <c r="P33" s="153"/>
      <c r="Q33" s="154"/>
      <c r="R33" s="153"/>
      <c r="S33" s="155"/>
      <c r="T33" s="156"/>
      <c r="U33" s="154"/>
      <c r="V33" s="157"/>
      <c r="W33" s="132"/>
    </row>
    <row r="34" spans="2:23" ht="12.75" customHeight="1" x14ac:dyDescent="0.4">
      <c r="B34" s="121">
        <v>13</v>
      </c>
      <c r="C34" s="99" t="s">
        <v>37</v>
      </c>
      <c r="D34" s="160">
        <f>[4]Calculation!D34</f>
        <v>3.5590000000000002</v>
      </c>
      <c r="E34" s="126">
        <f>[4]Calculation!E34</f>
        <v>5.8850764778834224</v>
      </c>
      <c r="F34" s="161">
        <f>[4]Calculation!F34</f>
        <v>0.35699999999999998</v>
      </c>
      <c r="G34" s="126">
        <f>[4]Calculation!G34</f>
        <v>1.0472279260780288</v>
      </c>
      <c r="H34" s="161">
        <f>[4]Calculation!H34</f>
        <v>1.5509999999999999</v>
      </c>
      <c r="I34" s="125">
        <f>[4]Calculation!I34</f>
        <v>3.905227112498741</v>
      </c>
      <c r="J34" s="161">
        <f>[4]Calculation!J34</f>
        <v>1.8779999999999999</v>
      </c>
      <c r="K34" s="129">
        <f>[4]Calculation!K34</f>
        <v>8.2603914669012539</v>
      </c>
      <c r="L34" s="130"/>
      <c r="M34" s="121">
        <v>13</v>
      </c>
      <c r="N34" s="132" t="s">
        <v>37</v>
      </c>
      <c r="O34" s="160">
        <f>[4]Calculation!O34</f>
        <v>1.2450000000000001</v>
      </c>
      <c r="P34" s="126">
        <f>[4]Calculation!P34</f>
        <v>8.6753536338931081</v>
      </c>
      <c r="Q34" s="161">
        <f>[4]Calculation!Q34</f>
        <v>0.126</v>
      </c>
      <c r="R34" s="126">
        <f>[4]Calculation!R34</f>
        <v>0.7733857107782961</v>
      </c>
      <c r="S34" s="161">
        <f>[4]Calculation!S34</f>
        <v>1.5329999999999999</v>
      </c>
      <c r="T34" s="125">
        <f>[4]Calculation!T34</f>
        <v>12.754804892253931</v>
      </c>
      <c r="U34" s="161">
        <f>[4]Calculation!U34</f>
        <v>1.202</v>
      </c>
      <c r="V34" s="129">
        <f>[4]Calculation!V34</f>
        <v>8.7718017952273222</v>
      </c>
      <c r="W34" s="130"/>
    </row>
    <row r="35" spans="2:23" ht="12.75" customHeight="1" x14ac:dyDescent="0.4">
      <c r="B35" s="121">
        <v>14</v>
      </c>
      <c r="C35" s="99" t="s">
        <v>38</v>
      </c>
      <c r="D35" s="160">
        <f>[4]Calculation!D35</f>
        <v>3.3650000000000002</v>
      </c>
      <c r="E35" s="126">
        <f>[4]Calculation!E35</f>
        <v>5.7830786945537662</v>
      </c>
      <c r="F35" s="161">
        <f>[4]Calculation!F35</f>
        <v>0.32100000000000001</v>
      </c>
      <c r="G35" s="126">
        <f>[4]Calculation!G35</f>
        <v>0.96373243665185537</v>
      </c>
      <c r="H35" s="161">
        <f>[4]Calculation!H35</f>
        <v>1.262</v>
      </c>
      <c r="I35" s="125">
        <f>[4]Calculation!I35</f>
        <v>3.1755617624116153</v>
      </c>
      <c r="J35" s="161">
        <f>[4]Calculation!J35</f>
        <v>1.552</v>
      </c>
      <c r="K35" s="129">
        <f>[4]Calculation!K35</f>
        <v>6.8840097582612554</v>
      </c>
      <c r="L35" s="130"/>
      <c r="M35" s="121">
        <v>14</v>
      </c>
      <c r="N35" s="132" t="s">
        <v>38</v>
      </c>
      <c r="O35" s="160">
        <f>[4]Calculation!O35</f>
        <v>1.325</v>
      </c>
      <c r="P35" s="126">
        <f>[4]Calculation!P35</f>
        <v>8.9165545087483178</v>
      </c>
      <c r="Q35" s="161">
        <f>[4]Calculation!Q35</f>
        <v>0.153</v>
      </c>
      <c r="R35" s="126">
        <f>[4]Calculation!R35</f>
        <v>0.84507042253521114</v>
      </c>
      <c r="S35" s="161">
        <f>[4]Calculation!S35</f>
        <v>1.579</v>
      </c>
      <c r="T35" s="125">
        <f>[4]Calculation!T35</f>
        <v>17.721661054994389</v>
      </c>
      <c r="U35" s="161">
        <f>[4]Calculation!U35</f>
        <v>1.339</v>
      </c>
      <c r="V35" s="129">
        <f>[4]Calculation!V35</f>
        <v>9.8369086100499565</v>
      </c>
      <c r="W35" s="130"/>
    </row>
    <row r="36" spans="2:23" ht="12.75" customHeight="1" x14ac:dyDescent="0.4">
      <c r="B36" s="121">
        <v>15</v>
      </c>
      <c r="C36" s="99" t="s">
        <v>39</v>
      </c>
      <c r="D36" s="160">
        <f>[4]Calculation!D36</f>
        <v>3.359</v>
      </c>
      <c r="E36" s="126">
        <f>[4]Calculation!E36</f>
        <v>5.7437458319796173</v>
      </c>
      <c r="F36" s="161">
        <f>[4]Calculation!F36</f>
        <v>0.32100000000000001</v>
      </c>
      <c r="G36" s="126">
        <f>[4]Calculation!G36</f>
        <v>0.92056208775451676</v>
      </c>
      <c r="H36" s="161">
        <f>[4]Calculation!H36</f>
        <v>0.86799999999999999</v>
      </c>
      <c r="I36" s="125">
        <f>[4]Calculation!I36</f>
        <v>2.3315783818631139</v>
      </c>
      <c r="J36" s="161">
        <f>[4]Calculation!J36</f>
        <v>1.5580000000000001</v>
      </c>
      <c r="K36" s="129">
        <f>[4]Calculation!K36</f>
        <v>7.2149671204964339</v>
      </c>
      <c r="L36" s="130"/>
      <c r="M36" s="121">
        <v>15</v>
      </c>
      <c r="N36" s="132" t="s">
        <v>39</v>
      </c>
      <c r="O36" s="160">
        <f>[4]Calculation!O36</f>
        <v>1.6</v>
      </c>
      <c r="P36" s="126">
        <f>[4]Calculation!P36</f>
        <v>9.1774693128369851</v>
      </c>
      <c r="Q36" s="161">
        <f>[4]Calculation!Q36</f>
        <v>0.23799999999999999</v>
      </c>
      <c r="R36" s="126">
        <f>[4]Calculation!R36</f>
        <v>0.961305436626545</v>
      </c>
      <c r="S36" s="161">
        <f>[4]Calculation!S36</f>
        <v>1.37</v>
      </c>
      <c r="T36" s="125">
        <f>[4]Calculation!T36</f>
        <v>11.860444983118343</v>
      </c>
      <c r="U36" s="161">
        <f>[4]Calculation!U36</f>
        <v>1.1870000000000001</v>
      </c>
      <c r="V36" s="129">
        <f>[4]Calculation!V36</f>
        <v>9.0916053921568629</v>
      </c>
      <c r="W36" s="130"/>
    </row>
    <row r="37" spans="2:23" ht="12.75" customHeight="1" x14ac:dyDescent="0.4">
      <c r="B37" s="121">
        <v>16</v>
      </c>
      <c r="C37" s="99" t="s">
        <v>40</v>
      </c>
      <c r="D37" s="160">
        <f>[4]Calculation!D37</f>
        <v>3.407</v>
      </c>
      <c r="E37" s="126">
        <f>[4]Calculation!E37</f>
        <v>5.7517641894857681</v>
      </c>
      <c r="F37" s="161">
        <f>[4]Calculation!F37</f>
        <v>0.32700000000000001</v>
      </c>
      <c r="G37" s="126">
        <f>[4]Calculation!G37</f>
        <v>1.0831401126200728</v>
      </c>
      <c r="H37" s="161">
        <f>[4]Calculation!H37</f>
        <v>0</v>
      </c>
      <c r="I37" s="125">
        <f>[4]Calculation!I37</f>
        <v>0</v>
      </c>
      <c r="J37" s="161">
        <f>[4]Calculation!J37</f>
        <v>1.5169999999999999</v>
      </c>
      <c r="K37" s="129">
        <f>[4]Calculation!K37</f>
        <v>6.6438926115709718</v>
      </c>
      <c r="L37" s="130"/>
      <c r="M37" s="121">
        <v>16</v>
      </c>
      <c r="N37" s="132" t="s">
        <v>40</v>
      </c>
      <c r="O37" s="160">
        <f>[4]Calculation!O37</f>
        <v>1.5580000000000001</v>
      </c>
      <c r="P37" s="126">
        <f>[4]Calculation!P37</f>
        <v>9.3511794009963385</v>
      </c>
      <c r="Q37" s="161">
        <f>[4]Calculation!Q37</f>
        <v>0.246</v>
      </c>
      <c r="R37" s="126">
        <f>[4]Calculation!R37</f>
        <v>1.0607563278858179</v>
      </c>
      <c r="S37" s="161">
        <f>[4]Calculation!S37</f>
        <v>1.4119999999999999</v>
      </c>
      <c r="T37" s="125">
        <f>[4]Calculation!T37</f>
        <v>10.797583543626214</v>
      </c>
      <c r="U37" s="161">
        <f>[4]Calculation!U37</f>
        <v>1.2470000000000001</v>
      </c>
      <c r="V37" s="129">
        <f>[4]Calculation!V37</f>
        <v>9.7888374283695736</v>
      </c>
      <c r="W37" s="130"/>
    </row>
    <row r="38" spans="2:23" ht="12.75" customHeight="1" x14ac:dyDescent="0.4">
      <c r="B38" s="121">
        <v>17</v>
      </c>
      <c r="C38" s="99" t="s">
        <v>41</v>
      </c>
      <c r="D38" s="160">
        <f>[4]Calculation!D38</f>
        <v>3.4489999999999998</v>
      </c>
      <c r="E38" s="126">
        <f>[4]Calculation!E38</f>
        <v>5.7271429045863638</v>
      </c>
      <c r="F38" s="161">
        <f>[4]Calculation!F38</f>
        <v>0.50900000000000001</v>
      </c>
      <c r="G38" s="126">
        <f>[4]Calculation!G38</f>
        <v>1.5781477691997645</v>
      </c>
      <c r="H38" s="161">
        <f>[4]Calculation!H38</f>
        <v>2.5470000000000002</v>
      </c>
      <c r="I38" s="125">
        <f>[4]Calculation!I38</f>
        <v>6.3853790613718413</v>
      </c>
      <c r="J38" s="161">
        <f>[4]Calculation!J38</f>
        <v>1.6870000000000001</v>
      </c>
      <c r="K38" s="129">
        <f>[4]Calculation!K38</f>
        <v>7.071299828142684</v>
      </c>
      <c r="L38" s="130"/>
      <c r="M38" s="121">
        <v>17</v>
      </c>
      <c r="N38" s="132" t="s">
        <v>41</v>
      </c>
      <c r="O38" s="160">
        <f>[4]Calculation!O38</f>
        <v>1.677</v>
      </c>
      <c r="P38" s="126">
        <f>[4]Calculation!P38</f>
        <v>9.8282834202660716</v>
      </c>
      <c r="Q38" s="161">
        <f>[4]Calculation!Q38</f>
        <v>0.252</v>
      </c>
      <c r="R38" s="126">
        <f>[4]Calculation!R38</f>
        <v>1.0773834972210345</v>
      </c>
      <c r="S38" s="161">
        <f>[4]Calculation!S38</f>
        <v>1.6279999999999999</v>
      </c>
      <c r="T38" s="125">
        <f>[4]Calculation!T38</f>
        <v>10.492394947151327</v>
      </c>
      <c r="U38" s="161">
        <f>[4]Calculation!U38</f>
        <v>1.1319999999999999</v>
      </c>
      <c r="V38" s="129">
        <f>[4]Calculation!V38</f>
        <v>10.310592950177613</v>
      </c>
      <c r="W38" s="130"/>
    </row>
    <row r="39" spans="2:23" s="99" customFormat="1" ht="12.75" customHeight="1" x14ac:dyDescent="0.4">
      <c r="B39" s="121">
        <v>18</v>
      </c>
      <c r="C39" s="99" t="s">
        <v>42</v>
      </c>
      <c r="D39" s="160">
        <f>[4]Calculation!D39</f>
        <v>3.6179999999999999</v>
      </c>
      <c r="E39" s="126">
        <f>[4]Calculation!E39</f>
        <v>5.9717751918791775</v>
      </c>
      <c r="F39" s="161">
        <f>[4]Calculation!F39</f>
        <v>0.748</v>
      </c>
      <c r="G39" s="126">
        <f>[4]Calculation!G39</f>
        <v>1.9845586479530923</v>
      </c>
      <c r="H39" s="161">
        <f>[4]Calculation!H39</f>
        <v>2.4980000000000002</v>
      </c>
      <c r="I39" s="125">
        <f>[4]Calculation!I39</f>
        <v>5.9422427327655933</v>
      </c>
      <c r="J39" s="161">
        <f>[4]Calculation!J39</f>
        <v>1.625</v>
      </c>
      <c r="K39" s="129">
        <f>[4]Calculation!K39</f>
        <v>6.249278929354305</v>
      </c>
      <c r="L39" s="132"/>
      <c r="M39" s="121">
        <v>18</v>
      </c>
      <c r="N39" s="132" t="s">
        <v>42</v>
      </c>
      <c r="O39" s="160">
        <f>[4]Calculation!O39</f>
        <v>2.3460000000000001</v>
      </c>
      <c r="P39" s="126">
        <f>[4]Calculation!P39</f>
        <v>11.153370733098793</v>
      </c>
      <c r="Q39" s="161">
        <f>[4]Calculation!Q39</f>
        <v>0.26100000000000001</v>
      </c>
      <c r="R39" s="126">
        <f>[4]Calculation!R39</f>
        <v>1.1202197519206833</v>
      </c>
      <c r="S39" s="161">
        <f>[4]Calculation!S39</f>
        <v>1.4750000000000001</v>
      </c>
      <c r="T39" s="125">
        <f>[4]Calculation!T39</f>
        <v>9.8517232166711199</v>
      </c>
      <c r="U39" s="161">
        <f>[4]Calculation!U39</f>
        <v>0.74199999999999999</v>
      </c>
      <c r="V39" s="129">
        <f>[4]Calculation!V39</f>
        <v>7.8718438361977503</v>
      </c>
      <c r="W39" s="132"/>
    </row>
    <row r="40" spans="2:23" ht="12.75" customHeight="1" x14ac:dyDescent="0.4">
      <c r="B40" s="121">
        <v>19</v>
      </c>
      <c r="C40" s="99" t="s">
        <v>43</v>
      </c>
      <c r="D40" s="160">
        <f>[4]Calculation!D40</f>
        <v>3.782</v>
      </c>
      <c r="E40" s="126">
        <f>[4]Calculation!E40</f>
        <v>6.2008132214060856</v>
      </c>
      <c r="F40" s="161">
        <f>[4]Calculation!F40</f>
        <v>0.90400000000000003</v>
      </c>
      <c r="G40" s="126">
        <f>[4]Calculation!G40</f>
        <v>2.2921473668196453</v>
      </c>
      <c r="H40" s="161">
        <f>[4]Calculation!H40</f>
        <v>2.2650000000000001</v>
      </c>
      <c r="I40" s="125">
        <f>[4]Calculation!I40</f>
        <v>5.6440158480974807</v>
      </c>
      <c r="J40" s="161">
        <f>[4]Calculation!J40</f>
        <v>1.7210000000000001</v>
      </c>
      <c r="K40" s="129">
        <f>[4]Calculation!K40</f>
        <v>6.4120715350223554</v>
      </c>
      <c r="L40" s="130"/>
      <c r="M40" s="121">
        <v>19</v>
      </c>
      <c r="N40" s="132" t="s">
        <v>43</v>
      </c>
      <c r="O40" s="160">
        <f>[4]Calculation!O40</f>
        <v>1.9319999999999999</v>
      </c>
      <c r="P40" s="126">
        <f>[4]Calculation!P40</f>
        <v>10.89125655335701</v>
      </c>
      <c r="Q40" s="161">
        <f>[4]Calculation!Q40</f>
        <v>0.32300000000000001</v>
      </c>
      <c r="R40" s="126">
        <f>[4]Calculation!R40</f>
        <v>1.4026402640264026</v>
      </c>
      <c r="S40" s="161">
        <f>[4]Calculation!S40</f>
        <v>1.79</v>
      </c>
      <c r="T40" s="125">
        <f>[4]Calculation!T40</f>
        <v>9.6495956873315354</v>
      </c>
      <c r="U40" s="161">
        <f>[4]Calculation!U40</f>
        <v>0.89400000000000002</v>
      </c>
      <c r="V40" s="129">
        <f>[4]Calculation!V40</f>
        <v>7.9565681737273044</v>
      </c>
      <c r="W40" s="130"/>
    </row>
    <row r="41" spans="2:23" ht="12.75" customHeight="1" x14ac:dyDescent="0.4">
      <c r="B41" s="121">
        <v>20</v>
      </c>
      <c r="C41" s="99" t="s">
        <v>44</v>
      </c>
      <c r="D41" s="160">
        <f>[4]Calculation!D41</f>
        <v>3.5110000000000001</v>
      </c>
      <c r="E41" s="126">
        <f>[4]Calculation!E41</f>
        <v>5.6250700930836155</v>
      </c>
      <c r="F41" s="161">
        <f>[4]Calculation!F41</f>
        <v>1.262</v>
      </c>
      <c r="G41" s="126">
        <f>[4]Calculation!G41</f>
        <v>3.0156037181294653</v>
      </c>
      <c r="H41" s="161">
        <f>[4]Calculation!H41</f>
        <v>2.3740000000000001</v>
      </c>
      <c r="I41" s="125">
        <f>[4]Calculation!I41</f>
        <v>5.6404286155527572</v>
      </c>
      <c r="J41" s="161">
        <f>[4]Calculation!J41</f>
        <v>1.8169999999999999</v>
      </c>
      <c r="K41" s="129">
        <f>[4]Calculation!K41</f>
        <v>6.8966826083655963</v>
      </c>
      <c r="L41" s="130"/>
      <c r="M41" s="121">
        <v>20</v>
      </c>
      <c r="N41" s="132" t="s">
        <v>44</v>
      </c>
      <c r="O41" s="160">
        <f>[4]Calculation!O41</f>
        <v>1.825</v>
      </c>
      <c r="P41" s="126">
        <f>[4]Calculation!P41</f>
        <v>10.544256990986826</v>
      </c>
      <c r="Q41" s="161">
        <f>[4]Calculation!Q41</f>
        <v>0.52500000000000002</v>
      </c>
      <c r="R41" s="126">
        <f>[4]Calculation!R41</f>
        <v>1.8224104415440157</v>
      </c>
      <c r="S41" s="161">
        <f>[4]Calculation!S41</f>
        <v>1.734</v>
      </c>
      <c r="T41" s="125">
        <f>[4]Calculation!T41</f>
        <v>9.2712399080361436</v>
      </c>
      <c r="U41" s="161">
        <f>[4]Calculation!U41</f>
        <v>1.038</v>
      </c>
      <c r="V41" s="129">
        <f>[4]Calculation!V41</f>
        <v>8.7498946303633147</v>
      </c>
      <c r="W41" s="130"/>
    </row>
    <row r="42" spans="2:23" ht="12.75" customHeight="1" x14ac:dyDescent="0.4">
      <c r="B42" s="121">
        <v>21</v>
      </c>
      <c r="C42" s="99" t="s">
        <v>45</v>
      </c>
      <c r="D42" s="160">
        <f>[4]Calculation!D42</f>
        <v>3.157</v>
      </c>
      <c r="E42" s="126">
        <f>[4]Calculation!E42</f>
        <v>5.2984911803702399</v>
      </c>
      <c r="F42" s="161">
        <f>[4]Calculation!F42</f>
        <v>1.425</v>
      </c>
      <c r="G42" s="126">
        <f>[4]Calculation!G42</f>
        <v>3.695156104138575</v>
      </c>
      <c r="H42" s="161">
        <f>[4]Calculation!H42</f>
        <v>2.1019999999999999</v>
      </c>
      <c r="I42" s="125">
        <f>[4]Calculation!I42</f>
        <v>5.6087733810070182</v>
      </c>
      <c r="J42" s="161">
        <f>[4]Calculation!J42</f>
        <v>1.6910000000000001</v>
      </c>
      <c r="K42" s="129">
        <f>[4]Calculation!K42</f>
        <v>7.140745745534395</v>
      </c>
      <c r="L42" s="130"/>
      <c r="M42" s="133">
        <v>21</v>
      </c>
      <c r="N42" s="132" t="s">
        <v>45</v>
      </c>
      <c r="O42" s="160">
        <f>[4]Calculation!O42</f>
        <v>1.6479999999999999</v>
      </c>
      <c r="P42" s="126">
        <f>[4]Calculation!P42</f>
        <v>11.416695531693801</v>
      </c>
      <c r="Q42" s="161">
        <f>[4]Calculation!Q42</f>
        <v>0.73699999999999999</v>
      </c>
      <c r="R42" s="126">
        <f>[4]Calculation!R42</f>
        <v>2.1163565357224901</v>
      </c>
      <c r="S42" s="161">
        <f>[4]Calculation!S42</f>
        <v>1.7470000000000001</v>
      </c>
      <c r="T42" s="125">
        <f>[4]Calculation!T42</f>
        <v>8.9603528748012522</v>
      </c>
      <c r="U42" s="161">
        <f>[4]Calculation!U42</f>
        <v>1.0680000000000001</v>
      </c>
      <c r="V42" s="129">
        <f>[4]Calculation!V42</f>
        <v>8.6059629331184517</v>
      </c>
      <c r="W42" s="130"/>
    </row>
    <row r="43" spans="2:23" ht="12.75" customHeight="1" x14ac:dyDescent="0.4">
      <c r="B43" s="121">
        <v>22</v>
      </c>
      <c r="C43" s="99" t="s">
        <v>46</v>
      </c>
      <c r="D43" s="160">
        <f>[4]Calculation!D43</f>
        <v>2.97</v>
      </c>
      <c r="E43" s="126">
        <f>[4]Calculation!E43</f>
        <v>5.013081272681239</v>
      </c>
      <c r="F43" s="161">
        <f>[4]Calculation!F43</f>
        <v>1.554</v>
      </c>
      <c r="G43" s="126">
        <f>[4]Calculation!G43</f>
        <v>3.6564705882352944</v>
      </c>
      <c r="H43" s="161">
        <f>[4]Calculation!H43</f>
        <v>1.9379999999999999</v>
      </c>
      <c r="I43" s="125">
        <f>[4]Calculation!I43</f>
        <v>5.4670089424243278</v>
      </c>
      <c r="J43" s="161">
        <f>[4]Calculation!J43</f>
        <v>1.788</v>
      </c>
      <c r="K43" s="129">
        <f>[4]Calculation!K43</f>
        <v>7.1844738216739659</v>
      </c>
      <c r="L43" s="130"/>
      <c r="M43" s="133">
        <v>22</v>
      </c>
      <c r="N43" s="132" t="s">
        <v>46</v>
      </c>
      <c r="O43" s="160">
        <f>[4]Calculation!O43</f>
        <v>1.4830000000000001</v>
      </c>
      <c r="P43" s="126">
        <f>[4]Calculation!P43</f>
        <v>10.842228395964321</v>
      </c>
      <c r="Q43" s="161">
        <f>[4]Calculation!Q43</f>
        <v>0.89400000000000002</v>
      </c>
      <c r="R43" s="126">
        <f>[4]Calculation!R43</f>
        <v>2.9483543301893014</v>
      </c>
      <c r="S43" s="161">
        <f>[4]Calculation!S43</f>
        <v>1.6970000000000001</v>
      </c>
      <c r="T43" s="125">
        <f>[4]Calculation!T43</f>
        <v>8.8755230125523017</v>
      </c>
      <c r="U43" s="161">
        <f>[4]Calculation!U43</f>
        <v>1.228</v>
      </c>
      <c r="V43" s="129">
        <f>[4]Calculation!V43</f>
        <v>8.4358040805110939</v>
      </c>
      <c r="W43" s="130"/>
    </row>
    <row r="44" spans="2:23" ht="12.75" customHeight="1" x14ac:dyDescent="0.4">
      <c r="B44" s="121">
        <v>23</v>
      </c>
      <c r="C44" s="122" t="s">
        <v>47</v>
      </c>
      <c r="D44" s="123">
        <f>[4]Calculation!D44</f>
        <v>3.0009999999999999</v>
      </c>
      <c r="E44" s="126">
        <f>[4]Calculation!E44</f>
        <v>5.0484489603660592</v>
      </c>
      <c r="F44" s="161">
        <f>[4]Calculation!F44</f>
        <v>1.931</v>
      </c>
      <c r="G44" s="126">
        <f>[4]Calculation!G44</f>
        <v>4.6626744579127832</v>
      </c>
      <c r="H44" s="161">
        <f>[4]Calculation!H44</f>
        <v>1.794</v>
      </c>
      <c r="I44" s="125">
        <f>[4]Calculation!I44</f>
        <v>5.1095098402210128</v>
      </c>
      <c r="J44" s="161">
        <f>[4]Calculation!J44</f>
        <v>1.6910000000000001</v>
      </c>
      <c r="K44" s="129">
        <f>[4]Calculation!K44</f>
        <v>6.6246180365117926</v>
      </c>
      <c r="L44" s="130"/>
      <c r="M44" s="133">
        <v>23</v>
      </c>
      <c r="N44" s="131" t="s">
        <v>47</v>
      </c>
      <c r="O44" s="123">
        <f>[4]Calculation!O44</f>
        <v>1.3029999999999999</v>
      </c>
      <c r="P44" s="126">
        <f>[4]Calculation!P44</f>
        <v>11.118696134482464</v>
      </c>
      <c r="Q44" s="161">
        <f>[4]Calculation!Q44</f>
        <v>1.177</v>
      </c>
      <c r="R44" s="126">
        <f>[4]Calculation!R44</f>
        <v>3.9234641154705159</v>
      </c>
      <c r="S44" s="161">
        <f>[4]Calculation!S44</f>
        <v>1.802</v>
      </c>
      <c r="T44" s="125">
        <f>[4]Calculation!T44</f>
        <v>8.6793179847798854</v>
      </c>
      <c r="U44" s="161">
        <f>[4]Calculation!U44</f>
        <v>1.645</v>
      </c>
      <c r="V44" s="129">
        <f>[4]Calculation!V44</f>
        <v>9.2017676343905581</v>
      </c>
      <c r="W44" s="130"/>
    </row>
    <row r="45" spans="2:23" ht="12.75" customHeight="1" x14ac:dyDescent="0.4">
      <c r="B45" s="121">
        <v>24</v>
      </c>
      <c r="C45" s="122" t="s">
        <v>48</v>
      </c>
      <c r="D45" s="123">
        <f>[4]Calculation!D45</f>
        <v>3.68</v>
      </c>
      <c r="E45" s="126">
        <f>[4]Calculation!E45</f>
        <v>5.9993478969677208</v>
      </c>
      <c r="F45" s="161">
        <f>[4]Calculation!F45</f>
        <v>1.8420000000000001</v>
      </c>
      <c r="G45" s="126">
        <f>[4]Calculation!G45</f>
        <v>4.1663839316007323</v>
      </c>
      <c r="H45" s="161">
        <f>[4]Calculation!H45</f>
        <v>1.8080000000000001</v>
      </c>
      <c r="I45" s="125">
        <f>[4]Calculation!I45</f>
        <v>5.1302423244991768</v>
      </c>
      <c r="J45" s="161">
        <f>[4]Calculation!J45</f>
        <v>1.746</v>
      </c>
      <c r="K45" s="129">
        <f>[4]Calculation!K45</f>
        <v>6.6241748235829734</v>
      </c>
      <c r="L45" s="130"/>
      <c r="M45" s="133">
        <v>24</v>
      </c>
      <c r="N45" s="131" t="s">
        <v>48</v>
      </c>
      <c r="O45" s="123">
        <f>[4]Calculation!O45</f>
        <v>1.167</v>
      </c>
      <c r="P45" s="126">
        <f>[4]Calculation!P45</f>
        <v>10.298270384751147</v>
      </c>
      <c r="Q45" s="161">
        <f>[4]Calculation!Q45</f>
        <v>1.2649999999999999</v>
      </c>
      <c r="R45" s="126">
        <f>[4]Calculation!R45</f>
        <v>3.8473236009732363</v>
      </c>
      <c r="S45" s="161">
        <f>[4]Calculation!S45</f>
        <v>1.8959999999999999</v>
      </c>
      <c r="T45" s="125">
        <f>[4]Calculation!T45</f>
        <v>8.6896741372198552</v>
      </c>
      <c r="U45" s="161">
        <f>[4]Calculation!U45</f>
        <v>1.385</v>
      </c>
      <c r="V45" s="129">
        <f>[4]Calculation!V45</f>
        <v>7.8142631460167005</v>
      </c>
      <c r="W45" s="130"/>
    </row>
    <row r="46" spans="2:23" ht="12.75" customHeight="1" x14ac:dyDescent="0.4">
      <c r="B46" s="121">
        <v>25</v>
      </c>
      <c r="C46" s="122" t="s">
        <v>49</v>
      </c>
      <c r="D46" s="123">
        <f>[4]Calculation!D46</f>
        <v>4.4400000000000004</v>
      </c>
      <c r="E46" s="126">
        <f>[4]Calculation!E46</f>
        <v>7.0289866544239867</v>
      </c>
      <c r="F46" s="161">
        <f>[4]Calculation!F46</f>
        <v>1.641</v>
      </c>
      <c r="G46" s="126">
        <f>[4]Calculation!G46</f>
        <v>3.6536491962417066</v>
      </c>
      <c r="H46" s="161">
        <f>[4]Calculation!H46</f>
        <v>1.901</v>
      </c>
      <c r="I46" s="125">
        <f>[4]Calculation!I46</f>
        <v>5.4719207852393428</v>
      </c>
      <c r="J46" s="161">
        <f>[4]Calculation!J46</f>
        <v>1.7509999999999999</v>
      </c>
      <c r="K46" s="129">
        <f>[4]Calculation!K46</f>
        <v>5.8922502271427133</v>
      </c>
      <c r="L46" s="130"/>
      <c r="M46" s="133">
        <v>25</v>
      </c>
      <c r="N46" s="131" t="s">
        <v>49</v>
      </c>
      <c r="O46" s="123">
        <f>[4]Calculation!O46</f>
        <v>1.55</v>
      </c>
      <c r="P46" s="126">
        <f>[4]Calculation!P46</f>
        <v>11.184875162361092</v>
      </c>
      <c r="Q46" s="161">
        <f>[4]Calculation!Q46</f>
        <v>1.379</v>
      </c>
      <c r="R46" s="126">
        <f>[4]Calculation!R46</f>
        <v>4.3586825968771734</v>
      </c>
      <c r="S46" s="161">
        <f>[4]Calculation!S46</f>
        <v>1.873</v>
      </c>
      <c r="T46" s="125">
        <f>[4]Calculation!T46</f>
        <v>7.858851172743675</v>
      </c>
      <c r="U46" s="161">
        <f>[4]Calculation!U46</f>
        <v>1.4219999999999999</v>
      </c>
      <c r="V46" s="129">
        <f>[4]Calculation!V46</f>
        <v>8.3099579242636743</v>
      </c>
      <c r="W46" s="130"/>
    </row>
    <row r="47" spans="2:23" ht="12.75" customHeight="1" x14ac:dyDescent="0.4">
      <c r="B47" s="121">
        <v>26</v>
      </c>
      <c r="C47" s="122" t="s">
        <v>51</v>
      </c>
      <c r="D47" s="123">
        <f>[4]Calculation!D47</f>
        <v>5.3380000000000001</v>
      </c>
      <c r="E47" s="126">
        <f>[4]Calculation!E47</f>
        <v>8.0921700901993479</v>
      </c>
      <c r="F47" s="161">
        <f>[4]Calculation!F47</f>
        <v>1.6459999999999999</v>
      </c>
      <c r="G47" s="126">
        <f>[4]Calculation!G47</f>
        <v>4.0835566140716484</v>
      </c>
      <c r="H47" s="161">
        <f>[4]Calculation!H47</f>
        <v>1.847</v>
      </c>
      <c r="I47" s="125">
        <f>[4]Calculation!I47</f>
        <v>5.2056029987880841</v>
      </c>
      <c r="J47" s="161">
        <f>[4]Calculation!J47</f>
        <v>1.6819999999999999</v>
      </c>
      <c r="K47" s="129">
        <f>[4]Calculation!K47</f>
        <v>6.480197256896286</v>
      </c>
      <c r="L47" s="130"/>
      <c r="M47" s="133">
        <v>26</v>
      </c>
      <c r="N47" s="131" t="s">
        <v>51</v>
      </c>
      <c r="O47" s="123">
        <f>[4]Calculation!O47</f>
        <v>1.7370000000000001</v>
      </c>
      <c r="P47" s="126">
        <f>[4]Calculation!P47</f>
        <v>11.55688622754491</v>
      </c>
      <c r="Q47" s="161">
        <f>[4]Calculation!Q47</f>
        <v>1.4490000000000001</v>
      </c>
      <c r="R47" s="126">
        <f>[4]Calculation!R47</f>
        <v>4.268041237113402</v>
      </c>
      <c r="S47" s="161">
        <f>[4]Calculation!S47</f>
        <v>1.5840000000000001</v>
      </c>
      <c r="T47" s="125">
        <f>[4]Calculation!T47</f>
        <v>6.6697545159796201</v>
      </c>
      <c r="U47" s="161">
        <f>[4]Calculation!U47</f>
        <v>1.446</v>
      </c>
      <c r="V47" s="129">
        <f>[4]Calculation!V47</f>
        <v>7.490675507666805</v>
      </c>
      <c r="W47" s="130"/>
    </row>
    <row r="48" spans="2:23" ht="12.75" customHeight="1" x14ac:dyDescent="0.4">
      <c r="B48" s="121">
        <v>27</v>
      </c>
      <c r="C48" s="122" t="s">
        <v>135</v>
      </c>
      <c r="D48" s="123">
        <f>[4]Calculation!D48</f>
        <v>6.4249999999999998</v>
      </c>
      <c r="E48" s="126">
        <f>[4]Calculation!E48</f>
        <v>9.6048913937183258</v>
      </c>
      <c r="F48" s="161">
        <f>[4]Calculation!F48</f>
        <v>1.5249999999999999</v>
      </c>
      <c r="G48" s="126">
        <f>[4]Calculation!G48</f>
        <v>3.3503965551332469</v>
      </c>
      <c r="H48" s="161">
        <f>[4]Calculation!H48</f>
        <v>1.873</v>
      </c>
      <c r="I48" s="125">
        <f>[4]Calculation!I48</f>
        <v>5.0670923060274857</v>
      </c>
      <c r="J48" s="161">
        <f>[4]Calculation!J48</f>
        <v>1.7330000000000001</v>
      </c>
      <c r="K48" s="129">
        <f>[4]Calculation!K48</f>
        <v>6.0583814018528228</v>
      </c>
      <c r="L48" s="130"/>
      <c r="M48" s="121">
        <v>27</v>
      </c>
      <c r="N48" s="122" t="s">
        <v>135</v>
      </c>
      <c r="O48" s="123">
        <f>[4]Calculation!O48</f>
        <v>1.6830000000000001</v>
      </c>
      <c r="P48" s="126">
        <f>[4]Calculation!P48</f>
        <v>11.375464684014871</v>
      </c>
      <c r="Q48" s="161">
        <f>[4]Calculation!Q48</f>
        <v>1.4079999999999999</v>
      </c>
      <c r="R48" s="126">
        <f>[4]Calculation!R48</f>
        <v>4.0569354002189817</v>
      </c>
      <c r="S48" s="161">
        <f>[4]Calculation!S48</f>
        <v>1.35</v>
      </c>
      <c r="T48" s="125">
        <f>[4]Calculation!T48</f>
        <v>6.0808071708481597</v>
      </c>
      <c r="U48" s="161">
        <f>[4]Calculation!U48</f>
        <v>1.7090000000000001</v>
      </c>
      <c r="V48" s="129">
        <f>[4]Calculation!V48</f>
        <v>7.3989089964499088</v>
      </c>
      <c r="W48" s="130"/>
    </row>
    <row r="49" spans="2:23" ht="12.75" customHeight="1" x14ac:dyDescent="0.4">
      <c r="B49" s="121">
        <v>28</v>
      </c>
      <c r="C49" s="122" t="s">
        <v>53</v>
      </c>
      <c r="D49" s="123">
        <f>[4]Calculation!D49</f>
        <v>6.8390000000000004</v>
      </c>
      <c r="E49" s="126">
        <f>[4]Calculation!E49</f>
        <v>10.072313288855506</v>
      </c>
      <c r="F49" s="161">
        <f>[4]Calculation!F49</f>
        <v>1.4159999999999999</v>
      </c>
      <c r="G49" s="126">
        <f>[4]Calculation!G49</f>
        <v>3.4049101882799917</v>
      </c>
      <c r="H49" s="161">
        <f>[4]Calculation!H49</f>
        <v>1.8640000000000001</v>
      </c>
      <c r="I49" s="125">
        <f>[4]Calculation!I49</f>
        <v>5.3648006907468702</v>
      </c>
      <c r="J49" s="161">
        <f>[4]Calculation!J49</f>
        <v>1.607</v>
      </c>
      <c r="K49" s="129">
        <f>[4]Calculation!K49</f>
        <v>5.6596464041698953</v>
      </c>
      <c r="L49" s="130"/>
      <c r="M49" s="121">
        <v>28</v>
      </c>
      <c r="N49" s="122" t="s">
        <v>53</v>
      </c>
      <c r="O49" s="123">
        <f>[4]Calculation!O49</f>
        <v>1.9339999999999999</v>
      </c>
      <c r="P49" s="126">
        <f>[4]Calculation!P49</f>
        <v>12.356248402760031</v>
      </c>
      <c r="Q49" s="161">
        <f>[4]Calculation!Q49</f>
        <v>1.3939999999999999</v>
      </c>
      <c r="R49" s="126">
        <f>[4]Calculation!R49</f>
        <v>4.1567270992366412</v>
      </c>
      <c r="S49" s="161">
        <f>[4]Calculation!S49</f>
        <v>1.698</v>
      </c>
      <c r="T49" s="125">
        <f>[4]Calculation!T49</f>
        <v>6.4259763851044509</v>
      </c>
      <c r="U49" s="161">
        <f>[4]Calculation!U49</f>
        <v>1.7350000000000001</v>
      </c>
      <c r="V49" s="129">
        <f>[4]Calculation!V49</f>
        <v>7.3071091644204849</v>
      </c>
      <c r="W49" s="130"/>
    </row>
    <row r="50" spans="2:23" ht="12.75" customHeight="1" x14ac:dyDescent="0.4">
      <c r="B50" s="121">
        <v>29</v>
      </c>
      <c r="C50" s="122" t="s">
        <v>54</v>
      </c>
      <c r="D50" s="123">
        <f>[4]Calculation!D50</f>
        <v>7.2789999999999999</v>
      </c>
      <c r="E50" s="126">
        <f>[4]Calculation!E50</f>
        <v>10.749940926275993</v>
      </c>
      <c r="F50" s="161">
        <f>[4]Calculation!F50</f>
        <v>1.4530000000000001</v>
      </c>
      <c r="G50" s="126">
        <f>[4]Calculation!G50</f>
        <v>3.9394843152671966</v>
      </c>
      <c r="H50" s="161">
        <f>[4]Calculation!H50</f>
        <v>1.8540000000000001</v>
      </c>
      <c r="I50" s="125">
        <f>[4]Calculation!I50</f>
        <v>5.2938153160870316</v>
      </c>
      <c r="J50" s="161">
        <f>[4]Calculation!J50</f>
        <v>1.6220000000000001</v>
      </c>
      <c r="K50" s="129">
        <f>[4]Calculation!K50</f>
        <v>5.6112917733342558</v>
      </c>
      <c r="L50" s="130"/>
      <c r="M50" s="121">
        <v>29</v>
      </c>
      <c r="N50" s="122" t="s">
        <v>54</v>
      </c>
      <c r="O50" s="123">
        <f>[4]Calculation!O50</f>
        <v>2.024</v>
      </c>
      <c r="P50" s="126">
        <f>[4]Calculation!P50</f>
        <v>12.930428671820099</v>
      </c>
      <c r="Q50" s="161">
        <f>[4]Calculation!Q50</f>
        <v>1.423</v>
      </c>
      <c r="R50" s="126">
        <f>[4]Calculation!R50</f>
        <v>4.1542593565714947</v>
      </c>
      <c r="S50" s="161">
        <f>[4]Calculation!S50</f>
        <v>1.54</v>
      </c>
      <c r="T50" s="125">
        <f>[4]Calculation!T50</f>
        <v>6.390306651728288</v>
      </c>
      <c r="U50" s="161">
        <f>[4]Calculation!U50</f>
        <v>1.492</v>
      </c>
      <c r="V50" s="129">
        <f>[4]Calculation!V50</f>
        <v>6.5605487644006688</v>
      </c>
      <c r="W50" s="130"/>
    </row>
    <row r="51" spans="2:23" ht="12.75" customHeight="1" x14ac:dyDescent="0.4">
      <c r="B51" s="121">
        <v>30</v>
      </c>
      <c r="C51" s="122" t="s">
        <v>55</v>
      </c>
      <c r="D51" s="123">
        <f>[4]Calculation!D51</f>
        <v>8.0129999999999999</v>
      </c>
      <c r="E51" s="126">
        <f>[4]Calculation!E51</f>
        <v>11.801525818138973</v>
      </c>
      <c r="F51" s="125">
        <f>[4]Calculation!F51</f>
        <v>1.5620000000000001</v>
      </c>
      <c r="G51" s="126">
        <f>[4]Calculation!G51</f>
        <v>4.1151829702031248</v>
      </c>
      <c r="H51" s="128">
        <f>[4]Calculation!H51</f>
        <v>1.851</v>
      </c>
      <c r="I51" s="126">
        <f>[4]Calculation!I51</f>
        <v>5.1187743701778157</v>
      </c>
      <c r="J51" s="125">
        <f>[4]Calculation!J51</f>
        <v>1.671</v>
      </c>
      <c r="K51" s="129">
        <f>[4]Calculation!K51</f>
        <v>5.5779951263477647</v>
      </c>
      <c r="L51" s="130"/>
      <c r="M51" s="121">
        <v>30</v>
      </c>
      <c r="N51" s="122" t="s">
        <v>55</v>
      </c>
      <c r="O51" s="123">
        <f>[4]Calculation!O51</f>
        <v>2.214</v>
      </c>
      <c r="P51" s="126">
        <f>[4]Calculation!P51</f>
        <v>13.527219404900103</v>
      </c>
      <c r="Q51" s="125">
        <f>[4]Calculation!Q51</f>
        <v>1.7410000000000001</v>
      </c>
      <c r="R51" s="126">
        <f>[4]Calculation!R51</f>
        <v>4.8666629395650478</v>
      </c>
      <c r="S51" s="128">
        <f>[4]Calculation!S51</f>
        <v>1.595</v>
      </c>
      <c r="T51" s="126">
        <f>[4]Calculation!T51</f>
        <v>6.7875228733137574</v>
      </c>
      <c r="U51" s="125">
        <f>[4]Calculation!U51</f>
        <v>1.0249999999999999</v>
      </c>
      <c r="V51" s="129">
        <f>[4]Calculation!V51</f>
        <v>6.0064459419865219</v>
      </c>
      <c r="W51" s="130"/>
    </row>
    <row r="52" spans="2:23" ht="6" customHeight="1" thickBot="1" x14ac:dyDescent="0.45">
      <c r="B52" s="162"/>
      <c r="C52" s="163"/>
      <c r="D52" s="164"/>
      <c r="E52" s="165"/>
      <c r="F52" s="166"/>
      <c r="G52" s="167"/>
      <c r="H52" s="168"/>
      <c r="I52" s="167"/>
      <c r="J52" s="166"/>
      <c r="K52" s="169"/>
      <c r="L52" s="130"/>
      <c r="M52" s="170"/>
      <c r="N52" s="166"/>
      <c r="O52" s="164"/>
      <c r="P52" s="165"/>
      <c r="Q52" s="166"/>
      <c r="R52" s="167"/>
      <c r="S52" s="168"/>
      <c r="T52" s="167"/>
      <c r="U52" s="166"/>
      <c r="V52" s="169"/>
      <c r="W52" s="130"/>
    </row>
    <row r="53" spans="2:23" ht="18.75" customHeight="1" x14ac:dyDescent="0.4">
      <c r="B53" s="247" t="s">
        <v>120</v>
      </c>
      <c r="C53" s="248"/>
      <c r="D53" s="241" t="s">
        <v>144</v>
      </c>
      <c r="E53" s="242"/>
      <c r="F53" s="241" t="s">
        <v>145</v>
      </c>
      <c r="G53" s="243"/>
      <c r="H53" s="241" t="s">
        <v>146</v>
      </c>
      <c r="I53" s="242"/>
      <c r="J53" s="244" t="s">
        <v>147</v>
      </c>
      <c r="K53" s="245"/>
      <c r="L53" s="130"/>
      <c r="M53" s="247" t="s">
        <v>120</v>
      </c>
      <c r="N53" s="248"/>
      <c r="O53" s="241" t="s">
        <v>144</v>
      </c>
      <c r="P53" s="242"/>
      <c r="Q53" s="241" t="s">
        <v>145</v>
      </c>
      <c r="R53" s="243"/>
      <c r="S53" s="241" t="s">
        <v>146</v>
      </c>
      <c r="T53" s="242"/>
      <c r="U53" s="244" t="s">
        <v>147</v>
      </c>
      <c r="V53" s="245"/>
      <c r="W53" s="130"/>
    </row>
    <row r="54" spans="2:23" ht="13.5" customHeight="1" x14ac:dyDescent="0.4">
      <c r="B54" s="249"/>
      <c r="C54" s="250"/>
      <c r="D54" s="231" t="s">
        <v>148</v>
      </c>
      <c r="E54" s="232"/>
      <c r="F54" s="231" t="s">
        <v>149</v>
      </c>
      <c r="G54" s="246"/>
      <c r="H54" s="231" t="s">
        <v>150</v>
      </c>
      <c r="I54" s="232"/>
      <c r="J54" s="233" t="s">
        <v>15</v>
      </c>
      <c r="K54" s="234"/>
      <c r="L54" s="130"/>
      <c r="M54" s="249"/>
      <c r="N54" s="250"/>
      <c r="O54" s="231" t="s">
        <v>148</v>
      </c>
      <c r="P54" s="232"/>
      <c r="Q54" s="231" t="s">
        <v>149</v>
      </c>
      <c r="R54" s="246"/>
      <c r="S54" s="231" t="s">
        <v>150</v>
      </c>
      <c r="T54" s="232"/>
      <c r="U54" s="233" t="s">
        <v>15</v>
      </c>
      <c r="V54" s="234"/>
      <c r="W54" s="130"/>
    </row>
    <row r="55" spans="2:23" ht="18" customHeight="1" x14ac:dyDescent="0.4">
      <c r="B55" s="213" t="s">
        <v>129</v>
      </c>
      <c r="C55" s="235"/>
      <c r="D55" s="143" t="s">
        <v>130</v>
      </c>
      <c r="E55" s="145" t="s">
        <v>131</v>
      </c>
      <c r="F55" s="143" t="s">
        <v>130</v>
      </c>
      <c r="G55" s="142" t="s">
        <v>131</v>
      </c>
      <c r="H55" s="238" t="s">
        <v>130</v>
      </c>
      <c r="I55" s="239"/>
      <c r="J55" s="238" t="s">
        <v>130</v>
      </c>
      <c r="K55" s="240"/>
      <c r="L55" s="130"/>
      <c r="M55" s="213" t="s">
        <v>129</v>
      </c>
      <c r="N55" s="235"/>
      <c r="O55" s="143" t="s">
        <v>130</v>
      </c>
      <c r="P55" s="145" t="s">
        <v>131</v>
      </c>
      <c r="Q55" s="143" t="s">
        <v>130</v>
      </c>
      <c r="R55" s="142" t="s">
        <v>131</v>
      </c>
      <c r="S55" s="238" t="s">
        <v>130</v>
      </c>
      <c r="T55" s="239"/>
      <c r="U55" s="238" t="s">
        <v>130</v>
      </c>
      <c r="V55" s="240"/>
      <c r="W55" s="130"/>
    </row>
    <row r="56" spans="2:23" ht="15" customHeight="1" thickBot="1" x14ac:dyDescent="0.45">
      <c r="B56" s="236"/>
      <c r="C56" s="237"/>
      <c r="D56" s="148" t="s">
        <v>134</v>
      </c>
      <c r="E56" s="150" t="s">
        <v>133</v>
      </c>
      <c r="F56" s="148" t="s">
        <v>134</v>
      </c>
      <c r="G56" s="147" t="s">
        <v>133</v>
      </c>
      <c r="H56" s="228" t="s">
        <v>134</v>
      </c>
      <c r="I56" s="229"/>
      <c r="J56" s="228" t="s">
        <v>134</v>
      </c>
      <c r="K56" s="230"/>
      <c r="L56" s="130"/>
      <c r="M56" s="236"/>
      <c r="N56" s="237"/>
      <c r="O56" s="148" t="s">
        <v>134</v>
      </c>
      <c r="P56" s="150" t="s">
        <v>133</v>
      </c>
      <c r="Q56" s="148" t="s">
        <v>134</v>
      </c>
      <c r="R56" s="147" t="s">
        <v>133</v>
      </c>
      <c r="S56" s="228" t="s">
        <v>134</v>
      </c>
      <c r="T56" s="229"/>
      <c r="U56" s="228" t="s">
        <v>134</v>
      </c>
      <c r="V56" s="230"/>
      <c r="W56" s="130"/>
    </row>
    <row r="57" spans="2:23" s="99" customFormat="1" ht="4.5" customHeight="1" x14ac:dyDescent="0.4">
      <c r="B57" s="112"/>
      <c r="C57" s="171"/>
      <c r="D57" s="152"/>
      <c r="E57" s="157"/>
      <c r="F57" s="155"/>
      <c r="G57" s="153"/>
      <c r="H57" s="172"/>
      <c r="I57" s="173"/>
      <c r="J57" s="172"/>
      <c r="K57" s="174"/>
      <c r="L57" s="132"/>
      <c r="M57" s="175"/>
      <c r="N57" s="176"/>
      <c r="O57" s="152"/>
      <c r="P57" s="157"/>
      <c r="Q57" s="155"/>
      <c r="R57" s="153"/>
      <c r="S57" s="172"/>
      <c r="T57" s="173"/>
      <c r="U57" s="172"/>
      <c r="V57" s="174"/>
      <c r="W57" s="132"/>
    </row>
    <row r="58" spans="2:23" ht="12.75" customHeight="1" x14ac:dyDescent="0.4">
      <c r="B58" s="121">
        <v>13</v>
      </c>
      <c r="C58" s="99" t="s">
        <v>37</v>
      </c>
      <c r="D58" s="160">
        <f>[4]Calculation!D58</f>
        <v>1.3129999999999999</v>
      </c>
      <c r="E58" s="129">
        <f>[4]Calculation!E58</f>
        <v>4.0927651881175775</v>
      </c>
      <c r="F58" s="161">
        <f>[4]Calculation!F58</f>
        <v>0.68200000000000005</v>
      </c>
      <c r="G58" s="126">
        <f>[4]Calculation!G58</f>
        <v>3.9873713751169317</v>
      </c>
      <c r="H58" s="225">
        <f>[4]Calculation!H58</f>
        <v>7.5990000000000002</v>
      </c>
      <c r="I58" s="226"/>
      <c r="J58" s="225">
        <f>[4]Calculation!J58</f>
        <v>123.724</v>
      </c>
      <c r="K58" s="227"/>
      <c r="L58" s="130"/>
      <c r="M58" s="121">
        <v>13</v>
      </c>
      <c r="N58" s="132" t="s">
        <v>37</v>
      </c>
      <c r="O58" s="160">
        <f>[4]Calculation!O58</f>
        <v>1.034</v>
      </c>
      <c r="P58" s="129">
        <f>[4]Calculation!P58</f>
        <v>13.686300463269358</v>
      </c>
      <c r="Q58" s="161">
        <f>[4]Calculation!Q58</f>
        <v>0.36699999999999999</v>
      </c>
      <c r="R58" s="126">
        <f>[4]Calculation!R58</f>
        <v>3.2343350665374109</v>
      </c>
      <c r="S58" s="225">
        <f>[4]Calculation!S58:T58</f>
        <v>2.3319999999999999</v>
      </c>
      <c r="T58" s="226"/>
      <c r="U58" s="225">
        <f>[4]Calculation!U58:V58</f>
        <v>58.308</v>
      </c>
      <c r="V58" s="227"/>
      <c r="W58" s="130"/>
    </row>
    <row r="59" spans="2:23" ht="12.75" customHeight="1" x14ac:dyDescent="0.4">
      <c r="B59" s="121">
        <v>14</v>
      </c>
      <c r="C59" s="99" t="s">
        <v>38</v>
      </c>
      <c r="D59" s="160">
        <f>[4]Calculation!D59</f>
        <v>1.169</v>
      </c>
      <c r="E59" s="129">
        <f>[4]Calculation!E59</f>
        <v>3.7074624972249532</v>
      </c>
      <c r="F59" s="161">
        <f>[4]Calculation!F59</f>
        <v>0.61399999999999999</v>
      </c>
      <c r="G59" s="126">
        <f>[4]Calculation!G59</f>
        <v>3.6314170806718713</v>
      </c>
      <c r="H59" s="225">
        <f>[4]Calculation!H59</f>
        <v>6.9210000000000003</v>
      </c>
      <c r="I59" s="226"/>
      <c r="J59" s="225">
        <f>[4]Calculation!J59</f>
        <v>118.517</v>
      </c>
      <c r="K59" s="227"/>
      <c r="L59" s="130"/>
      <c r="M59" s="121">
        <v>14</v>
      </c>
      <c r="N59" s="132" t="s">
        <v>38</v>
      </c>
      <c r="O59" s="160">
        <f>[4]Calculation!O59</f>
        <v>1.0609999999999999</v>
      </c>
      <c r="P59" s="129">
        <f>[4]Calculation!P59</f>
        <v>12.285780453913848</v>
      </c>
      <c r="Q59" s="161">
        <f>[4]Calculation!Q59</f>
        <v>0.26</v>
      </c>
      <c r="R59" s="126">
        <f>[4]Calculation!R59</f>
        <v>2.6005201040208039</v>
      </c>
      <c r="S59" s="225">
        <f>[4]Calculation!S59:T59</f>
        <v>4.3029999999999999</v>
      </c>
      <c r="T59" s="226"/>
      <c r="U59" s="225">
        <f>[4]Calculation!U59:V59</f>
        <v>66.867000000000004</v>
      </c>
      <c r="V59" s="227"/>
      <c r="W59" s="130"/>
    </row>
    <row r="60" spans="2:23" ht="12.75" customHeight="1" x14ac:dyDescent="0.4">
      <c r="B60" s="121">
        <v>15</v>
      </c>
      <c r="C60" s="99" t="s">
        <v>39</v>
      </c>
      <c r="D60" s="160">
        <f>[4]Calculation!D60</f>
        <v>1.04</v>
      </c>
      <c r="E60" s="129">
        <f>[4]Calculation!E60</f>
        <v>3.2886415380723504</v>
      </c>
      <c r="F60" s="161">
        <f>[4]Calculation!F60</f>
        <v>0.59799999999999998</v>
      </c>
      <c r="G60" s="126">
        <f>[4]Calculation!G60</f>
        <v>3.5489614243323442</v>
      </c>
      <c r="H60" s="225">
        <f>[4]Calculation!H60</f>
        <v>7.4630000000000001</v>
      </c>
      <c r="I60" s="226"/>
      <c r="J60" s="225">
        <f>[4]Calculation!J60</f>
        <v>126.74299999999999</v>
      </c>
      <c r="K60" s="227"/>
      <c r="L60" s="130"/>
      <c r="M60" s="121">
        <v>15</v>
      </c>
      <c r="N60" s="132" t="s">
        <v>39</v>
      </c>
      <c r="O60" s="160">
        <f>[4]Calculation!O60</f>
        <v>1.1040000000000001</v>
      </c>
      <c r="P60" s="129">
        <f>[4]Calculation!P60</f>
        <v>11.317273193234238</v>
      </c>
      <c r="Q60" s="161">
        <f>[4]Calculation!Q60</f>
        <v>0.371</v>
      </c>
      <c r="R60" s="126">
        <f>[4]Calculation!R60</f>
        <v>3.2018641581082243</v>
      </c>
      <c r="S60" s="225">
        <f>[4]Calculation!S60:T60</f>
        <v>3.806</v>
      </c>
      <c r="T60" s="226"/>
      <c r="U60" s="225">
        <f>[4]Calculation!U60:V60</f>
        <v>72.12</v>
      </c>
      <c r="V60" s="227"/>
      <c r="W60" s="130"/>
    </row>
    <row r="61" spans="2:23" ht="12.75" customHeight="1" x14ac:dyDescent="0.4">
      <c r="B61" s="121">
        <v>16</v>
      </c>
      <c r="C61" s="99" t="s">
        <v>40</v>
      </c>
      <c r="D61" s="160">
        <f>[4]Calculation!D61</f>
        <v>0.93899999999999995</v>
      </c>
      <c r="E61" s="129">
        <f>[4]Calculation!E61</f>
        <v>3.1348067036122056</v>
      </c>
      <c r="F61" s="161">
        <f>[4]Calculation!F61</f>
        <v>0.6</v>
      </c>
      <c r="G61" s="126">
        <f>[4]Calculation!G61</f>
        <v>3.470213996529786</v>
      </c>
      <c r="H61" s="225">
        <f>[4]Calculation!H61</f>
        <v>8.6660000000000004</v>
      </c>
      <c r="I61" s="226"/>
      <c r="J61" s="225">
        <f>[4]Calculation!J61</f>
        <v>141.18700000000001</v>
      </c>
      <c r="K61" s="227"/>
      <c r="L61" s="130"/>
      <c r="M61" s="121">
        <v>16</v>
      </c>
      <c r="N61" s="132" t="s">
        <v>40</v>
      </c>
      <c r="O61" s="160">
        <f>[4]Calculation!O61</f>
        <v>1.101</v>
      </c>
      <c r="P61" s="129">
        <f>[4]Calculation!P61</f>
        <v>10.444929323593586</v>
      </c>
      <c r="Q61" s="161">
        <f>[4]Calculation!Q61</f>
        <v>0.46700000000000003</v>
      </c>
      <c r="R61" s="126">
        <f>[4]Calculation!R61</f>
        <v>3.9455897262588713</v>
      </c>
      <c r="S61" s="225">
        <f>[4]Calculation!S61:T61</f>
        <v>4.4189999999999996</v>
      </c>
      <c r="T61" s="226"/>
      <c r="U61" s="225">
        <f>[4]Calculation!U61:V61</f>
        <v>76.054000000000002</v>
      </c>
      <c r="V61" s="227"/>
      <c r="W61" s="130"/>
    </row>
    <row r="62" spans="2:23" ht="12.75" customHeight="1" x14ac:dyDescent="0.4">
      <c r="B62" s="121">
        <v>17</v>
      </c>
      <c r="C62" s="99" t="s">
        <v>41</v>
      </c>
      <c r="D62" s="160">
        <f>[4]Calculation!D62</f>
        <v>1.032</v>
      </c>
      <c r="E62" s="129">
        <f>[4]Calculation!E62</f>
        <v>3.687294554809204</v>
      </c>
      <c r="F62" s="161">
        <f>[4]Calculation!F62</f>
        <v>0.52900000000000003</v>
      </c>
      <c r="G62" s="126">
        <f>[4]Calculation!G62</f>
        <v>3.062228654124457</v>
      </c>
      <c r="H62" s="225">
        <f>[4]Calculation!H62</f>
        <v>10.468</v>
      </c>
      <c r="I62" s="226"/>
      <c r="J62" s="225">
        <f>[4]Calculation!J62</f>
        <v>161.12899999999999</v>
      </c>
      <c r="K62" s="227"/>
      <c r="L62" s="130"/>
      <c r="M62" s="121">
        <v>17</v>
      </c>
      <c r="N62" s="132" t="s">
        <v>41</v>
      </c>
      <c r="O62" s="160">
        <f>[4]Calculation!O62</f>
        <v>1.006</v>
      </c>
      <c r="P62" s="129">
        <f>[4]Calculation!P62</f>
        <v>9.9025494635298745</v>
      </c>
      <c r="Q62" s="161">
        <f>[4]Calculation!Q62</f>
        <v>0.72899999999999998</v>
      </c>
      <c r="R62" s="126">
        <f>[4]Calculation!R62</f>
        <v>6.354048635927831</v>
      </c>
      <c r="S62" s="225">
        <f>[4]Calculation!S62:T62</f>
        <v>5.3630000000000004</v>
      </c>
      <c r="T62" s="226"/>
      <c r="U62" s="225">
        <f>[4]Calculation!U62:V62</f>
        <v>76.557000000000002</v>
      </c>
      <c r="V62" s="227"/>
      <c r="W62" s="130"/>
    </row>
    <row r="63" spans="2:23" s="99" customFormat="1" ht="12.75" customHeight="1" x14ac:dyDescent="0.4">
      <c r="B63" s="121">
        <v>18</v>
      </c>
      <c r="C63" s="99" t="s">
        <v>42</v>
      </c>
      <c r="D63" s="160">
        <f>[4]Calculation!D63</f>
        <v>0.75900000000000001</v>
      </c>
      <c r="E63" s="129">
        <f>[4]Calculation!E63</f>
        <v>2.9481452709263936</v>
      </c>
      <c r="F63" s="161">
        <f>[4]Calculation!F63</f>
        <v>0.48799999999999999</v>
      </c>
      <c r="G63" s="126">
        <f>[4]Calculation!G63</f>
        <v>2.8291495159139659</v>
      </c>
      <c r="H63" s="225">
        <f>[4]Calculation!H63</f>
        <v>10.493</v>
      </c>
      <c r="I63" s="226"/>
      <c r="J63" s="225">
        <f>[4]Calculation!J63</f>
        <v>169.626</v>
      </c>
      <c r="K63" s="227"/>
      <c r="L63" s="132"/>
      <c r="M63" s="121">
        <v>18</v>
      </c>
      <c r="N63" s="132" t="s">
        <v>42</v>
      </c>
      <c r="O63" s="160">
        <f>[4]Calculation!O63</f>
        <v>0.74299999999999999</v>
      </c>
      <c r="P63" s="129">
        <f>[4]Calculation!P63</f>
        <v>9.3967370684203875</v>
      </c>
      <c r="Q63" s="161">
        <f>[4]Calculation!Q63</f>
        <v>0.65400000000000003</v>
      </c>
      <c r="R63" s="126">
        <f>[4]Calculation!R63</f>
        <v>4.7432550043516102</v>
      </c>
      <c r="S63" s="225">
        <f>[4]Calculation!S63:T63</f>
        <v>6.6369999999999996</v>
      </c>
      <c r="T63" s="226"/>
      <c r="U63" s="225">
        <f>[4]Calculation!U63:V63</f>
        <v>93.213999999999999</v>
      </c>
      <c r="V63" s="227"/>
      <c r="W63" s="132"/>
    </row>
    <row r="64" spans="2:23" ht="12.75" customHeight="1" x14ac:dyDescent="0.4">
      <c r="B64" s="121">
        <v>19</v>
      </c>
      <c r="C64" s="99" t="s">
        <v>43</v>
      </c>
      <c r="D64" s="160">
        <f>[4]Calculation!D64</f>
        <v>0.72099999999999997</v>
      </c>
      <c r="E64" s="129">
        <f>[4]Calculation!E64</f>
        <v>2.8841153646145847</v>
      </c>
      <c r="F64" s="161">
        <f>[4]Calculation!F64</f>
        <v>0.434</v>
      </c>
      <c r="G64" s="126">
        <f>[4]Calculation!G64</f>
        <v>2.5366766029575079</v>
      </c>
      <c r="H64" s="225">
        <f>[4]Calculation!H64</f>
        <v>11.53</v>
      </c>
      <c r="I64" s="226"/>
      <c r="J64" s="225">
        <f>[4]Calculation!J64</f>
        <v>174.01</v>
      </c>
      <c r="K64" s="227"/>
      <c r="L64" s="132"/>
      <c r="M64" s="121">
        <v>19</v>
      </c>
      <c r="N64" s="132" t="s">
        <v>43</v>
      </c>
      <c r="O64" s="160">
        <f>[4]Calculation!O64</f>
        <v>0.53200000000000003</v>
      </c>
      <c r="P64" s="129">
        <f>[4]Calculation!P64</f>
        <v>8.9713322091062384</v>
      </c>
      <c r="Q64" s="161">
        <f>[4]Calculation!Q64</f>
        <v>0.47099999999999997</v>
      </c>
      <c r="R64" s="126">
        <f>[4]Calculation!R64</f>
        <v>3.8887054161162484</v>
      </c>
      <c r="S64" s="225">
        <f>[4]Calculation!S64:T64</f>
        <v>5.8440000000000003</v>
      </c>
      <c r="T64" s="226"/>
      <c r="U64" s="225">
        <f>[4]Calculation!U64:V64</f>
        <v>89.239000000000004</v>
      </c>
      <c r="V64" s="227"/>
      <c r="W64" s="130"/>
    </row>
    <row r="65" spans="2:23" ht="12.75" customHeight="1" x14ac:dyDescent="0.4">
      <c r="B65" s="121">
        <v>20</v>
      </c>
      <c r="C65" s="99" t="s">
        <v>44</v>
      </c>
      <c r="D65" s="160">
        <f>[4]Calculation!D65</f>
        <v>0.59399999999999997</v>
      </c>
      <c r="E65" s="129">
        <f>[4]Calculation!E65</f>
        <v>2.5407416912613887</v>
      </c>
      <c r="F65" s="161">
        <f>[4]Calculation!F65</f>
        <v>0.29199999999999998</v>
      </c>
      <c r="G65" s="126">
        <f>[4]Calculation!G65</f>
        <v>1.7784274316340825</v>
      </c>
      <c r="H65" s="225">
        <f>[4]Calculation!H65</f>
        <v>12.836</v>
      </c>
      <c r="I65" s="226"/>
      <c r="J65" s="225">
        <f>[4]Calculation!J65</f>
        <v>178.983</v>
      </c>
      <c r="K65" s="227"/>
      <c r="L65" s="132"/>
      <c r="M65" s="121">
        <v>20</v>
      </c>
      <c r="N65" s="132" t="s">
        <v>44</v>
      </c>
      <c r="O65" s="160">
        <f>[4]Calculation!O65</f>
        <v>0.39300000000000002</v>
      </c>
      <c r="P65" s="129">
        <f>[4]Calculation!P65</f>
        <v>7.3320895522388057</v>
      </c>
      <c r="Q65" s="161">
        <f>[4]Calculation!Q65</f>
        <v>0.25</v>
      </c>
      <c r="R65" s="126">
        <f>[4]Calculation!R65</f>
        <v>2.3124595319581909</v>
      </c>
      <c r="S65" s="225">
        <f>[4]Calculation!S65:T65</f>
        <v>4.5110000000000001</v>
      </c>
      <c r="T65" s="226"/>
      <c r="U65" s="225">
        <f>[4]Calculation!U65:V65</f>
        <v>88.186000000000007</v>
      </c>
      <c r="V65" s="227"/>
      <c r="W65" s="130"/>
    </row>
    <row r="66" spans="2:23" ht="12.75" customHeight="1" x14ac:dyDescent="0.4">
      <c r="B66" s="121">
        <v>21</v>
      </c>
      <c r="C66" s="99" t="s">
        <v>45</v>
      </c>
      <c r="D66" s="160">
        <f>[4]Calculation!D66</f>
        <v>0.43099999999999999</v>
      </c>
      <c r="E66" s="129">
        <f>[4]Calculation!E66</f>
        <v>1.9185399510349432</v>
      </c>
      <c r="F66" s="161">
        <f>[4]Calculation!F66</f>
        <v>0.22500000000000001</v>
      </c>
      <c r="G66" s="126">
        <f>[4]Calculation!G66</f>
        <v>1.4337602752819727</v>
      </c>
      <c r="H66" s="225">
        <f>[4]Calculation!H66</f>
        <v>11.930999999999999</v>
      </c>
      <c r="I66" s="226"/>
      <c r="J66" s="225">
        <f>[4]Calculation!J66</f>
        <v>167.351</v>
      </c>
      <c r="K66" s="227"/>
      <c r="L66" s="132"/>
      <c r="M66" s="133">
        <v>21</v>
      </c>
      <c r="N66" s="132" t="s">
        <v>45</v>
      </c>
      <c r="O66" s="160">
        <f>[4]Calculation!O66</f>
        <v>0.433</v>
      </c>
      <c r="P66" s="129">
        <f>[4]Calculation!P66</f>
        <v>7.977155490051584</v>
      </c>
      <c r="Q66" s="161">
        <f>[4]Calculation!Q66</f>
        <v>0.20499999999999999</v>
      </c>
      <c r="R66" s="126">
        <f>[4]Calculation!R66</f>
        <v>1.9470035141039035</v>
      </c>
      <c r="S66" s="225">
        <f>[4]Calculation!S66:T66</f>
        <v>4.93</v>
      </c>
      <c r="T66" s="226"/>
      <c r="U66" s="225">
        <f>[4]Calculation!U66:V66</f>
        <v>90.745999999999995</v>
      </c>
      <c r="V66" s="227"/>
      <c r="W66" s="130"/>
    </row>
    <row r="67" spans="2:23" ht="12.75" customHeight="1" x14ac:dyDescent="0.4">
      <c r="B67" s="121">
        <v>22</v>
      </c>
      <c r="C67" s="99" t="s">
        <v>46</v>
      </c>
      <c r="D67" s="160">
        <f>[4]Calculation!D67</f>
        <v>0.39500000000000002</v>
      </c>
      <c r="E67" s="129">
        <f>[4]Calculation!E67</f>
        <v>1.8012677276665601</v>
      </c>
      <c r="F67" s="161">
        <f>[4]Calculation!F67</f>
        <v>0.17299999999999999</v>
      </c>
      <c r="G67" s="126">
        <f>[4]Calculation!G67</f>
        <v>1.0434258142340169</v>
      </c>
      <c r="H67" s="225">
        <f>[4]Calculation!H67</f>
        <v>14.281000000000001</v>
      </c>
      <c r="I67" s="226"/>
      <c r="J67" s="225">
        <f>[4]Calculation!J67</f>
        <v>177.16800000000001</v>
      </c>
      <c r="K67" s="227"/>
      <c r="L67" s="132"/>
      <c r="M67" s="133">
        <v>22</v>
      </c>
      <c r="N67" s="132" t="s">
        <v>46</v>
      </c>
      <c r="O67" s="160">
        <f>[4]Calculation!O67</f>
        <v>0.41099999999999998</v>
      </c>
      <c r="P67" s="129">
        <f>[4]Calculation!P67</f>
        <v>7.3471576689309979</v>
      </c>
      <c r="Q67" s="161">
        <f>[4]Calculation!Q67</f>
        <v>0.19900000000000001</v>
      </c>
      <c r="R67" s="126">
        <f>[4]Calculation!R67</f>
        <v>2.0103040711182949</v>
      </c>
      <c r="S67" s="225">
        <f>[4]Calculation!S67:T67</f>
        <v>5.6950000000000003</v>
      </c>
      <c r="T67" s="226"/>
      <c r="U67" s="225">
        <f>[4]Calculation!U67:V67</f>
        <v>99.222999999999999</v>
      </c>
      <c r="V67" s="227"/>
      <c r="W67" s="130"/>
    </row>
    <row r="68" spans="2:23" ht="12.75" customHeight="1" x14ac:dyDescent="0.4">
      <c r="B68" s="121">
        <v>23</v>
      </c>
      <c r="C68" s="122" t="s">
        <v>47</v>
      </c>
      <c r="D68" s="161">
        <f>[4]Calculation!D68</f>
        <v>0.61599999999999999</v>
      </c>
      <c r="E68" s="129">
        <f>[4]Calculation!E68</f>
        <v>2.7674199200323466</v>
      </c>
      <c r="F68" s="161">
        <f>[4]Calculation!F68</f>
        <v>0.128</v>
      </c>
      <c r="G68" s="126">
        <f>[4]Calculation!G68</f>
        <v>0.76399665751462331</v>
      </c>
      <c r="H68" s="225">
        <f>[4]Calculation!H68</f>
        <v>16.757000000000001</v>
      </c>
      <c r="I68" s="226"/>
      <c r="J68" s="225">
        <f>[4]Calculation!J68</f>
        <v>186.13499999999999</v>
      </c>
      <c r="K68" s="227"/>
      <c r="L68" s="132"/>
      <c r="M68" s="133">
        <v>23</v>
      </c>
      <c r="N68" s="131" t="s">
        <v>47</v>
      </c>
      <c r="O68" s="161">
        <f>[4]Calculation!O68</f>
        <v>0.39300000000000002</v>
      </c>
      <c r="P68" s="129">
        <f>[4]Calculation!P68</f>
        <v>5.4788791300710997</v>
      </c>
      <c r="Q68" s="161">
        <f>[4]Calculation!Q68</f>
        <v>0.19400000000000001</v>
      </c>
      <c r="R68" s="126">
        <f>[4]Calculation!R68</f>
        <v>1.899539802212866</v>
      </c>
      <c r="S68" s="225">
        <f>[4]Calculation!S68:T68</f>
        <v>6.0380000000000003</v>
      </c>
      <c r="T68" s="226"/>
      <c r="U68" s="225">
        <f>[4]Calculation!U68:V68</f>
        <v>106.81</v>
      </c>
      <c r="V68" s="227"/>
      <c r="W68" s="130"/>
    </row>
    <row r="69" spans="2:23" ht="12.75" customHeight="1" x14ac:dyDescent="0.4">
      <c r="B69" s="121">
        <v>24</v>
      </c>
      <c r="C69" s="122" t="s">
        <v>48</v>
      </c>
      <c r="D69" s="161">
        <f>[4]Calculation!D69</f>
        <v>0.73</v>
      </c>
      <c r="E69" s="129">
        <f>[4]Calculation!E69</f>
        <v>3.1418119216698943</v>
      </c>
      <c r="F69" s="161">
        <f>[4]Calculation!F69</f>
        <v>0.109</v>
      </c>
      <c r="G69" s="126">
        <f>[4]Calculation!G69</f>
        <v>0.65536315536315537</v>
      </c>
      <c r="H69" s="225">
        <f>[4]Calculation!H69</f>
        <v>20.765000000000001</v>
      </c>
      <c r="I69" s="226"/>
      <c r="J69" s="225">
        <f>[4]Calculation!J69</f>
        <v>200.34700000000001</v>
      </c>
      <c r="K69" s="227"/>
      <c r="L69" s="132"/>
      <c r="M69" s="133">
        <v>24</v>
      </c>
      <c r="N69" s="131" t="s">
        <v>48</v>
      </c>
      <c r="O69" s="161">
        <f>[4]Calculation!O69</f>
        <v>0.32500000000000001</v>
      </c>
      <c r="P69" s="129">
        <f>[4]Calculation!P69</f>
        <v>4.7348484848484844</v>
      </c>
      <c r="Q69" s="161">
        <f>[4]Calculation!Q69</f>
        <v>0.20899999999999999</v>
      </c>
      <c r="R69" s="126">
        <f>[4]Calculation!R69</f>
        <v>1.6185239680941685</v>
      </c>
      <c r="S69" s="225">
        <f>[4]Calculation!S69:T69</f>
        <v>6.4749999999999996</v>
      </c>
      <c r="T69" s="226"/>
      <c r="U69" s="225">
        <f>[4]Calculation!U69:V69</f>
        <v>118.09399999999999</v>
      </c>
      <c r="V69" s="227"/>
      <c r="W69" s="130"/>
    </row>
    <row r="70" spans="2:23" ht="12.75" customHeight="1" x14ac:dyDescent="0.4">
      <c r="B70" s="121">
        <v>25</v>
      </c>
      <c r="C70" s="122" t="s">
        <v>49</v>
      </c>
      <c r="D70" s="161">
        <f>[4]Calculation!D70</f>
        <v>0.64300000000000002</v>
      </c>
      <c r="E70" s="129">
        <f>[4]Calculation!E70</f>
        <v>2.803208649402738</v>
      </c>
      <c r="F70" s="161">
        <f>[4]Calculation!F70</f>
        <v>0.1</v>
      </c>
      <c r="G70" s="126">
        <f>[4]Calculation!G70</f>
        <v>0.592206561648703</v>
      </c>
      <c r="H70" s="225">
        <f>[4]Calculation!H70</f>
        <v>23.382999999999999</v>
      </c>
      <c r="I70" s="226"/>
      <c r="J70" s="225">
        <f>[4]Calculation!J70</f>
        <v>198.88399999999999</v>
      </c>
      <c r="K70" s="227"/>
      <c r="L70" s="132"/>
      <c r="M70" s="133">
        <v>25</v>
      </c>
      <c r="N70" s="131" t="s">
        <v>49</v>
      </c>
      <c r="O70" s="161">
        <f>[4]Calculation!O70</f>
        <v>0.308</v>
      </c>
      <c r="P70" s="129">
        <f>[4]Calculation!P70</f>
        <v>5.8834765998089784</v>
      </c>
      <c r="Q70" s="161">
        <f>[4]Calculation!Q70</f>
        <v>0.129</v>
      </c>
      <c r="R70" s="126">
        <f>[4]Calculation!R70</f>
        <v>1.1310828583954406</v>
      </c>
      <c r="S70" s="225">
        <f>[4]Calculation!S70:T70</f>
        <v>7.0659999999999998</v>
      </c>
      <c r="T70" s="226"/>
      <c r="U70" s="225">
        <f>[4]Calculation!U70:V70</f>
        <v>113.901</v>
      </c>
      <c r="V70" s="227"/>
      <c r="W70" s="130"/>
    </row>
    <row r="71" spans="2:23" ht="12.75" customHeight="1" x14ac:dyDescent="0.4">
      <c r="B71" s="121">
        <v>26</v>
      </c>
      <c r="C71" s="122" t="s">
        <v>51</v>
      </c>
      <c r="D71" s="161">
        <f>[4]Calculation!D71</f>
        <v>0.49099999999999999</v>
      </c>
      <c r="E71" s="129">
        <f>[4]Calculation!E71</f>
        <v>2.1310763888888888</v>
      </c>
      <c r="F71" s="161">
        <f>[4]Calculation!F71</f>
        <v>0.16700000000000001</v>
      </c>
      <c r="G71" s="126">
        <f>[4]Calculation!G71</f>
        <v>1.0101010101010102</v>
      </c>
      <c r="H71" s="225">
        <f>[4]Calculation!H71</f>
        <v>22.228999999999999</v>
      </c>
      <c r="I71" s="226"/>
      <c r="J71" s="225">
        <f>[4]Calculation!J71</f>
        <v>198.315</v>
      </c>
      <c r="K71" s="227"/>
      <c r="L71" s="132"/>
      <c r="M71" s="133">
        <v>26</v>
      </c>
      <c r="N71" s="131" t="s">
        <v>51</v>
      </c>
      <c r="O71" s="161">
        <f>[4]Calculation!O71</f>
        <v>0.22600000000000001</v>
      </c>
      <c r="P71" s="129">
        <f>[4]Calculation!P71</f>
        <v>4.5326915363016447</v>
      </c>
      <c r="Q71" s="161">
        <f>[4]Calculation!Q71</f>
        <v>0.13400000000000001</v>
      </c>
      <c r="R71" s="126">
        <f>[4]Calculation!R71</f>
        <v>1.1270922701656994</v>
      </c>
      <c r="S71" s="225">
        <f>[4]Calculation!S71:T71</f>
        <v>6.8440000000000003</v>
      </c>
      <c r="T71" s="226"/>
      <c r="U71" s="225">
        <f>[4]Calculation!U71:V71</f>
        <v>118.39</v>
      </c>
      <c r="V71" s="227"/>
      <c r="W71" s="130"/>
    </row>
    <row r="72" spans="2:23" ht="12.75" customHeight="1" x14ac:dyDescent="0.4">
      <c r="B72" s="121">
        <v>27</v>
      </c>
      <c r="C72" s="122" t="s">
        <v>135</v>
      </c>
      <c r="D72" s="161">
        <f>[4]Calculation!D72</f>
        <v>0.57799999999999996</v>
      </c>
      <c r="E72" s="129">
        <f>[4]Calculation!E72</f>
        <v>2.534976536116837</v>
      </c>
      <c r="F72" s="161">
        <f>[4]Calculation!F72</f>
        <v>0.16900000000000001</v>
      </c>
      <c r="G72" s="126">
        <f>[4]Calculation!G72</f>
        <v>1.0368098159509203</v>
      </c>
      <c r="H72" s="225">
        <f>[4]Calculation!H72</f>
        <v>22.021999999999998</v>
      </c>
      <c r="I72" s="226"/>
      <c r="J72" s="225">
        <f>[4]Calculation!J72</f>
        <v>197.46299999999999</v>
      </c>
      <c r="K72" s="227"/>
      <c r="L72" s="132"/>
      <c r="M72" s="121">
        <v>27</v>
      </c>
      <c r="N72" s="122" t="s">
        <v>135</v>
      </c>
      <c r="O72" s="161">
        <f>[4]Calculation!O72</f>
        <v>0.35299999999999998</v>
      </c>
      <c r="P72" s="129">
        <f>[4]Calculation!P72</f>
        <v>6.4604685212298687</v>
      </c>
      <c r="Q72" s="161">
        <f>[4]Calculation!Q72</f>
        <v>0.20699999999999999</v>
      </c>
      <c r="R72" s="126">
        <f>[4]Calculation!R72</f>
        <v>1.630049610205528</v>
      </c>
      <c r="S72" s="225">
        <f>[4]Calculation!S72:T72</f>
        <v>7.4749999999999996</v>
      </c>
      <c r="T72" s="226"/>
      <c r="U72" s="225">
        <f>[4]Calculation!U72:V72</f>
        <v>123.21299999999999</v>
      </c>
      <c r="V72" s="227"/>
      <c r="W72" s="130"/>
    </row>
    <row r="73" spans="2:23" ht="12.75" customHeight="1" x14ac:dyDescent="0.4">
      <c r="B73" s="121">
        <v>28</v>
      </c>
      <c r="C73" s="122" t="s">
        <v>53</v>
      </c>
      <c r="D73" s="161">
        <f>[4]Calculation!D73</f>
        <v>0.56200000000000006</v>
      </c>
      <c r="E73" s="129">
        <f>[4]Calculation!E73</f>
        <v>2.5477129516297206</v>
      </c>
      <c r="F73" s="161">
        <f>[4]Calculation!F73</f>
        <v>0.16</v>
      </c>
      <c r="G73" s="126">
        <f>[4]Calculation!G73</f>
        <v>0.98655814527068686</v>
      </c>
      <c r="H73" s="225">
        <f>[4]Calculation!H73</f>
        <v>21.274000000000001</v>
      </c>
      <c r="I73" s="226"/>
      <c r="J73" s="225">
        <f>[4]Calculation!J73</f>
        <v>194.72900000000001</v>
      </c>
      <c r="K73" s="227"/>
      <c r="L73" s="132"/>
      <c r="M73" s="121">
        <v>28</v>
      </c>
      <c r="N73" s="122" t="s">
        <v>53</v>
      </c>
      <c r="O73" s="161">
        <f>[4]Calculation!O73</f>
        <v>0.29099999999999998</v>
      </c>
      <c r="P73" s="129">
        <f>[4]Calculation!P73</f>
        <v>5.1945733666547662</v>
      </c>
      <c r="Q73" s="161">
        <f>[4]Calculation!Q73</f>
        <v>0.187</v>
      </c>
      <c r="R73" s="126">
        <f>[4]Calculation!R73</f>
        <v>1.5112332309681591</v>
      </c>
      <c r="S73" s="225">
        <f>[4]Calculation!S73:T73</f>
        <v>9.702</v>
      </c>
      <c r="T73" s="226"/>
      <c r="U73" s="225">
        <f>[4]Calculation!U73:V73</f>
        <v>127.068</v>
      </c>
      <c r="V73" s="227"/>
      <c r="W73" s="130"/>
    </row>
    <row r="74" spans="2:23" ht="12.75" customHeight="1" x14ac:dyDescent="0.4">
      <c r="B74" s="121">
        <v>29</v>
      </c>
      <c r="C74" s="122" t="s">
        <v>54</v>
      </c>
      <c r="D74" s="161">
        <f>[4]Calculation!D74</f>
        <v>0.58599999999999997</v>
      </c>
      <c r="E74" s="129">
        <f>[4]Calculation!E74</f>
        <v>2.6549474447263499</v>
      </c>
      <c r="F74" s="161">
        <f>[4]Calculation!F74</f>
        <v>0.248</v>
      </c>
      <c r="G74" s="126">
        <f>[4]Calculation!G74</f>
        <v>1.5264356496583986</v>
      </c>
      <c r="H74" s="225">
        <f>[4]Calculation!H74</f>
        <v>22.254000000000001</v>
      </c>
      <c r="I74" s="226"/>
      <c r="J74" s="225">
        <f>[4]Calculation!J74</f>
        <v>199.11500000000001</v>
      </c>
      <c r="K74" s="227"/>
      <c r="L74" s="132"/>
      <c r="M74" s="121">
        <v>29</v>
      </c>
      <c r="N74" s="122" t="s">
        <v>54</v>
      </c>
      <c r="O74" s="161">
        <f>[4]Calculation!O74</f>
        <v>0.33</v>
      </c>
      <c r="P74" s="129">
        <f>[4]Calculation!P74</f>
        <v>5.2289652986848356</v>
      </c>
      <c r="Q74" s="161">
        <f>[4]Calculation!Q74</f>
        <v>0.16</v>
      </c>
      <c r="R74" s="126">
        <f>[4]Calculation!R74</f>
        <v>1.3485040033712601</v>
      </c>
      <c r="S74" s="225">
        <f>[4]Calculation!S74:T74</f>
        <v>10.566000000000001</v>
      </c>
      <c r="T74" s="226"/>
      <c r="U74" s="225">
        <f>[4]Calculation!U74:V74</f>
        <v>127.065</v>
      </c>
      <c r="V74" s="227"/>
      <c r="W74" s="130"/>
    </row>
    <row r="75" spans="2:23" ht="12.75" customHeight="1" x14ac:dyDescent="0.4">
      <c r="B75" s="121">
        <v>30</v>
      </c>
      <c r="C75" s="122" t="s">
        <v>55</v>
      </c>
      <c r="D75" s="125">
        <f>[4]Calculation!D75</f>
        <v>0.63700000000000001</v>
      </c>
      <c r="E75" s="129">
        <f>[4]Calculation!E75</f>
        <v>3.0418795664008407</v>
      </c>
      <c r="F75" s="161" t="str">
        <f>[4]Calculation!F75</f>
        <v>-</v>
      </c>
      <c r="G75" s="124" t="str">
        <f>[4]Calculation!G75</f>
        <v>-</v>
      </c>
      <c r="H75" s="225">
        <f>[4]Calculation!H75</f>
        <v>22.792999999999999</v>
      </c>
      <c r="I75" s="226"/>
      <c r="J75" s="225">
        <f>[4]Calculation!J75</f>
        <v>205.297</v>
      </c>
      <c r="K75" s="227"/>
      <c r="L75" s="132"/>
      <c r="M75" s="121">
        <v>30</v>
      </c>
      <c r="N75" s="122" t="s">
        <v>55</v>
      </c>
      <c r="O75" s="161">
        <f>[4]Calculation!O75</f>
        <v>0.28000000000000003</v>
      </c>
      <c r="P75" s="129">
        <f>[4]Calculation!P75</f>
        <v>4.6807087930458042</v>
      </c>
      <c r="Q75" s="161">
        <f>[4]Calculation!Q75</f>
        <v>0.17799999999999999</v>
      </c>
      <c r="R75" s="126">
        <f>[4]Calculation!R75</f>
        <v>1.4531798514164422</v>
      </c>
      <c r="S75" s="225">
        <f>[4]Calculation!S75:T75</f>
        <v>14.34</v>
      </c>
      <c r="T75" s="226"/>
      <c r="U75" s="225">
        <f>[4]Calculation!U75:V75</f>
        <v>129.61000000000001</v>
      </c>
      <c r="V75" s="227"/>
      <c r="W75" s="130"/>
    </row>
    <row r="76" spans="2:23" ht="6" customHeight="1" thickBot="1" x14ac:dyDescent="0.45">
      <c r="B76" s="162"/>
      <c r="C76" s="177"/>
      <c r="D76" s="163"/>
      <c r="E76" s="178"/>
      <c r="F76" s="179"/>
      <c r="G76" s="180"/>
      <c r="H76" s="181"/>
      <c r="I76" s="163"/>
      <c r="J76" s="181"/>
      <c r="K76" s="163"/>
      <c r="L76" s="99"/>
      <c r="M76" s="162"/>
      <c r="N76" s="177"/>
      <c r="O76" s="163"/>
      <c r="P76" s="178"/>
      <c r="Q76" s="179"/>
      <c r="R76" s="180"/>
      <c r="S76" s="181"/>
      <c r="T76" s="163"/>
      <c r="U76" s="181"/>
      <c r="V76" s="163"/>
    </row>
    <row r="77" spans="2:23" ht="9" customHeight="1" x14ac:dyDescent="0.4">
      <c r="B77" s="121"/>
      <c r="C77" s="99"/>
      <c r="D77" s="99"/>
      <c r="E77" s="99"/>
      <c r="F77" s="99"/>
      <c r="G77" s="99"/>
      <c r="H77" s="99"/>
      <c r="I77" s="99"/>
      <c r="J77" s="99"/>
      <c r="K77" s="99"/>
      <c r="L77" s="99"/>
      <c r="M77" s="121"/>
      <c r="N77" s="99"/>
      <c r="O77" s="99"/>
      <c r="P77" s="99"/>
      <c r="Q77" s="99"/>
      <c r="R77" s="99"/>
      <c r="S77" s="99"/>
      <c r="T77" s="99"/>
      <c r="U77" s="99"/>
      <c r="V77" s="99"/>
    </row>
    <row r="78" spans="2:23" s="182" customFormat="1" x14ac:dyDescent="0.4">
      <c r="B78" s="46" t="s">
        <v>151</v>
      </c>
      <c r="K78" s="183"/>
      <c r="L78" s="183"/>
      <c r="M78" s="182" t="s">
        <v>152</v>
      </c>
    </row>
    <row r="79" spans="2:23" s="182" customFormat="1" x14ac:dyDescent="0.4">
      <c r="B79" s="45" t="s">
        <v>153</v>
      </c>
      <c r="K79" s="183"/>
      <c r="M79" s="45" t="s">
        <v>153</v>
      </c>
    </row>
    <row r="80" spans="2:23" s="182" customFormat="1" x14ac:dyDescent="0.4">
      <c r="B80" s="184"/>
      <c r="K80" s="183"/>
      <c r="M80" s="184"/>
    </row>
    <row r="81" spans="2:13" s="182" customFormat="1" x14ac:dyDescent="0.4">
      <c r="B81" s="184"/>
      <c r="K81" s="183"/>
      <c r="M81" s="184"/>
    </row>
  </sheetData>
  <mergeCells count="140">
    <mergeCell ref="O5:P5"/>
    <mergeCell ref="Q5:R5"/>
    <mergeCell ref="S5:T5"/>
    <mergeCell ref="U5:V5"/>
    <mergeCell ref="D6:E6"/>
    <mergeCell ref="F6:G6"/>
    <mergeCell ref="H6:I6"/>
    <mergeCell ref="J6:K6"/>
    <mergeCell ref="O6:P6"/>
    <mergeCell ref="Q6:R6"/>
    <mergeCell ref="D5:E5"/>
    <mergeCell ref="F5:G5"/>
    <mergeCell ref="H5:I5"/>
    <mergeCell ref="J5:K5"/>
    <mergeCell ref="M5:N6"/>
    <mergeCell ref="S6:T6"/>
    <mergeCell ref="U6:V6"/>
    <mergeCell ref="B7:C8"/>
    <mergeCell ref="M7:N8"/>
    <mergeCell ref="B29:C30"/>
    <mergeCell ref="D29:E29"/>
    <mergeCell ref="F29:G29"/>
    <mergeCell ref="H29:I29"/>
    <mergeCell ref="J29:K29"/>
    <mergeCell ref="M29:N30"/>
    <mergeCell ref="B5:C6"/>
    <mergeCell ref="O29:P29"/>
    <mergeCell ref="Q29:R29"/>
    <mergeCell ref="S29:T29"/>
    <mergeCell ref="U29:V29"/>
    <mergeCell ref="D30:E30"/>
    <mergeCell ref="F30:G30"/>
    <mergeCell ref="H30:I30"/>
    <mergeCell ref="J30:K30"/>
    <mergeCell ref="O30:P30"/>
    <mergeCell ref="Q30:R30"/>
    <mergeCell ref="S30:T30"/>
    <mergeCell ref="U30:V30"/>
    <mergeCell ref="B31:C32"/>
    <mergeCell ref="M31:N32"/>
    <mergeCell ref="B53:C54"/>
    <mergeCell ref="D53:E53"/>
    <mergeCell ref="F53:G53"/>
    <mergeCell ref="H53:I53"/>
    <mergeCell ref="J53:K53"/>
    <mergeCell ref="M53:N54"/>
    <mergeCell ref="O53:P53"/>
    <mergeCell ref="Q53:R53"/>
    <mergeCell ref="S53:T53"/>
    <mergeCell ref="U53:V53"/>
    <mergeCell ref="D54:E54"/>
    <mergeCell ref="F54:G54"/>
    <mergeCell ref="H54:I54"/>
    <mergeCell ref="J54:K54"/>
    <mergeCell ref="O54:P54"/>
    <mergeCell ref="Q54:R54"/>
    <mergeCell ref="S54:T54"/>
    <mergeCell ref="U54:V54"/>
    <mergeCell ref="B55:C56"/>
    <mergeCell ref="H55:I55"/>
    <mergeCell ref="J55:K55"/>
    <mergeCell ref="M55:N56"/>
    <mergeCell ref="S55:T55"/>
    <mergeCell ref="U55:V55"/>
    <mergeCell ref="H56:I56"/>
    <mergeCell ref="J56:K56"/>
    <mergeCell ref="H59:I59"/>
    <mergeCell ref="J59:K59"/>
    <mergeCell ref="S59:T59"/>
    <mergeCell ref="U59:V59"/>
    <mergeCell ref="H60:I60"/>
    <mergeCell ref="J60:K60"/>
    <mergeCell ref="S60:T60"/>
    <mergeCell ref="U60:V60"/>
    <mergeCell ref="S56:T56"/>
    <mergeCell ref="U56:V56"/>
    <mergeCell ref="H58:I58"/>
    <mergeCell ref="J58:K58"/>
    <mergeCell ref="S58:T58"/>
    <mergeCell ref="U58:V58"/>
    <mergeCell ref="H63:I63"/>
    <mergeCell ref="J63:K63"/>
    <mergeCell ref="S63:T63"/>
    <mergeCell ref="U63:V63"/>
    <mergeCell ref="H64:I64"/>
    <mergeCell ref="J64:K64"/>
    <mergeCell ref="S64:T64"/>
    <mergeCell ref="U64:V64"/>
    <mergeCell ref="H61:I61"/>
    <mergeCell ref="J61:K61"/>
    <mergeCell ref="S61:T61"/>
    <mergeCell ref="U61:V61"/>
    <mergeCell ref="H62:I62"/>
    <mergeCell ref="J62:K62"/>
    <mergeCell ref="S62:T62"/>
    <mergeCell ref="U62:V62"/>
    <mergeCell ref="H67:I67"/>
    <mergeCell ref="J67:K67"/>
    <mergeCell ref="S67:T67"/>
    <mergeCell ref="U67:V67"/>
    <mergeCell ref="H68:I68"/>
    <mergeCell ref="J68:K68"/>
    <mergeCell ref="S68:T68"/>
    <mergeCell ref="U68:V68"/>
    <mergeCell ref="H65:I65"/>
    <mergeCell ref="J65:K65"/>
    <mergeCell ref="S65:T65"/>
    <mergeCell ref="U65:V65"/>
    <mergeCell ref="H66:I66"/>
    <mergeCell ref="J66:K66"/>
    <mergeCell ref="S66:T66"/>
    <mergeCell ref="U66:V66"/>
    <mergeCell ref="H71:I71"/>
    <mergeCell ref="J71:K71"/>
    <mergeCell ref="S71:T71"/>
    <mergeCell ref="U71:V71"/>
    <mergeCell ref="H72:I72"/>
    <mergeCell ref="J72:K72"/>
    <mergeCell ref="S72:T72"/>
    <mergeCell ref="U72:V72"/>
    <mergeCell ref="H69:I69"/>
    <mergeCell ref="J69:K69"/>
    <mergeCell ref="S69:T69"/>
    <mergeCell ref="U69:V69"/>
    <mergeCell ref="H70:I70"/>
    <mergeCell ref="J70:K70"/>
    <mergeCell ref="S70:T70"/>
    <mergeCell ref="U70:V70"/>
    <mergeCell ref="H75:I75"/>
    <mergeCell ref="J75:K75"/>
    <mergeCell ref="S75:T75"/>
    <mergeCell ref="U75:V75"/>
    <mergeCell ref="H73:I73"/>
    <mergeCell ref="J73:K73"/>
    <mergeCell ref="S73:T73"/>
    <mergeCell ref="U73:V73"/>
    <mergeCell ref="H74:I74"/>
    <mergeCell ref="J74:K74"/>
    <mergeCell ref="S74:T74"/>
    <mergeCell ref="U74:V74"/>
  </mergeCells>
  <phoneticPr fontId="3"/>
  <pageMargins left="0.7" right="0.7" top="0.75" bottom="0.75" header="0.3" footer="0.3"/>
  <pageSetup paperSize="9" scale="82" orientation="portrait" r:id="rId1"/>
  <colBreaks count="1" manualBreakCount="1">
    <brk id="11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6"/>
  </sheetPr>
  <dimension ref="B1:H67"/>
  <sheetViews>
    <sheetView tabSelected="1" zoomScaleNormal="100" zoomScaleSheetLayoutView="100" workbookViewId="0">
      <selection activeCell="I19" sqref="I19"/>
    </sheetView>
  </sheetViews>
  <sheetFormatPr defaultColWidth="8.875" defaultRowHeight="12" x14ac:dyDescent="0.4"/>
  <cols>
    <col min="1" max="1" width="2.5" style="1" customWidth="1"/>
    <col min="2" max="2" width="4.375" style="1" customWidth="1"/>
    <col min="3" max="3" width="8.625" style="1" customWidth="1"/>
    <col min="4" max="4" width="16.625" style="1" customWidth="1"/>
    <col min="5" max="5" width="12.625" style="1" customWidth="1"/>
    <col min="6" max="6" width="16.625" style="1" customWidth="1"/>
    <col min="7" max="7" width="12.625" style="1" customWidth="1"/>
    <col min="8" max="8" width="16.625" style="1" customWidth="1"/>
    <col min="9" max="16384" width="8.875" style="1"/>
  </cols>
  <sheetData>
    <row r="1" spans="2:8" ht="15" customHeight="1" x14ac:dyDescent="0.4">
      <c r="B1" s="1" t="s">
        <v>58</v>
      </c>
    </row>
    <row r="2" spans="2:8" ht="15" customHeight="1" x14ac:dyDescent="0.4">
      <c r="B2" s="1" t="s">
        <v>154</v>
      </c>
    </row>
    <row r="3" spans="2:8" ht="15" customHeight="1" x14ac:dyDescent="0.4">
      <c r="B3" s="1" t="s">
        <v>155</v>
      </c>
      <c r="G3" s="185"/>
    </row>
    <row r="4" spans="2:8" ht="15" hidden="1" customHeight="1" x14ac:dyDescent="0.4">
      <c r="G4" s="185"/>
    </row>
    <row r="5" spans="2:8" ht="15" customHeight="1" thickBot="1" x14ac:dyDescent="0.45">
      <c r="B5" s="2"/>
      <c r="C5" s="2"/>
      <c r="D5" s="2"/>
      <c r="E5" s="2"/>
      <c r="F5" s="2"/>
      <c r="G5" s="186"/>
      <c r="H5" s="3" t="s">
        <v>156</v>
      </c>
    </row>
    <row r="6" spans="2:8" ht="15" customHeight="1" x14ac:dyDescent="0.4">
      <c r="B6" s="199" t="s">
        <v>6</v>
      </c>
      <c r="C6" s="199"/>
      <c r="D6" s="201" t="s">
        <v>157</v>
      </c>
      <c r="E6" s="4"/>
      <c r="F6" s="195" t="s">
        <v>158</v>
      </c>
      <c r="G6" s="5"/>
      <c r="H6" s="199" t="s">
        <v>159</v>
      </c>
    </row>
    <row r="7" spans="2:8" ht="18" customHeight="1" x14ac:dyDescent="0.4">
      <c r="B7" s="200"/>
      <c r="C7" s="200"/>
      <c r="D7" s="202"/>
      <c r="E7" s="187" t="s">
        <v>160</v>
      </c>
      <c r="F7" s="196"/>
      <c r="G7" s="187" t="s">
        <v>160</v>
      </c>
      <c r="H7" s="200"/>
    </row>
    <row r="8" spans="2:8" ht="15" customHeight="1" x14ac:dyDescent="0.4">
      <c r="B8" s="265" t="s">
        <v>11</v>
      </c>
      <c r="C8" s="265"/>
      <c r="D8" s="266" t="s">
        <v>161</v>
      </c>
      <c r="E8" s="188" t="s">
        <v>74</v>
      </c>
      <c r="F8" s="268" t="s">
        <v>162</v>
      </c>
      <c r="G8" s="188" t="s">
        <v>74</v>
      </c>
      <c r="H8" s="265" t="s">
        <v>15</v>
      </c>
    </row>
    <row r="9" spans="2:8" ht="15" customHeight="1" thickBot="1" x14ac:dyDescent="0.45">
      <c r="B9" s="197"/>
      <c r="C9" s="197"/>
      <c r="D9" s="267"/>
      <c r="E9" s="189" t="s">
        <v>133</v>
      </c>
      <c r="F9" s="269"/>
      <c r="G9" s="189" t="s">
        <v>133</v>
      </c>
      <c r="H9" s="197"/>
    </row>
    <row r="10" spans="2:8" ht="8.25" customHeight="1" x14ac:dyDescent="0.4">
      <c r="B10" s="56"/>
      <c r="C10" s="56"/>
      <c r="D10" s="76"/>
      <c r="E10" s="190"/>
      <c r="F10" s="56"/>
      <c r="G10" s="191"/>
      <c r="H10" s="56"/>
    </row>
    <row r="11" spans="2:8" ht="16.5" customHeight="1" x14ac:dyDescent="0.4">
      <c r="B11" s="2">
        <v>13</v>
      </c>
      <c r="C11" s="2" t="s">
        <v>37</v>
      </c>
      <c r="D11" s="192">
        <f>[5]Calculation!D16</f>
        <v>12.372400000000001</v>
      </c>
      <c r="E11" s="193">
        <f>[5]Calculation!E16</f>
        <v>24.425365075542061</v>
      </c>
      <c r="F11" s="193">
        <f>[5]Calculation!F16</f>
        <v>38.281500000000001</v>
      </c>
      <c r="G11" s="194">
        <f>[5]Calculation!G16</f>
        <v>75.574634924457939</v>
      </c>
      <c r="H11" s="193">
        <f>[5]Calculation!H16</f>
        <v>50.6539</v>
      </c>
    </row>
    <row r="12" spans="2:8" ht="16.5" customHeight="1" x14ac:dyDescent="0.4">
      <c r="B12" s="2">
        <v>14</v>
      </c>
      <c r="C12" s="2" t="s">
        <v>38</v>
      </c>
      <c r="D12" s="192">
        <f>[5]Calculation!D17</f>
        <v>11.851699999999999</v>
      </c>
      <c r="E12" s="193">
        <f>[5]Calculation!E17</f>
        <v>24.50110704310956</v>
      </c>
      <c r="F12" s="193">
        <f>[5]Calculation!F17</f>
        <v>36.520400000000002</v>
      </c>
      <c r="G12" s="194">
        <f>[5]Calculation!G17</f>
        <v>75.498892956890444</v>
      </c>
      <c r="H12" s="193">
        <f>[5]Calculation!H17</f>
        <v>48.372100000000003</v>
      </c>
    </row>
    <row r="13" spans="2:8" ht="16.5" customHeight="1" x14ac:dyDescent="0.4">
      <c r="B13" s="2">
        <v>15</v>
      </c>
      <c r="C13" s="2" t="s">
        <v>39</v>
      </c>
      <c r="D13" s="192">
        <f>[5]Calculation!D18</f>
        <v>12.674300000000001</v>
      </c>
      <c r="E13" s="193">
        <f>[5]Calculation!E18</f>
        <v>26.136511268706425</v>
      </c>
      <c r="F13" s="193">
        <f>[5]Calculation!F18</f>
        <v>35.818399999999997</v>
      </c>
      <c r="G13" s="194">
        <f>[5]Calculation!G18</f>
        <v>73.863488731293586</v>
      </c>
      <c r="H13" s="193">
        <f>[5]Calculation!H18</f>
        <v>48.492699999999999</v>
      </c>
    </row>
    <row r="14" spans="2:8" ht="16.5" customHeight="1" x14ac:dyDescent="0.4">
      <c r="B14" s="2">
        <v>16</v>
      </c>
      <c r="C14" s="2" t="s">
        <v>40</v>
      </c>
      <c r="D14" s="192">
        <f>[5]Calculation!D19</f>
        <v>14.1187</v>
      </c>
      <c r="E14" s="193">
        <f>[5]Calculation!E19</f>
        <v>27.705292158798123</v>
      </c>
      <c r="F14" s="193">
        <f>[5]Calculation!F19</f>
        <v>36.8416</v>
      </c>
      <c r="G14" s="194">
        <f>[5]Calculation!G19</f>
        <v>72.294707841201884</v>
      </c>
      <c r="H14" s="193">
        <f>[5]Calculation!H19</f>
        <v>50.960299999999997</v>
      </c>
    </row>
    <row r="15" spans="2:8" ht="16.5" customHeight="1" x14ac:dyDescent="0.4">
      <c r="B15" s="2">
        <v>17</v>
      </c>
      <c r="C15" s="2" t="s">
        <v>41</v>
      </c>
      <c r="D15" s="192">
        <f>[5]Calculation!D20</f>
        <v>16.1129</v>
      </c>
      <c r="E15" s="193">
        <f>[5]Calculation!E20</f>
        <v>30.454044593631696</v>
      </c>
      <c r="F15" s="193">
        <f>[5]Calculation!F20</f>
        <v>36.795999999999999</v>
      </c>
      <c r="G15" s="194">
        <f>[5]Calculation!G20</f>
        <v>69.545955406368307</v>
      </c>
      <c r="H15" s="193">
        <f>[5]Calculation!H20</f>
        <v>52.908900000000003</v>
      </c>
    </row>
    <row r="16" spans="2:8" ht="16.5" customHeight="1" x14ac:dyDescent="0.4">
      <c r="B16" s="2">
        <v>18</v>
      </c>
      <c r="C16" s="2" t="s">
        <v>42</v>
      </c>
      <c r="D16" s="192">
        <f>[5]Calculation!D21</f>
        <v>16.962599999999998</v>
      </c>
      <c r="E16" s="193">
        <f>[5]Calculation!E21</f>
        <v>32.829610246842378</v>
      </c>
      <c r="F16" s="193">
        <f>[5]Calculation!F21</f>
        <v>34.706000000000003</v>
      </c>
      <c r="G16" s="194">
        <f>[5]Calculation!G21</f>
        <v>67.170389753157622</v>
      </c>
      <c r="H16" s="193">
        <f>[5]Calculation!H21</f>
        <v>51.668599999999998</v>
      </c>
    </row>
    <row r="17" spans="2:8" ht="16.5" customHeight="1" x14ac:dyDescent="0.4">
      <c r="B17" s="2">
        <v>19</v>
      </c>
      <c r="C17" s="2" t="s">
        <v>43</v>
      </c>
      <c r="D17" s="192">
        <f>[5]Calculation!D22</f>
        <v>17.401</v>
      </c>
      <c r="E17" s="193">
        <f>[5]Calculation!E22</f>
        <v>34.28714424206121</v>
      </c>
      <c r="F17" s="193">
        <f>[5]Calculation!F22</f>
        <v>33.349800000000002</v>
      </c>
      <c r="G17" s="194">
        <f>[5]Calculation!G22</f>
        <v>65.712855757938797</v>
      </c>
      <c r="H17" s="193">
        <f>[5]Calculation!H22</f>
        <v>50.750799999999998</v>
      </c>
    </row>
    <row r="18" spans="2:8" ht="16.5" customHeight="1" x14ac:dyDescent="0.4">
      <c r="B18" s="2">
        <v>20</v>
      </c>
      <c r="C18" s="2" t="s">
        <v>44</v>
      </c>
      <c r="D18" s="192">
        <f>[5]Calculation!D23</f>
        <v>17.898299999999999</v>
      </c>
      <c r="E18" s="193">
        <f>[5]Calculation!E23</f>
        <v>35.157230604231451</v>
      </c>
      <c r="F18" s="193">
        <f>[5]Calculation!F23</f>
        <v>33.011000000000003</v>
      </c>
      <c r="G18" s="194">
        <f>[5]Calculation!G23</f>
        <v>64.842769395768556</v>
      </c>
      <c r="H18" s="193">
        <f>[5]Calculation!H23</f>
        <v>50.909300000000002</v>
      </c>
    </row>
    <row r="19" spans="2:8" ht="16.5" customHeight="1" x14ac:dyDescent="0.4">
      <c r="B19" s="2">
        <v>21</v>
      </c>
      <c r="C19" s="2" t="s">
        <v>45</v>
      </c>
      <c r="D19" s="192">
        <f>[5]Calculation!D24</f>
        <v>16.735099999999999</v>
      </c>
      <c r="E19" s="193">
        <f>[5]Calculation!E24</f>
        <v>36.171017537489249</v>
      </c>
      <c r="F19" s="193">
        <f>[5]Calculation!F24</f>
        <v>29.531500000000001</v>
      </c>
      <c r="G19" s="194">
        <f>[5]Calculation!G24</f>
        <v>63.828982462510751</v>
      </c>
      <c r="H19" s="193">
        <f>[5]Calculation!H24</f>
        <v>46.266599999999997</v>
      </c>
    </row>
    <row r="20" spans="2:8" ht="16.5" customHeight="1" x14ac:dyDescent="0.4">
      <c r="B20" s="2">
        <v>22</v>
      </c>
      <c r="C20" s="2" t="s">
        <v>46</v>
      </c>
      <c r="D20" s="192">
        <f>[5]Calculation!D25</f>
        <v>17.716799999999999</v>
      </c>
      <c r="E20" s="193">
        <f>[5]Calculation!E25</f>
        <v>37.917256109697398</v>
      </c>
      <c r="F20" s="193">
        <f>[5]Calculation!F25</f>
        <v>29.008099999999999</v>
      </c>
      <c r="G20" s="194">
        <f>[5]Calculation!G25</f>
        <v>62.082743890302602</v>
      </c>
      <c r="H20" s="193">
        <f>[5]Calculation!H25</f>
        <v>46.724899999999998</v>
      </c>
    </row>
    <row r="21" spans="2:8" ht="16.5" customHeight="1" x14ac:dyDescent="0.4">
      <c r="B21" s="2">
        <v>23</v>
      </c>
      <c r="C21" s="2" t="s">
        <v>47</v>
      </c>
      <c r="D21" s="192">
        <f>[5]Calculation!D26</f>
        <v>18.615400000000001</v>
      </c>
      <c r="E21" s="193">
        <f>[5]Calculation!E26</f>
        <v>39.29504743168107</v>
      </c>
      <c r="F21" s="193">
        <f>[5]Calculation!F26</f>
        <v>28.757999999999999</v>
      </c>
      <c r="G21" s="194">
        <f>[5]Calculation!G26</f>
        <v>60.704952568318923</v>
      </c>
      <c r="H21" s="193">
        <f>[5]Calculation!H26</f>
        <v>47.373399999999997</v>
      </c>
    </row>
    <row r="22" spans="2:8" ht="16.5" customHeight="1" x14ac:dyDescent="0.4">
      <c r="B22" s="2">
        <v>24</v>
      </c>
      <c r="C22" s="2" t="s">
        <v>48</v>
      </c>
      <c r="D22" s="192">
        <f>[5]Calculation!D27</f>
        <v>20.034700000000001</v>
      </c>
      <c r="E22" s="193">
        <f>[5]Calculation!E27</f>
        <v>41.108626066973081</v>
      </c>
      <c r="F22" s="193">
        <f>[5]Calculation!F27</f>
        <v>28.7013</v>
      </c>
      <c r="G22" s="194">
        <f>[5]Calculation!G27</f>
        <v>58.891373933026927</v>
      </c>
      <c r="H22" s="193">
        <f>[5]Calculation!H27</f>
        <v>48.735999999999997</v>
      </c>
    </row>
    <row r="23" spans="2:8" ht="16.5" customHeight="1" x14ac:dyDescent="0.4">
      <c r="B23" s="2">
        <v>25</v>
      </c>
      <c r="C23" s="2" t="s">
        <v>49</v>
      </c>
      <c r="D23" s="192">
        <f>[5]Calculation!D28</f>
        <v>19.888300000000001</v>
      </c>
      <c r="E23" s="193">
        <f>[5]Calculation!E28</f>
        <v>42.260323747274839</v>
      </c>
      <c r="F23" s="193">
        <f>[5]Calculation!F28</f>
        <v>27.173100000000002</v>
      </c>
      <c r="G23" s="194">
        <f>[5]Calculation!G28</f>
        <v>57.739676252725161</v>
      </c>
      <c r="H23" s="193">
        <f>[5]Calculation!H28</f>
        <v>47.061399999999999</v>
      </c>
    </row>
    <row r="24" spans="2:8" ht="16.5" customHeight="1" x14ac:dyDescent="0.4">
      <c r="B24" s="2">
        <v>26</v>
      </c>
      <c r="C24" s="2" t="s">
        <v>51</v>
      </c>
      <c r="D24" s="192">
        <f>[5]Calculation!D29</f>
        <v>19.831499999999998</v>
      </c>
      <c r="E24" s="193">
        <f>[5]Calculation!E29</f>
        <v>42.715077734268988</v>
      </c>
      <c r="F24" s="193">
        <f>[5]Calculation!F29</f>
        <v>26.5959</v>
      </c>
      <c r="G24" s="194">
        <f>[5]Calculation!G29</f>
        <v>57.284922265731012</v>
      </c>
      <c r="H24" s="193">
        <f>[5]Calculation!H29</f>
        <v>46.427399999999999</v>
      </c>
    </row>
    <row r="25" spans="2:8" ht="16.5" customHeight="1" x14ac:dyDescent="0.4">
      <c r="B25" s="2">
        <v>27</v>
      </c>
      <c r="C25" s="2" t="s">
        <v>52</v>
      </c>
      <c r="D25" s="192">
        <f>[5]Calculation!D30</f>
        <v>19.746300000000002</v>
      </c>
      <c r="E25" s="193">
        <f>[5]Calculation!E30</f>
        <v>43.274629521676431</v>
      </c>
      <c r="F25" s="193">
        <f>[5]Calculation!F30</f>
        <v>25.883900000000001</v>
      </c>
      <c r="G25" s="194">
        <f>[5]Calculation!G30</f>
        <v>56.725370478323569</v>
      </c>
      <c r="H25" s="193">
        <f>[5]Calculation!H30</f>
        <v>45.630200000000002</v>
      </c>
    </row>
    <row r="26" spans="2:8" ht="16.5" customHeight="1" x14ac:dyDescent="0.4">
      <c r="B26" s="2">
        <v>28</v>
      </c>
      <c r="C26" s="2" t="s">
        <v>53</v>
      </c>
      <c r="D26" s="192">
        <f>[5]Calculation!D31</f>
        <v>19.472899999999999</v>
      </c>
      <c r="E26" s="193">
        <f>[5]Calculation!E31</f>
        <v>42.800122205053924</v>
      </c>
      <c r="F26" s="193">
        <f>[5]Calculation!F31</f>
        <v>26.0244</v>
      </c>
      <c r="G26" s="194">
        <f>[5]Calculation!G31</f>
        <v>57.199877794946076</v>
      </c>
      <c r="H26" s="193">
        <f>[5]Calculation!H31</f>
        <v>45.497300000000003</v>
      </c>
    </row>
    <row r="27" spans="2:8" ht="16.5" customHeight="1" x14ac:dyDescent="0.4">
      <c r="B27" s="2">
        <v>29</v>
      </c>
      <c r="C27" s="2" t="s">
        <v>54</v>
      </c>
      <c r="D27" s="192">
        <f>[5]Calculation!D32</f>
        <v>19.9115</v>
      </c>
      <c r="E27" s="193">
        <f>[5]Calculation!E32</f>
        <v>43.341742724860524</v>
      </c>
      <c r="F27" s="193">
        <f>[5]Calculation!F32</f>
        <v>26.029199999999999</v>
      </c>
      <c r="G27" s="194">
        <f>[5]Calculation!G32</f>
        <v>56.658257275139476</v>
      </c>
      <c r="H27" s="193">
        <f>[5]Calculation!H32</f>
        <v>45.9407</v>
      </c>
    </row>
    <row r="28" spans="2:8" ht="16.5" customHeight="1" x14ac:dyDescent="0.4">
      <c r="B28" s="2">
        <v>30</v>
      </c>
      <c r="C28" s="2" t="s">
        <v>55</v>
      </c>
      <c r="D28" s="192">
        <f>[5]Calculation!D33</f>
        <v>20.529699999999998</v>
      </c>
      <c r="E28" s="193">
        <f>[5]Calculation!E33</f>
        <v>44.734129828927038</v>
      </c>
      <c r="F28" s="193">
        <f>[5]Calculation!F33</f>
        <v>25.363</v>
      </c>
      <c r="G28" s="194">
        <f>[5]Calculation!G33</f>
        <v>55.265870171072962</v>
      </c>
      <c r="H28" s="193">
        <f>[5]Calculation!H33</f>
        <v>45.892699999999998</v>
      </c>
    </row>
    <row r="29" spans="2:8" ht="9" customHeight="1" collapsed="1" thickBot="1" x14ac:dyDescent="0.45">
      <c r="B29" s="39"/>
      <c r="C29" s="39"/>
      <c r="D29" s="40"/>
      <c r="E29" s="41"/>
      <c r="F29" s="41"/>
      <c r="G29" s="44"/>
      <c r="H29" s="41"/>
    </row>
    <row r="30" spans="2:8" ht="9" customHeight="1" x14ac:dyDescent="0.4">
      <c r="B30" s="2"/>
      <c r="C30" s="2"/>
      <c r="D30" s="14"/>
      <c r="E30" s="14"/>
      <c r="F30" s="14"/>
      <c r="G30" s="2"/>
      <c r="H30" s="14"/>
    </row>
    <row r="31" spans="2:8" s="45" customFormat="1" x14ac:dyDescent="0.4">
      <c r="B31" s="45" t="s">
        <v>163</v>
      </c>
    </row>
    <row r="32" spans="2:8" s="45" customFormat="1" x14ac:dyDescent="0.4">
      <c r="B32" s="184" t="s">
        <v>164</v>
      </c>
    </row>
    <row r="33" spans="2:8" s="45" customFormat="1" x14ac:dyDescent="0.4">
      <c r="B33" s="45" t="s">
        <v>153</v>
      </c>
      <c r="C33" s="46"/>
    </row>
    <row r="34" spans="2:8" s="45" customFormat="1" x14ac:dyDescent="0.4">
      <c r="B34" s="184"/>
      <c r="C34" s="46"/>
    </row>
    <row r="35" spans="2:8" ht="15" customHeight="1" x14ac:dyDescent="0.4"/>
    <row r="36" spans="2:8" ht="15" customHeight="1" x14ac:dyDescent="0.4">
      <c r="B36" s="1" t="s">
        <v>165</v>
      </c>
    </row>
    <row r="37" spans="2:8" ht="15" hidden="1" customHeight="1" x14ac:dyDescent="0.4"/>
    <row r="38" spans="2:8" ht="15" customHeight="1" thickBot="1" x14ac:dyDescent="0.45">
      <c r="B38" s="2"/>
      <c r="C38" s="2"/>
      <c r="D38" s="2"/>
      <c r="E38" s="2"/>
      <c r="F38" s="2"/>
      <c r="G38" s="186"/>
      <c r="H38" s="3" t="s">
        <v>166</v>
      </c>
    </row>
    <row r="39" spans="2:8" ht="15" customHeight="1" x14ac:dyDescent="0.4">
      <c r="B39" s="199" t="s">
        <v>6</v>
      </c>
      <c r="C39" s="199"/>
      <c r="D39" s="201" t="s">
        <v>157</v>
      </c>
      <c r="E39" s="4"/>
      <c r="F39" s="195" t="s">
        <v>158</v>
      </c>
      <c r="G39" s="5"/>
      <c r="H39" s="199" t="s">
        <v>167</v>
      </c>
    </row>
    <row r="40" spans="2:8" ht="18" customHeight="1" x14ac:dyDescent="0.4">
      <c r="B40" s="200"/>
      <c r="C40" s="200"/>
      <c r="D40" s="202"/>
      <c r="E40" s="187" t="s">
        <v>160</v>
      </c>
      <c r="F40" s="196"/>
      <c r="G40" s="187" t="s">
        <v>160</v>
      </c>
      <c r="H40" s="200"/>
    </row>
    <row r="41" spans="2:8" ht="15" customHeight="1" x14ac:dyDescent="0.4">
      <c r="B41" s="265" t="s">
        <v>11</v>
      </c>
      <c r="C41" s="265"/>
      <c r="D41" s="266" t="s">
        <v>161</v>
      </c>
      <c r="E41" s="188" t="s">
        <v>74</v>
      </c>
      <c r="F41" s="268" t="s">
        <v>162</v>
      </c>
      <c r="G41" s="188" t="s">
        <v>74</v>
      </c>
      <c r="H41" s="265" t="s">
        <v>15</v>
      </c>
    </row>
    <row r="42" spans="2:8" ht="15" customHeight="1" thickBot="1" x14ac:dyDescent="0.45">
      <c r="B42" s="197"/>
      <c r="C42" s="197"/>
      <c r="D42" s="267"/>
      <c r="E42" s="189" t="s">
        <v>133</v>
      </c>
      <c r="F42" s="269"/>
      <c r="G42" s="189" t="s">
        <v>133</v>
      </c>
      <c r="H42" s="197"/>
    </row>
    <row r="43" spans="2:8" ht="8.25" customHeight="1" x14ac:dyDescent="0.4">
      <c r="B43" s="56"/>
      <c r="C43" s="56"/>
      <c r="D43" s="76"/>
      <c r="E43" s="190"/>
      <c r="F43" s="56"/>
      <c r="G43" s="191"/>
      <c r="H43" s="56"/>
    </row>
    <row r="44" spans="2:8" ht="16.5" customHeight="1" x14ac:dyDescent="0.4">
      <c r="B44" s="2">
        <v>13</v>
      </c>
      <c r="C44" s="2" t="s">
        <v>37</v>
      </c>
      <c r="D44" s="192">
        <f>[5]Calculation!D53</f>
        <v>5.8308</v>
      </c>
      <c r="E44" s="193">
        <f>[5]Calculation!E53</f>
        <v>34.772755735524768</v>
      </c>
      <c r="F44" s="193">
        <f>[5]Calculation!F53</f>
        <v>10.9375</v>
      </c>
      <c r="G44" s="194">
        <f>[5]Calculation!G53</f>
        <v>65.227244264475232</v>
      </c>
      <c r="H44" s="193">
        <f>[5]Calculation!H53</f>
        <v>16.7683</v>
      </c>
    </row>
    <row r="45" spans="2:8" ht="16.5" customHeight="1" x14ac:dyDescent="0.4">
      <c r="B45" s="2">
        <v>14</v>
      </c>
      <c r="C45" s="2" t="s">
        <v>38</v>
      </c>
      <c r="D45" s="192">
        <f>[5]Calculation!D54</f>
        <v>6.6867000000000001</v>
      </c>
      <c r="E45" s="193">
        <f>[5]Calculation!E54</f>
        <v>38.126489605546752</v>
      </c>
      <c r="F45" s="193">
        <f>[5]Calculation!F54</f>
        <v>10.8515</v>
      </c>
      <c r="G45" s="194">
        <f>[5]Calculation!G54</f>
        <v>61.873510394453248</v>
      </c>
      <c r="H45" s="193">
        <f>[5]Calculation!H54</f>
        <v>17.5382</v>
      </c>
    </row>
    <row r="46" spans="2:8" ht="16.5" customHeight="1" x14ac:dyDescent="0.4">
      <c r="B46" s="2">
        <v>15</v>
      </c>
      <c r="C46" s="2" t="s">
        <v>39</v>
      </c>
      <c r="D46" s="192">
        <f>[5]Calculation!D55</f>
        <v>7.2119999999999997</v>
      </c>
      <c r="E46" s="193">
        <f>[5]Calculation!E55</f>
        <v>39.419529392473557</v>
      </c>
      <c r="F46" s="193">
        <f>[5]Calculation!F55</f>
        <v>11.083500000000001</v>
      </c>
      <c r="G46" s="194">
        <f>[5]Calculation!G55</f>
        <v>60.580470607526436</v>
      </c>
      <c r="H46" s="193">
        <f>[5]Calculation!H55</f>
        <v>18.295500000000001</v>
      </c>
    </row>
    <row r="47" spans="2:8" ht="16.5" customHeight="1" x14ac:dyDescent="0.4">
      <c r="B47" s="2">
        <v>16</v>
      </c>
      <c r="C47" s="2" t="s">
        <v>40</v>
      </c>
      <c r="D47" s="192">
        <f>[5]Calculation!D56</f>
        <v>7.6054000000000004</v>
      </c>
      <c r="E47" s="193">
        <f>[5]Calculation!E56</f>
        <v>40.329619632942872</v>
      </c>
      <c r="F47" s="193">
        <f>[5]Calculation!F56</f>
        <v>11.252700000000001</v>
      </c>
      <c r="G47" s="194">
        <f>[5]Calculation!G56</f>
        <v>59.670380367057128</v>
      </c>
      <c r="H47" s="193">
        <f>[5]Calculation!H56</f>
        <v>18.8581</v>
      </c>
    </row>
    <row r="48" spans="2:8" ht="16.5" customHeight="1" x14ac:dyDescent="0.4">
      <c r="B48" s="2">
        <v>17</v>
      </c>
      <c r="C48" s="2" t="s">
        <v>41</v>
      </c>
      <c r="D48" s="192">
        <f>[5]Calculation!D57</f>
        <v>7.6557000000000004</v>
      </c>
      <c r="E48" s="193">
        <f>[5]Calculation!E57</f>
        <v>40.798848890191586</v>
      </c>
      <c r="F48" s="193">
        <f>[5]Calculation!F57</f>
        <v>11.1088</v>
      </c>
      <c r="G48" s="194">
        <f>[5]Calculation!G57</f>
        <v>59.201151109808414</v>
      </c>
      <c r="H48" s="193">
        <f>[5]Calculation!H57</f>
        <v>18.764500000000002</v>
      </c>
    </row>
    <row r="49" spans="2:8" ht="16.5" customHeight="1" x14ac:dyDescent="0.4">
      <c r="B49" s="2">
        <v>18</v>
      </c>
      <c r="C49" s="2" t="s">
        <v>42</v>
      </c>
      <c r="D49" s="192">
        <f>[5]Calculation!D58</f>
        <v>9.3214000000000006</v>
      </c>
      <c r="E49" s="193">
        <f>[5]Calculation!E58</f>
        <v>42.366533647247046</v>
      </c>
      <c r="F49" s="193">
        <f>[5]Calculation!F58</f>
        <v>12.680400000000001</v>
      </c>
      <c r="G49" s="194">
        <f>[5]Calculation!G58</f>
        <v>57.633466352752961</v>
      </c>
      <c r="H49" s="193">
        <f>[5]Calculation!H58</f>
        <v>22.001799999999999</v>
      </c>
    </row>
    <row r="50" spans="2:8" ht="16.5" customHeight="1" x14ac:dyDescent="0.4">
      <c r="B50" s="2">
        <v>19</v>
      </c>
      <c r="C50" s="2" t="s">
        <v>43</v>
      </c>
      <c r="D50" s="192">
        <f>[5]Calculation!D59</f>
        <v>8.9238999999999997</v>
      </c>
      <c r="E50" s="193">
        <f>[5]Calculation!E59</f>
        <v>38.09090870287136</v>
      </c>
      <c r="F50" s="193">
        <f>[5]Calculation!F59</f>
        <v>14.504</v>
      </c>
      <c r="G50" s="194">
        <f>[5]Calculation!G59</f>
        <v>61.90909129712864</v>
      </c>
      <c r="H50" s="193">
        <f>[5]Calculation!H59</f>
        <v>23.427900000000001</v>
      </c>
    </row>
    <row r="51" spans="2:8" ht="16.5" customHeight="1" x14ac:dyDescent="0.4">
      <c r="B51" s="2">
        <v>20</v>
      </c>
      <c r="C51" s="2" t="s">
        <v>44</v>
      </c>
      <c r="D51" s="192">
        <f>[5]Calculation!D60</f>
        <v>8.8186</v>
      </c>
      <c r="E51" s="193">
        <f>[5]Calculation!E60</f>
        <v>36.75167013265208</v>
      </c>
      <c r="F51" s="193">
        <f>[5]Calculation!F60</f>
        <v>15.176500000000001</v>
      </c>
      <c r="G51" s="194">
        <f>[5]Calculation!G60</f>
        <v>63.24832986734792</v>
      </c>
      <c r="H51" s="193">
        <f>[5]Calculation!H60</f>
        <v>23.995100000000001</v>
      </c>
    </row>
    <row r="52" spans="2:8" ht="16.5" customHeight="1" x14ac:dyDescent="0.4">
      <c r="B52" s="2">
        <v>21</v>
      </c>
      <c r="C52" s="2" t="s">
        <v>45</v>
      </c>
      <c r="D52" s="192">
        <f>[5]Calculation!D61</f>
        <v>9.0746000000000002</v>
      </c>
      <c r="E52" s="193">
        <f>[5]Calculation!E61</f>
        <v>35.558080758605826</v>
      </c>
      <c r="F52" s="193">
        <f>[5]Calculation!F61</f>
        <v>16.445900000000002</v>
      </c>
      <c r="G52" s="194">
        <f>[5]Calculation!G61</f>
        <v>64.441919241394174</v>
      </c>
      <c r="H52" s="193">
        <f>[5]Calculation!H61</f>
        <v>25.520499999999998</v>
      </c>
    </row>
    <row r="53" spans="2:8" ht="16.5" customHeight="1" x14ac:dyDescent="0.4">
      <c r="B53" s="2">
        <v>22</v>
      </c>
      <c r="C53" s="2" t="s">
        <v>46</v>
      </c>
      <c r="D53" s="192">
        <f>[5]Calculation!D62</f>
        <v>9.9222999999999999</v>
      </c>
      <c r="E53" s="193">
        <f>[5]Calculation!E62</f>
        <v>34.63764574460658</v>
      </c>
      <c r="F53" s="193">
        <f>[5]Calculation!F62</f>
        <v>18.723700000000001</v>
      </c>
      <c r="G53" s="194">
        <f>[5]Calculation!G62</f>
        <v>65.362354255393413</v>
      </c>
      <c r="H53" s="193">
        <f>[5]Calculation!H62</f>
        <v>28.646000000000001</v>
      </c>
    </row>
    <row r="54" spans="2:8" ht="16.5" customHeight="1" x14ac:dyDescent="0.4">
      <c r="B54" s="2">
        <v>23</v>
      </c>
      <c r="C54" s="2" t="s">
        <v>47</v>
      </c>
      <c r="D54" s="192">
        <f>[5]Calculation!D63</f>
        <v>10.680999999999999</v>
      </c>
      <c r="E54" s="193">
        <f>[5]Calculation!E63</f>
        <v>35.088237999500663</v>
      </c>
      <c r="F54" s="193">
        <f>[5]Calculation!F63</f>
        <v>19.759399999999999</v>
      </c>
      <c r="G54" s="194">
        <f>[5]Calculation!G63</f>
        <v>64.911762000499337</v>
      </c>
      <c r="H54" s="193">
        <f>[5]Calculation!H63</f>
        <v>30.4404</v>
      </c>
    </row>
    <row r="55" spans="2:8" ht="16.5" customHeight="1" x14ac:dyDescent="0.4">
      <c r="B55" s="2">
        <v>24</v>
      </c>
      <c r="C55" s="2" t="s">
        <v>48</v>
      </c>
      <c r="D55" s="192">
        <f>[5]Calculation!D64</f>
        <v>11.8094</v>
      </c>
      <c r="E55" s="193">
        <f>[5]Calculation!E64</f>
        <v>34.428633484057364</v>
      </c>
      <c r="F55" s="193">
        <f>[5]Calculation!F64</f>
        <v>22.491700000000002</v>
      </c>
      <c r="G55" s="194">
        <f>[5]Calculation!G64</f>
        <v>65.571366515942643</v>
      </c>
      <c r="H55" s="193">
        <f>[5]Calculation!H64</f>
        <v>34.301099999999998</v>
      </c>
    </row>
    <row r="56" spans="2:8" ht="16.5" customHeight="1" x14ac:dyDescent="0.4">
      <c r="B56" s="2">
        <v>25</v>
      </c>
      <c r="C56" s="2" t="s">
        <v>49</v>
      </c>
      <c r="D56" s="192">
        <f>[5]Calculation!D65</f>
        <v>11.3901</v>
      </c>
      <c r="E56" s="193">
        <f>[5]Calculation!E65</f>
        <v>33.552399019654047</v>
      </c>
      <c r="F56" s="193">
        <f>[5]Calculation!F65</f>
        <v>22.557099999999998</v>
      </c>
      <c r="G56" s="194">
        <f>[5]Calculation!G65</f>
        <v>66.447600980345939</v>
      </c>
      <c r="H56" s="193">
        <f>[5]Calculation!H65</f>
        <v>33.947200000000002</v>
      </c>
    </row>
    <row r="57" spans="2:8" ht="16.5" customHeight="1" x14ac:dyDescent="0.4">
      <c r="B57" s="2">
        <v>26</v>
      </c>
      <c r="C57" s="2" t="s">
        <v>51</v>
      </c>
      <c r="D57" s="192">
        <f>[5]Calculation!D66</f>
        <v>11.839</v>
      </c>
      <c r="E57" s="193">
        <f>[5]Calculation!E66</f>
        <v>39.977713243736069</v>
      </c>
      <c r="F57" s="193">
        <f>[5]Calculation!F66</f>
        <v>17.774999999999999</v>
      </c>
      <c r="G57" s="194">
        <f>[5]Calculation!G66</f>
        <v>60.022286756263931</v>
      </c>
      <c r="H57" s="193">
        <f>[5]Calculation!H66</f>
        <v>29.614000000000001</v>
      </c>
    </row>
    <row r="58" spans="2:8" ht="16.5" customHeight="1" x14ac:dyDescent="0.4">
      <c r="B58" s="2">
        <v>27</v>
      </c>
      <c r="C58" s="2" t="s">
        <v>52</v>
      </c>
      <c r="D58" s="192">
        <f>[5]Calculation!D67</f>
        <v>12.321300000000001</v>
      </c>
      <c r="E58" s="193">
        <f>[5]Calculation!E67</f>
        <v>45.640867974011158</v>
      </c>
      <c r="F58" s="193">
        <f>[5]Calculation!F67</f>
        <v>14.674899999999999</v>
      </c>
      <c r="G58" s="194">
        <f>[5]Calculation!G67</f>
        <v>54.359132025988842</v>
      </c>
      <c r="H58" s="193">
        <f>[5]Calculation!H67</f>
        <v>26.996200000000002</v>
      </c>
    </row>
    <row r="59" spans="2:8" ht="16.5" customHeight="1" x14ac:dyDescent="0.4">
      <c r="B59" s="2">
        <v>28</v>
      </c>
      <c r="C59" s="2" t="s">
        <v>53</v>
      </c>
      <c r="D59" s="192">
        <f>[5]Calculation!D68</f>
        <v>12.706799999999999</v>
      </c>
      <c r="E59" s="193">
        <f>[5]Calculation!E68</f>
        <v>44.165151836391381</v>
      </c>
      <c r="F59" s="193">
        <f>[5]Calculation!F68</f>
        <v>16.064299999999999</v>
      </c>
      <c r="G59" s="194">
        <f>[5]Calculation!G68</f>
        <v>55.834848163608619</v>
      </c>
      <c r="H59" s="193">
        <f>[5]Calculation!H68</f>
        <v>28.771100000000001</v>
      </c>
    </row>
    <row r="60" spans="2:8" ht="16.5" customHeight="1" x14ac:dyDescent="0.4">
      <c r="B60" s="2">
        <v>29</v>
      </c>
      <c r="C60" s="2" t="s">
        <v>54</v>
      </c>
      <c r="D60" s="192">
        <f>[5]Calculation!D69</f>
        <v>12.7065</v>
      </c>
      <c r="E60" s="193">
        <f>[5]Calculation!E69</f>
        <v>44.755537866006364</v>
      </c>
      <c r="F60" s="193">
        <f>[5]Calculation!F69</f>
        <v>15.6844</v>
      </c>
      <c r="G60" s="194">
        <f>[5]Calculation!G69</f>
        <v>55.244462133993643</v>
      </c>
      <c r="H60" s="193">
        <f>[5]Calculation!H69</f>
        <v>28.390899999999998</v>
      </c>
    </row>
    <row r="61" spans="2:8" ht="16.5" customHeight="1" x14ac:dyDescent="0.4">
      <c r="B61" s="2">
        <v>30</v>
      </c>
      <c r="C61" s="2" t="s">
        <v>55</v>
      </c>
      <c r="D61" s="192">
        <f>[5]Calculation!D70</f>
        <v>12.961</v>
      </c>
      <c r="E61" s="193">
        <f>[5]Calculation!E70</f>
        <v>45.952845240205633</v>
      </c>
      <c r="F61" s="193">
        <f>[5]Calculation!F70</f>
        <v>15.244</v>
      </c>
      <c r="G61" s="194">
        <f>[5]Calculation!G70</f>
        <v>54.04715475979436</v>
      </c>
      <c r="H61" s="193">
        <f>[5]Calculation!H70</f>
        <v>28.204999999999998</v>
      </c>
    </row>
    <row r="62" spans="2:8" ht="9" customHeight="1" thickBot="1" x14ac:dyDescent="0.45">
      <c r="B62" s="39"/>
      <c r="C62" s="39"/>
      <c r="D62" s="40"/>
      <c r="E62" s="41"/>
      <c r="F62" s="41"/>
      <c r="G62" s="44"/>
      <c r="H62" s="41"/>
    </row>
    <row r="63" spans="2:8" ht="9" customHeight="1" x14ac:dyDescent="0.4">
      <c r="B63" s="2"/>
      <c r="C63" s="2"/>
      <c r="D63" s="14"/>
      <c r="E63" s="14"/>
      <c r="F63" s="14"/>
      <c r="G63" s="2"/>
      <c r="H63" s="14"/>
    </row>
    <row r="64" spans="2:8" s="45" customFormat="1" x14ac:dyDescent="0.4">
      <c r="B64" s="45" t="s">
        <v>168</v>
      </c>
    </row>
    <row r="65" spans="2:3" s="45" customFormat="1" x14ac:dyDescent="0.4">
      <c r="B65" s="184" t="s">
        <v>169</v>
      </c>
    </row>
    <row r="66" spans="2:3" s="45" customFormat="1" x14ac:dyDescent="0.4">
      <c r="B66" s="45" t="s">
        <v>153</v>
      </c>
      <c r="C66" s="46"/>
    </row>
    <row r="67" spans="2:3" s="45" customFormat="1" x14ac:dyDescent="0.4">
      <c r="B67" s="184"/>
      <c r="C67" s="1"/>
    </row>
  </sheetData>
  <mergeCells count="16">
    <mergeCell ref="B6:C7"/>
    <mergeCell ref="D6:D7"/>
    <mergeCell ref="F6:F7"/>
    <mergeCell ref="H6:H7"/>
    <mergeCell ref="B8:C9"/>
    <mergeCell ref="D8:D9"/>
    <mergeCell ref="F8:F9"/>
    <mergeCell ref="H8:H9"/>
    <mergeCell ref="B39:C40"/>
    <mergeCell ref="D39:D40"/>
    <mergeCell ref="F39:F40"/>
    <mergeCell ref="H39:H40"/>
    <mergeCell ref="B41:C42"/>
    <mergeCell ref="D41:D42"/>
    <mergeCell ref="F41:F42"/>
    <mergeCell ref="H41:H42"/>
  </mergeCells>
  <phoneticPr fontId="3"/>
  <printOptions gridLinesSet="0"/>
  <pageMargins left="0.59055118110236227" right="0.59055118110236227" top="0.59055118110236227" bottom="0.39370078740157483" header="0.19685039370078741" footer="0.19685039370078741"/>
  <pageSetup paperSize="9" scale="9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19-1</vt:lpstr>
      <vt:lpstr>19-2</vt:lpstr>
      <vt:lpstr>19-3</vt:lpstr>
      <vt:lpstr>19-4</vt:lpstr>
      <vt:lpstr>19-5</vt:lpstr>
      <vt:lpstr>'19-1'!Print_Area</vt:lpstr>
      <vt:lpstr>'19-2'!Print_Area</vt:lpstr>
      <vt:lpstr>'19-3'!Print_Area</vt:lpstr>
      <vt:lpstr>'19-4'!Print_Area</vt:lpstr>
      <vt:lpstr>'19-5'!Print_Area</vt:lpstr>
    </vt:vector>
  </TitlesOfParts>
  <Company>MEXT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</dc:creator>
  <cp:lastModifiedBy>m</cp:lastModifiedBy>
  <dcterms:created xsi:type="dcterms:W3CDTF">2021-04-07T02:07:35Z</dcterms:created>
  <dcterms:modified xsi:type="dcterms:W3CDTF">2021-08-03T00:27:21Z</dcterms:modified>
</cp:coreProperties>
</file>